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DB88703A-CB66-47FE-B2AF-D4F57BF1C27B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HAFTALIK_BİLANÇO" sheetId="13" r:id="rId2"/>
    <sheet name="KASA_ALIM" sheetId="2" r:id="rId3"/>
    <sheet name="EGE_LİDER" sheetId="3" r:id="rId4"/>
    <sheet name="ŞEKEROĞLU" sheetId="14" r:id="rId5"/>
    <sheet name="SARIOĞLU" sheetId="15" r:id="rId6"/>
    <sheet name="NOTL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3" l="1"/>
  <c r="I39" i="4"/>
  <c r="G39" i="4"/>
  <c r="F39" i="4"/>
  <c r="E39" i="4"/>
  <c r="D39" i="4"/>
  <c r="I48" i="4"/>
  <c r="G48" i="4"/>
  <c r="F48" i="4"/>
  <c r="E48" i="4"/>
  <c r="D48" i="4"/>
  <c r="I55" i="4"/>
  <c r="G55" i="4"/>
  <c r="F55" i="4"/>
  <c r="E55" i="4"/>
  <c r="D55" i="4"/>
  <c r="I64" i="4"/>
  <c r="G64" i="4"/>
  <c r="F64" i="4"/>
  <c r="E64" i="4"/>
  <c r="D64" i="4"/>
  <c r="I75" i="4"/>
  <c r="G75" i="4"/>
  <c r="F75" i="4"/>
  <c r="E75" i="4"/>
  <c r="D75" i="4"/>
  <c r="H89" i="4"/>
  <c r="I88" i="4"/>
  <c r="G88" i="4"/>
  <c r="F88" i="4"/>
  <c r="E88" i="4"/>
  <c r="D88" i="4"/>
  <c r="Q10" i="13"/>
  <c r="N10" i="13"/>
  <c r="K10" i="13"/>
  <c r="H10" i="13"/>
  <c r="E10" i="13"/>
  <c r="D10" i="13"/>
  <c r="C10" i="13"/>
  <c r="B10" i="13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I79" i="4"/>
  <c r="G79" i="4"/>
  <c r="G78" i="4"/>
  <c r="G3" i="4"/>
  <c r="I3" i="4" s="1"/>
  <c r="I5" i="4" s="1"/>
  <c r="G4" i="4"/>
  <c r="I4" i="4"/>
  <c r="D5" i="4"/>
  <c r="E5" i="4"/>
  <c r="F5" i="4"/>
  <c r="H6" i="4"/>
  <c r="G8" i="4"/>
  <c r="I8" i="4" s="1"/>
  <c r="G9" i="4"/>
  <c r="I9" i="4" s="1"/>
  <c r="D10" i="4"/>
  <c r="E10" i="4"/>
  <c r="H11" i="4"/>
  <c r="G13" i="4"/>
  <c r="I13" i="4" s="1"/>
  <c r="G14" i="4"/>
  <c r="I14" i="4" s="1"/>
  <c r="H33" i="4"/>
  <c r="H32" i="4"/>
  <c r="F32" i="4"/>
  <c r="E32" i="4"/>
  <c r="D32" i="4"/>
  <c r="H76" i="4"/>
  <c r="J34" i="2"/>
  <c r="J32" i="2"/>
  <c r="H32" i="2"/>
  <c r="G32" i="2"/>
  <c r="K12" i="13"/>
  <c r="N12" i="13"/>
  <c r="N55" i="4"/>
  <c r="R55" i="4"/>
  <c r="N48" i="4"/>
  <c r="R48" i="4"/>
  <c r="V48" i="4"/>
  <c r="N39" i="4"/>
  <c r="R39" i="4"/>
  <c r="V39" i="4"/>
  <c r="N75" i="4"/>
  <c r="R75" i="4"/>
  <c r="V75" i="4"/>
  <c r="N64" i="4"/>
  <c r="R64" i="4"/>
  <c r="V64" i="4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H65" i="4"/>
  <c r="G63" i="4"/>
  <c r="I63" i="4" s="1"/>
  <c r="G62" i="4"/>
  <c r="I62" i="4" s="1"/>
  <c r="G61" i="4"/>
  <c r="I61" i="4" s="1"/>
  <c r="G60" i="4"/>
  <c r="I60" i="4" s="1"/>
  <c r="G59" i="4"/>
  <c r="I59" i="4" s="1"/>
  <c r="G58" i="4"/>
  <c r="I58" i="4" s="1"/>
  <c r="H56" i="4"/>
  <c r="G53" i="4"/>
  <c r="I53" i="4" s="1"/>
  <c r="G52" i="4"/>
  <c r="I52" i="4" s="1"/>
  <c r="G51" i="4"/>
  <c r="H49" i="4"/>
  <c r="G47" i="4"/>
  <c r="I47" i="4" s="1"/>
  <c r="G46" i="4"/>
  <c r="I46" i="4" s="1"/>
  <c r="G45" i="4"/>
  <c r="I45" i="4" s="1"/>
  <c r="G44" i="4"/>
  <c r="I44" i="4" s="1"/>
  <c r="G43" i="4"/>
  <c r="I43" i="4" s="1"/>
  <c r="G42" i="4"/>
  <c r="H40" i="4"/>
  <c r="G38" i="4"/>
  <c r="I38" i="4" s="1"/>
  <c r="G37" i="4"/>
  <c r="I37" i="4" s="1"/>
  <c r="G36" i="4"/>
  <c r="I36" i="4" s="1"/>
  <c r="G35" i="4"/>
  <c r="I35" i="4" s="1"/>
  <c r="V32" i="4"/>
  <c r="R32" i="4"/>
  <c r="N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6" i="4" s="1"/>
  <c r="G25" i="4"/>
  <c r="I25" i="4" s="1"/>
  <c r="G24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5" i="4" l="1"/>
  <c r="I78" i="4"/>
  <c r="G10" i="4"/>
  <c r="I10" i="4"/>
  <c r="G32" i="4"/>
  <c r="Z64" i="4"/>
  <c r="Z75" i="4"/>
  <c r="Z55" i="4"/>
  <c r="H12" i="13"/>
  <c r="Z48" i="4"/>
  <c r="Z39" i="4"/>
  <c r="Z32" i="4"/>
  <c r="I24" i="4"/>
  <c r="I32" i="4" s="1"/>
  <c r="I42" i="4"/>
  <c r="I51" i="4"/>
  <c r="G23" i="2"/>
  <c r="G13" i="2"/>
</calcChain>
</file>

<file path=xl/sharedStrings.xml><?xml version="1.0" encoding="utf-8"?>
<sst xmlns="http://schemas.openxmlformats.org/spreadsheetml/2006/main" count="595" uniqueCount="131">
  <si>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</si>
  <si>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</si>
  <si>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</si>
  <si>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</si>
  <si>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</si>
  <si>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</si>
  <si>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</si>
  <si>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</si>
  <si>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</si>
  <si>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</si>
  <si>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</si>
  <si>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</si>
  <si>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</si>
  <si>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</si>
  <si>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</si>
  <si>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</si>
  <si>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</si>
  <si>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</si>
  <si>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</si>
  <si>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</si>
  <si>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</si>
  <si>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</si>
  <si>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</si>
  <si>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</si>
  <si>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</si>
  <si>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</si>
  <si>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</si>
  <si>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</si>
  <si>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</si>
  <si>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</si>
  <si>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</si>
  <si>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</si>
  <si>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</si>
  <si>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</si>
  <si>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</si>
  <si>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</si>
  <si>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</si>
  <si>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</si>
  <si>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</si>
  <si>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</si>
  <si>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</si>
  <si>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</si>
  <si>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</si>
  <si>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</si>
  <si>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</si>
  <si>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</si>
  <si>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</si>
  <si>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</si>
  <si>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</si>
  <si>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</si>
  <si>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</si>
  <si>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</si>
  <si>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</si>
  <si>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</si>
  <si>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</si>
  <si>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</si>
  <si>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</si>
  <si>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</si>
  <si>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</si>
  <si>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</si>
  <si>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</si>
  <si>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</si>
  <si>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</si>
  <si>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</si>
  <si>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</si>
  <si>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</si>
  <si>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</si>
  <si>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</si>
  <si>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</si>
  <si>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</si>
  <si>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</si>
  <si>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</si>
  <si>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</si>
  <si>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</si>
  <si>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</si>
  <si>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</si>
  <si>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</si>
  <si>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</si>
  <si>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</si>
  <si>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</si>
  <si>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ÖDEME</t>
  </si>
  <si>
    <t>ÖDEME_TİPİ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</si>
  <si>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</si>
  <si>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</si>
  <si>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</si>
  <si>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</si>
  <si>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</si>
  <si>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</si>
  <si>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</si>
  <si>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</si>
  <si>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</si>
  <si>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</si>
  <si>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</si>
  <si>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</si>
  <si>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</si>
  <si>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</si>
  <si>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</si>
  <si>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</si>
  <si>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</si>
  <si>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</si>
  <si>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</si>
  <si>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</si>
  <si>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</si>
  <si>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</si>
  <si>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</si>
  <si>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</si>
  <si>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SATIŞ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</si>
  <si>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</si>
  <si>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</si>
  <si>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</si>
  <si>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</si>
  <si>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</si>
  <si>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</si>
  <si>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</si>
  <si>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</si>
  <si>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</si>
  <si>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</si>
  <si>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</si>
  <si>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</si>
  <si>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</si>
  <si>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</si>
  <si>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</si>
  <si>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</si>
  <si>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</si>
  <si>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</si>
  <si>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</si>
  <si>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</si>
  <si>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Ali açıkgöz</t>
  </si>
  <si>
    <t>Gültekin Özdemir</t>
  </si>
  <si>
    <t>Ferit Adsız</t>
  </si>
  <si>
    <t>Çelikler_Göldağı_Gıda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</si>
</sst>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Z89"/>
  <sheetViews>
    <sheetView tabSelected="1" zoomScale="64" zoomScaleNormal="64" workbookViewId="0">
      <pane ySplit="1" topLeftCell="A78" activePane="bottomLeft" state="frozen"/>
      <selection pane="bottomLeft" activeCell="E92" sqref="E92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1" max="11" width="11.36328125" bestFit="1" customWidth="1"/>
    <col min="13" max="13" width="14.36328125" bestFit="1" customWidth="1"/>
    <col min="14" max="14" width="11.1796875" customWidth="1"/>
    <col min="15" max="15" width="9.81640625" bestFit="1" customWidth="1"/>
    <col min="16" max="16" width="13.1796875" bestFit="1" customWidth="1"/>
    <col min="19" max="19" width="9.81640625" bestFit="1" customWidth="1"/>
    <col min="20" max="20" width="12" bestFit="1" customWidth="1"/>
    <col min="23" max="23" width="9.81640625" bestFit="1" customWidth="1"/>
    <col min="24" max="24" width="12" bestFit="1" customWidth="1"/>
    <col min="26" max="26" width="13.1796875" bestFit="1" customWidth="1"/>
  </cols>
  <sheetData>
    <row r="1" spans="1:26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80</v>
      </c>
      <c r="K1" s="2" t="s">
        <v>81</v>
      </c>
      <c r="L1" s="2" t="s">
        <v>82</v>
      </c>
      <c r="M1" s="2"/>
      <c r="N1" s="19" t="s">
        <v>83</v>
      </c>
      <c r="O1" s="19"/>
      <c r="P1" s="19"/>
      <c r="Q1" s="19"/>
      <c r="R1" s="20" t="s">
        <v>62</v>
      </c>
      <c r="S1" s="20"/>
      <c r="T1" s="20"/>
      <c r="U1" s="20"/>
      <c r="V1" s="21" t="s">
        <v>84</v>
      </c>
      <c r="W1" s="21"/>
      <c r="X1" s="21"/>
      <c r="Y1" s="21"/>
      <c r="Z1" s="2" t="s">
        <v>85</v>
      </c>
    </row>
    <row r="2" spans="1:26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" t="s">
        <v>2</v>
      </c>
      <c r="O2" s="16" t="s">
        <v>114</v>
      </c>
      <c r="P2" s="7" t="s">
        <v>115</v>
      </c>
      <c r="Q2" s="7"/>
      <c r="R2" s="7" t="s">
        <v>2</v>
      </c>
      <c r="S2" s="7" t="s">
        <v>33</v>
      </c>
      <c r="T2" s="7" t="s">
        <v>1</v>
      </c>
      <c r="U2" s="7"/>
      <c r="V2" s="7" t="s">
        <v>2</v>
      </c>
      <c r="W2" s="7" t="s">
        <v>33</v>
      </c>
      <c r="X2" s="7" t="s">
        <v>1</v>
      </c>
      <c r="Y2" s="15"/>
      <c r="Z2" s="2"/>
    </row>
    <row r="3" spans="1:26" x14ac:dyDescent="0.35">
      <c r="A3" s="4" t="s">
        <v>118</v>
      </c>
      <c r="B3" t="s">
        <v>116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2"/>
    </row>
    <row r="4" spans="1:26" x14ac:dyDescent="0.35">
      <c r="A4" s="4" t="s">
        <v>118</v>
      </c>
      <c r="B4" t="s">
        <v>117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2"/>
    </row>
    <row r="5" spans="1:26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2"/>
    </row>
    <row r="6" spans="1:26" x14ac:dyDescent="0.35">
      <c r="B6" s="2" t="s">
        <v>18</v>
      </c>
      <c r="H6">
        <f>AVERAGE(H3:H4)</f>
        <v>8</v>
      </c>
      <c r="J6" s="2"/>
      <c r="K6" s="2"/>
      <c r="L6" s="2"/>
      <c r="M6" s="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2"/>
    </row>
    <row r="7" spans="1:26" x14ac:dyDescent="0.35">
      <c r="J7" s="2"/>
      <c r="K7" s="2"/>
      <c r="L7" s="2"/>
      <c r="M7" s="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2"/>
    </row>
    <row r="8" spans="1:26" x14ac:dyDescent="0.35">
      <c r="A8" s="2" t="s">
        <v>119</v>
      </c>
      <c r="B8" t="s">
        <v>120</v>
      </c>
      <c r="C8" t="s">
        <v>121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2"/>
    </row>
    <row r="9" spans="1:26" x14ac:dyDescent="0.35">
      <c r="A9" s="2" t="s">
        <v>119</v>
      </c>
      <c r="B9" t="s">
        <v>122</v>
      </c>
      <c r="C9" t="s">
        <v>123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2"/>
    </row>
    <row r="10" spans="1:26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2"/>
    </row>
    <row r="11" spans="1:26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2"/>
    </row>
    <row r="12" spans="1:26" x14ac:dyDescent="0.35">
      <c r="J12" s="2"/>
      <c r="K12" s="2"/>
      <c r="L12" s="2"/>
      <c r="M12" s="2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2"/>
    </row>
    <row r="13" spans="1:26" x14ac:dyDescent="0.35">
      <c r="A13" s="2" t="s">
        <v>124</v>
      </c>
      <c r="B13" t="s">
        <v>125</v>
      </c>
      <c r="C13" t="s">
        <v>9</v>
      </c>
      <c r="D13">
        <v>205</v>
      </c>
      <c r="E13">
        <v>760</v>
      </c>
      <c r="F13">
        <v>100</v>
      </c>
      <c r="G13">
        <f>(E13-F13)</f>
        <v>660</v>
      </c>
      <c r="H13">
        <v>7.1</v>
      </c>
      <c r="I13">
        <f>(G13*H13)</f>
        <v>4686</v>
      </c>
      <c r="J13" s="2"/>
      <c r="K13" s="2"/>
      <c r="L13" s="2"/>
      <c r="M13" s="2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2"/>
    </row>
    <row r="14" spans="1:26" x14ac:dyDescent="0.35">
      <c r="B14" t="s">
        <v>117</v>
      </c>
      <c r="C14" t="s">
        <v>9</v>
      </c>
      <c r="D14">
        <v>300</v>
      </c>
      <c r="E14">
        <v>1158</v>
      </c>
      <c r="F14">
        <v>100</v>
      </c>
      <c r="G14">
        <f>(E14-F14)</f>
        <v>1058</v>
      </c>
      <c r="H14">
        <v>7.5</v>
      </c>
      <c r="I14">
        <f>(G14*H14)</f>
        <v>7935</v>
      </c>
      <c r="J14" s="2"/>
      <c r="K14" s="2"/>
      <c r="L14" s="2"/>
      <c r="M14" s="2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2"/>
    </row>
    <row r="15" spans="1:26" x14ac:dyDescent="0.35">
      <c r="B15" t="s">
        <v>120</v>
      </c>
      <c r="C15" t="s">
        <v>126</v>
      </c>
      <c r="D15">
        <v>180</v>
      </c>
      <c r="E15">
        <v>1205</v>
      </c>
      <c r="J15" s="2"/>
      <c r="K15" s="2"/>
      <c r="L15" s="2"/>
      <c r="M15" s="2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2"/>
    </row>
    <row r="16" spans="1:26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"/>
    </row>
    <row r="17" spans="1:26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2"/>
    </row>
    <row r="18" spans="1:26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2"/>
    </row>
    <row r="19" spans="1:26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"/>
    </row>
    <row r="20" spans="1:26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"/>
    </row>
    <row r="21" spans="1:2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2"/>
    </row>
    <row r="22" spans="1:26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2"/>
    </row>
    <row r="23" spans="1:26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2"/>
    </row>
    <row r="24" spans="1:26" x14ac:dyDescent="0.35">
      <c r="A24" s="4" t="s">
        <v>19</v>
      </c>
      <c r="B24" t="s">
        <v>8</v>
      </c>
      <c r="C24" t="s">
        <v>9</v>
      </c>
      <c r="D24">
        <v>520</v>
      </c>
      <c r="E24">
        <v>2140</v>
      </c>
      <c r="F24">
        <v>210</v>
      </c>
      <c r="G24">
        <f t="shared" ref="G24:G31" si="0">(E24-F24)</f>
        <v>1930</v>
      </c>
      <c r="H24">
        <v>7.5</v>
      </c>
      <c r="I24">
        <f t="shared" ref="I24:I31" si="1">(G24*H24)</f>
        <v>14475</v>
      </c>
      <c r="N24" s="13" t="s">
        <v>2</v>
      </c>
      <c r="O24" s="14" t="s">
        <v>114</v>
      </c>
      <c r="P24" s="13" t="s">
        <v>115</v>
      </c>
      <c r="Q24" s="13"/>
      <c r="R24" s="13" t="s">
        <v>2</v>
      </c>
      <c r="S24" s="13" t="s">
        <v>33</v>
      </c>
      <c r="T24" s="13" t="s">
        <v>1</v>
      </c>
      <c r="U24" s="13"/>
      <c r="V24" s="13" t="s">
        <v>2</v>
      </c>
      <c r="W24" s="13" t="s">
        <v>33</v>
      </c>
      <c r="X24" s="13" t="s">
        <v>1</v>
      </c>
    </row>
    <row r="25" spans="1:26" x14ac:dyDescent="0.35">
      <c r="A25" s="4" t="s">
        <v>19</v>
      </c>
      <c r="B25" t="s">
        <v>8</v>
      </c>
      <c r="C25" t="s">
        <v>10</v>
      </c>
      <c r="D25">
        <v>249</v>
      </c>
      <c r="E25">
        <v>960</v>
      </c>
      <c r="F25">
        <v>100</v>
      </c>
      <c r="G25">
        <f t="shared" si="0"/>
        <v>860</v>
      </c>
      <c r="H25">
        <v>8</v>
      </c>
      <c r="I25">
        <f t="shared" si="1"/>
        <v>6880</v>
      </c>
      <c r="N25" s="3">
        <v>605</v>
      </c>
      <c r="O25" t="s">
        <v>34</v>
      </c>
      <c r="P25" t="s">
        <v>9</v>
      </c>
      <c r="R25">
        <v>248</v>
      </c>
      <c r="S25" t="s">
        <v>35</v>
      </c>
      <c r="T25" t="s">
        <v>36</v>
      </c>
      <c r="V25">
        <v>230</v>
      </c>
      <c r="W25" t="s">
        <v>35</v>
      </c>
      <c r="X25" t="s">
        <v>9</v>
      </c>
      <c r="Y25" s="2"/>
    </row>
    <row r="26" spans="1:26" x14ac:dyDescent="0.35">
      <c r="A26" s="4" t="s">
        <v>19</v>
      </c>
      <c r="B26" t="s">
        <v>11</v>
      </c>
      <c r="C26" t="s">
        <v>9</v>
      </c>
      <c r="D26">
        <v>300</v>
      </c>
      <c r="E26">
        <v>1100</v>
      </c>
      <c r="F26">
        <v>150</v>
      </c>
      <c r="G26">
        <f t="shared" si="0"/>
        <v>950</v>
      </c>
      <c r="H26">
        <v>6.25</v>
      </c>
      <c r="I26">
        <f t="shared" si="1"/>
        <v>5937.5</v>
      </c>
      <c r="R26">
        <v>1656</v>
      </c>
      <c r="S26" t="s">
        <v>35</v>
      </c>
      <c r="T26" t="s">
        <v>9</v>
      </c>
      <c r="Y26" s="2"/>
    </row>
    <row r="27" spans="1:26" x14ac:dyDescent="0.35">
      <c r="A27" s="4" t="s">
        <v>19</v>
      </c>
      <c r="B27" t="s">
        <v>12</v>
      </c>
      <c r="C27" t="s">
        <v>9</v>
      </c>
      <c r="D27">
        <v>498</v>
      </c>
      <c r="E27">
        <v>1800</v>
      </c>
      <c r="F27">
        <v>250</v>
      </c>
      <c r="G27">
        <f t="shared" si="0"/>
        <v>1550</v>
      </c>
      <c r="H27">
        <v>5.5</v>
      </c>
      <c r="I27">
        <f t="shared" si="1"/>
        <v>8525</v>
      </c>
      <c r="R27">
        <v>14</v>
      </c>
      <c r="T27" t="s">
        <v>37</v>
      </c>
      <c r="Y27" s="2"/>
    </row>
    <row r="28" spans="1:26" x14ac:dyDescent="0.35">
      <c r="A28" s="4" t="s">
        <v>19</v>
      </c>
      <c r="B28" t="s">
        <v>13</v>
      </c>
      <c r="C28" t="s">
        <v>9</v>
      </c>
      <c r="D28">
        <v>229</v>
      </c>
      <c r="E28">
        <v>1320</v>
      </c>
      <c r="F28">
        <v>230</v>
      </c>
      <c r="G28">
        <f t="shared" si="0"/>
        <v>1090</v>
      </c>
      <c r="H28">
        <v>4</v>
      </c>
      <c r="I28">
        <f t="shared" si="1"/>
        <v>4360</v>
      </c>
      <c r="Y28" s="2"/>
    </row>
    <row r="29" spans="1:26" x14ac:dyDescent="0.35">
      <c r="A29" s="4" t="s">
        <v>19</v>
      </c>
      <c r="B29" t="s">
        <v>14</v>
      </c>
      <c r="C29" t="s">
        <v>9</v>
      </c>
      <c r="D29">
        <v>376</v>
      </c>
      <c r="E29">
        <v>1720</v>
      </c>
      <c r="F29">
        <v>376</v>
      </c>
      <c r="G29">
        <f t="shared" si="0"/>
        <v>1344</v>
      </c>
      <c r="H29">
        <v>7</v>
      </c>
      <c r="I29">
        <f t="shared" si="1"/>
        <v>9408</v>
      </c>
      <c r="Y29" s="2"/>
    </row>
    <row r="30" spans="1:26" x14ac:dyDescent="0.35">
      <c r="A30" s="4" t="s">
        <v>19</v>
      </c>
      <c r="B30" t="s">
        <v>15</v>
      </c>
      <c r="C30" t="s">
        <v>9</v>
      </c>
      <c r="D30">
        <v>99</v>
      </c>
      <c r="E30">
        <v>420</v>
      </c>
      <c r="F30">
        <v>40</v>
      </c>
      <c r="G30">
        <f t="shared" si="0"/>
        <v>380</v>
      </c>
      <c r="H30">
        <v>7</v>
      </c>
      <c r="I30">
        <f t="shared" si="1"/>
        <v>2660</v>
      </c>
      <c r="Y30" s="2"/>
    </row>
    <row r="31" spans="1:26" x14ac:dyDescent="0.35">
      <c r="A31" s="4" t="s">
        <v>19</v>
      </c>
      <c r="B31" t="s">
        <v>16</v>
      </c>
      <c r="C31" t="s">
        <v>9</v>
      </c>
      <c r="D31">
        <v>484</v>
      </c>
      <c r="E31">
        <v>1900</v>
      </c>
      <c r="F31">
        <v>242</v>
      </c>
      <c r="G31">
        <f t="shared" si="0"/>
        <v>1658</v>
      </c>
      <c r="H31">
        <v>7</v>
      </c>
      <c r="I31">
        <f t="shared" si="1"/>
        <v>11606</v>
      </c>
      <c r="Y31" s="2"/>
    </row>
    <row r="32" spans="1:26" x14ac:dyDescent="0.35">
      <c r="A32" s="4"/>
      <c r="B32" s="2" t="s">
        <v>17</v>
      </c>
      <c r="C32" s="2"/>
      <c r="D32" s="17">
        <f>SUM($D$24:$D$31)</f>
        <v>2755</v>
      </c>
      <c r="E32" s="2">
        <f>SUM($E$24:$E$31)</f>
        <v>11360</v>
      </c>
      <c r="F32" s="2">
        <f>SUM($F$24:$F$31)</f>
        <v>1598</v>
      </c>
      <c r="G32" s="2">
        <f>SUM($G$24:$G$31)</f>
        <v>9762</v>
      </c>
      <c r="H32" s="2">
        <f>SUM($H$24:$H$31)</f>
        <v>52.25</v>
      </c>
      <c r="I32" s="2">
        <f>SUM($I$24:$I$31)</f>
        <v>63851.5</v>
      </c>
      <c r="J32" s="2"/>
      <c r="K32" s="2"/>
      <c r="L32" s="2"/>
      <c r="N32" s="2">
        <f t="shared" ref="N32:V32" si="2">SUM(N25:N31)</f>
        <v>605</v>
      </c>
      <c r="O32" s="2"/>
      <c r="P32" s="2"/>
      <c r="Q32" s="2"/>
      <c r="R32" s="2">
        <f t="shared" si="2"/>
        <v>1918</v>
      </c>
      <c r="S32" s="2"/>
      <c r="T32" s="2"/>
      <c r="U32" s="2"/>
      <c r="V32" s="2">
        <f t="shared" si="2"/>
        <v>230</v>
      </c>
      <c r="W32" s="2"/>
      <c r="X32" s="2"/>
      <c r="Y32" s="2"/>
      <c r="Z32" s="2">
        <f>SUM(N32:Y32)</f>
        <v>2753</v>
      </c>
    </row>
    <row r="33" spans="1:26" x14ac:dyDescent="0.35">
      <c r="A33" s="4"/>
      <c r="B33" s="2" t="s">
        <v>18</v>
      </c>
      <c r="C33" s="2"/>
      <c r="D33" s="2"/>
      <c r="E33" s="2"/>
      <c r="F33" s="2"/>
      <c r="G33" s="2"/>
      <c r="H33" s="2">
        <f>(AVERAGE($H$24:$H$31))</f>
        <v>6.53125</v>
      </c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26" x14ac:dyDescent="0.35">
      <c r="A35" s="4" t="s">
        <v>20</v>
      </c>
      <c r="B35" t="s">
        <v>21</v>
      </c>
      <c r="C35" t="s">
        <v>9</v>
      </c>
      <c r="D35">
        <v>690</v>
      </c>
      <c r="E35">
        <v>2580</v>
      </c>
      <c r="F35">
        <v>345</v>
      </c>
      <c r="G35">
        <f>(E35-F35)</f>
        <v>2235</v>
      </c>
      <c r="H35">
        <v>7</v>
      </c>
      <c r="I35">
        <f>(G35*H35)</f>
        <v>15645</v>
      </c>
      <c r="N35" s="3">
        <v>455</v>
      </c>
      <c r="O35" t="s">
        <v>34</v>
      </c>
      <c r="P35" t="s">
        <v>9</v>
      </c>
      <c r="R35">
        <v>1455</v>
      </c>
      <c r="S35" t="s">
        <v>35</v>
      </c>
      <c r="T35" t="s">
        <v>9</v>
      </c>
      <c r="V35">
        <v>288</v>
      </c>
      <c r="W35" t="s">
        <v>35</v>
      </c>
      <c r="X35" t="s">
        <v>9</v>
      </c>
    </row>
    <row r="36" spans="1:26" x14ac:dyDescent="0.35">
      <c r="A36" s="4" t="s">
        <v>20</v>
      </c>
      <c r="B36" t="s">
        <v>22</v>
      </c>
      <c r="C36" t="s">
        <v>9</v>
      </c>
      <c r="D36">
        <v>534</v>
      </c>
      <c r="E36">
        <v>1900</v>
      </c>
      <c r="F36">
        <v>267</v>
      </c>
      <c r="G36">
        <f>(E36-F36)</f>
        <v>1633</v>
      </c>
      <c r="H36">
        <v>4.5</v>
      </c>
      <c r="I36">
        <f>(G36*H36)</f>
        <v>7348.5</v>
      </c>
    </row>
    <row r="37" spans="1:26" x14ac:dyDescent="0.35">
      <c r="A37" s="4" t="s">
        <v>20</v>
      </c>
      <c r="B37" t="s">
        <v>12</v>
      </c>
      <c r="C37" t="s">
        <v>9</v>
      </c>
      <c r="D37">
        <v>525</v>
      </c>
      <c r="E37">
        <v>1960</v>
      </c>
      <c r="F37">
        <v>262</v>
      </c>
      <c r="G37">
        <f>(E37-F37)</f>
        <v>1698</v>
      </c>
      <c r="H37">
        <v>6.5</v>
      </c>
      <c r="I37">
        <f>(G37*H37)</f>
        <v>11037</v>
      </c>
    </row>
    <row r="38" spans="1:26" x14ac:dyDescent="0.35">
      <c r="A38" s="4" t="s">
        <v>20</v>
      </c>
      <c r="B38" t="s">
        <v>23</v>
      </c>
      <c r="C38" t="s">
        <v>9</v>
      </c>
      <c r="D38">
        <v>443</v>
      </c>
      <c r="E38">
        <v>2627</v>
      </c>
      <c r="F38">
        <v>443</v>
      </c>
      <c r="G38">
        <f>(E38-F38)</f>
        <v>2184</v>
      </c>
      <c r="H38">
        <v>6.5</v>
      </c>
      <c r="I38">
        <f>(G38*H38)</f>
        <v>14196</v>
      </c>
    </row>
    <row r="39" spans="1:26" x14ac:dyDescent="0.35">
      <c r="A39" s="4"/>
      <c r="B39" s="2" t="s">
        <v>17</v>
      </c>
      <c r="C39" s="2"/>
      <c r="D39" s="2">
        <f>SUM($D$35:$D$38)</f>
        <v>2192</v>
      </c>
      <c r="E39" s="2">
        <f>SUM($E$35:$E$38)</f>
        <v>9067</v>
      </c>
      <c r="F39" s="2">
        <f>SUM($F$35:$F$38)</f>
        <v>1317</v>
      </c>
      <c r="G39" s="2">
        <f>SUM($G$35:$G$38)</f>
        <v>7750</v>
      </c>
      <c r="H39" s="2"/>
      <c r="I39" s="2">
        <f>SUM($I$35:$I$38)</f>
        <v>48226.5</v>
      </c>
      <c r="J39" s="2"/>
      <c r="K39" s="2"/>
      <c r="L39" s="2"/>
      <c r="N39" s="2">
        <f t="shared" ref="N39:V39" si="3">SUM(N35:N38)</f>
        <v>455</v>
      </c>
      <c r="O39" s="2"/>
      <c r="P39" s="2"/>
      <c r="Q39" s="2"/>
      <c r="R39" s="2">
        <f t="shared" si="3"/>
        <v>1455</v>
      </c>
      <c r="S39" s="2"/>
      <c r="T39" s="2"/>
      <c r="U39" s="2"/>
      <c r="V39" s="2">
        <f t="shared" si="3"/>
        <v>288</v>
      </c>
      <c r="W39" s="2"/>
      <c r="X39" s="2"/>
      <c r="Y39" s="2"/>
      <c r="Z39" s="2">
        <f>SUM(N39:Y39)</f>
        <v>2198</v>
      </c>
    </row>
    <row r="40" spans="1:26" x14ac:dyDescent="0.35">
      <c r="A40" s="4"/>
      <c r="B40" s="2" t="s">
        <v>18</v>
      </c>
      <c r="C40" s="2"/>
      <c r="D40" s="2"/>
      <c r="E40" s="2"/>
      <c r="F40" s="2"/>
      <c r="G40" s="2"/>
      <c r="H40" s="2">
        <f>(AVERAGE(H35:H38))</f>
        <v>6.125</v>
      </c>
      <c r="I40" s="2"/>
      <c r="J40" s="2"/>
      <c r="K40" s="2"/>
      <c r="L40" s="2"/>
    </row>
    <row r="41" spans="1:26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26" x14ac:dyDescent="0.35">
      <c r="A42" s="2" t="s">
        <v>24</v>
      </c>
      <c r="B42" t="s">
        <v>25</v>
      </c>
      <c r="C42" t="s">
        <v>9</v>
      </c>
      <c r="D42">
        <v>1489</v>
      </c>
      <c r="E42">
        <v>6500</v>
      </c>
      <c r="F42">
        <v>745</v>
      </c>
      <c r="G42">
        <f t="shared" ref="G42:G47" si="4">(E42-F42)</f>
        <v>5755</v>
      </c>
      <c r="H42">
        <v>8</v>
      </c>
      <c r="I42">
        <f t="shared" ref="I42:I47" si="5">(G42*H42)</f>
        <v>46040</v>
      </c>
      <c r="N42">
        <v>489</v>
      </c>
      <c r="O42" t="s">
        <v>34</v>
      </c>
      <c r="P42" t="s">
        <v>9</v>
      </c>
      <c r="R42">
        <v>2524</v>
      </c>
      <c r="S42" t="s">
        <v>35</v>
      </c>
      <c r="T42" t="s">
        <v>9</v>
      </c>
      <c r="V42">
        <v>312</v>
      </c>
      <c r="W42" t="s">
        <v>35</v>
      </c>
      <c r="X42" t="s">
        <v>9</v>
      </c>
    </row>
    <row r="43" spans="1:26" x14ac:dyDescent="0.35">
      <c r="A43" s="2" t="s">
        <v>24</v>
      </c>
      <c r="B43" t="s">
        <v>21</v>
      </c>
      <c r="C43" t="s">
        <v>9</v>
      </c>
      <c r="D43">
        <v>205</v>
      </c>
      <c r="E43">
        <v>760</v>
      </c>
      <c r="F43">
        <v>100</v>
      </c>
      <c r="G43">
        <f t="shared" si="4"/>
        <v>660</v>
      </c>
      <c r="H43">
        <v>6.8</v>
      </c>
      <c r="I43">
        <f t="shared" si="5"/>
        <v>4488</v>
      </c>
    </row>
    <row r="44" spans="1:26" x14ac:dyDescent="0.35">
      <c r="A44" s="2" t="s">
        <v>24</v>
      </c>
      <c r="B44" t="s">
        <v>12</v>
      </c>
      <c r="C44" t="s">
        <v>9</v>
      </c>
      <c r="D44">
        <v>585</v>
      </c>
      <c r="E44">
        <v>2180</v>
      </c>
      <c r="F44">
        <v>292</v>
      </c>
      <c r="G44">
        <f t="shared" si="4"/>
        <v>1888</v>
      </c>
      <c r="H44">
        <v>4.5999999999999996</v>
      </c>
      <c r="I44">
        <f t="shared" si="5"/>
        <v>8684.7999999999993</v>
      </c>
    </row>
    <row r="45" spans="1:26" x14ac:dyDescent="0.35">
      <c r="A45" s="2" t="s">
        <v>24</v>
      </c>
      <c r="B45" t="s">
        <v>26</v>
      </c>
      <c r="C45" t="s">
        <v>9</v>
      </c>
      <c r="D45">
        <v>387</v>
      </c>
      <c r="E45">
        <v>1500</v>
      </c>
      <c r="F45">
        <v>155</v>
      </c>
      <c r="G45">
        <f t="shared" si="4"/>
        <v>1345</v>
      </c>
      <c r="H45">
        <v>5.5</v>
      </c>
      <c r="I45">
        <f t="shared" si="5"/>
        <v>7397.5</v>
      </c>
    </row>
    <row r="46" spans="1:26" x14ac:dyDescent="0.35">
      <c r="A46" s="2" t="s">
        <v>24</v>
      </c>
      <c r="B46" t="s">
        <v>8</v>
      </c>
      <c r="C46" t="s">
        <v>9</v>
      </c>
      <c r="D46">
        <v>170</v>
      </c>
      <c r="E46">
        <v>600</v>
      </c>
      <c r="F46">
        <v>68</v>
      </c>
      <c r="G46">
        <f t="shared" si="4"/>
        <v>532</v>
      </c>
      <c r="H46">
        <v>6</v>
      </c>
      <c r="I46">
        <f t="shared" si="5"/>
        <v>3192</v>
      </c>
    </row>
    <row r="47" spans="1:26" x14ac:dyDescent="0.35">
      <c r="A47" s="2" t="s">
        <v>24</v>
      </c>
      <c r="B47" t="s">
        <v>23</v>
      </c>
      <c r="C47" t="s">
        <v>9</v>
      </c>
      <c r="D47">
        <v>489</v>
      </c>
      <c r="E47">
        <v>2940</v>
      </c>
      <c r="F47">
        <v>489</v>
      </c>
      <c r="G47">
        <f t="shared" si="4"/>
        <v>2451</v>
      </c>
      <c r="H47">
        <v>6</v>
      </c>
      <c r="I47">
        <f t="shared" si="5"/>
        <v>14706</v>
      </c>
    </row>
    <row r="48" spans="1:26" x14ac:dyDescent="0.35">
      <c r="B48" s="2" t="s">
        <v>17</v>
      </c>
      <c r="C48" s="2"/>
      <c r="D48" s="2">
        <f>SUM($D$42:$D$47)</f>
        <v>3325</v>
      </c>
      <c r="E48" s="2">
        <f>SUM($E$42:$E$47)</f>
        <v>14480</v>
      </c>
      <c r="F48" s="2">
        <f>SUM($F$42:$F$47)</f>
        <v>1849</v>
      </c>
      <c r="G48" s="2">
        <f>SUM($G$42:$G$47)</f>
        <v>12631</v>
      </c>
      <c r="H48" s="2"/>
      <c r="I48" s="2">
        <f>SUM($I$42:$I$47)</f>
        <v>84508.3</v>
      </c>
      <c r="J48" s="2"/>
      <c r="K48" s="2"/>
      <c r="L48" s="2"/>
      <c r="N48" s="2">
        <f t="shared" ref="N48:V48" si="6">SUM(N42:N47)</f>
        <v>489</v>
      </c>
      <c r="O48" s="2"/>
      <c r="P48" s="2"/>
      <c r="Q48" s="2"/>
      <c r="R48" s="2">
        <f t="shared" si="6"/>
        <v>2524</v>
      </c>
      <c r="S48" s="2"/>
      <c r="T48" s="2"/>
      <c r="U48" s="2"/>
      <c r="V48" s="2">
        <f t="shared" si="6"/>
        <v>312</v>
      </c>
      <c r="W48" s="2"/>
      <c r="X48" s="2"/>
      <c r="Y48" s="2"/>
      <c r="Z48" s="2">
        <f>SUM(N48:Y48)</f>
        <v>3325</v>
      </c>
    </row>
    <row r="49" spans="1:26" x14ac:dyDescent="0.35">
      <c r="B49" s="2" t="s">
        <v>18</v>
      </c>
      <c r="C49" s="2"/>
      <c r="D49" s="2"/>
      <c r="E49" s="2"/>
      <c r="F49" s="2"/>
      <c r="G49" s="2"/>
      <c r="H49" s="2">
        <f>(AVERAGE(H42:H47))</f>
        <v>6.1499999999999995</v>
      </c>
      <c r="I49" s="2"/>
      <c r="J49" s="2"/>
      <c r="K49" s="2"/>
      <c r="L49" s="2"/>
    </row>
    <row r="50" spans="1:26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26" x14ac:dyDescent="0.35">
      <c r="A51" s="2" t="s">
        <v>27</v>
      </c>
      <c r="B51" t="s">
        <v>28</v>
      </c>
      <c r="C51" t="s">
        <v>9</v>
      </c>
      <c r="D51">
        <v>366</v>
      </c>
      <c r="E51">
        <v>1440</v>
      </c>
      <c r="F51">
        <v>145</v>
      </c>
      <c r="G51">
        <f>(E51-F51)</f>
        <v>1295</v>
      </c>
      <c r="H51">
        <v>7.5</v>
      </c>
      <c r="I51">
        <f>(G51*H51)</f>
        <v>9712.5</v>
      </c>
      <c r="N51">
        <v>525</v>
      </c>
      <c r="O51" t="s">
        <v>34</v>
      </c>
      <c r="P51" t="s">
        <v>95</v>
      </c>
      <c r="R51">
        <v>564</v>
      </c>
      <c r="S51" t="s">
        <v>35</v>
      </c>
      <c r="T51" t="s">
        <v>9</v>
      </c>
    </row>
    <row r="52" spans="1:26" x14ac:dyDescent="0.35">
      <c r="A52" s="2" t="s">
        <v>27</v>
      </c>
      <c r="B52" t="s">
        <v>14</v>
      </c>
      <c r="C52" t="s">
        <v>9</v>
      </c>
      <c r="D52">
        <v>469</v>
      </c>
      <c r="E52">
        <v>2980</v>
      </c>
      <c r="F52">
        <v>470</v>
      </c>
      <c r="G52">
        <f>(E52-F52)</f>
        <v>2510</v>
      </c>
      <c r="H52">
        <v>5.5</v>
      </c>
      <c r="I52">
        <f>(G52*H52)</f>
        <v>13805</v>
      </c>
      <c r="N52">
        <v>469</v>
      </c>
      <c r="O52" t="s">
        <v>34</v>
      </c>
      <c r="P52" t="s">
        <v>9</v>
      </c>
    </row>
    <row r="53" spans="1:26" x14ac:dyDescent="0.35">
      <c r="A53" s="2" t="s">
        <v>27</v>
      </c>
      <c r="B53" t="s">
        <v>8</v>
      </c>
      <c r="C53" t="s">
        <v>9</v>
      </c>
      <c r="D53">
        <v>198</v>
      </c>
      <c r="E53">
        <v>740</v>
      </c>
      <c r="F53">
        <v>80</v>
      </c>
      <c r="G53">
        <f>(E53-F53)</f>
        <v>660</v>
      </c>
      <c r="H53">
        <v>6</v>
      </c>
      <c r="I53">
        <f>(G53*H53)</f>
        <v>3960</v>
      </c>
    </row>
    <row r="54" spans="1:26" x14ac:dyDescent="0.35">
      <c r="A54" s="2" t="s">
        <v>27</v>
      </c>
      <c r="B54" t="s">
        <v>23</v>
      </c>
      <c r="C54" t="s">
        <v>9</v>
      </c>
      <c r="D54">
        <v>525</v>
      </c>
    </row>
    <row r="55" spans="1:26" x14ac:dyDescent="0.35">
      <c r="B55" s="2" t="s">
        <v>17</v>
      </c>
      <c r="C55" s="2"/>
      <c r="D55" s="2">
        <f>SUM($D$51:$D$54)</f>
        <v>1558</v>
      </c>
      <c r="E55" s="2">
        <f>SUM($E$51:$E$53)</f>
        <v>5160</v>
      </c>
      <c r="F55" s="2">
        <f>SUM($F$51:$F$53)</f>
        <v>695</v>
      </c>
      <c r="G55" s="2">
        <f>SUM($G$51:$G$53)</f>
        <v>4465</v>
      </c>
      <c r="H55" s="2"/>
      <c r="I55" s="2">
        <f>SUM($I$51:$I$53)</f>
        <v>27477.5</v>
      </c>
      <c r="J55" s="2"/>
      <c r="K55" s="2"/>
      <c r="L55" s="2"/>
      <c r="N55" s="2">
        <f t="shared" ref="N55:R55" si="7">SUM(N51:N54)</f>
        <v>994</v>
      </c>
      <c r="O55" s="2"/>
      <c r="P55" s="2"/>
      <c r="Q55" s="2"/>
      <c r="R55" s="2">
        <f t="shared" si="7"/>
        <v>564</v>
      </c>
      <c r="S55" s="2"/>
      <c r="T55" s="2"/>
      <c r="U55" s="2"/>
      <c r="V55" s="2"/>
      <c r="W55" s="2"/>
      <c r="X55" s="2"/>
      <c r="Y55" s="2"/>
      <c r="Z55" s="2">
        <f>SUM(N55:Y55)</f>
        <v>1558</v>
      </c>
    </row>
    <row r="56" spans="1:26" x14ac:dyDescent="0.35">
      <c r="B56" s="2" t="s">
        <v>18</v>
      </c>
      <c r="H56" s="2">
        <f>(AVERAGE(H51:H53))</f>
        <v>6.333333333333333</v>
      </c>
    </row>
    <row r="57" spans="1:26" x14ac:dyDescent="0.35">
      <c r="B57" s="2"/>
      <c r="H57" s="2"/>
    </row>
    <row r="58" spans="1:26" x14ac:dyDescent="0.35">
      <c r="A58" s="2" t="s">
        <v>29</v>
      </c>
      <c r="B58" t="s">
        <v>8</v>
      </c>
      <c r="C58" t="s">
        <v>30</v>
      </c>
      <c r="D58">
        <v>121</v>
      </c>
      <c r="E58">
        <v>660</v>
      </c>
      <c r="F58">
        <v>120</v>
      </c>
      <c r="G58">
        <f t="shared" ref="G58:G63" si="8">(E58-F58)</f>
        <v>540</v>
      </c>
      <c r="H58">
        <v>4.5</v>
      </c>
      <c r="I58">
        <f t="shared" ref="I58:I63" si="9">(G58*H58)</f>
        <v>2430</v>
      </c>
      <c r="N58">
        <v>341</v>
      </c>
      <c r="O58" t="s">
        <v>34</v>
      </c>
      <c r="P58" t="s">
        <v>9</v>
      </c>
      <c r="R58">
        <v>2244</v>
      </c>
      <c r="S58" t="s">
        <v>35</v>
      </c>
      <c r="T58" t="s">
        <v>9</v>
      </c>
      <c r="V58">
        <v>240</v>
      </c>
      <c r="W58" t="s">
        <v>35</v>
      </c>
      <c r="X58" t="s">
        <v>9</v>
      </c>
    </row>
    <row r="59" spans="1:26" x14ac:dyDescent="0.35">
      <c r="A59" s="2" t="s">
        <v>29</v>
      </c>
      <c r="B59" t="s">
        <v>23</v>
      </c>
      <c r="C59" t="s">
        <v>9</v>
      </c>
      <c r="D59">
        <v>303</v>
      </c>
      <c r="E59">
        <v>1700</v>
      </c>
      <c r="F59">
        <v>302</v>
      </c>
      <c r="G59">
        <f t="shared" si="8"/>
        <v>1398</v>
      </c>
      <c r="H59">
        <v>5.3</v>
      </c>
      <c r="I59">
        <f t="shared" si="9"/>
        <v>7409.4</v>
      </c>
      <c r="N59">
        <v>82</v>
      </c>
      <c r="O59" t="s">
        <v>34</v>
      </c>
      <c r="P59" t="s">
        <v>10</v>
      </c>
    </row>
    <row r="60" spans="1:26" x14ac:dyDescent="0.35">
      <c r="A60" s="2" t="s">
        <v>29</v>
      </c>
      <c r="B60" t="s">
        <v>14</v>
      </c>
      <c r="C60" t="s">
        <v>9</v>
      </c>
      <c r="D60">
        <v>241</v>
      </c>
      <c r="E60">
        <v>1040</v>
      </c>
      <c r="F60">
        <v>120</v>
      </c>
      <c r="G60">
        <f t="shared" si="8"/>
        <v>920</v>
      </c>
      <c r="H60">
        <v>7.5</v>
      </c>
      <c r="I60">
        <f t="shared" si="9"/>
        <v>6900</v>
      </c>
    </row>
    <row r="61" spans="1:26" x14ac:dyDescent="0.35">
      <c r="A61" s="2" t="s">
        <v>29</v>
      </c>
      <c r="B61" t="s">
        <v>31</v>
      </c>
      <c r="C61" t="s">
        <v>9</v>
      </c>
      <c r="D61">
        <v>955</v>
      </c>
      <c r="E61">
        <v>4040</v>
      </c>
      <c r="F61">
        <v>477</v>
      </c>
      <c r="G61">
        <f t="shared" si="8"/>
        <v>3563</v>
      </c>
      <c r="H61">
        <v>7.5</v>
      </c>
      <c r="I61">
        <f t="shared" si="9"/>
        <v>26722.5</v>
      </c>
    </row>
    <row r="62" spans="1:26" x14ac:dyDescent="0.35">
      <c r="A62" s="2" t="s">
        <v>29</v>
      </c>
      <c r="B62" t="s">
        <v>32</v>
      </c>
      <c r="C62" t="s">
        <v>9</v>
      </c>
      <c r="D62">
        <v>816</v>
      </c>
      <c r="E62">
        <v>2840</v>
      </c>
      <c r="F62">
        <v>410</v>
      </c>
      <c r="G62">
        <f t="shared" si="8"/>
        <v>2430</v>
      </c>
      <c r="H62">
        <v>4.75</v>
      </c>
      <c r="I62">
        <f t="shared" si="9"/>
        <v>11542.5</v>
      </c>
    </row>
    <row r="63" spans="1:26" x14ac:dyDescent="0.35">
      <c r="A63" s="2" t="s">
        <v>29</v>
      </c>
      <c r="B63" t="s">
        <v>14</v>
      </c>
      <c r="C63" t="s">
        <v>9</v>
      </c>
      <c r="D63">
        <v>471</v>
      </c>
      <c r="E63">
        <v>1660</v>
      </c>
      <c r="F63">
        <v>235</v>
      </c>
      <c r="G63">
        <f t="shared" si="8"/>
        <v>1425</v>
      </c>
      <c r="H63">
        <v>6.75</v>
      </c>
      <c r="I63">
        <f t="shared" si="9"/>
        <v>9618.75</v>
      </c>
    </row>
    <row r="64" spans="1:26" x14ac:dyDescent="0.35">
      <c r="B64" s="2" t="s">
        <v>17</v>
      </c>
      <c r="C64" s="2"/>
      <c r="D64" s="2">
        <f>SUM($D$58:$D$63)</f>
        <v>2907</v>
      </c>
      <c r="E64" s="2">
        <f>SUM($E$58:$E$63)</f>
        <v>11940</v>
      </c>
      <c r="F64" s="2">
        <f>SUM($F$58:$F$63)</f>
        <v>1664</v>
      </c>
      <c r="G64" s="2">
        <f>SUM($G$58:$G$63)</f>
        <v>10276</v>
      </c>
      <c r="H64" s="2"/>
      <c r="I64" s="2">
        <f>SUM($I$58:$I$63)</f>
        <v>64623.15</v>
      </c>
      <c r="J64" s="2"/>
      <c r="K64" s="2"/>
      <c r="L64" s="2"/>
      <c r="N64" s="2">
        <f t="shared" ref="N64:V64" si="10">SUM(N58:N63)</f>
        <v>423</v>
      </c>
      <c r="O64" s="2"/>
      <c r="P64" s="2"/>
      <c r="Q64" s="2"/>
      <c r="R64" s="2">
        <f t="shared" si="10"/>
        <v>2244</v>
      </c>
      <c r="S64" s="2"/>
      <c r="T64" s="2"/>
      <c r="U64" s="2"/>
      <c r="V64" s="2">
        <f t="shared" si="10"/>
        <v>240</v>
      </c>
      <c r="W64" s="2"/>
      <c r="X64" s="2"/>
      <c r="Y64" s="2"/>
      <c r="Z64" s="2">
        <f>SUM(N64:Y64)</f>
        <v>2907</v>
      </c>
    </row>
    <row r="65" spans="1:26" x14ac:dyDescent="0.35">
      <c r="B65" s="2" t="s">
        <v>18</v>
      </c>
      <c r="H65" s="2">
        <f>(AVERAGE(H58:H63))</f>
        <v>6.05</v>
      </c>
    </row>
    <row r="67" spans="1:26" x14ac:dyDescent="0.35">
      <c r="A67" s="2" t="s">
        <v>38</v>
      </c>
      <c r="B67" s="8" t="s">
        <v>22</v>
      </c>
      <c r="C67" t="s">
        <v>9</v>
      </c>
      <c r="D67">
        <v>44</v>
      </c>
      <c r="E67">
        <v>184</v>
      </c>
      <c r="F67">
        <v>24</v>
      </c>
      <c r="G67">
        <f t="shared" ref="G67:G74" si="11">(E67-F67)</f>
        <v>160</v>
      </c>
      <c r="H67">
        <v>7.5</v>
      </c>
      <c r="I67">
        <f>(G67*H67)</f>
        <v>1200</v>
      </c>
      <c r="N67">
        <v>466</v>
      </c>
      <c r="P67" t="s">
        <v>9</v>
      </c>
      <c r="R67" s="7">
        <v>1889</v>
      </c>
      <c r="V67">
        <v>284</v>
      </c>
      <c r="X67" t="s">
        <v>9</v>
      </c>
    </row>
    <row r="68" spans="1:26" x14ac:dyDescent="0.35">
      <c r="A68" s="2" t="s">
        <v>38</v>
      </c>
      <c r="B68" s="8" t="s">
        <v>93</v>
      </c>
      <c r="C68" t="s">
        <v>9</v>
      </c>
      <c r="D68">
        <v>155</v>
      </c>
      <c r="E68">
        <v>880</v>
      </c>
      <c r="F68">
        <v>155</v>
      </c>
      <c r="G68">
        <f t="shared" si="11"/>
        <v>725</v>
      </c>
      <c r="H68">
        <v>5.65</v>
      </c>
      <c r="I68">
        <f t="shared" ref="I68:I74" si="12">(G68*H68)</f>
        <v>4096.25</v>
      </c>
    </row>
    <row r="69" spans="1:26" x14ac:dyDescent="0.35">
      <c r="A69" s="2" t="s">
        <v>38</v>
      </c>
      <c r="B69" s="8" t="s">
        <v>8</v>
      </c>
      <c r="C69" t="s">
        <v>9</v>
      </c>
      <c r="D69">
        <v>723</v>
      </c>
      <c r="E69">
        <v>2940</v>
      </c>
      <c r="F69">
        <v>300</v>
      </c>
      <c r="G69">
        <f t="shared" si="11"/>
        <v>2640</v>
      </c>
      <c r="H69">
        <v>7.25</v>
      </c>
      <c r="I69">
        <f t="shared" si="12"/>
        <v>19140</v>
      </c>
    </row>
    <row r="70" spans="1:26" x14ac:dyDescent="0.35">
      <c r="A70" s="2" t="s">
        <v>38</v>
      </c>
      <c r="B70" s="8" t="s">
        <v>94</v>
      </c>
      <c r="C70" t="s">
        <v>9</v>
      </c>
      <c r="D70">
        <v>125</v>
      </c>
      <c r="E70">
        <v>420</v>
      </c>
      <c r="F70">
        <v>62</v>
      </c>
      <c r="G70">
        <f t="shared" si="11"/>
        <v>358</v>
      </c>
      <c r="H70">
        <v>5.5</v>
      </c>
      <c r="I70">
        <f t="shared" si="12"/>
        <v>1969</v>
      </c>
    </row>
    <row r="71" spans="1:26" x14ac:dyDescent="0.35">
      <c r="A71" s="2" t="s">
        <v>38</v>
      </c>
      <c r="B71" s="8" t="s">
        <v>25</v>
      </c>
      <c r="C71" t="s">
        <v>9</v>
      </c>
      <c r="D71">
        <v>305</v>
      </c>
      <c r="E71">
        <v>1180</v>
      </c>
      <c r="F71">
        <v>150</v>
      </c>
      <c r="G71">
        <f t="shared" si="11"/>
        <v>1030</v>
      </c>
      <c r="H71">
        <v>7.5</v>
      </c>
      <c r="I71">
        <f t="shared" si="12"/>
        <v>7725</v>
      </c>
    </row>
    <row r="72" spans="1:26" x14ac:dyDescent="0.35">
      <c r="A72" s="2" t="s">
        <v>38</v>
      </c>
      <c r="B72" s="8" t="s">
        <v>32</v>
      </c>
      <c r="C72" t="s">
        <v>9</v>
      </c>
      <c r="D72">
        <v>690</v>
      </c>
      <c r="E72">
        <v>2600</v>
      </c>
      <c r="F72">
        <v>345</v>
      </c>
      <c r="G72">
        <f t="shared" si="11"/>
        <v>2255</v>
      </c>
      <c r="H72">
        <v>5</v>
      </c>
      <c r="I72">
        <f t="shared" si="12"/>
        <v>11275</v>
      </c>
    </row>
    <row r="73" spans="1:26" x14ac:dyDescent="0.35">
      <c r="A73" s="2" t="s">
        <v>38</v>
      </c>
      <c r="B73" s="8" t="s">
        <v>14</v>
      </c>
      <c r="C73" t="s">
        <v>9</v>
      </c>
      <c r="D73">
        <v>244</v>
      </c>
      <c r="E73">
        <v>820</v>
      </c>
      <c r="F73">
        <v>120</v>
      </c>
      <c r="G73">
        <f t="shared" si="11"/>
        <v>700</v>
      </c>
      <c r="H73">
        <v>4.3</v>
      </c>
      <c r="I73">
        <f t="shared" si="12"/>
        <v>3010</v>
      </c>
    </row>
    <row r="74" spans="1:26" x14ac:dyDescent="0.35">
      <c r="A74" s="2" t="s">
        <v>38</v>
      </c>
      <c r="B74" s="8" t="s">
        <v>23</v>
      </c>
      <c r="C74" t="s">
        <v>9</v>
      </c>
      <c r="D74">
        <v>292</v>
      </c>
      <c r="E74">
        <v>1640</v>
      </c>
      <c r="F74">
        <v>292</v>
      </c>
      <c r="G74">
        <f t="shared" si="11"/>
        <v>1348</v>
      </c>
      <c r="H74">
        <v>6.3</v>
      </c>
      <c r="I74" s="7">
        <f t="shared" si="12"/>
        <v>8492.4</v>
      </c>
    </row>
    <row r="75" spans="1:26" x14ac:dyDescent="0.35">
      <c r="B75" s="2" t="s">
        <v>17</v>
      </c>
      <c r="D75" s="2">
        <f>SUM($D$67:$D$74)</f>
        <v>2578</v>
      </c>
      <c r="E75" s="2">
        <f>SUM($E$67:$E$74)</f>
        <v>10664</v>
      </c>
      <c r="F75" s="2">
        <f>SUM($F$67:$F$74)</f>
        <v>1448</v>
      </c>
      <c r="G75" s="2">
        <f>SUM($G$67:$G$74)</f>
        <v>9216</v>
      </c>
      <c r="H75" s="2"/>
      <c r="I75" s="2">
        <f>SUM($I$67:$I$74)</f>
        <v>56907.65</v>
      </c>
      <c r="N75" s="2">
        <f t="shared" ref="N75:V75" si="13">SUM(N67:N74)</f>
        <v>466</v>
      </c>
      <c r="O75" s="2"/>
      <c r="P75" s="2"/>
      <c r="Q75" s="2"/>
      <c r="R75" s="2">
        <f t="shared" si="13"/>
        <v>1889</v>
      </c>
      <c r="S75" s="2"/>
      <c r="T75" s="2"/>
      <c r="U75" s="2"/>
      <c r="V75" s="2">
        <f t="shared" si="13"/>
        <v>284</v>
      </c>
      <c r="W75" s="2"/>
      <c r="X75" s="2"/>
      <c r="Z75" s="2">
        <f>SUM(N75:Y75)</f>
        <v>2639</v>
      </c>
    </row>
    <row r="76" spans="1:26" x14ac:dyDescent="0.35">
      <c r="B76" s="2" t="s">
        <v>18</v>
      </c>
      <c r="D76" s="2"/>
      <c r="E76" s="2"/>
      <c r="F76" s="2"/>
      <c r="G76" s="2"/>
      <c r="H76" s="2">
        <f>AVERAGE(H67:H74)</f>
        <v>6.1249999999999991</v>
      </c>
      <c r="I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Z76" s="2"/>
    </row>
    <row r="77" spans="1:26" x14ac:dyDescent="0.3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</row>
    <row r="78" spans="1:26" x14ac:dyDescent="0.35">
      <c r="A78" s="2" t="s">
        <v>100</v>
      </c>
      <c r="B78" t="s">
        <v>25</v>
      </c>
      <c r="C78" t="s">
        <v>9</v>
      </c>
      <c r="D78">
        <v>2011</v>
      </c>
      <c r="E78">
        <v>8100</v>
      </c>
      <c r="F78">
        <v>1000</v>
      </c>
      <c r="G78">
        <f t="shared" ref="G78:G86" si="14">(E78-F78)</f>
        <v>7100</v>
      </c>
      <c r="H78">
        <v>7.4</v>
      </c>
      <c r="I78">
        <f t="shared" ref="I78:I86" si="15">(G78*H78)</f>
        <v>52540</v>
      </c>
    </row>
    <row r="79" spans="1:26" x14ac:dyDescent="0.35">
      <c r="A79" s="2" t="s">
        <v>100</v>
      </c>
      <c r="B79" t="s">
        <v>23</v>
      </c>
      <c r="C79" t="s">
        <v>9</v>
      </c>
      <c r="D79">
        <v>465</v>
      </c>
      <c r="E79">
        <v>2620</v>
      </c>
      <c r="F79">
        <v>465</v>
      </c>
      <c r="G79">
        <f t="shared" si="14"/>
        <v>2155</v>
      </c>
      <c r="H79" s="18">
        <v>5.1100000000000003</v>
      </c>
      <c r="I79">
        <f t="shared" si="15"/>
        <v>11012.050000000001</v>
      </c>
    </row>
    <row r="80" spans="1:26" x14ac:dyDescent="0.35">
      <c r="A80" s="2" t="s">
        <v>100</v>
      </c>
      <c r="B80" t="s">
        <v>22</v>
      </c>
      <c r="C80" t="s">
        <v>9</v>
      </c>
      <c r="D80">
        <v>753</v>
      </c>
      <c r="E80">
        <v>3140</v>
      </c>
      <c r="F80">
        <v>390</v>
      </c>
      <c r="G80">
        <f t="shared" si="14"/>
        <v>2750</v>
      </c>
      <c r="H80">
        <v>7.5</v>
      </c>
      <c r="I80">
        <f t="shared" si="15"/>
        <v>20625</v>
      </c>
    </row>
    <row r="81" spans="1:9" x14ac:dyDescent="0.35">
      <c r="A81" s="2" t="s">
        <v>100</v>
      </c>
      <c r="B81" t="s">
        <v>127</v>
      </c>
      <c r="C81" t="s">
        <v>9</v>
      </c>
      <c r="D81">
        <v>220</v>
      </c>
      <c r="E81">
        <v>860</v>
      </c>
      <c r="F81">
        <v>90</v>
      </c>
      <c r="G81">
        <f t="shared" si="14"/>
        <v>770</v>
      </c>
      <c r="H81">
        <v>7.75</v>
      </c>
      <c r="I81">
        <f t="shared" si="15"/>
        <v>5967.5</v>
      </c>
    </row>
    <row r="82" spans="1:9" x14ac:dyDescent="0.35">
      <c r="A82" s="2" t="s">
        <v>100</v>
      </c>
      <c r="B82" t="s">
        <v>128</v>
      </c>
      <c r="C82" t="s">
        <v>9</v>
      </c>
      <c r="D82">
        <v>675</v>
      </c>
      <c r="E82">
        <v>2720</v>
      </c>
      <c r="F82">
        <v>337</v>
      </c>
      <c r="G82">
        <f t="shared" si="14"/>
        <v>2383</v>
      </c>
      <c r="H82">
        <v>7.5</v>
      </c>
      <c r="I82">
        <f t="shared" si="15"/>
        <v>17872.5</v>
      </c>
    </row>
    <row r="83" spans="1:9" x14ac:dyDescent="0.35">
      <c r="A83" s="2" t="s">
        <v>100</v>
      </c>
      <c r="B83" t="s">
        <v>15</v>
      </c>
      <c r="C83" t="s">
        <v>9</v>
      </c>
      <c r="D83">
        <v>628</v>
      </c>
      <c r="E83">
        <v>2906</v>
      </c>
      <c r="F83">
        <v>256</v>
      </c>
      <c r="G83">
        <f t="shared" si="14"/>
        <v>2650</v>
      </c>
      <c r="H83">
        <v>7.5</v>
      </c>
      <c r="I83">
        <f t="shared" si="15"/>
        <v>19875</v>
      </c>
    </row>
    <row r="84" spans="1:9" x14ac:dyDescent="0.35">
      <c r="A84" s="2" t="s">
        <v>100</v>
      </c>
      <c r="B84" t="s">
        <v>129</v>
      </c>
      <c r="C84" t="s">
        <v>9</v>
      </c>
      <c r="D84">
        <v>47</v>
      </c>
      <c r="E84">
        <v>160</v>
      </c>
      <c r="F84">
        <v>20</v>
      </c>
      <c r="G84">
        <f t="shared" si="14"/>
        <v>140</v>
      </c>
      <c r="H84">
        <v>5</v>
      </c>
      <c r="I84">
        <f t="shared" si="15"/>
        <v>700</v>
      </c>
    </row>
    <row r="85" spans="1:9" x14ac:dyDescent="0.35">
      <c r="A85" s="2" t="s">
        <v>100</v>
      </c>
      <c r="B85" t="s">
        <v>26</v>
      </c>
      <c r="C85" t="s">
        <v>9</v>
      </c>
      <c r="D85">
        <v>584</v>
      </c>
      <c r="E85">
        <v>2340</v>
      </c>
      <c r="F85">
        <v>250</v>
      </c>
      <c r="G85">
        <f t="shared" si="14"/>
        <v>2090</v>
      </c>
      <c r="H85">
        <v>6</v>
      </c>
      <c r="I85">
        <f t="shared" si="15"/>
        <v>12540</v>
      </c>
    </row>
    <row r="86" spans="1:9" x14ac:dyDescent="0.35">
      <c r="A86" s="2" t="s">
        <v>100</v>
      </c>
      <c r="B86" t="s">
        <v>21</v>
      </c>
      <c r="C86" t="s">
        <v>9</v>
      </c>
      <c r="D86">
        <v>224</v>
      </c>
      <c r="E86">
        <v>820</v>
      </c>
      <c r="F86">
        <v>120</v>
      </c>
      <c r="G86">
        <f t="shared" si="14"/>
        <v>700</v>
      </c>
      <c r="H86">
        <v>5.25</v>
      </c>
      <c r="I86">
        <f t="shared" si="15"/>
        <v>3675</v>
      </c>
    </row>
    <row r="87" spans="1:9" x14ac:dyDescent="0.35">
      <c r="A87" s="2" t="s">
        <v>100</v>
      </c>
      <c r="B87" t="s">
        <v>14</v>
      </c>
    </row>
    <row r="88" spans="1:9" x14ac:dyDescent="0.35">
      <c r="B88" s="2" t="s">
        <v>17</v>
      </c>
      <c r="D88" s="2">
        <f>SUM($D$78:$D$86)</f>
        <v>5607</v>
      </c>
      <c r="E88" s="2">
        <f>SUM($E$78:$E$86)</f>
        <v>23666</v>
      </c>
      <c r="F88" s="2">
        <f>SUM($F$78:$F$86)</f>
        <v>2928</v>
      </c>
      <c r="G88" s="2">
        <f>SUM($G$78:$G$86)</f>
        <v>20738</v>
      </c>
      <c r="H88" s="2"/>
      <c r="I88" s="2">
        <f>SUM($I$78:$I$86)</f>
        <v>144807.04999999999</v>
      </c>
    </row>
    <row r="89" spans="1:9" x14ac:dyDescent="0.35">
      <c r="B89" s="2" t="s">
        <v>18</v>
      </c>
      <c r="H89" s="2">
        <f>AVERAGE($H$78:$H$86)</f>
        <v>6.5566666666666675</v>
      </c>
    </row>
  </sheetData>
  <mergeCells count="3"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6645-FCB3-4598-862C-90DB2779786A}">
  <dimension ref="A1:Q14"/>
  <sheetViews>
    <sheetView zoomScale="81" zoomScaleNormal="81" workbookViewId="0">
      <selection activeCell="Q12" sqref="Q12"/>
    </sheetView>
  </sheetViews>
  <sheetFormatPr defaultRowHeight="14.5" x14ac:dyDescent="0.35"/>
  <cols>
    <col min="1" max="1" width="20.453125" bestFit="1" customWidth="1"/>
    <col min="2" max="2" width="12" bestFit="1" customWidth="1"/>
    <col min="3" max="3" width="13.81640625" bestFit="1" customWidth="1"/>
    <col min="4" max="4" width="11.08984375" bestFit="1" customWidth="1"/>
    <col min="5" max="5" width="13.1796875" bestFit="1" customWidth="1"/>
    <col min="6" max="6" width="13.1796875" customWidth="1"/>
    <col min="7" max="7" width="14.81640625" bestFit="1" customWidth="1"/>
    <col min="17" max="17" width="12" bestFit="1" customWidth="1"/>
  </cols>
  <sheetData>
    <row r="1" spans="1:17" x14ac:dyDescent="0.35">
      <c r="A1" s="26" t="s">
        <v>105</v>
      </c>
      <c r="B1" s="26"/>
      <c r="C1" s="26"/>
      <c r="D1" s="26"/>
      <c r="E1" s="26"/>
      <c r="H1" s="26" t="s">
        <v>106</v>
      </c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5">
      <c r="A2" s="22"/>
      <c r="B2" s="22"/>
      <c r="C2" s="22"/>
      <c r="D2" s="22"/>
      <c r="E2" s="22"/>
      <c r="F2" s="9"/>
      <c r="H2" s="23" t="s">
        <v>83</v>
      </c>
      <c r="I2" s="23"/>
      <c r="J2" s="23"/>
      <c r="K2" s="24" t="s">
        <v>62</v>
      </c>
      <c r="L2" s="24"/>
      <c r="M2" s="24"/>
      <c r="N2" s="25" t="s">
        <v>84</v>
      </c>
      <c r="O2" s="25"/>
      <c r="P2" s="25"/>
      <c r="Q2" t="s">
        <v>17</v>
      </c>
    </row>
    <row r="3" spans="1:17" x14ac:dyDescent="0.35">
      <c r="A3" t="s">
        <v>46</v>
      </c>
      <c r="B3" t="s">
        <v>85</v>
      </c>
      <c r="C3" t="s">
        <v>103</v>
      </c>
      <c r="D3" t="s">
        <v>101</v>
      </c>
      <c r="E3" t="s">
        <v>102</v>
      </c>
      <c r="H3" t="s">
        <v>40</v>
      </c>
      <c r="I3" t="s">
        <v>97</v>
      </c>
      <c r="J3" t="s">
        <v>42</v>
      </c>
      <c r="K3" t="s">
        <v>40</v>
      </c>
      <c r="L3" t="s">
        <v>97</v>
      </c>
      <c r="M3" t="s">
        <v>42</v>
      </c>
      <c r="N3" t="s">
        <v>40</v>
      </c>
      <c r="O3" t="s">
        <v>97</v>
      </c>
      <c r="P3" t="s">
        <v>42</v>
      </c>
    </row>
    <row r="4" spans="1:17" x14ac:dyDescent="0.35">
      <c r="A4" s="3" t="s">
        <v>19</v>
      </c>
      <c r="B4" s="6">
        <v>2755</v>
      </c>
      <c r="C4" s="6">
        <v>11360</v>
      </c>
      <c r="D4" s="6">
        <v>9762</v>
      </c>
      <c r="E4" s="6">
        <v>63851.5</v>
      </c>
      <c r="F4" s="6"/>
      <c r="H4">
        <v>605</v>
      </c>
      <c r="K4">
        <v>1918</v>
      </c>
      <c r="N4">
        <v>230</v>
      </c>
    </row>
    <row r="5" spans="1:17" x14ac:dyDescent="0.35">
      <c r="A5" s="3" t="s">
        <v>20</v>
      </c>
      <c r="B5" s="6">
        <v>2192</v>
      </c>
      <c r="C5" s="6">
        <v>9067</v>
      </c>
      <c r="D5" s="6">
        <v>7750</v>
      </c>
      <c r="E5" s="6">
        <v>48226.5</v>
      </c>
      <c r="F5" s="6"/>
      <c r="H5">
        <v>455</v>
      </c>
      <c r="K5">
        <v>1455</v>
      </c>
      <c r="N5">
        <v>288</v>
      </c>
    </row>
    <row r="6" spans="1:17" x14ac:dyDescent="0.35">
      <c r="A6" s="3" t="s">
        <v>24</v>
      </c>
      <c r="B6" s="6">
        <v>3325</v>
      </c>
      <c r="C6" s="6">
        <v>14480</v>
      </c>
      <c r="D6" s="6">
        <v>12631</v>
      </c>
      <c r="E6" s="6">
        <v>84508.3</v>
      </c>
      <c r="F6" s="6"/>
      <c r="H6">
        <v>489</v>
      </c>
      <c r="K6">
        <v>2524</v>
      </c>
      <c r="N6">
        <v>312</v>
      </c>
    </row>
    <row r="7" spans="1:17" x14ac:dyDescent="0.35">
      <c r="A7" s="3" t="s">
        <v>27</v>
      </c>
      <c r="B7" s="6">
        <v>1558</v>
      </c>
      <c r="C7" s="6">
        <v>5160</v>
      </c>
      <c r="D7" s="6">
        <v>4465</v>
      </c>
      <c r="E7" s="6">
        <v>27477.5</v>
      </c>
      <c r="F7" s="6"/>
      <c r="H7">
        <v>994</v>
      </c>
      <c r="K7">
        <v>564</v>
      </c>
    </row>
    <row r="8" spans="1:17" x14ac:dyDescent="0.35">
      <c r="A8" s="3" t="s">
        <v>29</v>
      </c>
      <c r="B8" s="6">
        <v>2907</v>
      </c>
      <c r="C8" s="6">
        <v>11940</v>
      </c>
      <c r="D8" s="6">
        <v>10276</v>
      </c>
      <c r="E8" s="6">
        <v>64623.15</v>
      </c>
      <c r="F8" s="6"/>
      <c r="H8">
        <v>423</v>
      </c>
      <c r="K8">
        <v>2244</v>
      </c>
      <c r="N8">
        <v>240</v>
      </c>
    </row>
    <row r="9" spans="1:17" x14ac:dyDescent="0.35">
      <c r="A9" s="3" t="s">
        <v>38</v>
      </c>
      <c r="B9" s="6">
        <v>2578</v>
      </c>
      <c r="C9" s="6">
        <v>10664</v>
      </c>
      <c r="D9" s="6">
        <v>9216</v>
      </c>
      <c r="E9" s="6">
        <v>56907.7</v>
      </c>
      <c r="F9" s="6"/>
      <c r="H9">
        <v>466</v>
      </c>
      <c r="K9">
        <v>1889</v>
      </c>
      <c r="N9">
        <v>284</v>
      </c>
    </row>
    <row r="10" spans="1:17" x14ac:dyDescent="0.35">
      <c r="A10" s="3" t="s">
        <v>104</v>
      </c>
      <c r="B10" s="2">
        <f>SUM($B$4:$B$9)</f>
        <v>15315</v>
      </c>
      <c r="C10" s="2">
        <f>SUM($C$4:$C$9)</f>
        <v>62671</v>
      </c>
      <c r="D10" s="2">
        <f>SUM($D$4:$D$9)</f>
        <v>54100</v>
      </c>
      <c r="E10" s="2">
        <f>SUM($E$4:$E$9)</f>
        <v>345594.65</v>
      </c>
      <c r="F10" s="6"/>
      <c r="G10" t="s">
        <v>96</v>
      </c>
      <c r="H10" s="2">
        <f>SUM($H$4:$H$9)</f>
        <v>3432</v>
      </c>
      <c r="K10" s="2">
        <f>SUM($K$4:$K$9)</f>
        <v>10594</v>
      </c>
      <c r="N10" s="2">
        <f>SUM($N$4:$N$9)</f>
        <v>1354</v>
      </c>
      <c r="Q10" s="2">
        <f>SUM($H$10:$N$10)</f>
        <v>15380</v>
      </c>
    </row>
    <row r="11" spans="1:17" x14ac:dyDescent="0.35">
      <c r="G11" t="s">
        <v>98</v>
      </c>
      <c r="H11">
        <v>3340</v>
      </c>
      <c r="I11" s="8">
        <v>18856</v>
      </c>
      <c r="J11" s="8">
        <v>83720</v>
      </c>
      <c r="K11">
        <v>10332</v>
      </c>
      <c r="N11">
        <v>1974</v>
      </c>
      <c r="O11">
        <v>5030</v>
      </c>
      <c r="P11">
        <v>30180</v>
      </c>
      <c r="Q11">
        <f>(H11+K11+N11)</f>
        <v>15646</v>
      </c>
    </row>
    <row r="12" spans="1:17" x14ac:dyDescent="0.35">
      <c r="G12" t="s">
        <v>99</v>
      </c>
      <c r="H12">
        <f>(H10-H11)</f>
        <v>92</v>
      </c>
      <c r="K12">
        <f>(K10-K11)</f>
        <v>262</v>
      </c>
      <c r="N12">
        <f>(N10-N11)</f>
        <v>-620</v>
      </c>
    </row>
    <row r="13" spans="1:17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5">
      <c r="A14" s="6" t="s">
        <v>100</v>
      </c>
      <c r="B14" s="2"/>
    </row>
  </sheetData>
  <mergeCells count="6">
    <mergeCell ref="A2:E2"/>
    <mergeCell ref="H2:J2"/>
    <mergeCell ref="K2:M2"/>
    <mergeCell ref="N2:P2"/>
    <mergeCell ref="A1:E1"/>
    <mergeCell ref="H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0" activePane="bottomLeft" state="frozen"/>
      <selection pane="bottomLeft" activeCell="C36" sqref="C36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J35" s="2"/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31" activePane="bottomLeft" state="frozen"/>
      <selection pane="bottomLeft" activeCell="B37" sqref="B37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108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130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107</v>
      </c>
      <c r="C40" t="s">
        <v>69</v>
      </c>
      <c r="E40">
        <v>10000</v>
      </c>
    </row>
    <row r="41" spans="1:5" x14ac:dyDescent="0.35">
      <c r="A41" s="1">
        <v>44391</v>
      </c>
      <c r="B41" t="s">
        <v>107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109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107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83</v>
      </c>
      <c r="C2" t="s">
        <v>69</v>
      </c>
      <c r="D2" t="s">
        <v>110</v>
      </c>
      <c r="E2">
        <v>5000</v>
      </c>
    </row>
    <row r="3" spans="1:5" x14ac:dyDescent="0.35">
      <c r="A3" s="1">
        <v>44344</v>
      </c>
      <c r="B3" t="s">
        <v>83</v>
      </c>
      <c r="C3" t="s">
        <v>69</v>
      </c>
      <c r="D3" t="s">
        <v>110</v>
      </c>
      <c r="E3">
        <v>4000</v>
      </c>
    </row>
    <row r="4" spans="1:5" x14ac:dyDescent="0.35">
      <c r="A4" s="1">
        <v>44348</v>
      </c>
      <c r="B4" t="s">
        <v>83</v>
      </c>
      <c r="C4" t="s">
        <v>63</v>
      </c>
      <c r="E4">
        <v>5000</v>
      </c>
    </row>
    <row r="5" spans="1:5" x14ac:dyDescent="0.35">
      <c r="A5" s="1">
        <v>44351</v>
      </c>
      <c r="B5" t="s">
        <v>83</v>
      </c>
      <c r="C5" t="s">
        <v>63</v>
      </c>
      <c r="E5">
        <v>13000</v>
      </c>
    </row>
    <row r="6" spans="1:5" x14ac:dyDescent="0.35">
      <c r="A6" s="1">
        <v>44351</v>
      </c>
      <c r="B6" t="s">
        <v>83</v>
      </c>
      <c r="C6" t="s">
        <v>63</v>
      </c>
      <c r="E6">
        <v>3000</v>
      </c>
    </row>
    <row r="7" spans="1:5" x14ac:dyDescent="0.35">
      <c r="A7" s="1">
        <v>44354</v>
      </c>
      <c r="B7" t="s">
        <v>83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83</v>
      </c>
      <c r="C8" t="s">
        <v>63</v>
      </c>
      <c r="D8" t="s">
        <v>111</v>
      </c>
      <c r="E8">
        <v>5000</v>
      </c>
    </row>
    <row r="9" spans="1:5" x14ac:dyDescent="0.35">
      <c r="A9" s="1">
        <v>44355</v>
      </c>
      <c r="B9" t="s">
        <v>83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83</v>
      </c>
      <c r="C10" t="s">
        <v>77</v>
      </c>
      <c r="E10">
        <v>4000</v>
      </c>
    </row>
    <row r="11" spans="1:5" x14ac:dyDescent="0.35">
      <c r="A11" s="1">
        <v>44356</v>
      </c>
      <c r="B11" t="s">
        <v>83</v>
      </c>
      <c r="C11" t="s">
        <v>63</v>
      </c>
      <c r="E11">
        <v>21000</v>
      </c>
    </row>
    <row r="12" spans="1:5" x14ac:dyDescent="0.35">
      <c r="A12" s="1">
        <v>44357</v>
      </c>
      <c r="B12" t="s">
        <v>83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83</v>
      </c>
      <c r="C13" t="s">
        <v>63</v>
      </c>
      <c r="D13" t="s">
        <v>111</v>
      </c>
      <c r="E13">
        <v>5000</v>
      </c>
    </row>
    <row r="14" spans="1:5" x14ac:dyDescent="0.35">
      <c r="A14" s="1">
        <v>44358</v>
      </c>
      <c r="B14" t="s">
        <v>83</v>
      </c>
      <c r="C14" t="s">
        <v>69</v>
      </c>
      <c r="E14">
        <v>5000</v>
      </c>
    </row>
    <row r="15" spans="1:5" x14ac:dyDescent="0.35">
      <c r="A15" s="1">
        <v>44358</v>
      </c>
      <c r="B15" t="s">
        <v>83</v>
      </c>
      <c r="C15" t="s">
        <v>63</v>
      </c>
      <c r="D15" t="s">
        <v>111</v>
      </c>
      <c r="E15">
        <v>10000</v>
      </c>
    </row>
    <row r="16" spans="1:5" x14ac:dyDescent="0.35">
      <c r="A16" s="1">
        <v>44358</v>
      </c>
      <c r="B16" t="s">
        <v>83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83</v>
      </c>
      <c r="C17" t="s">
        <v>69</v>
      </c>
      <c r="E17">
        <v>20000</v>
      </c>
    </row>
    <row r="18" spans="1:5" x14ac:dyDescent="0.35">
      <c r="A18" s="1">
        <v>44361</v>
      </c>
      <c r="B18" t="s">
        <v>83</v>
      </c>
      <c r="C18" t="s">
        <v>63</v>
      </c>
      <c r="E18">
        <v>45000</v>
      </c>
    </row>
    <row r="19" spans="1:5" x14ac:dyDescent="0.35">
      <c r="A19" s="1">
        <v>44362</v>
      </c>
      <c r="B19" t="s">
        <v>83</v>
      </c>
      <c r="C19" t="s">
        <v>69</v>
      </c>
      <c r="E19">
        <v>3000</v>
      </c>
    </row>
    <row r="20" spans="1:5" x14ac:dyDescent="0.35">
      <c r="A20" s="1">
        <v>44363</v>
      </c>
      <c r="B20" t="s">
        <v>83</v>
      </c>
      <c r="C20" t="s">
        <v>63</v>
      </c>
      <c r="E20">
        <v>30000</v>
      </c>
    </row>
    <row r="21" spans="1:5" x14ac:dyDescent="0.35">
      <c r="A21" s="1">
        <v>44364</v>
      </c>
      <c r="B21" t="s">
        <v>83</v>
      </c>
      <c r="C21" t="s">
        <v>63</v>
      </c>
      <c r="E21">
        <v>25000</v>
      </c>
    </row>
    <row r="22" spans="1:5" x14ac:dyDescent="0.35">
      <c r="A22" s="1">
        <v>44365</v>
      </c>
      <c r="B22" t="s">
        <v>83</v>
      </c>
      <c r="C22" t="s">
        <v>63</v>
      </c>
      <c r="E22">
        <v>20000</v>
      </c>
    </row>
    <row r="23" spans="1:5" x14ac:dyDescent="0.35">
      <c r="A23" s="1">
        <v>44366</v>
      </c>
      <c r="B23" t="s">
        <v>83</v>
      </c>
      <c r="C23" t="s">
        <v>69</v>
      </c>
      <c r="E23">
        <v>4000</v>
      </c>
    </row>
    <row r="24" spans="1:5" x14ac:dyDescent="0.35">
      <c r="A24" s="1">
        <v>44368</v>
      </c>
      <c r="B24" t="s">
        <v>83</v>
      </c>
      <c r="C24" t="s">
        <v>63</v>
      </c>
      <c r="E24">
        <v>24000</v>
      </c>
    </row>
    <row r="25" spans="1:5" x14ac:dyDescent="0.35">
      <c r="A25" s="1">
        <v>44369</v>
      </c>
      <c r="B25" t="s">
        <v>83</v>
      </c>
      <c r="C25" t="s">
        <v>69</v>
      </c>
      <c r="E25">
        <v>5000</v>
      </c>
    </row>
    <row r="26" spans="1:5" x14ac:dyDescent="0.35">
      <c r="A26" s="1">
        <v>44369</v>
      </c>
      <c r="B26" t="s">
        <v>83</v>
      </c>
      <c r="C26" t="s">
        <v>63</v>
      </c>
      <c r="E26">
        <v>26000</v>
      </c>
    </row>
    <row r="27" spans="1:5" x14ac:dyDescent="0.35">
      <c r="A27" s="1">
        <v>44369</v>
      </c>
      <c r="B27" t="s">
        <v>83</v>
      </c>
      <c r="C27" t="s">
        <v>63</v>
      </c>
      <c r="E27">
        <v>6000</v>
      </c>
    </row>
    <row r="28" spans="1:5" x14ac:dyDescent="0.35">
      <c r="A28" s="1">
        <v>44370</v>
      </c>
      <c r="B28" t="s">
        <v>83</v>
      </c>
      <c r="C28" t="s">
        <v>63</v>
      </c>
      <c r="E28">
        <v>30000</v>
      </c>
    </row>
    <row r="29" spans="1:5" x14ac:dyDescent="0.35">
      <c r="A29" s="1">
        <v>44372</v>
      </c>
      <c r="B29" t="s">
        <v>83</v>
      </c>
      <c r="C29" t="s">
        <v>63</v>
      </c>
      <c r="E29">
        <v>30000</v>
      </c>
    </row>
    <row r="30" spans="1:5" x14ac:dyDescent="0.35">
      <c r="A30" s="1">
        <v>44373</v>
      </c>
      <c r="B30" t="s">
        <v>83</v>
      </c>
      <c r="C30" t="s">
        <v>69</v>
      </c>
      <c r="E30">
        <v>5000</v>
      </c>
    </row>
    <row r="31" spans="1:5" x14ac:dyDescent="0.35">
      <c r="A31" s="1">
        <v>44373</v>
      </c>
      <c r="B31" t="s">
        <v>83</v>
      </c>
      <c r="C31" t="s">
        <v>63</v>
      </c>
      <c r="E31">
        <v>10000</v>
      </c>
    </row>
    <row r="32" spans="1:5" x14ac:dyDescent="0.35">
      <c r="A32" s="1">
        <v>44375</v>
      </c>
      <c r="B32" t="s">
        <v>83</v>
      </c>
      <c r="C32" t="s">
        <v>63</v>
      </c>
      <c r="E32">
        <v>23000</v>
      </c>
    </row>
    <row r="33" spans="1:5" x14ac:dyDescent="0.35">
      <c r="A33" s="1">
        <v>44376</v>
      </c>
      <c r="B33" t="s">
        <v>83</v>
      </c>
      <c r="C33" t="s">
        <v>63</v>
      </c>
      <c r="E33">
        <v>30000</v>
      </c>
    </row>
    <row r="34" spans="1:5" x14ac:dyDescent="0.35">
      <c r="A34" s="1">
        <v>44377</v>
      </c>
      <c r="B34" t="s">
        <v>83</v>
      </c>
      <c r="C34" t="s">
        <v>63</v>
      </c>
      <c r="E34">
        <v>30000</v>
      </c>
    </row>
    <row r="35" spans="1:5" x14ac:dyDescent="0.35">
      <c r="A35" s="1">
        <v>44378</v>
      </c>
      <c r="B35" t="s">
        <v>83</v>
      </c>
      <c r="C35" t="s">
        <v>77</v>
      </c>
      <c r="E35">
        <v>20000</v>
      </c>
    </row>
    <row r="36" spans="1:5" x14ac:dyDescent="0.35">
      <c r="A36" s="1">
        <v>44379</v>
      </c>
      <c r="B36" t="s">
        <v>83</v>
      </c>
      <c r="C36" t="s">
        <v>77</v>
      </c>
      <c r="E36">
        <v>5000</v>
      </c>
    </row>
    <row r="37" spans="1:5" x14ac:dyDescent="0.35">
      <c r="A37" s="1">
        <v>44380</v>
      </c>
      <c r="B37" t="s">
        <v>83</v>
      </c>
      <c r="C37" t="s">
        <v>77</v>
      </c>
      <c r="E37">
        <v>15000</v>
      </c>
    </row>
    <row r="38" spans="1:5" x14ac:dyDescent="0.35">
      <c r="A38" s="1">
        <v>44382</v>
      </c>
      <c r="B38" t="s">
        <v>83</v>
      </c>
      <c r="C38" t="s">
        <v>63</v>
      </c>
      <c r="E38">
        <v>20000</v>
      </c>
    </row>
    <row r="39" spans="1:5" x14ac:dyDescent="0.35">
      <c r="A39" s="1">
        <v>44383</v>
      </c>
      <c r="B39" t="s">
        <v>83</v>
      </c>
      <c r="C39" t="s">
        <v>63</v>
      </c>
      <c r="E39">
        <v>24000</v>
      </c>
    </row>
    <row r="40" spans="1:5" x14ac:dyDescent="0.35">
      <c r="A40" s="1">
        <v>44383</v>
      </c>
      <c r="B40" t="s">
        <v>83</v>
      </c>
      <c r="C40" t="s">
        <v>57</v>
      </c>
      <c r="E40">
        <v>35000</v>
      </c>
    </row>
    <row r="41" spans="1:5" x14ac:dyDescent="0.35">
      <c r="A41" s="1">
        <v>44384</v>
      </c>
      <c r="B41" t="s">
        <v>83</v>
      </c>
      <c r="C41" t="s">
        <v>63</v>
      </c>
      <c r="E41">
        <v>20000</v>
      </c>
    </row>
    <row r="42" spans="1:5" x14ac:dyDescent="0.35">
      <c r="A42" s="1">
        <v>44385</v>
      </c>
      <c r="B42" t="s">
        <v>83</v>
      </c>
      <c r="C42" t="s">
        <v>69</v>
      </c>
      <c r="E42">
        <v>20000</v>
      </c>
    </row>
    <row r="43" spans="1:5" x14ac:dyDescent="0.35">
      <c r="A43" s="1">
        <v>44385</v>
      </c>
      <c r="B43" t="s">
        <v>83</v>
      </c>
      <c r="C43" t="s">
        <v>63</v>
      </c>
      <c r="E43">
        <v>5000</v>
      </c>
    </row>
    <row r="44" spans="1:5" x14ac:dyDescent="0.35">
      <c r="A44" s="1">
        <v>44386</v>
      </c>
      <c r="B44" t="s">
        <v>83</v>
      </c>
      <c r="C44" t="s">
        <v>69</v>
      </c>
      <c r="E44">
        <v>20000</v>
      </c>
    </row>
    <row r="45" spans="1:5" x14ac:dyDescent="0.35">
      <c r="A45" s="1">
        <v>44387</v>
      </c>
      <c r="B45" t="s">
        <v>83</v>
      </c>
      <c r="C45" t="s">
        <v>69</v>
      </c>
      <c r="E45">
        <v>12000</v>
      </c>
    </row>
    <row r="46" spans="1:5" x14ac:dyDescent="0.35">
      <c r="A46" s="1">
        <v>44389</v>
      </c>
      <c r="B46" t="s">
        <v>83</v>
      </c>
      <c r="C46" t="s">
        <v>69</v>
      </c>
      <c r="E46">
        <v>14850</v>
      </c>
    </row>
    <row r="47" spans="1:5" x14ac:dyDescent="0.35">
      <c r="A47" s="1">
        <v>44389</v>
      </c>
      <c r="B47" t="s">
        <v>83</v>
      </c>
      <c r="C47" t="s">
        <v>63</v>
      </c>
      <c r="E47">
        <v>7000</v>
      </c>
    </row>
    <row r="48" spans="1:5" x14ac:dyDescent="0.35">
      <c r="A48" s="1">
        <v>44390</v>
      </c>
      <c r="B48" t="s">
        <v>83</v>
      </c>
      <c r="C48" t="s">
        <v>63</v>
      </c>
      <c r="E48">
        <v>5000</v>
      </c>
    </row>
    <row r="49" spans="1:5" x14ac:dyDescent="0.35">
      <c r="A49" s="1">
        <v>44391</v>
      </c>
      <c r="B49" t="s">
        <v>83</v>
      </c>
      <c r="C49" t="s">
        <v>63</v>
      </c>
      <c r="E49">
        <v>20000</v>
      </c>
    </row>
    <row r="50" spans="1:5" x14ac:dyDescent="0.35">
      <c r="A50" s="1">
        <v>44392</v>
      </c>
      <c r="B50" t="s">
        <v>83</v>
      </c>
      <c r="C50" t="s">
        <v>69</v>
      </c>
      <c r="D50" t="s">
        <v>112</v>
      </c>
      <c r="E50">
        <v>12000</v>
      </c>
    </row>
    <row r="51" spans="1:5" x14ac:dyDescent="0.35">
      <c r="A51" s="1">
        <v>44393</v>
      </c>
      <c r="B51" t="s">
        <v>83</v>
      </c>
      <c r="C51" t="s">
        <v>63</v>
      </c>
      <c r="E51">
        <v>10000</v>
      </c>
    </row>
    <row r="52" spans="1:5" x14ac:dyDescent="0.35">
      <c r="A52" s="1">
        <v>44394</v>
      </c>
      <c r="B52" t="s">
        <v>83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113</v>
      </c>
      <c r="C2" t="s">
        <v>63</v>
      </c>
      <c r="E2">
        <v>75000</v>
      </c>
    </row>
    <row r="3" spans="1:5" x14ac:dyDescent="0.35">
      <c r="A3" s="1">
        <v>44336</v>
      </c>
      <c r="B3" t="s">
        <v>113</v>
      </c>
      <c r="C3" t="s">
        <v>63</v>
      </c>
      <c r="E3">
        <v>29657.89</v>
      </c>
    </row>
    <row r="4" spans="1:5" x14ac:dyDescent="0.35">
      <c r="A4" s="1">
        <v>44336</v>
      </c>
      <c r="B4" t="s">
        <v>113</v>
      </c>
      <c r="C4" t="s">
        <v>63</v>
      </c>
      <c r="E4">
        <v>55000</v>
      </c>
    </row>
    <row r="5" spans="1:5" x14ac:dyDescent="0.35">
      <c r="A5" s="1">
        <v>44344</v>
      </c>
      <c r="B5" t="s">
        <v>113</v>
      </c>
      <c r="C5" t="s">
        <v>63</v>
      </c>
      <c r="E5">
        <v>45000</v>
      </c>
    </row>
    <row r="6" spans="1:5" x14ac:dyDescent="0.35">
      <c r="A6" s="1">
        <v>44351</v>
      </c>
      <c r="B6" t="s">
        <v>113</v>
      </c>
      <c r="C6" t="s">
        <v>63</v>
      </c>
      <c r="E6">
        <v>40000</v>
      </c>
    </row>
    <row r="7" spans="1:5" x14ac:dyDescent="0.35">
      <c r="A7" s="1">
        <v>44354</v>
      </c>
      <c r="B7" t="s">
        <v>113</v>
      </c>
      <c r="C7" t="s">
        <v>63</v>
      </c>
      <c r="E7">
        <v>20000</v>
      </c>
    </row>
    <row r="8" spans="1:5" x14ac:dyDescent="0.35">
      <c r="A8" s="1">
        <v>44357</v>
      </c>
      <c r="B8" t="s">
        <v>113</v>
      </c>
      <c r="C8" t="s">
        <v>63</v>
      </c>
      <c r="E8">
        <v>15000</v>
      </c>
    </row>
    <row r="9" spans="1:5" x14ac:dyDescent="0.35">
      <c r="A9" s="1">
        <v>44362</v>
      </c>
      <c r="B9" t="s">
        <v>113</v>
      </c>
      <c r="C9" t="s">
        <v>63</v>
      </c>
      <c r="E9">
        <v>50000</v>
      </c>
    </row>
    <row r="10" spans="1:5" x14ac:dyDescent="0.35">
      <c r="A10" s="1">
        <v>44364</v>
      </c>
      <c r="B10" t="s">
        <v>113</v>
      </c>
      <c r="C10" t="s">
        <v>63</v>
      </c>
      <c r="E10">
        <v>30000</v>
      </c>
    </row>
    <row r="11" spans="1:5" x14ac:dyDescent="0.35">
      <c r="A11" s="1">
        <v>44371</v>
      </c>
      <c r="B11" t="s">
        <v>113</v>
      </c>
      <c r="C11" t="s">
        <v>63</v>
      </c>
      <c r="E11">
        <v>52540</v>
      </c>
    </row>
    <row r="12" spans="1:5" x14ac:dyDescent="0.35">
      <c r="A12" s="1">
        <v>44372</v>
      </c>
      <c r="B12" t="s">
        <v>113</v>
      </c>
      <c r="C12" t="s">
        <v>63</v>
      </c>
      <c r="E12">
        <v>25000</v>
      </c>
    </row>
    <row r="13" spans="1:5" x14ac:dyDescent="0.35">
      <c r="A13" s="1">
        <v>44378</v>
      </c>
      <c r="B13" t="s">
        <v>113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86</v>
      </c>
    </row>
    <row r="2" spans="1:2" x14ac:dyDescent="0.35">
      <c r="A2">
        <v>2</v>
      </c>
      <c r="B2" t="s">
        <v>87</v>
      </c>
    </row>
    <row r="3" spans="1:2" x14ac:dyDescent="0.35">
      <c r="A3">
        <v>3</v>
      </c>
      <c r="B3" t="s">
        <v>88</v>
      </c>
    </row>
    <row r="4" spans="1:2" x14ac:dyDescent="0.35">
      <c r="A4">
        <v>4</v>
      </c>
      <c r="B4" t="s">
        <v>89</v>
      </c>
    </row>
    <row r="6" spans="1:2" x14ac:dyDescent="0.35">
      <c r="A6">
        <v>5</v>
      </c>
      <c r="B6" t="s">
        <v>90</v>
      </c>
    </row>
    <row r="7" spans="1:2" x14ac:dyDescent="0.35">
      <c r="A7">
        <v>6</v>
      </c>
      <c r="B7" t="s">
        <v>91</v>
      </c>
    </row>
    <row r="8" spans="1:2" x14ac:dyDescent="0.35">
      <c r="A8">
        <v>7</v>
      </c>
      <c r="B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GÜNLÜK_GELEN_GİDEN_MAL</vt:lpstr>
      <vt:lpstr>HAFTALIK_BİLANÇO</vt:lpstr>
      <vt:lpstr>KASA_ALIM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2021-07-19T08:38:34Z</dcterms:modified>
</cp:coreProperties>
</file>