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99F0BAEE-C7E4-442C-B0C6-03EFEBEF6F2D}" xr6:coauthVersionLast="47" xr6:coauthVersionMax="47" xr10:uidLastSave="{00000000-0000-0000-0000-000000000000}"/>
  <bookViews>
    <workbookView xWindow="-110" yWindow="-110" windowWidth="19420" windowHeight="10640" firstSheet="1" activeTab="5" xr2:uid="{B38A589B-49D3-4226-8883-CE6CE99F1FE7}"/>
  </bookViews>
  <sheets>
    <sheet name="GÜNLÜK_GELEN_GİDEN_MAL" sheetId="4" r:id="rId1"/>
    <sheet name="HAFTALIK_BİLANÇO" sheetId="13" r:id="rId2"/>
    <sheet name="KASA_ALIM" sheetId="2" r:id="rId3"/>
    <sheet name="EGE_LİDER" sheetId="3" r:id="rId4"/>
    <sheet name="ŞEKEROĞLU" sheetId="14" r:id="rId5"/>
    <sheet name="SARIOĞLU" sheetId="15" r:id="rId6"/>
    <sheet name="NOTLA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3" l="1"/>
  <c r="C10" i="13"/>
  <c r="D10" i="13"/>
  <c r="E10" i="13"/>
  <c r="J34" i="2"/>
  <c r="J32" i="2"/>
  <c r="H32" i="2"/>
  <c r="G32" i="2"/>
  <c r="K10" i="13"/>
  <c r="K12" i="13" s="1"/>
  <c r="N10" i="13"/>
  <c r="N12" i="13" s="1"/>
  <c r="H10" i="13"/>
  <c r="Q10" i="13" s="1"/>
  <c r="N37" i="4"/>
  <c r="Z37" i="4" s="1"/>
  <c r="R37" i="4"/>
  <c r="N29" i="4"/>
  <c r="R29" i="4"/>
  <c r="V29" i="4"/>
  <c r="N19" i="4"/>
  <c r="R19" i="4"/>
  <c r="V19" i="4"/>
  <c r="N58" i="4"/>
  <c r="Z58" i="4" s="1"/>
  <c r="R58" i="4"/>
  <c r="V58" i="4"/>
  <c r="D58" i="4"/>
  <c r="N47" i="4"/>
  <c r="Z47" i="4" s="1"/>
  <c r="R47" i="4"/>
  <c r="V47" i="4"/>
  <c r="E58" i="4"/>
  <c r="F58" i="4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51" i="4"/>
  <c r="I51" i="4" s="1"/>
  <c r="G50" i="4"/>
  <c r="G58" i="4" s="1"/>
  <c r="H48" i="4"/>
  <c r="F47" i="4"/>
  <c r="E47" i="4"/>
  <c r="D47" i="4"/>
  <c r="G46" i="4"/>
  <c r="I46" i="4" s="1"/>
  <c r="G45" i="4"/>
  <c r="I45" i="4" s="1"/>
  <c r="G44" i="4"/>
  <c r="I44" i="4" s="1"/>
  <c r="G43" i="4"/>
  <c r="I43" i="4" s="1"/>
  <c r="G42" i="4"/>
  <c r="I42" i="4" s="1"/>
  <c r="G41" i="4"/>
  <c r="I41" i="4" s="1"/>
  <c r="H38" i="4"/>
  <c r="F37" i="4"/>
  <c r="E37" i="4"/>
  <c r="D37" i="4"/>
  <c r="G35" i="4"/>
  <c r="I35" i="4" s="1"/>
  <c r="G34" i="4"/>
  <c r="I34" i="4" s="1"/>
  <c r="G33" i="4"/>
  <c r="H30" i="4"/>
  <c r="F29" i="4"/>
  <c r="E29" i="4"/>
  <c r="D29" i="4"/>
  <c r="G28" i="4"/>
  <c r="I28" i="4" s="1"/>
  <c r="G27" i="4"/>
  <c r="I27" i="4" s="1"/>
  <c r="G26" i="4"/>
  <c r="I26" i="4" s="1"/>
  <c r="G25" i="4"/>
  <c r="I25" i="4" s="1"/>
  <c r="G24" i="4"/>
  <c r="I24" i="4" s="1"/>
  <c r="G23" i="4"/>
  <c r="H20" i="4"/>
  <c r="F19" i="4"/>
  <c r="E19" i="4"/>
  <c r="D19" i="4"/>
  <c r="G18" i="4"/>
  <c r="I18" i="4" s="1"/>
  <c r="G17" i="4"/>
  <c r="I17" i="4" s="1"/>
  <c r="G16" i="4"/>
  <c r="I16" i="4" s="1"/>
  <c r="G15" i="4"/>
  <c r="I15" i="4" s="1"/>
  <c r="H12" i="4"/>
  <c r="V11" i="4"/>
  <c r="R11" i="4"/>
  <c r="N11" i="4"/>
  <c r="F11" i="4"/>
  <c r="E11" i="4"/>
  <c r="D11" i="4"/>
  <c r="G10" i="4"/>
  <c r="I10" i="4" s="1"/>
  <c r="G9" i="4"/>
  <c r="I9" i="4" s="1"/>
  <c r="G8" i="4"/>
  <c r="I8" i="4" s="1"/>
  <c r="G7" i="4"/>
  <c r="I7" i="4" s="1"/>
  <c r="G6" i="4"/>
  <c r="I6" i="4" s="1"/>
  <c r="G5" i="4"/>
  <c r="I5" i="4" s="1"/>
  <c r="G4" i="4"/>
  <c r="I4" i="4" s="1"/>
  <c r="G3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H12" i="13" l="1"/>
  <c r="Z29" i="4"/>
  <c r="Z19" i="4"/>
  <c r="I58" i="4"/>
  <c r="Z11" i="4"/>
  <c r="G29" i="4"/>
  <c r="G11" i="4"/>
  <c r="I19" i="4"/>
  <c r="G37" i="4"/>
  <c r="I47" i="4"/>
  <c r="I3" i="4"/>
  <c r="I11" i="4" s="1"/>
  <c r="G19" i="4"/>
  <c r="I23" i="4"/>
  <c r="I29" i="4" s="1"/>
  <c r="G47" i="4"/>
  <c r="I33" i="4"/>
  <c r="I37" i="4" s="1"/>
  <c r="G23" i="2"/>
  <c r="G13" i="2"/>
</calcChain>
</file>

<file path=xl/sharedStrings.xml><?xml version="1.0" encoding="utf-8"?>
<sst xmlns="http://schemas.openxmlformats.org/spreadsheetml/2006/main" count="503" uniqueCount="115">
  <si>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</si>
  <si>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</si>
  <si>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</si>
  <si>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</si>
  <si>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</si>
  <si>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</si>
  <si>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</si>
  <si>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</si>
  <si>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</si>
  <si>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</si>
  <si>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</si>
  <si>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</si>
  <si>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</si>
  <si>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</si>
  <si>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</si>
  <si>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</si>
  <si>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</si>
  <si>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</si>
  <si>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</si>
  <si>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</si>
  <si>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</si>
  <si>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</si>
  <si>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</si>
  <si>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</si>
  <si>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</si>
  <si>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</si>
  <si>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</si>
  <si>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</si>
  <si>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</si>
  <si>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</si>
  <si>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</si>
  <si>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</si>
  <si>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</si>
  <si>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</si>
  <si>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</si>
  <si>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</si>
  <si>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</si>
  <si>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</si>
  <si>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</si>
  <si>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</si>
  <si>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</si>
  <si>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</si>
  <si>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</si>
  <si>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</si>
  <si>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</si>
  <si>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</si>
  <si>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</si>
  <si>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</si>
  <si>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</si>
  <si>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</si>
  <si>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</si>
  <si>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</si>
  <si>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</si>
  <si>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</si>
  <si>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</si>
  <si>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</si>
  <si>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</si>
  <si>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</si>
  <si>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</si>
  <si>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</si>
  <si>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</si>
  <si>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</si>
  <si>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</si>
  <si>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</si>
  <si>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</si>
  <si>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</si>
  <si>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</si>
  <si>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</si>
  <si>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</si>
  <si>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</si>
  <si>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</si>
  <si>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</si>
  <si>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</si>
  <si>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</si>
  <si>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</si>
  <si>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</si>
  <si>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</si>
  <si>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</si>
  <si>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</si>
  <si>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</si>
  <si>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Güldağı_Gıda</t>
  </si>
  <si>
    <t>ÖDEME</t>
  </si>
  <si>
    <t>ÖDEME_TİPİ</t>
  </si>
  <si>
    <t>KALAN</t>
  </si>
  <si>
    <t>Şekeroğlu</t>
  </si>
  <si>
    <t>Çelikler</t>
  </si>
  <si>
    <t>Toplam_Adet</t>
  </si>
  <si>
    <t>Müstahsiller belirlendi.</t>
  </si>
  <si>
    <t>Veri doğrulama ile hareketli müstahsil sekmesi oluşturuldu.</t>
  </si>
  <si>
    <t>filtre özelliğinde; ekle=hareketli_müstahsiller_sekmesi olarak ayarlandı.</t>
  </si>
  <si>
    <t>Böylece haftalık totali ve her bir müstahsilin totalini çekebiliyorum.</t>
  </si>
  <si>
    <t>Pivot ile her bir müstahsilin totalini tek kalem elde edebiliyorum</t>
  </si>
  <si>
    <t>Genel toplamı hızlıca görebilmek için Pivot kullanışlı</t>
  </si>
  <si>
    <t>Haftalık totalleri hesaplamak için de Pivot kullanışlı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</si>
  <si>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</si>
  <si>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</si>
  <si>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</si>
  <si>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</si>
  <si>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</si>
  <si>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</si>
  <si>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</si>
  <si>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</si>
  <si>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</si>
  <si>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</si>
  <si>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</si>
  <si>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</si>
  <si>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</si>
  <si>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SATIŞ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</si>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</sst>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Z60"/>
  <sheetViews>
    <sheetView topLeftCell="A31" zoomScale="54" zoomScaleNormal="54" workbookViewId="0">
      <selection activeCell="G64" sqref="G64"/>
    </sheetView>
  </sheetViews>
  <sheetFormatPr defaultRowHeight="14.5" x14ac:dyDescent="0.35"/>
  <cols>
    <col min="1" max="1" width="21.1796875" bestFit="1" customWidth="1"/>
    <col min="2" max="2" width="22" bestFit="1" customWidth="1"/>
    <col min="3" max="3" width="10.54296875" bestFit="1" customWidth="1"/>
    <col min="11" max="11" width="11.36328125" bestFit="1" customWidth="1"/>
    <col min="13" max="13" width="14.36328125" bestFit="1" customWidth="1"/>
    <col min="14" max="14" width="11.1796875" customWidth="1"/>
    <col min="15" max="15" width="9.08984375" bestFit="1" customWidth="1"/>
    <col min="16" max="16" width="13.1796875" bestFit="1" customWidth="1"/>
    <col min="19" max="19" width="9.08984375" bestFit="1" customWidth="1"/>
    <col min="20" max="20" width="11" bestFit="1" customWidth="1"/>
    <col min="23" max="23" width="9.08984375" bestFit="1" customWidth="1"/>
    <col min="24" max="24" width="11" bestFit="1" customWidth="1"/>
    <col min="26" max="26" width="13.1796875" bestFit="1" customWidth="1"/>
  </cols>
  <sheetData>
    <row r="1" spans="1:26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81</v>
      </c>
      <c r="K1" s="2" t="s">
        <v>82</v>
      </c>
      <c r="L1" s="2" t="s">
        <v>83</v>
      </c>
      <c r="M1" s="2"/>
      <c r="N1" s="11" t="s">
        <v>84</v>
      </c>
      <c r="O1" s="11"/>
      <c r="P1" s="11"/>
      <c r="Q1" s="11"/>
      <c r="R1" s="12" t="s">
        <v>62</v>
      </c>
      <c r="S1" s="12"/>
      <c r="T1" s="12"/>
      <c r="U1" s="12"/>
      <c r="V1" s="13" t="s">
        <v>85</v>
      </c>
      <c r="W1" s="13"/>
      <c r="X1" s="13"/>
      <c r="Y1" s="13"/>
      <c r="Z1" s="2" t="s">
        <v>86</v>
      </c>
    </row>
    <row r="2" spans="1:26" x14ac:dyDescent="0.35"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x14ac:dyDescent="0.35">
      <c r="A3" s="5" t="s">
        <v>19</v>
      </c>
      <c r="B3" t="s">
        <v>8</v>
      </c>
      <c r="C3" t="s">
        <v>9</v>
      </c>
      <c r="D3">
        <v>520</v>
      </c>
      <c r="E3">
        <v>2140</v>
      </c>
      <c r="F3">
        <v>210</v>
      </c>
      <c r="G3">
        <f t="shared" ref="G3:G10" si="0">(E3-F3)</f>
        <v>1930</v>
      </c>
      <c r="H3">
        <v>7.5</v>
      </c>
      <c r="I3">
        <f t="shared" ref="I3:I10" si="1">(G3*H3)</f>
        <v>14475</v>
      </c>
      <c r="N3" t="s">
        <v>2</v>
      </c>
      <c r="O3" s="3" t="s">
        <v>33</v>
      </c>
      <c r="P3" t="s">
        <v>1</v>
      </c>
      <c r="R3" t="s">
        <v>2</v>
      </c>
      <c r="S3" t="s">
        <v>33</v>
      </c>
      <c r="T3" t="s">
        <v>1</v>
      </c>
      <c r="V3" t="s">
        <v>2</v>
      </c>
      <c r="W3" t="s">
        <v>33</v>
      </c>
      <c r="X3" t="s">
        <v>1</v>
      </c>
    </row>
    <row r="4" spans="1:26" x14ac:dyDescent="0.35">
      <c r="A4" s="5" t="s">
        <v>19</v>
      </c>
      <c r="B4" t="s">
        <v>8</v>
      </c>
      <c r="C4" t="s">
        <v>10</v>
      </c>
      <c r="D4">
        <v>249</v>
      </c>
      <c r="E4">
        <v>960</v>
      </c>
      <c r="F4">
        <v>100</v>
      </c>
      <c r="G4">
        <f t="shared" si="0"/>
        <v>860</v>
      </c>
      <c r="H4">
        <v>8</v>
      </c>
      <c r="I4">
        <f t="shared" si="1"/>
        <v>6880</v>
      </c>
      <c r="N4" s="3">
        <v>605</v>
      </c>
      <c r="O4" t="s">
        <v>34</v>
      </c>
      <c r="P4" t="s">
        <v>9</v>
      </c>
      <c r="R4">
        <v>248</v>
      </c>
      <c r="S4" t="s">
        <v>35</v>
      </c>
      <c r="T4" t="s">
        <v>36</v>
      </c>
      <c r="V4">
        <v>230</v>
      </c>
      <c r="W4" t="s">
        <v>35</v>
      </c>
      <c r="X4" t="s">
        <v>9</v>
      </c>
      <c r="Y4" s="2"/>
    </row>
    <row r="5" spans="1:26" x14ac:dyDescent="0.35">
      <c r="A5" s="5" t="s">
        <v>19</v>
      </c>
      <c r="B5" t="s">
        <v>11</v>
      </c>
      <c r="C5" t="s">
        <v>9</v>
      </c>
      <c r="D5">
        <v>300</v>
      </c>
      <c r="E5">
        <v>1100</v>
      </c>
      <c r="F5">
        <v>150</v>
      </c>
      <c r="G5">
        <f t="shared" si="0"/>
        <v>950</v>
      </c>
      <c r="H5">
        <v>6.25</v>
      </c>
      <c r="I5">
        <f t="shared" si="1"/>
        <v>5937.5</v>
      </c>
      <c r="R5">
        <v>1656</v>
      </c>
      <c r="S5" t="s">
        <v>35</v>
      </c>
      <c r="T5" t="s">
        <v>9</v>
      </c>
      <c r="Y5" s="2"/>
    </row>
    <row r="6" spans="1:26" x14ac:dyDescent="0.35">
      <c r="A6" s="5" t="s">
        <v>19</v>
      </c>
      <c r="B6" t="s">
        <v>12</v>
      </c>
      <c r="C6" t="s">
        <v>9</v>
      </c>
      <c r="D6">
        <v>498</v>
      </c>
      <c r="E6">
        <v>1800</v>
      </c>
      <c r="F6">
        <v>250</v>
      </c>
      <c r="G6">
        <f t="shared" si="0"/>
        <v>1550</v>
      </c>
      <c r="H6">
        <v>5.5</v>
      </c>
      <c r="I6">
        <f t="shared" si="1"/>
        <v>8525</v>
      </c>
      <c r="R6">
        <v>14</v>
      </c>
      <c r="T6" t="s">
        <v>37</v>
      </c>
      <c r="Y6" s="2"/>
    </row>
    <row r="7" spans="1:26" x14ac:dyDescent="0.35">
      <c r="A7" s="5" t="s">
        <v>19</v>
      </c>
      <c r="B7" t="s">
        <v>13</v>
      </c>
      <c r="C7" t="s">
        <v>9</v>
      </c>
      <c r="D7">
        <v>229</v>
      </c>
      <c r="E7">
        <v>1320</v>
      </c>
      <c r="F7">
        <v>230</v>
      </c>
      <c r="G7">
        <f t="shared" si="0"/>
        <v>1090</v>
      </c>
      <c r="H7">
        <v>4</v>
      </c>
      <c r="I7">
        <f t="shared" si="1"/>
        <v>4360</v>
      </c>
      <c r="Y7" s="2"/>
    </row>
    <row r="8" spans="1:26" x14ac:dyDescent="0.35">
      <c r="A8" s="5" t="s">
        <v>19</v>
      </c>
      <c r="B8" t="s">
        <v>14</v>
      </c>
      <c r="C8" t="s">
        <v>9</v>
      </c>
      <c r="D8">
        <v>376</v>
      </c>
      <c r="E8">
        <v>1720</v>
      </c>
      <c r="F8">
        <v>376</v>
      </c>
      <c r="G8">
        <f t="shared" si="0"/>
        <v>1344</v>
      </c>
      <c r="H8">
        <v>7</v>
      </c>
      <c r="I8">
        <f t="shared" si="1"/>
        <v>9408</v>
      </c>
      <c r="Y8" s="2"/>
    </row>
    <row r="9" spans="1:26" x14ac:dyDescent="0.35">
      <c r="A9" s="5" t="s">
        <v>19</v>
      </c>
      <c r="B9" t="s">
        <v>15</v>
      </c>
      <c r="C9" t="s">
        <v>9</v>
      </c>
      <c r="D9">
        <v>99</v>
      </c>
      <c r="E9">
        <v>420</v>
      </c>
      <c r="F9">
        <v>40</v>
      </c>
      <c r="G9">
        <f t="shared" si="0"/>
        <v>380</v>
      </c>
      <c r="H9">
        <v>7</v>
      </c>
      <c r="I9">
        <f t="shared" si="1"/>
        <v>2660</v>
      </c>
      <c r="Y9" s="2"/>
    </row>
    <row r="10" spans="1:26" x14ac:dyDescent="0.35">
      <c r="A10" s="5" t="s">
        <v>19</v>
      </c>
      <c r="B10" t="s">
        <v>16</v>
      </c>
      <c r="C10" t="s">
        <v>9</v>
      </c>
      <c r="D10">
        <v>484</v>
      </c>
      <c r="E10">
        <v>1900</v>
      </c>
      <c r="F10">
        <v>242</v>
      </c>
      <c r="G10">
        <f t="shared" si="0"/>
        <v>1658</v>
      </c>
      <c r="H10">
        <v>7</v>
      </c>
      <c r="I10">
        <f t="shared" si="1"/>
        <v>11606</v>
      </c>
      <c r="Y10" s="2"/>
    </row>
    <row r="11" spans="1:26" x14ac:dyDescent="0.35">
      <c r="A11" s="5"/>
      <c r="B11" s="2" t="s">
        <v>17</v>
      </c>
      <c r="C11" s="2"/>
      <c r="D11" s="2">
        <f>SUM(D1:D10)</f>
        <v>2755</v>
      </c>
      <c r="E11" s="2">
        <f>SUM(E1:E10)</f>
        <v>11360</v>
      </c>
      <c r="F11" s="2">
        <f>SUM(F1:F10)</f>
        <v>1598</v>
      </c>
      <c r="G11" s="2">
        <f>SUM(G1:G10)</f>
        <v>9762</v>
      </c>
      <c r="H11" s="2"/>
      <c r="I11" s="2">
        <f>SUM(I1:I10)</f>
        <v>63851.5</v>
      </c>
      <c r="J11" s="2"/>
      <c r="K11" s="2"/>
      <c r="L11" s="2"/>
      <c r="N11" s="2">
        <f t="shared" ref="N11:V11" si="2">SUM(N4:N10)</f>
        <v>605</v>
      </c>
      <c r="O11" s="2"/>
      <c r="P11" s="2"/>
      <c r="Q11" s="2"/>
      <c r="R11" s="2">
        <f t="shared" si="2"/>
        <v>1918</v>
      </c>
      <c r="S11" s="2"/>
      <c r="T11" s="2"/>
      <c r="U11" s="2"/>
      <c r="V11" s="2">
        <f t="shared" si="2"/>
        <v>230</v>
      </c>
      <c r="W11" s="2"/>
      <c r="X11" s="2"/>
      <c r="Y11" s="2"/>
      <c r="Z11" s="2">
        <f>SUM(N11:Y11)</f>
        <v>2753</v>
      </c>
    </row>
    <row r="12" spans="1:26" x14ac:dyDescent="0.35">
      <c r="A12" s="5"/>
      <c r="B12" s="2" t="s">
        <v>18</v>
      </c>
      <c r="C12" s="2"/>
      <c r="D12" s="2"/>
      <c r="E12" s="2"/>
      <c r="F12" s="2"/>
      <c r="G12" s="2"/>
      <c r="H12" s="2">
        <f>(AVERAGE(H3:H10))</f>
        <v>6.53125</v>
      </c>
      <c r="I12" s="2"/>
      <c r="J12" s="2"/>
      <c r="K12" s="2"/>
      <c r="L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26" x14ac:dyDescent="0.35">
      <c r="A14" s="5"/>
    </row>
    <row r="15" spans="1:26" x14ac:dyDescent="0.35">
      <c r="A15" s="5" t="s">
        <v>20</v>
      </c>
      <c r="B15" t="s">
        <v>21</v>
      </c>
      <c r="C15" t="s">
        <v>9</v>
      </c>
      <c r="D15">
        <v>690</v>
      </c>
      <c r="E15">
        <v>2580</v>
      </c>
      <c r="F15">
        <v>345</v>
      </c>
      <c r="G15">
        <f>(E15-F15)</f>
        <v>2235</v>
      </c>
      <c r="H15">
        <v>7</v>
      </c>
      <c r="I15">
        <f>(G15*H15)</f>
        <v>15645</v>
      </c>
      <c r="N15" s="3">
        <v>455</v>
      </c>
      <c r="O15" t="s">
        <v>34</v>
      </c>
      <c r="P15" t="s">
        <v>9</v>
      </c>
      <c r="R15">
        <v>1455</v>
      </c>
      <c r="S15" t="s">
        <v>35</v>
      </c>
      <c r="T15" t="s">
        <v>9</v>
      </c>
      <c r="V15">
        <v>288</v>
      </c>
      <c r="W15" t="s">
        <v>35</v>
      </c>
      <c r="X15" t="s">
        <v>9</v>
      </c>
    </row>
    <row r="16" spans="1:26" x14ac:dyDescent="0.35">
      <c r="A16" s="5" t="s">
        <v>20</v>
      </c>
      <c r="B16" t="s">
        <v>22</v>
      </c>
      <c r="C16" t="s">
        <v>9</v>
      </c>
      <c r="D16">
        <v>534</v>
      </c>
      <c r="E16">
        <v>1900</v>
      </c>
      <c r="F16">
        <v>267</v>
      </c>
      <c r="G16">
        <f>(E16-F16)</f>
        <v>1633</v>
      </c>
      <c r="H16">
        <v>4.5</v>
      </c>
      <c r="I16">
        <f>(G16*H16)</f>
        <v>7348.5</v>
      </c>
    </row>
    <row r="17" spans="1:26" x14ac:dyDescent="0.35">
      <c r="A17" s="5" t="s">
        <v>20</v>
      </c>
      <c r="B17" t="s">
        <v>12</v>
      </c>
      <c r="C17" t="s">
        <v>9</v>
      </c>
      <c r="D17">
        <v>525</v>
      </c>
      <c r="E17">
        <v>1960</v>
      </c>
      <c r="F17">
        <v>262</v>
      </c>
      <c r="G17">
        <f>(E17-F17)</f>
        <v>1698</v>
      </c>
      <c r="H17">
        <v>6.5</v>
      </c>
      <c r="I17">
        <f>(G17*H17)</f>
        <v>11037</v>
      </c>
    </row>
    <row r="18" spans="1:26" x14ac:dyDescent="0.35">
      <c r="A18" s="5" t="s">
        <v>20</v>
      </c>
      <c r="B18" t="s">
        <v>23</v>
      </c>
      <c r="C18" t="s">
        <v>9</v>
      </c>
      <c r="D18">
        <v>443</v>
      </c>
      <c r="E18">
        <v>2627</v>
      </c>
      <c r="F18">
        <v>443</v>
      </c>
      <c r="G18">
        <f>(E18-F18)</f>
        <v>2184</v>
      </c>
      <c r="H18">
        <v>6.5</v>
      </c>
      <c r="I18">
        <f>(G18*H18)</f>
        <v>14196</v>
      </c>
    </row>
    <row r="19" spans="1:26" x14ac:dyDescent="0.35">
      <c r="A19" s="5"/>
      <c r="B19" s="2" t="s">
        <v>17</v>
      </c>
      <c r="C19" s="2"/>
      <c r="D19" s="2">
        <f t="shared" ref="D19:I19" si="3">SUM(D15:D18)</f>
        <v>2192</v>
      </c>
      <c r="E19" s="2">
        <f t="shared" si="3"/>
        <v>9067</v>
      </c>
      <c r="F19" s="2">
        <f t="shared" si="3"/>
        <v>1317</v>
      </c>
      <c r="G19" s="2">
        <f t="shared" si="3"/>
        <v>7750</v>
      </c>
      <c r="H19" s="2"/>
      <c r="I19" s="2">
        <f t="shared" si="3"/>
        <v>48226.5</v>
      </c>
      <c r="J19" s="2"/>
      <c r="K19" s="2"/>
      <c r="L19" s="2"/>
      <c r="N19" s="2">
        <f t="shared" ref="N19:V19" si="4">SUM(N15:N18)</f>
        <v>455</v>
      </c>
      <c r="O19" s="2"/>
      <c r="P19" s="2"/>
      <c r="Q19" s="2"/>
      <c r="R19" s="2">
        <f t="shared" si="4"/>
        <v>1455</v>
      </c>
      <c r="S19" s="2"/>
      <c r="T19" s="2"/>
      <c r="U19" s="2"/>
      <c r="V19" s="2">
        <f t="shared" si="4"/>
        <v>288</v>
      </c>
      <c r="W19" s="2"/>
      <c r="X19" s="2"/>
      <c r="Y19" s="2"/>
      <c r="Z19" s="2">
        <f>SUM(N19:Y19)</f>
        <v>2198</v>
      </c>
    </row>
    <row r="20" spans="1:26" x14ac:dyDescent="0.35">
      <c r="A20" s="5"/>
      <c r="B20" s="2" t="s">
        <v>18</v>
      </c>
      <c r="C20" s="2"/>
      <c r="D20" s="2"/>
      <c r="E20" s="2"/>
      <c r="F20" s="2"/>
      <c r="G20" s="2"/>
      <c r="H20" s="2">
        <f>(AVERAGE(H15:H18))</f>
        <v>6.125</v>
      </c>
      <c r="I20" s="2"/>
      <c r="J20" s="2"/>
      <c r="K20" s="2"/>
      <c r="L20" s="2"/>
    </row>
    <row r="21" spans="1:2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3" spans="1:26" x14ac:dyDescent="0.35">
      <c r="A23" s="2" t="s">
        <v>24</v>
      </c>
      <c r="B23" t="s">
        <v>25</v>
      </c>
      <c r="C23" t="s">
        <v>9</v>
      </c>
      <c r="D23">
        <v>1489</v>
      </c>
      <c r="E23">
        <v>6500</v>
      </c>
      <c r="F23">
        <v>745</v>
      </c>
      <c r="G23">
        <f t="shared" ref="G23:G28" si="5">(E23-F23)</f>
        <v>5755</v>
      </c>
      <c r="H23">
        <v>8</v>
      </c>
      <c r="I23">
        <f t="shared" ref="I23:I28" si="6">(G23*H23)</f>
        <v>46040</v>
      </c>
      <c r="N23">
        <v>489</v>
      </c>
      <c r="O23" t="s">
        <v>34</v>
      </c>
      <c r="P23" t="s">
        <v>9</v>
      </c>
      <c r="R23">
        <v>2524</v>
      </c>
      <c r="S23" t="s">
        <v>35</v>
      </c>
      <c r="T23" t="s">
        <v>9</v>
      </c>
      <c r="V23">
        <v>312</v>
      </c>
      <c r="W23" t="s">
        <v>35</v>
      </c>
      <c r="X23" t="s">
        <v>9</v>
      </c>
    </row>
    <row r="24" spans="1:26" x14ac:dyDescent="0.35">
      <c r="A24" s="2" t="s">
        <v>24</v>
      </c>
      <c r="B24" t="s">
        <v>21</v>
      </c>
      <c r="C24" t="s">
        <v>9</v>
      </c>
      <c r="D24">
        <v>205</v>
      </c>
      <c r="E24">
        <v>760</v>
      </c>
      <c r="F24">
        <v>100</v>
      </c>
      <c r="G24">
        <f t="shared" si="5"/>
        <v>660</v>
      </c>
      <c r="H24">
        <v>6.8</v>
      </c>
      <c r="I24">
        <f t="shared" si="6"/>
        <v>4488</v>
      </c>
    </row>
    <row r="25" spans="1:26" x14ac:dyDescent="0.35">
      <c r="A25" s="2" t="s">
        <v>24</v>
      </c>
      <c r="B25" t="s">
        <v>12</v>
      </c>
      <c r="C25" t="s">
        <v>9</v>
      </c>
      <c r="D25">
        <v>585</v>
      </c>
      <c r="E25">
        <v>2180</v>
      </c>
      <c r="F25">
        <v>292</v>
      </c>
      <c r="G25">
        <f t="shared" si="5"/>
        <v>1888</v>
      </c>
      <c r="H25">
        <v>4.5999999999999996</v>
      </c>
      <c r="I25">
        <f t="shared" si="6"/>
        <v>8684.7999999999993</v>
      </c>
    </row>
    <row r="26" spans="1:26" x14ac:dyDescent="0.35">
      <c r="A26" s="2" t="s">
        <v>24</v>
      </c>
      <c r="B26" t="s">
        <v>26</v>
      </c>
      <c r="C26" t="s">
        <v>9</v>
      </c>
      <c r="D26">
        <v>387</v>
      </c>
      <c r="E26">
        <v>1500</v>
      </c>
      <c r="F26">
        <v>155</v>
      </c>
      <c r="G26">
        <f t="shared" si="5"/>
        <v>1345</v>
      </c>
      <c r="H26">
        <v>5.5</v>
      </c>
      <c r="I26">
        <f t="shared" si="6"/>
        <v>7397.5</v>
      </c>
    </row>
    <row r="27" spans="1:26" x14ac:dyDescent="0.35">
      <c r="A27" s="2" t="s">
        <v>24</v>
      </c>
      <c r="B27" t="s">
        <v>8</v>
      </c>
      <c r="C27" t="s">
        <v>9</v>
      </c>
      <c r="D27">
        <v>170</v>
      </c>
      <c r="E27">
        <v>600</v>
      </c>
      <c r="F27">
        <v>68</v>
      </c>
      <c r="G27">
        <f t="shared" si="5"/>
        <v>532</v>
      </c>
      <c r="H27">
        <v>6</v>
      </c>
      <c r="I27">
        <f t="shared" si="6"/>
        <v>3192</v>
      </c>
    </row>
    <row r="28" spans="1:26" x14ac:dyDescent="0.35">
      <c r="A28" s="2" t="s">
        <v>24</v>
      </c>
      <c r="B28" t="s">
        <v>23</v>
      </c>
      <c r="C28" t="s">
        <v>9</v>
      </c>
      <c r="D28">
        <v>489</v>
      </c>
      <c r="E28">
        <v>2940</v>
      </c>
      <c r="F28">
        <v>489</v>
      </c>
      <c r="G28">
        <f t="shared" si="5"/>
        <v>2451</v>
      </c>
      <c r="H28">
        <v>6</v>
      </c>
      <c r="I28">
        <f t="shared" si="6"/>
        <v>14706</v>
      </c>
    </row>
    <row r="29" spans="1:26" x14ac:dyDescent="0.35">
      <c r="A29" s="2"/>
      <c r="B29" s="2" t="s">
        <v>17</v>
      </c>
      <c r="C29" s="2"/>
      <c r="D29" s="2">
        <f t="shared" ref="D29:I29" si="7">SUM(D23:D28)</f>
        <v>3325</v>
      </c>
      <c r="E29" s="2">
        <f t="shared" si="7"/>
        <v>14480</v>
      </c>
      <c r="F29" s="2">
        <f t="shared" si="7"/>
        <v>1849</v>
      </c>
      <c r="G29" s="2">
        <f t="shared" si="7"/>
        <v>12631</v>
      </c>
      <c r="H29" s="2"/>
      <c r="I29" s="2">
        <f t="shared" si="7"/>
        <v>84508.3</v>
      </c>
      <c r="J29" s="2"/>
      <c r="K29" s="2"/>
      <c r="L29" s="2"/>
      <c r="N29" s="2">
        <f t="shared" ref="N29:V29" si="8">SUM(N23:N28)</f>
        <v>489</v>
      </c>
      <c r="O29" s="2"/>
      <c r="P29" s="2"/>
      <c r="Q29" s="2"/>
      <c r="R29" s="2">
        <f t="shared" si="8"/>
        <v>2524</v>
      </c>
      <c r="S29" s="2"/>
      <c r="T29" s="2"/>
      <c r="U29" s="2"/>
      <c r="V29" s="2">
        <f t="shared" si="8"/>
        <v>312</v>
      </c>
      <c r="W29" s="2"/>
      <c r="X29" s="2"/>
      <c r="Y29" s="2"/>
      <c r="Z29" s="2">
        <f>SUM(N29:Y29)</f>
        <v>3325</v>
      </c>
    </row>
    <row r="30" spans="1:26" x14ac:dyDescent="0.35">
      <c r="A30" s="2"/>
      <c r="B30" s="2" t="s">
        <v>18</v>
      </c>
      <c r="C30" s="2"/>
      <c r="D30" s="2"/>
      <c r="E30" s="2"/>
      <c r="F30" s="2"/>
      <c r="G30" s="2"/>
      <c r="H30" s="2">
        <f>(AVERAGE(H23:H28))</f>
        <v>6.1499999999999995</v>
      </c>
      <c r="I30" s="2"/>
      <c r="J30" s="2"/>
      <c r="K30" s="2"/>
      <c r="L30" s="2"/>
    </row>
    <row r="31" spans="1:26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3" spans="1:26" x14ac:dyDescent="0.35">
      <c r="A33" s="2" t="s">
        <v>27</v>
      </c>
      <c r="B33" t="s">
        <v>28</v>
      </c>
      <c r="C33" t="s">
        <v>9</v>
      </c>
      <c r="D33">
        <v>366</v>
      </c>
      <c r="E33">
        <v>1440</v>
      </c>
      <c r="F33">
        <v>145</v>
      </c>
      <c r="G33">
        <f>(E33-F33)</f>
        <v>1295</v>
      </c>
      <c r="H33">
        <v>7.5</v>
      </c>
      <c r="I33">
        <f>(G33*H33)</f>
        <v>9712.5</v>
      </c>
      <c r="N33">
        <v>525</v>
      </c>
      <c r="O33" t="s">
        <v>34</v>
      </c>
      <c r="P33" t="s">
        <v>96</v>
      </c>
      <c r="R33">
        <v>564</v>
      </c>
      <c r="S33" t="s">
        <v>35</v>
      </c>
      <c r="T33" t="s">
        <v>9</v>
      </c>
    </row>
    <row r="34" spans="1:26" x14ac:dyDescent="0.35">
      <c r="A34" s="2" t="s">
        <v>27</v>
      </c>
      <c r="B34" t="s">
        <v>14</v>
      </c>
      <c r="C34" t="s">
        <v>9</v>
      </c>
      <c r="D34">
        <v>469</v>
      </c>
      <c r="E34">
        <v>2980</v>
      </c>
      <c r="F34">
        <v>470</v>
      </c>
      <c r="G34">
        <f>(E34-F34)</f>
        <v>2510</v>
      </c>
      <c r="H34">
        <v>5.5</v>
      </c>
      <c r="I34">
        <f>(G34*H34)</f>
        <v>13805</v>
      </c>
      <c r="N34">
        <v>469</v>
      </c>
      <c r="O34" t="s">
        <v>34</v>
      </c>
      <c r="P34" t="s">
        <v>9</v>
      </c>
    </row>
    <row r="35" spans="1:26" x14ac:dyDescent="0.35">
      <c r="A35" s="2" t="s">
        <v>27</v>
      </c>
      <c r="B35" t="s">
        <v>8</v>
      </c>
      <c r="C35" t="s">
        <v>9</v>
      </c>
      <c r="D35">
        <v>198</v>
      </c>
      <c r="E35">
        <v>740</v>
      </c>
      <c r="F35">
        <v>80</v>
      </c>
      <c r="G35">
        <f>(E35-F35)</f>
        <v>660</v>
      </c>
      <c r="H35">
        <v>6</v>
      </c>
      <c r="I35">
        <f>(G35*H35)</f>
        <v>3960</v>
      </c>
    </row>
    <row r="36" spans="1:26" x14ac:dyDescent="0.35">
      <c r="A36" s="2" t="s">
        <v>27</v>
      </c>
      <c r="B36" t="s">
        <v>23</v>
      </c>
      <c r="C36" t="s">
        <v>9</v>
      </c>
      <c r="D36">
        <v>525</v>
      </c>
    </row>
    <row r="37" spans="1:26" x14ac:dyDescent="0.35">
      <c r="A37" s="2"/>
      <c r="B37" s="2" t="s">
        <v>17</v>
      </c>
      <c r="C37" s="2"/>
      <c r="D37" s="2">
        <f>SUM(D33:D36)</f>
        <v>1558</v>
      </c>
      <c r="E37" s="2">
        <f>SUM(E33:E35)</f>
        <v>5160</v>
      </c>
      <c r="F37" s="2">
        <f>SUM(F33:F35)</f>
        <v>695</v>
      </c>
      <c r="G37" s="2">
        <f>SUM(G33:G35)</f>
        <v>4465</v>
      </c>
      <c r="H37" s="2"/>
      <c r="I37" s="2">
        <f>SUM(I33:I35)</f>
        <v>27477.5</v>
      </c>
      <c r="J37" s="2"/>
      <c r="K37" s="2"/>
      <c r="L37" s="2"/>
      <c r="N37" s="2">
        <f t="shared" ref="N37:R37" si="9">SUM(N33:N36)</f>
        <v>994</v>
      </c>
      <c r="O37" s="2"/>
      <c r="P37" s="2"/>
      <c r="Q37" s="2"/>
      <c r="R37" s="2">
        <f t="shared" si="9"/>
        <v>564</v>
      </c>
      <c r="S37" s="2"/>
      <c r="T37" s="2"/>
      <c r="U37" s="2"/>
      <c r="V37" s="2"/>
      <c r="W37" s="2"/>
      <c r="X37" s="2"/>
      <c r="Y37" s="2"/>
      <c r="Z37" s="2">
        <f>SUM(N37:Y37)</f>
        <v>1558</v>
      </c>
    </row>
    <row r="38" spans="1:26" x14ac:dyDescent="0.35">
      <c r="A38" s="2"/>
      <c r="B38" s="2" t="s">
        <v>18</v>
      </c>
      <c r="H38" s="2">
        <f>(AVERAGE(H33:H35))</f>
        <v>6.333333333333333</v>
      </c>
    </row>
    <row r="39" spans="1:26" x14ac:dyDescent="0.35">
      <c r="B39" s="2"/>
      <c r="H39" s="2"/>
    </row>
    <row r="41" spans="1:26" x14ac:dyDescent="0.35">
      <c r="A41" s="2" t="s">
        <v>29</v>
      </c>
      <c r="B41" t="s">
        <v>8</v>
      </c>
      <c r="C41" t="s">
        <v>30</v>
      </c>
      <c r="D41">
        <v>121</v>
      </c>
      <c r="E41">
        <v>660</v>
      </c>
      <c r="F41">
        <v>120</v>
      </c>
      <c r="G41">
        <f t="shared" ref="G41:G46" si="10">(E41-F41)</f>
        <v>540</v>
      </c>
      <c r="H41">
        <v>4.5</v>
      </c>
      <c r="I41">
        <f t="shared" ref="I41:I46" si="11">(G41*H41)</f>
        <v>2430</v>
      </c>
      <c r="N41">
        <v>341</v>
      </c>
      <c r="O41" t="s">
        <v>34</v>
      </c>
      <c r="P41" t="s">
        <v>9</v>
      </c>
      <c r="R41">
        <v>2244</v>
      </c>
      <c r="S41" t="s">
        <v>35</v>
      </c>
      <c r="T41" t="s">
        <v>9</v>
      </c>
      <c r="V41">
        <v>240</v>
      </c>
      <c r="W41" t="s">
        <v>35</v>
      </c>
      <c r="X41" t="s">
        <v>9</v>
      </c>
    </row>
    <row r="42" spans="1:26" x14ac:dyDescent="0.35">
      <c r="A42" s="2" t="s">
        <v>29</v>
      </c>
      <c r="B42" t="s">
        <v>23</v>
      </c>
      <c r="C42" t="s">
        <v>9</v>
      </c>
      <c r="D42">
        <v>303</v>
      </c>
      <c r="E42">
        <v>1700</v>
      </c>
      <c r="F42">
        <v>302</v>
      </c>
      <c r="G42">
        <f t="shared" si="10"/>
        <v>1398</v>
      </c>
      <c r="H42">
        <v>5.3</v>
      </c>
      <c r="I42">
        <f t="shared" si="11"/>
        <v>7409.4</v>
      </c>
      <c r="N42">
        <v>82</v>
      </c>
      <c r="O42" t="s">
        <v>34</v>
      </c>
      <c r="P42" t="s">
        <v>10</v>
      </c>
    </row>
    <row r="43" spans="1:26" x14ac:dyDescent="0.35">
      <c r="A43" s="2" t="s">
        <v>29</v>
      </c>
      <c r="B43" t="s">
        <v>14</v>
      </c>
      <c r="C43" t="s">
        <v>9</v>
      </c>
      <c r="D43">
        <v>241</v>
      </c>
      <c r="E43">
        <v>1040</v>
      </c>
      <c r="F43">
        <v>120</v>
      </c>
      <c r="G43">
        <f t="shared" si="10"/>
        <v>920</v>
      </c>
      <c r="H43">
        <v>7.5</v>
      </c>
      <c r="I43">
        <f t="shared" si="11"/>
        <v>6900</v>
      </c>
    </row>
    <row r="44" spans="1:26" x14ac:dyDescent="0.35">
      <c r="A44" s="2" t="s">
        <v>29</v>
      </c>
      <c r="B44" t="s">
        <v>31</v>
      </c>
      <c r="C44" t="s">
        <v>9</v>
      </c>
      <c r="D44">
        <v>955</v>
      </c>
      <c r="E44">
        <v>4040</v>
      </c>
      <c r="F44">
        <v>477</v>
      </c>
      <c r="G44">
        <f t="shared" si="10"/>
        <v>3563</v>
      </c>
      <c r="H44">
        <v>7.5</v>
      </c>
      <c r="I44">
        <f t="shared" si="11"/>
        <v>26722.5</v>
      </c>
    </row>
    <row r="45" spans="1:26" x14ac:dyDescent="0.35">
      <c r="A45" s="2" t="s">
        <v>29</v>
      </c>
      <c r="B45" t="s">
        <v>32</v>
      </c>
      <c r="C45" t="s">
        <v>9</v>
      </c>
      <c r="D45">
        <v>816</v>
      </c>
      <c r="E45">
        <v>2840</v>
      </c>
      <c r="F45">
        <v>410</v>
      </c>
      <c r="G45">
        <f t="shared" si="10"/>
        <v>2430</v>
      </c>
      <c r="H45">
        <v>4.75</v>
      </c>
      <c r="I45">
        <f t="shared" si="11"/>
        <v>11542.5</v>
      </c>
    </row>
    <row r="46" spans="1:26" x14ac:dyDescent="0.35">
      <c r="A46" s="2" t="s">
        <v>29</v>
      </c>
      <c r="B46" t="s">
        <v>14</v>
      </c>
      <c r="C46" t="s">
        <v>9</v>
      </c>
      <c r="D46">
        <v>471</v>
      </c>
      <c r="E46">
        <v>1660</v>
      </c>
      <c r="F46">
        <v>235</v>
      </c>
      <c r="G46">
        <f t="shared" si="10"/>
        <v>1425</v>
      </c>
      <c r="H46">
        <v>6.75</v>
      </c>
      <c r="I46">
        <f t="shared" si="11"/>
        <v>9618.75</v>
      </c>
    </row>
    <row r="47" spans="1:26" x14ac:dyDescent="0.35">
      <c r="A47" s="2"/>
      <c r="B47" s="2" t="s">
        <v>17</v>
      </c>
      <c r="C47" s="2"/>
      <c r="D47" s="2">
        <f t="shared" ref="D47:I47" si="12">SUM(D41:D46)</f>
        <v>2907</v>
      </c>
      <c r="E47" s="2">
        <f t="shared" si="12"/>
        <v>11940</v>
      </c>
      <c r="F47" s="2">
        <f t="shared" si="12"/>
        <v>1664</v>
      </c>
      <c r="G47" s="2">
        <f t="shared" si="12"/>
        <v>10276</v>
      </c>
      <c r="H47" s="2"/>
      <c r="I47" s="2">
        <f t="shared" si="12"/>
        <v>64623.15</v>
      </c>
      <c r="J47" s="2"/>
      <c r="K47" s="2"/>
      <c r="L47" s="2"/>
      <c r="N47" s="2">
        <f t="shared" ref="N47:V47" si="13">SUM(N41:N46)</f>
        <v>423</v>
      </c>
      <c r="O47" s="2"/>
      <c r="P47" s="2"/>
      <c r="Q47" s="2"/>
      <c r="R47" s="2">
        <f t="shared" si="13"/>
        <v>2244</v>
      </c>
      <c r="S47" s="2"/>
      <c r="T47" s="2"/>
      <c r="U47" s="2"/>
      <c r="V47" s="2">
        <f t="shared" si="13"/>
        <v>240</v>
      </c>
      <c r="W47" s="2"/>
      <c r="X47" s="2"/>
      <c r="Y47" s="2"/>
      <c r="Z47" s="2">
        <f>SUM(N47:Y47)</f>
        <v>2907</v>
      </c>
    </row>
    <row r="48" spans="1:26" x14ac:dyDescent="0.35">
      <c r="A48" s="2"/>
      <c r="B48" s="2" t="s">
        <v>18</v>
      </c>
      <c r="H48" s="2">
        <f>(AVERAGE(H41:H46))</f>
        <v>6.05</v>
      </c>
    </row>
    <row r="50" spans="1:26" x14ac:dyDescent="0.35">
      <c r="A50" s="2" t="s">
        <v>38</v>
      </c>
      <c r="B50" s="9" t="s">
        <v>22</v>
      </c>
      <c r="C50" t="s">
        <v>9</v>
      </c>
      <c r="D50">
        <v>44</v>
      </c>
      <c r="E50">
        <v>162</v>
      </c>
      <c r="F50">
        <v>22</v>
      </c>
      <c r="G50">
        <f t="shared" ref="G50:G57" si="14">(E50-F50)</f>
        <v>140</v>
      </c>
      <c r="N50">
        <v>466</v>
      </c>
      <c r="P50" t="s">
        <v>9</v>
      </c>
      <c r="R50" s="8">
        <v>1889</v>
      </c>
      <c r="V50">
        <v>284</v>
      </c>
      <c r="X50" t="s">
        <v>9</v>
      </c>
    </row>
    <row r="51" spans="1:26" x14ac:dyDescent="0.35">
      <c r="A51" s="2" t="s">
        <v>38</v>
      </c>
      <c r="B51" s="9" t="s">
        <v>94</v>
      </c>
      <c r="C51" t="s">
        <v>9</v>
      </c>
      <c r="D51">
        <v>155</v>
      </c>
      <c r="E51">
        <v>880</v>
      </c>
      <c r="F51">
        <v>155</v>
      </c>
      <c r="G51">
        <f t="shared" si="14"/>
        <v>725</v>
      </c>
      <c r="H51">
        <v>5.65</v>
      </c>
      <c r="I51">
        <f t="shared" ref="I51:I57" si="15">(G51*H51)</f>
        <v>4096.25</v>
      </c>
    </row>
    <row r="52" spans="1:26" x14ac:dyDescent="0.35">
      <c r="A52" s="2" t="s">
        <v>38</v>
      </c>
      <c r="B52" s="9" t="s">
        <v>8</v>
      </c>
      <c r="C52" t="s">
        <v>9</v>
      </c>
      <c r="D52">
        <v>723</v>
      </c>
      <c r="E52">
        <v>2940</v>
      </c>
      <c r="F52">
        <v>300</v>
      </c>
      <c r="G52">
        <f t="shared" si="14"/>
        <v>2640</v>
      </c>
      <c r="H52">
        <v>7.25</v>
      </c>
      <c r="I52">
        <f t="shared" si="15"/>
        <v>19140</v>
      </c>
    </row>
    <row r="53" spans="1:26" x14ac:dyDescent="0.35">
      <c r="A53" s="2" t="s">
        <v>38</v>
      </c>
      <c r="B53" s="9" t="s">
        <v>95</v>
      </c>
      <c r="C53" t="s">
        <v>9</v>
      </c>
      <c r="D53">
        <v>125</v>
      </c>
      <c r="E53">
        <v>420</v>
      </c>
      <c r="F53">
        <v>62</v>
      </c>
      <c r="G53">
        <f t="shared" si="14"/>
        <v>358</v>
      </c>
      <c r="H53">
        <v>5.5</v>
      </c>
      <c r="I53">
        <f t="shared" si="15"/>
        <v>1969</v>
      </c>
    </row>
    <row r="54" spans="1:26" x14ac:dyDescent="0.35">
      <c r="A54" s="2" t="s">
        <v>38</v>
      </c>
      <c r="B54" s="9" t="s">
        <v>25</v>
      </c>
      <c r="C54" t="s">
        <v>9</v>
      </c>
      <c r="D54">
        <v>305</v>
      </c>
      <c r="E54">
        <v>1180</v>
      </c>
      <c r="F54">
        <v>150</v>
      </c>
      <c r="G54">
        <f t="shared" si="14"/>
        <v>1030</v>
      </c>
      <c r="H54">
        <v>7.5</v>
      </c>
      <c r="I54">
        <f t="shared" si="15"/>
        <v>7725</v>
      </c>
    </row>
    <row r="55" spans="1:26" x14ac:dyDescent="0.35">
      <c r="A55" s="2" t="s">
        <v>38</v>
      </c>
      <c r="B55" s="9" t="s">
        <v>32</v>
      </c>
      <c r="C55" t="s">
        <v>9</v>
      </c>
      <c r="D55">
        <v>690</v>
      </c>
      <c r="E55">
        <v>2600</v>
      </c>
      <c r="F55">
        <v>345</v>
      </c>
      <c r="G55">
        <f t="shared" si="14"/>
        <v>2255</v>
      </c>
      <c r="H55">
        <v>5</v>
      </c>
      <c r="I55">
        <f t="shared" si="15"/>
        <v>11275</v>
      </c>
    </row>
    <row r="56" spans="1:26" x14ac:dyDescent="0.35">
      <c r="A56" s="2" t="s">
        <v>38</v>
      </c>
      <c r="B56" s="9" t="s">
        <v>14</v>
      </c>
      <c r="C56" t="s">
        <v>9</v>
      </c>
      <c r="D56">
        <v>244</v>
      </c>
      <c r="E56">
        <v>820</v>
      </c>
      <c r="F56">
        <v>120</v>
      </c>
      <c r="G56">
        <f t="shared" si="14"/>
        <v>700</v>
      </c>
      <c r="H56">
        <v>4.3</v>
      </c>
      <c r="I56">
        <f t="shared" si="15"/>
        <v>3010</v>
      </c>
    </row>
    <row r="57" spans="1:26" x14ac:dyDescent="0.35">
      <c r="A57" s="2" t="s">
        <v>38</v>
      </c>
      <c r="B57" s="9" t="s">
        <v>23</v>
      </c>
      <c r="C57" t="s">
        <v>9</v>
      </c>
      <c r="D57">
        <v>292</v>
      </c>
      <c r="E57">
        <v>1640</v>
      </c>
      <c r="F57">
        <v>292</v>
      </c>
      <c r="G57">
        <f t="shared" si="14"/>
        <v>1348</v>
      </c>
      <c r="H57">
        <v>6.3</v>
      </c>
      <c r="I57" s="8">
        <f t="shared" si="15"/>
        <v>8492.4</v>
      </c>
    </row>
    <row r="58" spans="1:26" x14ac:dyDescent="0.35">
      <c r="A58" s="2"/>
      <c r="B58" s="2" t="s">
        <v>17</v>
      </c>
      <c r="D58" s="2">
        <f>SUM(D50:D57)</f>
        <v>2578</v>
      </c>
      <c r="E58" s="2">
        <f t="shared" ref="E58:I58" si="16">SUM(E50:E57)</f>
        <v>10642</v>
      </c>
      <c r="F58" s="2">
        <f t="shared" si="16"/>
        <v>1446</v>
      </c>
      <c r="G58" s="2">
        <f t="shared" si="16"/>
        <v>9196</v>
      </c>
      <c r="H58" s="2"/>
      <c r="I58" s="2">
        <f t="shared" si="16"/>
        <v>55707.65</v>
      </c>
      <c r="N58" s="2">
        <f t="shared" ref="N58:V58" si="17">SUM(N50:N57)</f>
        <v>466</v>
      </c>
      <c r="O58" s="2"/>
      <c r="P58" s="2"/>
      <c r="Q58" s="2"/>
      <c r="R58" s="2">
        <f t="shared" si="17"/>
        <v>1889</v>
      </c>
      <c r="S58" s="2"/>
      <c r="T58" s="2"/>
      <c r="U58" s="2"/>
      <c r="V58" s="2">
        <f t="shared" si="17"/>
        <v>284</v>
      </c>
      <c r="W58" s="2"/>
      <c r="X58" s="2"/>
      <c r="Z58" s="2">
        <f>SUM(N58:Y58)</f>
        <v>2639</v>
      </c>
    </row>
    <row r="59" spans="1:26" x14ac:dyDescent="0.3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 x14ac:dyDescent="0.35">
      <c r="A60" s="2" t="s">
        <v>101</v>
      </c>
    </row>
  </sheetData>
  <mergeCells count="3">
    <mergeCell ref="N1:Q1"/>
    <mergeCell ref="R1:U1"/>
    <mergeCell ref="V1:Y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6645-FCB3-4598-862C-90DB2779786A}">
  <dimension ref="A1:Q14"/>
  <sheetViews>
    <sheetView zoomScale="81" zoomScaleNormal="81" workbookViewId="0">
      <selection activeCell="F20" sqref="F20"/>
    </sheetView>
  </sheetViews>
  <sheetFormatPr defaultRowHeight="14.5" x14ac:dyDescent="0.35"/>
  <cols>
    <col min="1" max="1" width="20.453125" bestFit="1" customWidth="1"/>
    <col min="2" max="2" width="12" bestFit="1" customWidth="1"/>
    <col min="3" max="3" width="13.81640625" bestFit="1" customWidth="1"/>
    <col min="4" max="4" width="11.08984375" bestFit="1" customWidth="1"/>
    <col min="5" max="5" width="13.1796875" bestFit="1" customWidth="1"/>
    <col min="6" max="6" width="13.1796875" customWidth="1"/>
    <col min="7" max="7" width="14.81640625" bestFit="1" customWidth="1"/>
    <col min="17" max="17" width="12" bestFit="1" customWidth="1"/>
  </cols>
  <sheetData>
    <row r="1" spans="1:17" x14ac:dyDescent="0.35">
      <c r="A1" s="21" t="s">
        <v>106</v>
      </c>
      <c r="B1" s="21"/>
      <c r="C1" s="21"/>
      <c r="D1" s="21"/>
      <c r="E1" s="21"/>
      <c r="H1" s="21" t="s">
        <v>107</v>
      </c>
      <c r="I1" s="21"/>
      <c r="J1" s="21"/>
      <c r="K1" s="21"/>
      <c r="L1" s="21"/>
      <c r="M1" s="21"/>
      <c r="N1" s="21"/>
      <c r="O1" s="21"/>
      <c r="P1" s="21"/>
      <c r="Q1" s="21"/>
    </row>
    <row r="2" spans="1:17" x14ac:dyDescent="0.35">
      <c r="A2" s="14"/>
      <c r="B2" s="14"/>
      <c r="C2" s="14"/>
      <c r="D2" s="14"/>
      <c r="E2" s="14"/>
      <c r="F2" s="10"/>
      <c r="H2" s="15" t="s">
        <v>84</v>
      </c>
      <c r="I2" s="15"/>
      <c r="J2" s="15"/>
      <c r="K2" s="16" t="s">
        <v>62</v>
      </c>
      <c r="L2" s="16"/>
      <c r="M2" s="16"/>
      <c r="N2" s="17" t="s">
        <v>85</v>
      </c>
      <c r="O2" s="17"/>
      <c r="P2" s="17"/>
      <c r="Q2" t="s">
        <v>86</v>
      </c>
    </row>
    <row r="3" spans="1:17" x14ac:dyDescent="0.35">
      <c r="A3" t="s">
        <v>46</v>
      </c>
      <c r="B3" t="s">
        <v>86</v>
      </c>
      <c r="C3" t="s">
        <v>104</v>
      </c>
      <c r="D3" t="s">
        <v>102</v>
      </c>
      <c r="E3" t="s">
        <v>103</v>
      </c>
      <c r="H3" t="s">
        <v>40</v>
      </c>
      <c r="I3" t="s">
        <v>98</v>
      </c>
      <c r="J3" t="s">
        <v>42</v>
      </c>
      <c r="K3" t="s">
        <v>40</v>
      </c>
      <c r="L3" t="s">
        <v>98</v>
      </c>
      <c r="M3" t="s">
        <v>42</v>
      </c>
      <c r="N3" t="s">
        <v>40</v>
      </c>
      <c r="O3" t="s">
        <v>98</v>
      </c>
      <c r="P3" t="s">
        <v>42</v>
      </c>
    </row>
    <row r="4" spans="1:17" x14ac:dyDescent="0.35">
      <c r="A4" s="3" t="s">
        <v>19</v>
      </c>
      <c r="B4" s="7">
        <v>2755</v>
      </c>
      <c r="C4" s="7">
        <v>11360</v>
      </c>
      <c r="D4" s="7">
        <v>9762</v>
      </c>
      <c r="E4" s="7">
        <v>63851.5</v>
      </c>
      <c r="F4" s="7"/>
      <c r="H4">
        <v>605</v>
      </c>
      <c r="K4">
        <v>1918</v>
      </c>
      <c r="N4">
        <v>230</v>
      </c>
    </row>
    <row r="5" spans="1:17" x14ac:dyDescent="0.35">
      <c r="A5" s="3" t="s">
        <v>20</v>
      </c>
      <c r="B5" s="7">
        <v>2192</v>
      </c>
      <c r="C5" s="7">
        <v>9067</v>
      </c>
      <c r="D5" s="7">
        <v>7750</v>
      </c>
      <c r="E5" s="7">
        <v>48226.5</v>
      </c>
      <c r="F5" s="7"/>
      <c r="H5">
        <v>455</v>
      </c>
      <c r="K5">
        <v>1455</v>
      </c>
      <c r="N5">
        <v>288</v>
      </c>
    </row>
    <row r="6" spans="1:17" x14ac:dyDescent="0.35">
      <c r="A6" s="3" t="s">
        <v>24</v>
      </c>
      <c r="B6" s="7">
        <v>3325</v>
      </c>
      <c r="C6" s="7">
        <v>14480</v>
      </c>
      <c r="D6" s="7">
        <v>12631</v>
      </c>
      <c r="E6" s="7">
        <v>84508.3</v>
      </c>
      <c r="F6" s="7"/>
      <c r="H6">
        <v>489</v>
      </c>
      <c r="K6">
        <v>2524</v>
      </c>
      <c r="N6">
        <v>312</v>
      </c>
    </row>
    <row r="7" spans="1:17" x14ac:dyDescent="0.35">
      <c r="A7" s="3" t="s">
        <v>27</v>
      </c>
      <c r="B7" s="7">
        <v>1558</v>
      </c>
      <c r="C7" s="7">
        <v>5160</v>
      </c>
      <c r="D7" s="7">
        <v>4465</v>
      </c>
      <c r="E7" s="7">
        <v>27477.5</v>
      </c>
      <c r="F7" s="7"/>
      <c r="H7">
        <v>994</v>
      </c>
      <c r="K7">
        <v>564</v>
      </c>
    </row>
    <row r="8" spans="1:17" x14ac:dyDescent="0.35">
      <c r="A8" s="3" t="s">
        <v>29</v>
      </c>
      <c r="B8" s="7">
        <v>2907</v>
      </c>
      <c r="C8" s="7">
        <v>11940</v>
      </c>
      <c r="D8" s="7">
        <v>10276</v>
      </c>
      <c r="E8" s="7">
        <v>64623.15</v>
      </c>
      <c r="F8" s="7"/>
      <c r="H8">
        <v>423</v>
      </c>
      <c r="K8">
        <v>2244</v>
      </c>
      <c r="N8">
        <v>240</v>
      </c>
    </row>
    <row r="9" spans="1:17" x14ac:dyDescent="0.35">
      <c r="A9" s="3" t="s">
        <v>38</v>
      </c>
      <c r="B9" s="7">
        <v>2578</v>
      </c>
      <c r="C9" s="7">
        <v>10642</v>
      </c>
      <c r="D9" s="7">
        <v>9196</v>
      </c>
      <c r="E9" s="7">
        <v>54359.65</v>
      </c>
      <c r="F9" s="7"/>
      <c r="H9">
        <v>466</v>
      </c>
      <c r="K9">
        <v>1889</v>
      </c>
      <c r="N9">
        <v>284</v>
      </c>
    </row>
    <row r="10" spans="1:17" x14ac:dyDescent="0.35">
      <c r="A10" s="3" t="s">
        <v>105</v>
      </c>
      <c r="B10" s="2">
        <f t="shared" ref="B10:E10" si="0">SUM(B4:B9)</f>
        <v>15315</v>
      </c>
      <c r="C10" s="2">
        <f t="shared" si="0"/>
        <v>62649</v>
      </c>
      <c r="D10" s="2">
        <f t="shared" si="0"/>
        <v>54080</v>
      </c>
      <c r="E10" s="2">
        <f t="shared" si="0"/>
        <v>343046.60000000003</v>
      </c>
      <c r="F10" s="7"/>
      <c r="G10" t="s">
        <v>97</v>
      </c>
      <c r="H10" s="2">
        <f>SUM(H4:H9)</f>
        <v>3432</v>
      </c>
      <c r="K10" s="2">
        <f>SUM(K4:K9)</f>
        <v>10594</v>
      </c>
      <c r="N10" s="2">
        <f>SUM(N4:N9)</f>
        <v>1354</v>
      </c>
      <c r="Q10" s="2">
        <f>SUM(H10:N10)</f>
        <v>15380</v>
      </c>
    </row>
    <row r="11" spans="1:17" x14ac:dyDescent="0.35">
      <c r="G11" t="s">
        <v>99</v>
      </c>
      <c r="H11">
        <v>3340</v>
      </c>
      <c r="I11" s="9">
        <v>18856</v>
      </c>
      <c r="J11" s="9">
        <v>83720</v>
      </c>
      <c r="K11">
        <v>10332</v>
      </c>
      <c r="N11">
        <v>1974</v>
      </c>
    </row>
    <row r="12" spans="1:17" x14ac:dyDescent="0.35">
      <c r="G12" t="s">
        <v>100</v>
      </c>
      <c r="H12">
        <f>(H10-H11)</f>
        <v>92</v>
      </c>
      <c r="K12">
        <f>(K10-K11)</f>
        <v>262</v>
      </c>
      <c r="N12">
        <f>(N10-N11)</f>
        <v>-620</v>
      </c>
    </row>
    <row r="13" spans="1:17" x14ac:dyDescent="0.3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35">
      <c r="A14" s="1"/>
    </row>
  </sheetData>
  <mergeCells count="6">
    <mergeCell ref="A2:E2"/>
    <mergeCell ref="H2:J2"/>
    <mergeCell ref="K2:M2"/>
    <mergeCell ref="N2:P2"/>
    <mergeCell ref="A1:E1"/>
    <mergeCell ref="H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5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5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5"/>
    </row>
    <row r="6" spans="1:10" x14ac:dyDescent="0.35">
      <c r="A6" s="5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5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5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5">
        <v>44355</v>
      </c>
      <c r="B9" t="s">
        <v>48</v>
      </c>
      <c r="C9" t="s">
        <v>51</v>
      </c>
      <c r="D9">
        <v>960</v>
      </c>
      <c r="E9">
        <v>2.7</v>
      </c>
      <c r="F9" s="8">
        <v>900</v>
      </c>
      <c r="G9">
        <f t="shared" si="0"/>
        <v>3492</v>
      </c>
      <c r="H9">
        <v>0</v>
      </c>
    </row>
    <row r="10" spans="1:10" x14ac:dyDescent="0.35">
      <c r="A10" s="5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5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5">
        <v>44360</v>
      </c>
      <c r="B12" t="s">
        <v>48</v>
      </c>
      <c r="C12" t="s">
        <v>52</v>
      </c>
      <c r="D12">
        <v>6240</v>
      </c>
      <c r="E12">
        <v>2.2000000000000002</v>
      </c>
      <c r="F12" s="8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5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5"/>
    </row>
    <row r="17" spans="1:10" x14ac:dyDescent="0.35">
      <c r="A17" s="5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5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5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5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5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5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6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5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5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5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5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5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7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7:10" x14ac:dyDescent="0.35">
      <c r="J35" s="2"/>
    </row>
  </sheetData>
  <pageMargins left="0.7" right="0.7" top="0.75" bottom="0.75" header="0.3" footer="0.3"/>
  <ignoredErrors>
    <ignoredError sqref="D13 F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3"/>
  <sheetViews>
    <sheetView zoomScale="76" zoomScaleNormal="76" workbookViewId="0">
      <pane ySplit="1" topLeftCell="A26" activePane="bottomLeft" state="frozen"/>
      <selection pane="bottomLeft" activeCell="E45" sqref="E45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109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80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108</v>
      </c>
      <c r="C40" t="s">
        <v>69</v>
      </c>
      <c r="E40">
        <v>10000</v>
      </c>
    </row>
    <row r="41" spans="1:5" x14ac:dyDescent="0.35">
      <c r="A41" s="1">
        <v>44391</v>
      </c>
      <c r="B41" t="s">
        <v>108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69</v>
      </c>
      <c r="E42">
        <v>17750</v>
      </c>
    </row>
    <row r="43" spans="1:5" x14ac:dyDescent="0.35">
      <c r="A43" s="1">
        <v>44391</v>
      </c>
      <c r="B43" t="s">
        <v>62</v>
      </c>
      <c r="C43" t="s">
        <v>110</v>
      </c>
      <c r="E43">
        <v>70000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49"/>
  <sheetViews>
    <sheetView zoomScale="78" zoomScaleNormal="78" workbookViewId="0">
      <pane ySplit="1" topLeftCell="A34" activePane="bottomLeft" state="frozen"/>
      <selection pane="bottomLeft" activeCell="E50" sqref="E50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84</v>
      </c>
      <c r="C2" t="s">
        <v>69</v>
      </c>
      <c r="D2" t="s">
        <v>111</v>
      </c>
      <c r="E2">
        <v>5000</v>
      </c>
    </row>
    <row r="3" spans="1:5" x14ac:dyDescent="0.35">
      <c r="A3" s="1">
        <v>44344</v>
      </c>
      <c r="B3" t="s">
        <v>84</v>
      </c>
      <c r="C3" t="s">
        <v>69</v>
      </c>
      <c r="D3" t="s">
        <v>111</v>
      </c>
      <c r="E3">
        <v>4000</v>
      </c>
    </row>
    <row r="4" spans="1:5" x14ac:dyDescent="0.35">
      <c r="A4" s="1">
        <v>44348</v>
      </c>
      <c r="B4" t="s">
        <v>84</v>
      </c>
      <c r="C4" t="s">
        <v>63</v>
      </c>
      <c r="E4">
        <v>5000</v>
      </c>
    </row>
    <row r="5" spans="1:5" x14ac:dyDescent="0.35">
      <c r="A5" s="1">
        <v>44351</v>
      </c>
      <c r="B5" t="s">
        <v>84</v>
      </c>
      <c r="C5" t="s">
        <v>63</v>
      </c>
      <c r="E5">
        <v>13000</v>
      </c>
    </row>
    <row r="6" spans="1:5" x14ac:dyDescent="0.35">
      <c r="A6" s="1">
        <v>44351</v>
      </c>
      <c r="B6" t="s">
        <v>84</v>
      </c>
      <c r="C6" t="s">
        <v>63</v>
      </c>
      <c r="E6">
        <v>3000</v>
      </c>
    </row>
    <row r="7" spans="1:5" x14ac:dyDescent="0.35">
      <c r="A7" s="1">
        <v>44354</v>
      </c>
      <c r="B7" t="s">
        <v>84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84</v>
      </c>
      <c r="C8" t="s">
        <v>63</v>
      </c>
      <c r="D8" t="s">
        <v>112</v>
      </c>
      <c r="E8">
        <v>5000</v>
      </c>
    </row>
    <row r="9" spans="1:5" x14ac:dyDescent="0.35">
      <c r="A9" s="1">
        <v>44355</v>
      </c>
      <c r="B9" t="s">
        <v>84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84</v>
      </c>
      <c r="C10" t="s">
        <v>77</v>
      </c>
      <c r="E10">
        <v>4000</v>
      </c>
    </row>
    <row r="11" spans="1:5" x14ac:dyDescent="0.35">
      <c r="A11" s="1">
        <v>44356</v>
      </c>
      <c r="B11" t="s">
        <v>84</v>
      </c>
      <c r="C11" t="s">
        <v>63</v>
      </c>
      <c r="E11">
        <v>21000</v>
      </c>
    </row>
    <row r="12" spans="1:5" x14ac:dyDescent="0.35">
      <c r="A12" s="1">
        <v>44357</v>
      </c>
      <c r="B12" t="s">
        <v>84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84</v>
      </c>
      <c r="C13" t="s">
        <v>63</v>
      </c>
      <c r="D13" t="s">
        <v>112</v>
      </c>
      <c r="E13">
        <v>5000</v>
      </c>
    </row>
    <row r="14" spans="1:5" x14ac:dyDescent="0.35">
      <c r="A14" s="1">
        <v>44358</v>
      </c>
      <c r="B14" t="s">
        <v>84</v>
      </c>
      <c r="C14" t="s">
        <v>69</v>
      </c>
      <c r="E14">
        <v>5000</v>
      </c>
    </row>
    <row r="15" spans="1:5" x14ac:dyDescent="0.35">
      <c r="A15" s="1">
        <v>44358</v>
      </c>
      <c r="B15" t="s">
        <v>84</v>
      </c>
      <c r="C15" t="s">
        <v>63</v>
      </c>
      <c r="D15" t="s">
        <v>112</v>
      </c>
      <c r="E15">
        <v>10000</v>
      </c>
    </row>
    <row r="16" spans="1:5" x14ac:dyDescent="0.35">
      <c r="A16" s="1">
        <v>44358</v>
      </c>
      <c r="B16" t="s">
        <v>84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84</v>
      </c>
      <c r="C17" t="s">
        <v>69</v>
      </c>
      <c r="E17">
        <v>20000</v>
      </c>
    </row>
    <row r="18" spans="1:5" x14ac:dyDescent="0.35">
      <c r="A18" s="1">
        <v>44361</v>
      </c>
      <c r="B18" t="s">
        <v>84</v>
      </c>
      <c r="C18" t="s">
        <v>63</v>
      </c>
      <c r="E18">
        <v>45000</v>
      </c>
    </row>
    <row r="19" spans="1:5" x14ac:dyDescent="0.35">
      <c r="A19" s="1">
        <v>44362</v>
      </c>
      <c r="B19" t="s">
        <v>84</v>
      </c>
      <c r="C19" t="s">
        <v>69</v>
      </c>
      <c r="E19">
        <v>3000</v>
      </c>
    </row>
    <row r="20" spans="1:5" x14ac:dyDescent="0.35">
      <c r="A20" s="1">
        <v>44363</v>
      </c>
      <c r="B20" t="s">
        <v>84</v>
      </c>
      <c r="C20" t="s">
        <v>63</v>
      </c>
      <c r="E20">
        <v>30000</v>
      </c>
    </row>
    <row r="21" spans="1:5" x14ac:dyDescent="0.35">
      <c r="A21" s="1">
        <v>44364</v>
      </c>
      <c r="B21" t="s">
        <v>84</v>
      </c>
      <c r="C21" t="s">
        <v>63</v>
      </c>
      <c r="E21">
        <v>25000</v>
      </c>
    </row>
    <row r="22" spans="1:5" x14ac:dyDescent="0.35">
      <c r="A22" s="1">
        <v>44365</v>
      </c>
      <c r="B22" t="s">
        <v>84</v>
      </c>
      <c r="C22" t="s">
        <v>63</v>
      </c>
      <c r="E22">
        <v>20000</v>
      </c>
    </row>
    <row r="23" spans="1:5" x14ac:dyDescent="0.35">
      <c r="A23" s="1">
        <v>44366</v>
      </c>
      <c r="B23" t="s">
        <v>84</v>
      </c>
      <c r="C23" t="s">
        <v>69</v>
      </c>
      <c r="E23">
        <v>4000</v>
      </c>
    </row>
    <row r="24" spans="1:5" x14ac:dyDescent="0.35">
      <c r="A24" s="1">
        <v>44368</v>
      </c>
      <c r="B24" t="s">
        <v>84</v>
      </c>
      <c r="C24" t="s">
        <v>63</v>
      </c>
      <c r="E24">
        <v>24000</v>
      </c>
    </row>
    <row r="25" spans="1:5" x14ac:dyDescent="0.35">
      <c r="A25" s="1">
        <v>44369</v>
      </c>
      <c r="B25" t="s">
        <v>84</v>
      </c>
      <c r="C25" t="s">
        <v>69</v>
      </c>
      <c r="E25">
        <v>5000</v>
      </c>
    </row>
    <row r="26" spans="1:5" x14ac:dyDescent="0.35">
      <c r="A26" s="1">
        <v>44369</v>
      </c>
      <c r="B26" t="s">
        <v>84</v>
      </c>
      <c r="C26" t="s">
        <v>63</v>
      </c>
      <c r="E26">
        <v>26000</v>
      </c>
    </row>
    <row r="27" spans="1:5" x14ac:dyDescent="0.35">
      <c r="A27" s="1">
        <v>44369</v>
      </c>
      <c r="B27" t="s">
        <v>84</v>
      </c>
      <c r="C27" t="s">
        <v>63</v>
      </c>
      <c r="E27">
        <v>6000</v>
      </c>
    </row>
    <row r="28" spans="1:5" x14ac:dyDescent="0.35">
      <c r="A28" s="1">
        <v>44370</v>
      </c>
      <c r="B28" t="s">
        <v>84</v>
      </c>
      <c r="C28" t="s">
        <v>63</v>
      </c>
      <c r="E28">
        <v>30000</v>
      </c>
    </row>
    <row r="29" spans="1:5" x14ac:dyDescent="0.35">
      <c r="A29" s="1">
        <v>44372</v>
      </c>
      <c r="B29" t="s">
        <v>84</v>
      </c>
      <c r="C29" t="s">
        <v>63</v>
      </c>
      <c r="E29">
        <v>30000</v>
      </c>
    </row>
    <row r="30" spans="1:5" x14ac:dyDescent="0.35">
      <c r="A30" s="1">
        <v>44373</v>
      </c>
      <c r="B30" t="s">
        <v>84</v>
      </c>
      <c r="C30" t="s">
        <v>69</v>
      </c>
      <c r="E30">
        <v>5000</v>
      </c>
    </row>
    <row r="31" spans="1:5" x14ac:dyDescent="0.35">
      <c r="A31" s="1">
        <v>44373</v>
      </c>
      <c r="B31" t="s">
        <v>84</v>
      </c>
      <c r="C31" t="s">
        <v>63</v>
      </c>
      <c r="E31">
        <v>10000</v>
      </c>
    </row>
    <row r="32" spans="1:5" x14ac:dyDescent="0.35">
      <c r="A32" s="1">
        <v>44375</v>
      </c>
      <c r="B32" t="s">
        <v>84</v>
      </c>
      <c r="C32" t="s">
        <v>63</v>
      </c>
      <c r="E32">
        <v>23000</v>
      </c>
    </row>
    <row r="33" spans="1:5" x14ac:dyDescent="0.35">
      <c r="A33" s="1">
        <v>44376</v>
      </c>
      <c r="B33" t="s">
        <v>84</v>
      </c>
      <c r="C33" t="s">
        <v>63</v>
      </c>
      <c r="E33">
        <v>30000</v>
      </c>
    </row>
    <row r="34" spans="1:5" x14ac:dyDescent="0.35">
      <c r="A34" s="1">
        <v>44377</v>
      </c>
      <c r="B34" t="s">
        <v>84</v>
      </c>
      <c r="C34" t="s">
        <v>63</v>
      </c>
      <c r="E34">
        <v>30000</v>
      </c>
    </row>
    <row r="35" spans="1:5" x14ac:dyDescent="0.35">
      <c r="A35" s="1">
        <v>44378</v>
      </c>
      <c r="B35" t="s">
        <v>84</v>
      </c>
      <c r="C35" t="s">
        <v>77</v>
      </c>
      <c r="E35">
        <v>20000</v>
      </c>
    </row>
    <row r="36" spans="1:5" x14ac:dyDescent="0.35">
      <c r="A36" s="1">
        <v>44379</v>
      </c>
      <c r="B36" t="s">
        <v>84</v>
      </c>
      <c r="C36" t="s">
        <v>77</v>
      </c>
      <c r="E36">
        <v>5000</v>
      </c>
    </row>
    <row r="37" spans="1:5" x14ac:dyDescent="0.35">
      <c r="A37" s="1">
        <v>44380</v>
      </c>
      <c r="B37" t="s">
        <v>84</v>
      </c>
      <c r="C37" t="s">
        <v>77</v>
      </c>
      <c r="E37">
        <v>15000</v>
      </c>
    </row>
    <row r="38" spans="1:5" x14ac:dyDescent="0.35">
      <c r="A38" s="1">
        <v>44382</v>
      </c>
      <c r="B38" t="s">
        <v>84</v>
      </c>
      <c r="C38" t="s">
        <v>63</v>
      </c>
      <c r="E38">
        <v>20000</v>
      </c>
    </row>
    <row r="39" spans="1:5" x14ac:dyDescent="0.35">
      <c r="A39" s="1">
        <v>44383</v>
      </c>
      <c r="B39" t="s">
        <v>84</v>
      </c>
      <c r="C39" t="s">
        <v>63</v>
      </c>
      <c r="E39">
        <v>24000</v>
      </c>
    </row>
    <row r="40" spans="1:5" x14ac:dyDescent="0.35">
      <c r="A40" s="1">
        <v>44383</v>
      </c>
      <c r="B40" t="s">
        <v>84</v>
      </c>
      <c r="C40" t="s">
        <v>57</v>
      </c>
      <c r="E40">
        <v>35000</v>
      </c>
    </row>
    <row r="41" spans="1:5" x14ac:dyDescent="0.35">
      <c r="A41" s="1">
        <v>44384</v>
      </c>
      <c r="B41" t="s">
        <v>84</v>
      </c>
      <c r="C41" t="s">
        <v>63</v>
      </c>
      <c r="E41">
        <v>20000</v>
      </c>
    </row>
    <row r="42" spans="1:5" x14ac:dyDescent="0.35">
      <c r="A42" s="1">
        <v>44385</v>
      </c>
      <c r="B42" t="s">
        <v>84</v>
      </c>
      <c r="C42" t="s">
        <v>69</v>
      </c>
      <c r="E42">
        <v>20000</v>
      </c>
    </row>
    <row r="43" spans="1:5" x14ac:dyDescent="0.35">
      <c r="A43" s="1">
        <v>44385</v>
      </c>
      <c r="B43" t="s">
        <v>84</v>
      </c>
      <c r="C43" t="s">
        <v>63</v>
      </c>
      <c r="E43">
        <v>5000</v>
      </c>
    </row>
    <row r="44" spans="1:5" x14ac:dyDescent="0.35">
      <c r="A44" s="1">
        <v>44386</v>
      </c>
      <c r="B44" t="s">
        <v>84</v>
      </c>
      <c r="C44" t="s">
        <v>69</v>
      </c>
      <c r="E44">
        <v>20000</v>
      </c>
    </row>
    <row r="45" spans="1:5" x14ac:dyDescent="0.35">
      <c r="A45" s="1">
        <v>44387</v>
      </c>
      <c r="B45" t="s">
        <v>84</v>
      </c>
      <c r="C45" t="s">
        <v>69</v>
      </c>
      <c r="E45">
        <v>12000</v>
      </c>
    </row>
    <row r="46" spans="1:5" x14ac:dyDescent="0.35">
      <c r="A46" s="1">
        <v>44389</v>
      </c>
      <c r="B46" t="s">
        <v>84</v>
      </c>
      <c r="C46" t="s">
        <v>69</v>
      </c>
      <c r="E46">
        <v>14850</v>
      </c>
    </row>
    <row r="47" spans="1:5" x14ac:dyDescent="0.35">
      <c r="A47" s="1">
        <v>44389</v>
      </c>
      <c r="B47" t="s">
        <v>84</v>
      </c>
      <c r="C47" t="s">
        <v>63</v>
      </c>
      <c r="E47">
        <v>7000</v>
      </c>
    </row>
    <row r="48" spans="1:5" x14ac:dyDescent="0.35">
      <c r="A48" s="1">
        <v>44390</v>
      </c>
      <c r="B48" t="s">
        <v>84</v>
      </c>
      <c r="C48" t="s">
        <v>63</v>
      </c>
      <c r="E48">
        <v>5000</v>
      </c>
    </row>
    <row r="49" spans="1:5" x14ac:dyDescent="0.35">
      <c r="A49" s="1">
        <v>44392</v>
      </c>
      <c r="B49" t="s">
        <v>84</v>
      </c>
      <c r="C49" t="s">
        <v>69</v>
      </c>
      <c r="D49" t="s">
        <v>113</v>
      </c>
      <c r="E49">
        <v>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3"/>
  <sheetViews>
    <sheetView tabSelected="1" zoomScale="85" zoomScaleNormal="85" workbookViewId="0">
      <pane ySplit="1" topLeftCell="A2" activePane="bottomLeft" state="frozen"/>
      <selection pane="bottomLeft" activeCell="E14" sqref="E14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114</v>
      </c>
      <c r="C2" t="s">
        <v>63</v>
      </c>
      <c r="E2">
        <v>75000</v>
      </c>
    </row>
    <row r="3" spans="1:5" x14ac:dyDescent="0.35">
      <c r="A3" s="1">
        <v>44336</v>
      </c>
      <c r="C3" t="s">
        <v>63</v>
      </c>
      <c r="E3">
        <v>29657.89</v>
      </c>
    </row>
    <row r="4" spans="1:5" x14ac:dyDescent="0.35">
      <c r="A4" s="1">
        <v>44336</v>
      </c>
      <c r="C4" t="s">
        <v>63</v>
      </c>
      <c r="E4">
        <v>55000</v>
      </c>
    </row>
    <row r="5" spans="1:5" x14ac:dyDescent="0.35">
      <c r="A5" s="1">
        <v>44344</v>
      </c>
      <c r="C5" t="s">
        <v>63</v>
      </c>
      <c r="E5">
        <v>45000</v>
      </c>
    </row>
    <row r="6" spans="1:5" x14ac:dyDescent="0.35">
      <c r="A6" s="1">
        <v>44351</v>
      </c>
      <c r="C6" t="s">
        <v>63</v>
      </c>
      <c r="E6">
        <v>40000</v>
      </c>
    </row>
    <row r="7" spans="1:5" x14ac:dyDescent="0.35">
      <c r="A7" s="1">
        <v>44354</v>
      </c>
      <c r="C7" t="s">
        <v>63</v>
      </c>
      <c r="E7">
        <v>20000</v>
      </c>
    </row>
    <row r="8" spans="1:5" x14ac:dyDescent="0.35">
      <c r="A8" s="1">
        <v>44357</v>
      </c>
      <c r="C8" t="s">
        <v>63</v>
      </c>
      <c r="E8">
        <v>15000</v>
      </c>
    </row>
    <row r="9" spans="1:5" x14ac:dyDescent="0.35">
      <c r="A9" s="1">
        <v>44362</v>
      </c>
      <c r="C9" t="s">
        <v>63</v>
      </c>
      <c r="E9">
        <v>50000</v>
      </c>
    </row>
    <row r="10" spans="1:5" x14ac:dyDescent="0.35">
      <c r="A10" s="1">
        <v>44364</v>
      </c>
      <c r="C10" t="s">
        <v>63</v>
      </c>
      <c r="E10">
        <v>30000</v>
      </c>
    </row>
    <row r="11" spans="1:5" x14ac:dyDescent="0.35">
      <c r="A11" s="1">
        <v>44371</v>
      </c>
      <c r="C11" t="s">
        <v>63</v>
      </c>
      <c r="E11">
        <v>52540</v>
      </c>
    </row>
    <row r="12" spans="1:5" x14ac:dyDescent="0.35">
      <c r="A12" s="1">
        <v>44372</v>
      </c>
      <c r="C12" t="s">
        <v>63</v>
      </c>
      <c r="E12">
        <v>25000</v>
      </c>
    </row>
    <row r="13" spans="1:5" x14ac:dyDescent="0.35">
      <c r="A13" s="1">
        <v>44378</v>
      </c>
      <c r="C13" t="s">
        <v>63</v>
      </c>
      <c r="E13">
        <v>26910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6509-1AE9-4C25-8320-0FF3A534E871}">
  <dimension ref="A1:B8"/>
  <sheetViews>
    <sheetView zoomScale="87" zoomScaleNormal="87" workbookViewId="0">
      <selection activeCell="B21" sqref="B21"/>
    </sheetView>
  </sheetViews>
  <sheetFormatPr defaultRowHeight="14.5" x14ac:dyDescent="0.35"/>
  <cols>
    <col min="2" max="2" width="60.90625" bestFit="1" customWidth="1"/>
  </cols>
  <sheetData>
    <row r="1" spans="1:2" x14ac:dyDescent="0.35">
      <c r="A1">
        <v>1</v>
      </c>
      <c r="B1" t="s">
        <v>87</v>
      </c>
    </row>
    <row r="2" spans="1:2" x14ac:dyDescent="0.35">
      <c r="A2">
        <v>2</v>
      </c>
      <c r="B2" t="s">
        <v>88</v>
      </c>
    </row>
    <row r="3" spans="1:2" x14ac:dyDescent="0.35">
      <c r="A3">
        <v>3</v>
      </c>
      <c r="B3" t="s">
        <v>89</v>
      </c>
    </row>
    <row r="4" spans="1:2" x14ac:dyDescent="0.35">
      <c r="A4">
        <v>4</v>
      </c>
      <c r="B4" t="s">
        <v>90</v>
      </c>
    </row>
    <row r="6" spans="1:2" x14ac:dyDescent="0.35">
      <c r="A6">
        <v>5</v>
      </c>
      <c r="B6" t="s">
        <v>91</v>
      </c>
    </row>
    <row r="7" spans="1:2" x14ac:dyDescent="0.35">
      <c r="A7">
        <v>6</v>
      </c>
      <c r="B7" t="s">
        <v>92</v>
      </c>
    </row>
    <row r="8" spans="1:2" x14ac:dyDescent="0.35">
      <c r="A8">
        <v>7</v>
      </c>
      <c r="B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GÜNLÜK_GELEN_GİDEN_MAL</vt:lpstr>
      <vt:lpstr>HAFTALIK_BİLANÇO</vt:lpstr>
      <vt:lpstr>KASA_ALIM</vt:lpstr>
      <vt:lpstr>EGE_LİDER</vt:lpstr>
      <vt:lpstr>ŞEKEROĞLU</vt:lpstr>
      <vt:lpstr>SARIOĞLU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2021-07-18T10:30:13Z</dcterms:modified>
</cp:coreProperties>
</file>