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5E180BAD-4893-4EE2-A67D-B7855EDEB83A}" xr6:coauthVersionLast="47" xr6:coauthVersionMax="47" xr10:uidLastSave="{00000000-0000-0000-0000-000000000000}"/>
  <bookViews>
    <workbookView xWindow="-110" yWindow="-110" windowWidth="19420" windowHeight="10640" xr2:uid="{B38A589B-49D3-4226-8883-CE6CE99F1FE7}"/>
  </bookViews>
  <sheets>
    <sheet name="GÜNLÜK_GELEN_GİDEN_MAL" sheetId="4" r:id="rId1"/>
    <sheet name="BİLANÇOLAR" sheetId="20" r:id="rId2"/>
    <sheet name="PERSONEL_GİDER" sheetId="19" r:id="rId3"/>
    <sheet name="KASA_ALIM" sheetId="2" r:id="rId4"/>
    <sheet name="NOT" sheetId="16" r:id="rId5"/>
    <sheet name="EGE_LİDER" sheetId="3" r:id="rId6"/>
    <sheet name="ŞEKEROĞLU" sheetId="14" r:id="rId7"/>
    <sheet name="SARIOĞLU" sheetId="15" r:id="rId8"/>
    <sheet name="NOTLAR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81" i="4" l="1"/>
  <c r="BJ381" i="4"/>
  <c r="R82" i="20"/>
  <c r="K82" i="20"/>
  <c r="S81" i="20"/>
  <c r="S82" i="20" s="1"/>
  <c r="R81" i="20"/>
  <c r="Q81" i="20"/>
  <c r="N80" i="20"/>
  <c r="N82" i="20" s="1"/>
  <c r="K80" i="20"/>
  <c r="H80" i="20"/>
  <c r="H82" i="20" s="1"/>
  <c r="Q82" i="20" s="1"/>
  <c r="K68" i="20"/>
  <c r="H68" i="20"/>
  <c r="K56" i="20"/>
  <c r="H56" i="20"/>
  <c r="N44" i="20"/>
  <c r="K44" i="20"/>
  <c r="Q32" i="20"/>
  <c r="N32" i="20"/>
  <c r="K32" i="20"/>
  <c r="W20" i="20"/>
  <c r="T20" i="20"/>
  <c r="K20" i="20"/>
  <c r="H20" i="20"/>
  <c r="B80" i="20"/>
  <c r="C80" i="20"/>
  <c r="D80" i="20"/>
  <c r="E80" i="20"/>
  <c r="B68" i="20"/>
  <c r="C68" i="20"/>
  <c r="D68" i="20"/>
  <c r="E68" i="20"/>
  <c r="B56" i="20"/>
  <c r="C56" i="20"/>
  <c r="D56" i="20"/>
  <c r="E56" i="20"/>
  <c r="B44" i="20"/>
  <c r="C44" i="20"/>
  <c r="D44" i="20"/>
  <c r="E44" i="20"/>
  <c r="B32" i="20"/>
  <c r="C32" i="20"/>
  <c r="D32" i="20"/>
  <c r="E32" i="20"/>
  <c r="B20" i="20"/>
  <c r="C20" i="20"/>
  <c r="D20" i="20"/>
  <c r="E20" i="20"/>
  <c r="B9" i="20"/>
  <c r="C9" i="20"/>
  <c r="D9" i="20"/>
  <c r="E9" i="20"/>
  <c r="R63" i="4"/>
  <c r="AP63" i="4"/>
  <c r="BJ63" i="4" s="1"/>
  <c r="AX63" i="4"/>
  <c r="BJ53" i="4"/>
  <c r="AX53" i="4"/>
  <c r="AT53" i="4"/>
  <c r="BJ43" i="4"/>
  <c r="BJ87" i="4"/>
  <c r="BB87" i="4"/>
  <c r="AL87" i="4"/>
  <c r="AX87" i="4"/>
  <c r="BJ76" i="4"/>
  <c r="BJ251" i="4"/>
  <c r="BJ244" i="4"/>
  <c r="BJ237" i="4"/>
  <c r="BJ226" i="4"/>
  <c r="BJ218" i="4"/>
  <c r="BJ194" i="4"/>
  <c r="BB194" i="4"/>
  <c r="BK130" i="4"/>
  <c r="BJ130" i="4"/>
  <c r="BJ122" i="4"/>
  <c r="AX122" i="4"/>
  <c r="BJ113" i="4"/>
  <c r="BJ105" i="4"/>
  <c r="BJ292" i="4"/>
  <c r="AX284" i="4"/>
  <c r="BJ284" i="4" s="1"/>
  <c r="BJ275" i="4"/>
  <c r="BJ268" i="4"/>
  <c r="BJ154" i="4"/>
  <c r="BK140" i="4"/>
  <c r="BJ140" i="4"/>
  <c r="BB185" i="4"/>
  <c r="AX185" i="4"/>
  <c r="BJ185" i="4" s="1"/>
  <c r="AX174" i="4"/>
  <c r="AL174" i="4"/>
  <c r="AX165" i="4"/>
  <c r="AT165" i="4"/>
  <c r="BJ165" i="4" s="1"/>
  <c r="BJ257" i="4"/>
  <c r="AX313" i="4"/>
  <c r="BJ313" i="4" s="1"/>
  <c r="BB304" i="4"/>
  <c r="AX304" i="4"/>
  <c r="H314" i="4"/>
  <c r="D313" i="4"/>
  <c r="E313" i="4"/>
  <c r="F313" i="4"/>
  <c r="G312" i="4"/>
  <c r="I312" i="4" s="1"/>
  <c r="G311" i="4"/>
  <c r="I311" i="4" s="1"/>
  <c r="G310" i="4"/>
  <c r="I310" i="4" s="1"/>
  <c r="G309" i="4"/>
  <c r="I309" i="4" s="1"/>
  <c r="G308" i="4"/>
  <c r="I308" i="4" s="1"/>
  <c r="G307" i="4"/>
  <c r="I307" i="4" s="1"/>
  <c r="H305" i="4"/>
  <c r="D304" i="4"/>
  <c r="E304" i="4"/>
  <c r="F304" i="4"/>
  <c r="G303" i="4"/>
  <c r="I303" i="4" s="1"/>
  <c r="G302" i="4"/>
  <c r="I302" i="4" s="1"/>
  <c r="G301" i="4"/>
  <c r="I301" i="4" s="1"/>
  <c r="G300" i="4"/>
  <c r="I300" i="4" s="1"/>
  <c r="G299" i="4"/>
  <c r="I299" i="4" s="1"/>
  <c r="G298" i="4"/>
  <c r="I298" i="4" s="1"/>
  <c r="G297" i="4"/>
  <c r="I297" i="4" s="1"/>
  <c r="G296" i="4"/>
  <c r="I296" i="4" s="1"/>
  <c r="G295" i="4"/>
  <c r="I295" i="4" s="1"/>
  <c r="H293" i="4"/>
  <c r="D292" i="4"/>
  <c r="E292" i="4"/>
  <c r="F292" i="4"/>
  <c r="G291" i="4"/>
  <c r="I291" i="4" s="1"/>
  <c r="G290" i="4"/>
  <c r="I290" i="4" s="1"/>
  <c r="G289" i="4"/>
  <c r="I289" i="4" s="1"/>
  <c r="G288" i="4"/>
  <c r="I288" i="4" s="1"/>
  <c r="G287" i="4"/>
  <c r="I287" i="4" s="1"/>
  <c r="H285" i="4"/>
  <c r="D284" i="4"/>
  <c r="E284" i="4"/>
  <c r="F284" i="4"/>
  <c r="G283" i="4"/>
  <c r="I283" i="4" s="1"/>
  <c r="G282" i="4"/>
  <c r="I282" i="4" s="1"/>
  <c r="G281" i="4"/>
  <c r="I281" i="4" s="1"/>
  <c r="G280" i="4"/>
  <c r="I280" i="4" s="1"/>
  <c r="G279" i="4"/>
  <c r="I279" i="4" s="1"/>
  <c r="G278" i="4"/>
  <c r="I278" i="4" s="1"/>
  <c r="H276" i="4"/>
  <c r="D275" i="4"/>
  <c r="E275" i="4"/>
  <c r="F275" i="4"/>
  <c r="G274" i="4"/>
  <c r="I274" i="4" s="1"/>
  <c r="G273" i="4"/>
  <c r="I273" i="4" s="1"/>
  <c r="G272" i="4"/>
  <c r="I272" i="4" s="1"/>
  <c r="G271" i="4"/>
  <c r="H269" i="4"/>
  <c r="D268" i="4"/>
  <c r="E268" i="4"/>
  <c r="F268" i="4"/>
  <c r="G267" i="4"/>
  <c r="I267" i="4" s="1"/>
  <c r="G266" i="4"/>
  <c r="I266" i="4" s="1"/>
  <c r="G265" i="4"/>
  <c r="I265" i="4" s="1"/>
  <c r="G264" i="4"/>
  <c r="I264" i="4" s="1"/>
  <c r="G263" i="4"/>
  <c r="I263" i="4" s="1"/>
  <c r="G262" i="4"/>
  <c r="I262" i="4" s="1"/>
  <c r="G261" i="4"/>
  <c r="I261" i="4" s="1"/>
  <c r="G260" i="4"/>
  <c r="H258" i="4"/>
  <c r="D257" i="4"/>
  <c r="E257" i="4"/>
  <c r="F257" i="4"/>
  <c r="G256" i="4"/>
  <c r="I256" i="4" s="1"/>
  <c r="G255" i="4"/>
  <c r="I255" i="4" s="1"/>
  <c r="G254" i="4"/>
  <c r="H252" i="4"/>
  <c r="D251" i="4"/>
  <c r="E251" i="4"/>
  <c r="F251" i="4"/>
  <c r="G250" i="4"/>
  <c r="I250" i="4" s="1"/>
  <c r="G249" i="4"/>
  <c r="I249" i="4" s="1"/>
  <c r="G248" i="4"/>
  <c r="I248" i="4" s="1"/>
  <c r="G247" i="4"/>
  <c r="H245" i="4"/>
  <c r="D244" i="4"/>
  <c r="E244" i="4"/>
  <c r="F244" i="4"/>
  <c r="G243" i="4"/>
  <c r="I243" i="4" s="1"/>
  <c r="G242" i="4"/>
  <c r="I242" i="4" s="1"/>
  <c r="G241" i="4"/>
  <c r="I241" i="4" s="1"/>
  <c r="G240" i="4"/>
  <c r="H238" i="4"/>
  <c r="D237" i="4"/>
  <c r="E237" i="4"/>
  <c r="F237" i="4"/>
  <c r="G236" i="4"/>
  <c r="I236" i="4" s="1"/>
  <c r="G235" i="4"/>
  <c r="I235" i="4" s="1"/>
  <c r="G234" i="4"/>
  <c r="I234" i="4" s="1"/>
  <c r="G233" i="4"/>
  <c r="I233" i="4" s="1"/>
  <c r="G232" i="4"/>
  <c r="I232" i="4" s="1"/>
  <c r="G231" i="4"/>
  <c r="I231" i="4" s="1"/>
  <c r="G230" i="4"/>
  <c r="I230" i="4" s="1"/>
  <c r="G229" i="4"/>
  <c r="H227" i="4"/>
  <c r="D226" i="4"/>
  <c r="E226" i="4"/>
  <c r="F226" i="4"/>
  <c r="G225" i="4"/>
  <c r="I225" i="4" s="1"/>
  <c r="G224" i="4"/>
  <c r="I224" i="4" s="1"/>
  <c r="G223" i="4"/>
  <c r="I223" i="4" s="1"/>
  <c r="G222" i="4"/>
  <c r="G221" i="4"/>
  <c r="I221" i="4" s="1"/>
  <c r="H219" i="4"/>
  <c r="D218" i="4"/>
  <c r="E218" i="4"/>
  <c r="F218" i="4"/>
  <c r="G217" i="4"/>
  <c r="I217" i="4" s="1"/>
  <c r="G216" i="4"/>
  <c r="I216" i="4" s="1"/>
  <c r="G215" i="4"/>
  <c r="I215" i="4" s="1"/>
  <c r="G214" i="4"/>
  <c r="I214" i="4" s="1"/>
  <c r="G213" i="4"/>
  <c r="I213" i="4" s="1"/>
  <c r="G212" i="4"/>
  <c r="H210" i="4"/>
  <c r="D209" i="4"/>
  <c r="E209" i="4"/>
  <c r="F209" i="4"/>
  <c r="G208" i="4"/>
  <c r="I208" i="4" s="1"/>
  <c r="G207" i="4"/>
  <c r="I207" i="4" s="1"/>
  <c r="G206" i="4"/>
  <c r="I206" i="4" s="1"/>
  <c r="G205" i="4"/>
  <c r="H203" i="4"/>
  <c r="D202" i="4"/>
  <c r="E202" i="4"/>
  <c r="F202" i="4"/>
  <c r="G201" i="4"/>
  <c r="I201" i="4" s="1"/>
  <c r="G200" i="4"/>
  <c r="I200" i="4" s="1"/>
  <c r="G199" i="4"/>
  <c r="I199" i="4" s="1"/>
  <c r="G198" i="4"/>
  <c r="I198" i="4" s="1"/>
  <c r="G197" i="4"/>
  <c r="H195" i="4"/>
  <c r="D194" i="4"/>
  <c r="E194" i="4"/>
  <c r="F194" i="4"/>
  <c r="I193" i="4"/>
  <c r="G192" i="4"/>
  <c r="I192" i="4" s="1"/>
  <c r="G191" i="4"/>
  <c r="I191" i="4" s="1"/>
  <c r="G190" i="4"/>
  <c r="I190" i="4" s="1"/>
  <c r="G189" i="4"/>
  <c r="I189" i="4" s="1"/>
  <c r="G188" i="4"/>
  <c r="I188" i="4" s="1"/>
  <c r="H186" i="4"/>
  <c r="D185" i="4"/>
  <c r="E185" i="4"/>
  <c r="F185" i="4"/>
  <c r="I184" i="4"/>
  <c r="G183" i="4"/>
  <c r="I183" i="4" s="1"/>
  <c r="G182" i="4"/>
  <c r="I182" i="4" s="1"/>
  <c r="G181" i="4"/>
  <c r="I181" i="4" s="1"/>
  <c r="G180" i="4"/>
  <c r="I180" i="4" s="1"/>
  <c r="G179" i="4"/>
  <c r="I179" i="4" s="1"/>
  <c r="G178" i="4"/>
  <c r="I178" i="4" s="1"/>
  <c r="G177" i="4"/>
  <c r="H175" i="4"/>
  <c r="D174" i="4"/>
  <c r="E174" i="4"/>
  <c r="F174" i="4"/>
  <c r="G173" i="4"/>
  <c r="I173" i="4" s="1"/>
  <c r="G172" i="4"/>
  <c r="I172" i="4" s="1"/>
  <c r="G171" i="4"/>
  <c r="I171" i="4" s="1"/>
  <c r="G170" i="4"/>
  <c r="I170" i="4" s="1"/>
  <c r="G169" i="4"/>
  <c r="I169" i="4" s="1"/>
  <c r="G168" i="4"/>
  <c r="I168" i="4" s="1"/>
  <c r="H166" i="4"/>
  <c r="D165" i="4"/>
  <c r="E165" i="4"/>
  <c r="F165" i="4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8" i="4"/>
  <c r="I158" i="4" s="1"/>
  <c r="G157" i="4"/>
  <c r="I157" i="4" s="1"/>
  <c r="H155" i="4"/>
  <c r="D154" i="4"/>
  <c r="E154" i="4"/>
  <c r="F154" i="4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I148" i="4" s="1"/>
  <c r="G147" i="4"/>
  <c r="I147" i="4" s="1"/>
  <c r="G146" i="4"/>
  <c r="I146" i="4" s="1"/>
  <c r="G145" i="4"/>
  <c r="I145" i="4" s="1"/>
  <c r="G144" i="4"/>
  <c r="I144" i="4" s="1"/>
  <c r="G143" i="4"/>
  <c r="I143" i="4" s="1"/>
  <c r="H141" i="4"/>
  <c r="F140" i="4"/>
  <c r="E140" i="4"/>
  <c r="D140" i="4"/>
  <c r="G139" i="4"/>
  <c r="I139" i="4" s="1"/>
  <c r="G138" i="4"/>
  <c r="I138" i="4" s="1"/>
  <c r="G137" i="4"/>
  <c r="I137" i="4" s="1"/>
  <c r="G136" i="4"/>
  <c r="I136" i="4" s="1"/>
  <c r="G135" i="4"/>
  <c r="I135" i="4" s="1"/>
  <c r="G134" i="4"/>
  <c r="I134" i="4" s="1"/>
  <c r="G133" i="4"/>
  <c r="H131" i="4"/>
  <c r="D130" i="4"/>
  <c r="E130" i="4"/>
  <c r="F130" i="4"/>
  <c r="G129" i="4"/>
  <c r="I129" i="4" s="1"/>
  <c r="G128" i="4"/>
  <c r="I128" i="4" s="1"/>
  <c r="G127" i="4"/>
  <c r="I127" i="4" s="1"/>
  <c r="G126" i="4"/>
  <c r="I126" i="4" s="1"/>
  <c r="G125" i="4"/>
  <c r="I125" i="4" s="1"/>
  <c r="H123" i="4"/>
  <c r="D122" i="4"/>
  <c r="E122" i="4"/>
  <c r="F122" i="4"/>
  <c r="G121" i="4"/>
  <c r="I121" i="4" s="1"/>
  <c r="G120" i="4"/>
  <c r="I120" i="4" s="1"/>
  <c r="G119" i="4"/>
  <c r="I119" i="4" s="1"/>
  <c r="G118" i="4"/>
  <c r="I118" i="4" s="1"/>
  <c r="G117" i="4"/>
  <c r="I117" i="4" s="1"/>
  <c r="H115" i="4"/>
  <c r="D114" i="4"/>
  <c r="E114" i="4"/>
  <c r="F114" i="4"/>
  <c r="G113" i="4"/>
  <c r="I113" i="4" s="1"/>
  <c r="G112" i="4"/>
  <c r="I112" i="4" s="1"/>
  <c r="G111" i="4"/>
  <c r="I111" i="4" s="1"/>
  <c r="G110" i="4"/>
  <c r="I110" i="4" s="1"/>
  <c r="G109" i="4"/>
  <c r="I109" i="4" s="1"/>
  <c r="G108" i="4"/>
  <c r="H106" i="4"/>
  <c r="D105" i="4"/>
  <c r="E105" i="4"/>
  <c r="F105" i="4"/>
  <c r="G104" i="4"/>
  <c r="I104" i="4" s="1"/>
  <c r="G103" i="4"/>
  <c r="I103" i="4" s="1"/>
  <c r="G102" i="4"/>
  <c r="I102" i="4" s="1"/>
  <c r="G101" i="4"/>
  <c r="I101" i="4" s="1"/>
  <c r="G100" i="4"/>
  <c r="I100" i="4" s="1"/>
  <c r="H97" i="4"/>
  <c r="F96" i="4"/>
  <c r="E96" i="4"/>
  <c r="D96" i="4"/>
  <c r="G99" i="4"/>
  <c r="I99" i="4" s="1"/>
  <c r="G95" i="4"/>
  <c r="I95" i="4" s="1"/>
  <c r="G94" i="4"/>
  <c r="I94" i="4" s="1"/>
  <c r="G93" i="4"/>
  <c r="I93" i="4" s="1"/>
  <c r="G92" i="4"/>
  <c r="I92" i="4" s="1"/>
  <c r="G91" i="4"/>
  <c r="I91" i="4" s="1"/>
  <c r="G90" i="4"/>
  <c r="H88" i="4"/>
  <c r="D87" i="4"/>
  <c r="E87" i="4"/>
  <c r="F87" i="4"/>
  <c r="G86" i="4"/>
  <c r="I86" i="4" s="1"/>
  <c r="G85" i="4"/>
  <c r="I85" i="4" s="1"/>
  <c r="G84" i="4"/>
  <c r="I84" i="4" s="1"/>
  <c r="G83" i="4"/>
  <c r="I83" i="4" s="1"/>
  <c r="G82" i="4"/>
  <c r="I82" i="4" s="1"/>
  <c r="G81" i="4"/>
  <c r="I81" i="4" s="1"/>
  <c r="G80" i="4"/>
  <c r="I80" i="4" s="1"/>
  <c r="G79" i="4"/>
  <c r="I79" i="4" s="1"/>
  <c r="H77" i="4"/>
  <c r="F76" i="4"/>
  <c r="E76" i="4"/>
  <c r="D76" i="4"/>
  <c r="G75" i="4"/>
  <c r="I75" i="4" s="1"/>
  <c r="G74" i="4"/>
  <c r="I74" i="4" s="1"/>
  <c r="G73" i="4"/>
  <c r="I73" i="4" s="1"/>
  <c r="G72" i="4"/>
  <c r="I72" i="4" s="1"/>
  <c r="G71" i="4"/>
  <c r="I71" i="4" s="1"/>
  <c r="G70" i="4"/>
  <c r="I70" i="4" s="1"/>
  <c r="G69" i="4"/>
  <c r="I69" i="4" s="1"/>
  <c r="G68" i="4"/>
  <c r="I68" i="4" s="1"/>
  <c r="G67" i="4"/>
  <c r="I67" i="4" s="1"/>
  <c r="G66" i="4"/>
  <c r="I66" i="4" s="1"/>
  <c r="H64" i="4"/>
  <c r="F63" i="4"/>
  <c r="E63" i="4"/>
  <c r="D63" i="4"/>
  <c r="G62" i="4"/>
  <c r="I62" i="4" s="1"/>
  <c r="G61" i="4"/>
  <c r="I61" i="4" s="1"/>
  <c r="G60" i="4"/>
  <c r="I60" i="4" s="1"/>
  <c r="G59" i="4"/>
  <c r="I59" i="4" s="1"/>
  <c r="G58" i="4"/>
  <c r="I58" i="4" s="1"/>
  <c r="G57" i="4"/>
  <c r="I57" i="4" s="1"/>
  <c r="G56" i="4"/>
  <c r="I56" i="4" s="1"/>
  <c r="H54" i="4"/>
  <c r="F53" i="4"/>
  <c r="E53" i="4"/>
  <c r="D53" i="4"/>
  <c r="G52" i="4"/>
  <c r="I52" i="4" s="1"/>
  <c r="G51" i="4"/>
  <c r="I51" i="4" s="1"/>
  <c r="G50" i="4"/>
  <c r="I50" i="4" s="1"/>
  <c r="G49" i="4"/>
  <c r="I49" i="4" s="1"/>
  <c r="G48" i="4"/>
  <c r="I48" i="4" s="1"/>
  <c r="G47" i="4"/>
  <c r="I47" i="4" s="1"/>
  <c r="G46" i="4"/>
  <c r="I46" i="4" s="1"/>
  <c r="F43" i="4"/>
  <c r="E43" i="4"/>
  <c r="D43" i="4"/>
  <c r="H44" i="4"/>
  <c r="G42" i="4"/>
  <c r="I42" i="4" s="1"/>
  <c r="G41" i="4"/>
  <c r="I41" i="4" s="1"/>
  <c r="G40" i="4"/>
  <c r="I40" i="4" s="1"/>
  <c r="G39" i="4"/>
  <c r="I39" i="4" s="1"/>
  <c r="G38" i="4"/>
  <c r="I38" i="4" s="1"/>
  <c r="G37" i="4"/>
  <c r="I37" i="4" s="1"/>
  <c r="G36" i="4"/>
  <c r="G35" i="4"/>
  <c r="I35" i="4" s="1"/>
  <c r="H33" i="4"/>
  <c r="F32" i="4"/>
  <c r="E32" i="4"/>
  <c r="D32" i="4"/>
  <c r="G31" i="4"/>
  <c r="I31" i="4" s="1"/>
  <c r="G30" i="4"/>
  <c r="I30" i="4" s="1"/>
  <c r="G29" i="4"/>
  <c r="I29" i="4" s="1"/>
  <c r="H27" i="4"/>
  <c r="D26" i="4"/>
  <c r="E26" i="4"/>
  <c r="F26" i="4"/>
  <c r="G25" i="4"/>
  <c r="I25" i="4" s="1"/>
  <c r="G24" i="4"/>
  <c r="I24" i="4" s="1"/>
  <c r="G23" i="4"/>
  <c r="I23" i="4" s="1"/>
  <c r="G21" i="4"/>
  <c r="G22" i="4"/>
  <c r="I22" i="4" s="1"/>
  <c r="G20" i="4"/>
  <c r="I20" i="4" s="1"/>
  <c r="H18" i="4"/>
  <c r="F17" i="4"/>
  <c r="E17" i="4"/>
  <c r="D17" i="4"/>
  <c r="I16" i="4"/>
  <c r="H382" i="4"/>
  <c r="D381" i="4"/>
  <c r="E381" i="4"/>
  <c r="F381" i="4"/>
  <c r="G380" i="4"/>
  <c r="I380" i="4" s="1"/>
  <c r="F332" i="4"/>
  <c r="E332" i="4"/>
  <c r="D332" i="4"/>
  <c r="F341" i="4"/>
  <c r="E341" i="4"/>
  <c r="D341" i="4"/>
  <c r="F348" i="4"/>
  <c r="E348" i="4"/>
  <c r="D348" i="4"/>
  <c r="F357" i="4"/>
  <c r="E357" i="4"/>
  <c r="D357" i="4"/>
  <c r="F368" i="4"/>
  <c r="E368" i="4"/>
  <c r="D368" i="4"/>
  <c r="G379" i="4"/>
  <c r="I379" i="4" s="1"/>
  <c r="G378" i="4"/>
  <c r="I378" i="4" s="1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I372" i="4" s="1"/>
  <c r="G371" i="4"/>
  <c r="G3" i="4"/>
  <c r="I3" i="4" s="1"/>
  <c r="G4" i="4"/>
  <c r="I4" i="4" s="1"/>
  <c r="D5" i="4"/>
  <c r="E5" i="4"/>
  <c r="F5" i="4"/>
  <c r="H6" i="4"/>
  <c r="G8" i="4"/>
  <c r="I8" i="4" s="1"/>
  <c r="G9" i="4"/>
  <c r="I9" i="4" s="1"/>
  <c r="D10" i="4"/>
  <c r="E10" i="4"/>
  <c r="H11" i="4"/>
  <c r="G14" i="4"/>
  <c r="I14" i="4" s="1"/>
  <c r="G15" i="4"/>
  <c r="I15" i="4" s="1"/>
  <c r="H326" i="4"/>
  <c r="H325" i="4"/>
  <c r="F325" i="4"/>
  <c r="E325" i="4"/>
  <c r="D325" i="4"/>
  <c r="H369" i="4"/>
  <c r="J34" i="2"/>
  <c r="J32" i="2"/>
  <c r="H32" i="2"/>
  <c r="G32" i="2"/>
  <c r="AX348" i="4"/>
  <c r="BB348" i="4"/>
  <c r="AX341" i="4"/>
  <c r="BB341" i="4"/>
  <c r="BF341" i="4"/>
  <c r="AX332" i="4"/>
  <c r="BB332" i="4"/>
  <c r="BF332" i="4"/>
  <c r="AX368" i="4"/>
  <c r="BB368" i="4"/>
  <c r="BF368" i="4"/>
  <c r="AX357" i="4"/>
  <c r="BB357" i="4"/>
  <c r="BF357" i="4"/>
  <c r="G367" i="4"/>
  <c r="I367" i="4" s="1"/>
  <c r="G366" i="4"/>
  <c r="I366" i="4" s="1"/>
  <c r="G365" i="4"/>
  <c r="I365" i="4" s="1"/>
  <c r="G364" i="4"/>
  <c r="I364" i="4" s="1"/>
  <c r="G363" i="4"/>
  <c r="I363" i="4" s="1"/>
  <c r="G362" i="4"/>
  <c r="I362" i="4" s="1"/>
  <c r="G361" i="4"/>
  <c r="I361" i="4" s="1"/>
  <c r="G360" i="4"/>
  <c r="I360" i="4" s="1"/>
  <c r="H358" i="4"/>
  <c r="G356" i="4"/>
  <c r="I356" i="4" s="1"/>
  <c r="G355" i="4"/>
  <c r="I355" i="4" s="1"/>
  <c r="G354" i="4"/>
  <c r="I354" i="4" s="1"/>
  <c r="G353" i="4"/>
  <c r="I353" i="4" s="1"/>
  <c r="G352" i="4"/>
  <c r="I352" i="4" s="1"/>
  <c r="G351" i="4"/>
  <c r="I351" i="4" s="1"/>
  <c r="H349" i="4"/>
  <c r="G346" i="4"/>
  <c r="I346" i="4" s="1"/>
  <c r="G345" i="4"/>
  <c r="I345" i="4" s="1"/>
  <c r="G344" i="4"/>
  <c r="H342" i="4"/>
  <c r="G340" i="4"/>
  <c r="I340" i="4" s="1"/>
  <c r="G339" i="4"/>
  <c r="I339" i="4" s="1"/>
  <c r="G338" i="4"/>
  <c r="I338" i="4" s="1"/>
  <c r="G337" i="4"/>
  <c r="I337" i="4" s="1"/>
  <c r="G336" i="4"/>
  <c r="I336" i="4" s="1"/>
  <c r="G335" i="4"/>
  <c r="H333" i="4"/>
  <c r="G331" i="4"/>
  <c r="I331" i="4" s="1"/>
  <c r="G330" i="4"/>
  <c r="I330" i="4" s="1"/>
  <c r="G329" i="4"/>
  <c r="I329" i="4" s="1"/>
  <c r="G328" i="4"/>
  <c r="I328" i="4" s="1"/>
  <c r="BF325" i="4"/>
  <c r="BB325" i="4"/>
  <c r="AX325" i="4"/>
  <c r="G324" i="4"/>
  <c r="I324" i="4" s="1"/>
  <c r="G323" i="4"/>
  <c r="I323" i="4" s="1"/>
  <c r="G322" i="4"/>
  <c r="I322" i="4" s="1"/>
  <c r="G321" i="4"/>
  <c r="I321" i="4" s="1"/>
  <c r="G320" i="4"/>
  <c r="I320" i="4" s="1"/>
  <c r="G319" i="4"/>
  <c r="I319" i="4" s="1"/>
  <c r="G318" i="4"/>
  <c r="I318" i="4" s="1"/>
  <c r="G317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Q68" i="20" l="1"/>
  <c r="Q80" i="20"/>
  <c r="N56" i="20"/>
  <c r="Z44" i="20"/>
  <c r="AI32" i="20"/>
  <c r="Z20" i="20"/>
  <c r="BJ174" i="4"/>
  <c r="BJ304" i="4"/>
  <c r="BJ325" i="4"/>
  <c r="BJ332" i="4"/>
  <c r="BJ341" i="4"/>
  <c r="BJ357" i="4"/>
  <c r="BJ368" i="4"/>
  <c r="BJ348" i="4"/>
  <c r="I313" i="4"/>
  <c r="I304" i="4"/>
  <c r="G313" i="4"/>
  <c r="G304" i="4"/>
  <c r="I292" i="4"/>
  <c r="G292" i="4"/>
  <c r="I284" i="4"/>
  <c r="G284" i="4"/>
  <c r="G275" i="4"/>
  <c r="I271" i="4"/>
  <c r="I275" i="4" s="1"/>
  <c r="G257" i="4"/>
  <c r="I254" i="4"/>
  <c r="I257" i="4" s="1"/>
  <c r="G268" i="4"/>
  <c r="I260" i="4"/>
  <c r="I268" i="4" s="1"/>
  <c r="G237" i="4"/>
  <c r="G244" i="4"/>
  <c r="G251" i="4"/>
  <c r="I240" i="4"/>
  <c r="I244" i="4" s="1"/>
  <c r="I247" i="4"/>
  <c r="I251" i="4" s="1"/>
  <c r="G226" i="4"/>
  <c r="I222" i="4"/>
  <c r="I226" i="4" s="1"/>
  <c r="I229" i="4"/>
  <c r="I237" i="4" s="1"/>
  <c r="G209" i="4"/>
  <c r="G218" i="4"/>
  <c r="I205" i="4"/>
  <c r="I209" i="4" s="1"/>
  <c r="I212" i="4"/>
  <c r="I218" i="4" s="1"/>
  <c r="I194" i="4"/>
  <c r="G202" i="4"/>
  <c r="I197" i="4"/>
  <c r="I202" i="4" s="1"/>
  <c r="G194" i="4"/>
  <c r="G174" i="4"/>
  <c r="G185" i="4"/>
  <c r="I174" i="4"/>
  <c r="I177" i="4"/>
  <c r="I185" i="4" s="1"/>
  <c r="I165" i="4"/>
  <c r="G165" i="4"/>
  <c r="I154" i="4"/>
  <c r="I130" i="4"/>
  <c r="G140" i="4"/>
  <c r="G154" i="4"/>
  <c r="G130" i="4"/>
  <c r="I133" i="4"/>
  <c r="I140" i="4" s="1"/>
  <c r="G122" i="4"/>
  <c r="I122" i="4"/>
  <c r="G96" i="4"/>
  <c r="I90" i="4"/>
  <c r="I96" i="4" s="1"/>
  <c r="G114" i="4"/>
  <c r="I105" i="4"/>
  <c r="G105" i="4"/>
  <c r="I108" i="4"/>
  <c r="I114" i="4" s="1"/>
  <c r="I87" i="4"/>
  <c r="G87" i="4"/>
  <c r="I76" i="4"/>
  <c r="G76" i="4"/>
  <c r="I63" i="4"/>
  <c r="G63" i="4"/>
  <c r="I53" i="4"/>
  <c r="G53" i="4"/>
  <c r="I32" i="4"/>
  <c r="G43" i="4"/>
  <c r="G32" i="4"/>
  <c r="I36" i="4"/>
  <c r="I43" i="4" s="1"/>
  <c r="G26" i="4"/>
  <c r="I21" i="4"/>
  <c r="I26" i="4" s="1"/>
  <c r="I17" i="4"/>
  <c r="I332" i="4"/>
  <c r="G348" i="4"/>
  <c r="I357" i="4"/>
  <c r="G17" i="4"/>
  <c r="G341" i="4"/>
  <c r="I368" i="4"/>
  <c r="G381" i="4"/>
  <c r="G332" i="4"/>
  <c r="G357" i="4"/>
  <c r="G368" i="4"/>
  <c r="I5" i="4"/>
  <c r="G5" i="4"/>
  <c r="I371" i="4"/>
  <c r="I381" i="4" s="1"/>
  <c r="G10" i="4"/>
  <c r="I10" i="4"/>
  <c r="G325" i="4"/>
  <c r="I317" i="4"/>
  <c r="I325" i="4" s="1"/>
  <c r="I335" i="4"/>
  <c r="I341" i="4" s="1"/>
  <c r="I344" i="4"/>
  <c r="I348" i="4" s="1"/>
  <c r="G23" i="2"/>
  <c r="G13" i="2"/>
</calcChain>
</file>

<file path=xl/sharedStrings.xml><?xml version="1.0" encoding="utf-8"?>
<sst xmlns="http://schemas.openxmlformats.org/spreadsheetml/2006/main" count="1615" uniqueCount="230">
  <si>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</si>
  <si>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</si>
  <si>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</si>
  <si>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</si>
  <si>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</si>
  <si>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</si>
  <si>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</si>
  <si>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</si>
  <si>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</si>
  <si>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</si>
  <si>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</si>
  <si>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</si>
  <si>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</si>
  <si>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</si>
  <si>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</si>
  <si>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</si>
  <si>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</si>
  <si>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</si>
  <si>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</si>
  <si>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</si>
  <si>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</si>
  <si>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</si>
  <si>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</si>
  <si>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</si>
  <si>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</si>
  <si>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</si>
  <si>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</si>
  <si>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</si>
  <si>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</si>
  <si>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</si>
  <si>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</si>
  <si>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</si>
  <si>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</si>
  <si>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</si>
  <si>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</si>
  <si>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</si>
  <si>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</si>
  <si>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</si>
  <si>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</si>
  <si>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</si>
  <si>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</si>
  <si>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</si>
  <si>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</si>
  <si>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</si>
  <si>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</si>
  <si>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</si>
  <si>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</si>
  <si>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</si>
  <si>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</si>
  <si>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</si>
  <si>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</si>
  <si>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</si>
  <si>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</si>
  <si>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</si>
  <si>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</si>
  <si>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</si>
  <si>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</si>
  <si>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</si>
  <si>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</si>
  <si>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</si>
  <si>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</si>
  <si>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</si>
  <si>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</si>
  <si>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</si>
  <si>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</si>
  <si>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</si>
  <si>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</si>
  <si>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</si>
  <si>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</si>
  <si>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</si>
  <si>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</si>
  <si>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</si>
  <si>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</si>
  <si>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</si>
  <si>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</si>
  <si>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</si>
  <si>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</si>
  <si>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</si>
  <si>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</si>
  <si>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</si>
  <si>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ÖDEME</t>
  </si>
  <si>
    <t>KALAN</t>
  </si>
  <si>
    <t>Şekeroğlu</t>
  </si>
  <si>
    <t>Çelikler</t>
  </si>
  <si>
    <t>Toplam_Adet</t>
  </si>
  <si>
    <t>Müstahsiller belirlendi.</t>
  </si>
  <si>
    <t>Veri doğrulama ile hareketli müstahsil sekmesi oluşturuldu.</t>
  </si>
  <si>
    <t>filtre özelliğinde; ekle=hareketli_müstahsiller_sekmesi olarak ayarlandı.</t>
  </si>
  <si>
    <t>Böylece haftalık totali ve her bir müstahsilin totalini çekebiliyorum.</t>
  </si>
  <si>
    <t>Pivot ile her bir müstahsilin totalini tek kalem elde edebiliyorum</t>
  </si>
  <si>
    <t>Genel toplamı hızlıca görebilmek için Pivot kullanışlı</t>
  </si>
  <si>
    <t>Haftalık totalleri hesaplamak için de Pivot kullanışlı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</si>
  <si>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</si>
  <si>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</si>
  <si>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</si>
  <si>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</si>
  <si>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</si>
  <si>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</si>
  <si>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</si>
  <si>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</si>
  <si>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</si>
  <si>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</si>
  <si>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</si>
  <si>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</si>
  <si>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</si>
  <si>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</si>
  <si>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</si>
  <si>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</si>
  <si>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</si>
  <si>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</si>
  <si>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</si>
  <si>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</si>
  <si>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</si>
  <si>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</si>
  <si>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</si>
  <si>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</si>
  <si>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</si>
  <si>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</si>
  <si>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</si>
  <si>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</si>
  <si>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</si>
  <si>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</si>
  <si>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</si>
  <si>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</si>
  <si>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</si>
  <si>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Gültekin Özdemir</t>
  </si>
  <si>
    <t>Ferit Adsız</t>
  </si>
  <si>
    <t>Çelikler_Göldağı_Gıda</t>
  </si>
  <si>
    <t>40 kg şeftali alacağız.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</si>
  <si>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</si>
  <si>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</si>
  <si>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</si>
  <si>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</si>
  <si>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</si>
  <si>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</si>
  <si>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</si>
  <si>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</si>
  <si>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</si>
  <si>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</si>
  <si>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Ünalberk Yıldırım</t>
  </si>
  <si>
    <t>DÜKKAN</t>
  </si>
  <si>
    <t>KOMİSYON_GİDERİ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</si>
  <si>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</si>
  <si>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</si>
  <si>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</si>
  <si>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</si>
  <si>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</si>
  <si>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</si>
  <si>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</si>
  <si>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</si>
  <si>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</si>
  <si>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</si>
  <si>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</si>
  <si>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</si>
  <si>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</si>
  <si>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</si>
  <si>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</si>
  <si>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</si>
  <si>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</si>
  <si>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Mevlüt</t>
  </si>
  <si>
    <t>Ahmet Tutuğ</t>
  </si>
  <si>
    <t>Ahmet Ünsal</t>
  </si>
  <si>
    <t>9.6.2021/ÇARŞAMBA</t>
  </si>
  <si>
    <t>Zinet</t>
  </si>
  <si>
    <t>Mevlüt Dede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</si>
  <si>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</si>
  <si>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</si>
  <si>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</si>
  <si>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</si>
  <si>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</si>
  <si>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</si>
  <si>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</si>
  <si>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Yılmaz Özkoca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</si>
  <si>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</si>
  <si>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</si>
  <si>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</si>
  <si>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</si>
  <si>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</si>
  <si>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</si>
  <si>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</si>
  <si>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</si>
  <si>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</si>
  <si>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</si>
  <si>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</si>
  <si>
    <t>20.6.2021/PAZAR</t>
  </si>
  <si>
    <t>21.6.2021/PAZARTESİ</t>
  </si>
  <si>
    <t>22.6.2021/SALI</t>
  </si>
  <si>
    <t>Halil Ceritoğlu</t>
  </si>
  <si>
    <t>Ali İnceoğlu</t>
  </si>
  <si>
    <t>Kefser</t>
  </si>
  <si>
    <t>23.6.2021/ÇARŞAMBA</t>
  </si>
  <si>
    <t>18.7.2021/PAZAR</t>
  </si>
  <si>
    <t>22.7.2021/PERŞEMBE</t>
  </si>
  <si>
    <t>Cemal Şmşek</t>
  </si>
  <si>
    <t xml:space="preserve">EFES DÖKME </t>
  </si>
  <si>
    <t>24.6.2021/PERŞEMBE</t>
  </si>
  <si>
    <t>25.6.2021/CUMA</t>
  </si>
  <si>
    <t>Hüseyin Adsız</t>
  </si>
  <si>
    <t>27.6.2021/PAZAR</t>
  </si>
  <si>
    <t>Halil İnceoğlu</t>
  </si>
  <si>
    <t>28.6.2021/PAZARTESİ</t>
  </si>
  <si>
    <t>29.6.2021/SALI</t>
  </si>
  <si>
    <t>30.6.2021/ÇARŞAMBA</t>
  </si>
  <si>
    <t>1.7.2021/PERŞEMBE</t>
  </si>
  <si>
    <t>Bakkal</t>
  </si>
  <si>
    <t>2.7.2021/CUMA</t>
  </si>
  <si>
    <t>4.7.2021/PAZAR</t>
  </si>
  <si>
    <t>5.7.2021/PAZARTESİ</t>
  </si>
  <si>
    <t>6.7.2021/SALI</t>
  </si>
  <si>
    <t>7.7.2021/ÇARŞAMBA</t>
  </si>
  <si>
    <t>8.7.2021/PERŞEMBE</t>
  </si>
  <si>
    <t>Okul Belevi</t>
  </si>
  <si>
    <t>Petek Tarım</t>
  </si>
  <si>
    <t>Erik İkinci</t>
  </si>
  <si>
    <t>9.7.2021/CUMA</t>
  </si>
  <si>
    <t>Harputlu</t>
  </si>
  <si>
    <t>Hal 68</t>
  </si>
  <si>
    <t>Dökme</t>
  </si>
  <si>
    <t>SELO</t>
  </si>
  <si>
    <t>EROL</t>
  </si>
  <si>
    <t>BURSA_SARIOĞLU</t>
  </si>
  <si>
    <t>Şeftalii</t>
  </si>
  <si>
    <t>MESUT_AK</t>
  </si>
  <si>
    <t>İLSA</t>
  </si>
  <si>
    <t>KİLO</t>
  </si>
  <si>
    <t>KERİM</t>
  </si>
  <si>
    <t>EFES</t>
  </si>
  <si>
    <t>A.SİNCAR</t>
  </si>
  <si>
    <t>MURAT_İST_KURUTMA</t>
  </si>
  <si>
    <t>SARIOĞLU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</si>
</sst>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7" borderId="0" xfId="0" applyFill="1"/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0" fillId="9" borderId="0" xfId="0" applyFont="1" applyFill="1"/>
    <xf numFmtId="0" fontId="0" fillId="6" borderId="0" xfId="0" applyFont="1" applyFill="1"/>
    <xf numFmtId="0" fontId="0" fillId="0" borderId="0" xfId="0" applyFont="1" applyFill="1"/>
    <xf numFmtId="0" fontId="1" fillId="8" borderId="0" xfId="0" applyFont="1" applyFill="1"/>
    <xf numFmtId="0" fontId="0" fillId="8" borderId="0" xfId="0" applyFont="1" applyFill="1"/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15" borderId="0" xfId="0" applyFill="1"/>
    <xf numFmtId="0" fontId="1" fillId="1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BK384"/>
  <sheetViews>
    <sheetView tabSelected="1" zoomScale="60" zoomScaleNormal="60" workbookViewId="0">
      <pane xSplit="1" ySplit="2" topLeftCell="B363" activePane="bottomRight" state="frozen"/>
      <selection pane="topRight" activeCell="B1" sqref="B1"/>
      <selection pane="bottomLeft" activeCell="A3" sqref="A3"/>
      <selection pane="bottomRight" activeCell="A385" sqref="A385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11" max="11" width="11.36328125" bestFit="1" customWidth="1"/>
    <col min="15" max="15" width="9.36328125" bestFit="1" customWidth="1"/>
    <col min="16" max="16" width="11.26953125" bestFit="1" customWidth="1"/>
    <col min="19" max="19" width="9.36328125" bestFit="1" customWidth="1"/>
    <col min="20" max="20" width="11.26953125" bestFit="1" customWidth="1"/>
    <col min="23" max="23" width="9.36328125" bestFit="1" customWidth="1"/>
    <col min="24" max="24" width="11.26953125" bestFit="1" customWidth="1"/>
    <col min="27" max="27" width="9.36328125" bestFit="1" customWidth="1"/>
    <col min="28" max="28" width="11.26953125" bestFit="1" customWidth="1"/>
    <col min="35" max="35" width="9.36328125" bestFit="1" customWidth="1"/>
    <col min="36" max="36" width="11.26953125" bestFit="1" customWidth="1"/>
    <col min="39" max="39" width="9.36328125" bestFit="1" customWidth="1"/>
    <col min="40" max="40" width="11.26953125" bestFit="1" customWidth="1"/>
    <col min="43" max="43" width="9.36328125" bestFit="1" customWidth="1"/>
    <col min="44" max="44" width="11.26953125" bestFit="1" customWidth="1"/>
    <col min="47" max="47" width="9.36328125" bestFit="1" customWidth="1"/>
    <col min="48" max="48" width="11.26953125" bestFit="1" customWidth="1"/>
    <col min="50" max="50" width="11.1796875" customWidth="1"/>
    <col min="51" max="51" width="9.81640625" bestFit="1" customWidth="1"/>
    <col min="52" max="52" width="13.1796875" bestFit="1" customWidth="1"/>
    <col min="55" max="55" width="9.81640625" bestFit="1" customWidth="1"/>
    <col min="56" max="56" width="12" bestFit="1" customWidth="1"/>
    <col min="59" max="59" width="9.81640625" bestFit="1" customWidth="1"/>
    <col min="60" max="60" width="12" bestFit="1" customWidth="1"/>
    <col min="62" max="62" width="13.1796875" bestFit="1" customWidth="1"/>
    <col min="63" max="63" width="12.36328125" bestFit="1" customWidth="1"/>
  </cols>
  <sheetData>
    <row r="1" spans="1:63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80</v>
      </c>
      <c r="K1" s="2" t="s">
        <v>81</v>
      </c>
      <c r="L1" s="2" t="s">
        <v>174</v>
      </c>
      <c r="M1" s="2"/>
      <c r="N1" s="28" t="s">
        <v>228</v>
      </c>
      <c r="O1" s="28"/>
      <c r="P1" s="28"/>
      <c r="Q1" s="28"/>
      <c r="R1" s="27" t="s">
        <v>227</v>
      </c>
      <c r="S1" s="27"/>
      <c r="T1" s="27"/>
      <c r="U1" s="27"/>
      <c r="V1" s="36" t="s">
        <v>226</v>
      </c>
      <c r="W1" s="36"/>
      <c r="X1" s="36"/>
      <c r="Y1" s="36"/>
      <c r="Z1" s="27" t="s">
        <v>225</v>
      </c>
      <c r="AA1" s="27"/>
      <c r="AB1" s="27"/>
      <c r="AC1" s="27"/>
      <c r="AD1" s="35" t="s">
        <v>223</v>
      </c>
      <c r="AE1" s="35"/>
      <c r="AF1" s="35"/>
      <c r="AG1" s="35"/>
      <c r="AH1" s="34" t="s">
        <v>222</v>
      </c>
      <c r="AI1" s="34"/>
      <c r="AJ1" s="34"/>
      <c r="AK1" s="34"/>
      <c r="AL1" s="33" t="s">
        <v>220</v>
      </c>
      <c r="AM1" s="33"/>
      <c r="AN1" s="33"/>
      <c r="AO1" s="33"/>
      <c r="AP1" s="32" t="s">
        <v>219</v>
      </c>
      <c r="AQ1" s="32"/>
      <c r="AR1" s="32"/>
      <c r="AS1" s="32"/>
      <c r="AT1" s="28" t="s">
        <v>218</v>
      </c>
      <c r="AU1" s="28"/>
      <c r="AV1" s="28"/>
      <c r="AW1" s="28"/>
      <c r="AX1" s="29" t="s">
        <v>82</v>
      </c>
      <c r="AY1" s="29"/>
      <c r="AZ1" s="29"/>
      <c r="BA1" s="29"/>
      <c r="BB1" s="30" t="s">
        <v>62</v>
      </c>
      <c r="BC1" s="30"/>
      <c r="BD1" s="30"/>
      <c r="BE1" s="30"/>
      <c r="BF1" s="31" t="s">
        <v>83</v>
      </c>
      <c r="BG1" s="31"/>
      <c r="BH1" s="31"/>
      <c r="BI1" s="31"/>
      <c r="BJ1" s="2" t="s">
        <v>84</v>
      </c>
      <c r="BK1" s="2" t="s">
        <v>129</v>
      </c>
    </row>
    <row r="2" spans="1:63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8" t="s">
        <v>2</v>
      </c>
      <c r="O2" s="8" t="s">
        <v>112</v>
      </c>
      <c r="P2" s="8" t="s">
        <v>113</v>
      </c>
      <c r="Q2" s="8" t="s">
        <v>224</v>
      </c>
      <c r="R2" s="8" t="s">
        <v>2</v>
      </c>
      <c r="S2" s="8" t="s">
        <v>112</v>
      </c>
      <c r="T2" s="8" t="s">
        <v>113</v>
      </c>
      <c r="U2" s="8" t="s">
        <v>224</v>
      </c>
      <c r="V2" s="8" t="s">
        <v>2</v>
      </c>
      <c r="W2" s="8" t="s">
        <v>112</v>
      </c>
      <c r="X2" s="8" t="s">
        <v>113</v>
      </c>
      <c r="Y2" s="8" t="s">
        <v>224</v>
      </c>
      <c r="Z2" s="8" t="s">
        <v>2</v>
      </c>
      <c r="AA2" s="8" t="s">
        <v>112</v>
      </c>
      <c r="AB2" s="8" t="s">
        <v>113</v>
      </c>
      <c r="AC2" s="8" t="s">
        <v>224</v>
      </c>
      <c r="AD2" s="8" t="s">
        <v>2</v>
      </c>
      <c r="AE2" s="8" t="s">
        <v>112</v>
      </c>
      <c r="AF2" s="8" t="s">
        <v>113</v>
      </c>
      <c r="AG2" s="8" t="s">
        <v>224</v>
      </c>
      <c r="AH2" s="8" t="s">
        <v>2</v>
      </c>
      <c r="AI2" s="8" t="s">
        <v>112</v>
      </c>
      <c r="AJ2" s="8" t="s">
        <v>113</v>
      </c>
      <c r="AK2" s="8" t="s">
        <v>224</v>
      </c>
      <c r="AL2" s="8" t="s">
        <v>2</v>
      </c>
      <c r="AM2" s="8" t="s">
        <v>112</v>
      </c>
      <c r="AN2" s="8" t="s">
        <v>113</v>
      </c>
      <c r="AO2" s="8" t="s">
        <v>224</v>
      </c>
      <c r="AP2" s="8" t="s">
        <v>2</v>
      </c>
      <c r="AQ2" s="8" t="s">
        <v>112</v>
      </c>
      <c r="AR2" s="8" t="s">
        <v>113</v>
      </c>
      <c r="AS2" s="8" t="s">
        <v>224</v>
      </c>
      <c r="AT2" s="8" t="s">
        <v>2</v>
      </c>
      <c r="AU2" s="8" t="s">
        <v>112</v>
      </c>
      <c r="AV2" s="8" t="s">
        <v>113</v>
      </c>
      <c r="AW2" s="8" t="s">
        <v>224</v>
      </c>
      <c r="AX2" s="7" t="s">
        <v>2</v>
      </c>
      <c r="AY2" s="12" t="s">
        <v>112</v>
      </c>
      <c r="AZ2" s="7" t="s">
        <v>113</v>
      </c>
      <c r="BA2" s="7" t="s">
        <v>224</v>
      </c>
      <c r="BB2" s="7" t="s">
        <v>2</v>
      </c>
      <c r="BC2" s="7" t="s">
        <v>33</v>
      </c>
      <c r="BD2" s="7" t="s">
        <v>1</v>
      </c>
      <c r="BE2" s="7" t="s">
        <v>224</v>
      </c>
      <c r="BF2" s="7" t="s">
        <v>2</v>
      </c>
      <c r="BG2" s="7" t="s">
        <v>33</v>
      </c>
      <c r="BH2" s="7" t="s">
        <v>1</v>
      </c>
      <c r="BI2" s="23" t="s">
        <v>224</v>
      </c>
      <c r="BJ2" s="2"/>
    </row>
    <row r="3" spans="1:63" x14ac:dyDescent="0.35">
      <c r="A3" s="4" t="s">
        <v>116</v>
      </c>
      <c r="B3" t="s">
        <v>114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2"/>
    </row>
    <row r="4" spans="1:63" x14ac:dyDescent="0.35">
      <c r="A4" s="4" t="s">
        <v>116</v>
      </c>
      <c r="B4" t="s">
        <v>115</v>
      </c>
      <c r="C4" t="s">
        <v>9</v>
      </c>
      <c r="D4">
        <v>147</v>
      </c>
      <c r="E4">
        <v>440</v>
      </c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2"/>
    </row>
    <row r="5" spans="1:63" x14ac:dyDescent="0.35">
      <c r="B5" s="2" t="s">
        <v>17</v>
      </c>
      <c r="D5" s="2">
        <f>SUM(D3:D4)</f>
        <v>511</v>
      </c>
      <c r="E5" s="2">
        <f>SUM(E3:E4)</f>
        <v>1800</v>
      </c>
      <c r="F5" s="2">
        <f>SUM(F3:F4)</f>
        <v>182</v>
      </c>
      <c r="G5" s="2">
        <f>SUM(G3:G4)</f>
        <v>1618</v>
      </c>
      <c r="H5" s="2"/>
      <c r="I5" s="2">
        <f>SUM(I3:I4)</f>
        <v>12944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2"/>
    </row>
    <row r="6" spans="1:63" x14ac:dyDescent="0.35">
      <c r="B6" s="2" t="s">
        <v>18</v>
      </c>
      <c r="H6">
        <f>AVERAGE(H3:H4)</f>
        <v>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2"/>
    </row>
    <row r="7" spans="1:63" x14ac:dyDescent="0.35"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2"/>
    </row>
    <row r="8" spans="1:63" x14ac:dyDescent="0.35">
      <c r="A8" s="2" t="s">
        <v>117</v>
      </c>
      <c r="B8" t="s">
        <v>118</v>
      </c>
      <c r="C8" t="s">
        <v>119</v>
      </c>
      <c r="D8">
        <v>166</v>
      </c>
      <c r="E8">
        <v>1593</v>
      </c>
      <c r="G8">
        <f>(E8-F8)</f>
        <v>1593</v>
      </c>
      <c r="H8">
        <v>7.25</v>
      </c>
      <c r="I8">
        <f>(G8*H8)</f>
        <v>11549.25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2"/>
    </row>
    <row r="9" spans="1:63" x14ac:dyDescent="0.35">
      <c r="A9" s="2" t="s">
        <v>117</v>
      </c>
      <c r="B9" t="s">
        <v>120</v>
      </c>
      <c r="C9" t="s">
        <v>121</v>
      </c>
      <c r="D9">
        <v>138</v>
      </c>
      <c r="E9">
        <v>1278</v>
      </c>
      <c r="G9">
        <f>(E9-F9)</f>
        <v>1278</v>
      </c>
      <c r="H9">
        <v>7.6</v>
      </c>
      <c r="I9">
        <f>(G9*H9)</f>
        <v>9712.7999999999993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2"/>
    </row>
    <row r="10" spans="1:63" x14ac:dyDescent="0.35">
      <c r="B10" s="2" t="s">
        <v>17</v>
      </c>
      <c r="D10" s="2">
        <f>SUM(D8:D9)</f>
        <v>304</v>
      </c>
      <c r="E10" s="2">
        <f>SUM(E8:E9)</f>
        <v>2871</v>
      </c>
      <c r="F10" s="2"/>
      <c r="G10" s="2">
        <f>SUM(G8:G9)</f>
        <v>2871</v>
      </c>
      <c r="H10" s="2"/>
      <c r="I10" s="2">
        <f>SUM(I8:I9)</f>
        <v>21262.05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2"/>
    </row>
    <row r="11" spans="1:63" x14ac:dyDescent="0.35">
      <c r="B11" s="2" t="s">
        <v>18</v>
      </c>
      <c r="H11" s="2">
        <f>AVERAGE(H8:H9)</f>
        <v>7.4249999999999998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2"/>
    </row>
    <row r="12" spans="1:63" x14ac:dyDescent="0.35"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2"/>
    </row>
    <row r="13" spans="1:63" x14ac:dyDescent="0.35">
      <c r="A13" s="2" t="s">
        <v>122</v>
      </c>
      <c r="B13" t="s">
        <v>123</v>
      </c>
      <c r="C13" t="s">
        <v>142</v>
      </c>
      <c r="I13">
        <v>7480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2"/>
    </row>
    <row r="14" spans="1:63" x14ac:dyDescent="0.35">
      <c r="A14" s="2" t="s">
        <v>122</v>
      </c>
      <c r="B14" t="s">
        <v>123</v>
      </c>
      <c r="C14" t="s">
        <v>9</v>
      </c>
      <c r="D14">
        <v>205</v>
      </c>
      <c r="E14">
        <v>760</v>
      </c>
      <c r="F14">
        <v>100</v>
      </c>
      <c r="G14">
        <f>(E14-F14)</f>
        <v>660</v>
      </c>
      <c r="H14">
        <v>7.1</v>
      </c>
      <c r="I14">
        <f>(G14*H14)</f>
        <v>4686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2"/>
    </row>
    <row r="15" spans="1:63" x14ac:dyDescent="0.35">
      <c r="A15" s="2" t="s">
        <v>122</v>
      </c>
      <c r="B15" t="s">
        <v>115</v>
      </c>
      <c r="C15" t="s">
        <v>9</v>
      </c>
      <c r="D15">
        <v>300</v>
      </c>
      <c r="E15">
        <v>1158</v>
      </c>
      <c r="F15">
        <v>108</v>
      </c>
      <c r="G15">
        <f>(E15-F15)</f>
        <v>1050</v>
      </c>
      <c r="H15">
        <v>7.5</v>
      </c>
      <c r="I15">
        <f>(G15*H15)</f>
        <v>7875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2"/>
    </row>
    <row r="16" spans="1:63" x14ac:dyDescent="0.35">
      <c r="A16" s="2" t="s">
        <v>122</v>
      </c>
      <c r="B16" t="s">
        <v>118</v>
      </c>
      <c r="C16" t="s">
        <v>124</v>
      </c>
      <c r="D16">
        <v>180</v>
      </c>
      <c r="E16">
        <v>1205</v>
      </c>
      <c r="G16">
        <v>1205</v>
      </c>
      <c r="H16">
        <v>7.8</v>
      </c>
      <c r="I16">
        <f>(G16*H16)</f>
        <v>9399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2"/>
    </row>
    <row r="17" spans="1:62" x14ac:dyDescent="0.35">
      <c r="B17" s="2" t="s">
        <v>17</v>
      </c>
      <c r="C17" s="2"/>
      <c r="D17" s="2">
        <f>SUM($D$13:$D$16)</f>
        <v>685</v>
      </c>
      <c r="E17" s="2">
        <f>SUM($E$13:$E$16)</f>
        <v>3123</v>
      </c>
      <c r="F17" s="2">
        <f>SUM($F$13:$F$16)</f>
        <v>208</v>
      </c>
      <c r="G17" s="2">
        <f>SUM($G$13:$G$16)</f>
        <v>2915</v>
      </c>
      <c r="H17" s="2"/>
      <c r="I17" s="2">
        <f>SUM($I$13:$I$16)</f>
        <v>29440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2"/>
    </row>
    <row r="18" spans="1:62" x14ac:dyDescent="0.35">
      <c r="B18" s="2" t="s">
        <v>18</v>
      </c>
      <c r="C18" s="2"/>
      <c r="D18" s="2"/>
      <c r="E18" s="2"/>
      <c r="F18" s="2"/>
      <c r="G18" s="2"/>
      <c r="H18" s="2">
        <f>AVERAGE($H$14:$H$16)</f>
        <v>7.4666666666666659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2"/>
    </row>
    <row r="19" spans="1:62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2"/>
    </row>
    <row r="20" spans="1:62" x14ac:dyDescent="0.35">
      <c r="A20" s="2" t="s">
        <v>143</v>
      </c>
      <c r="B20" s="8" t="s">
        <v>22</v>
      </c>
      <c r="C20" s="8" t="s">
        <v>9</v>
      </c>
      <c r="D20" s="8">
        <v>380</v>
      </c>
      <c r="E20" s="8">
        <v>1000</v>
      </c>
      <c r="F20" s="8"/>
      <c r="G20" s="8">
        <f>(E20-F20)</f>
        <v>1000</v>
      </c>
      <c r="H20" s="8">
        <v>6</v>
      </c>
      <c r="I20" s="8">
        <f t="shared" ref="I20:I25" si="0">(G20*H20)</f>
        <v>6000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2"/>
    </row>
    <row r="21" spans="1:62" x14ac:dyDescent="0.35">
      <c r="A21" s="2" t="s">
        <v>143</v>
      </c>
      <c r="B21" s="8" t="s">
        <v>144</v>
      </c>
      <c r="C21" s="8" t="s">
        <v>9</v>
      </c>
      <c r="D21" s="8">
        <v>120</v>
      </c>
      <c r="E21" s="8">
        <v>396</v>
      </c>
      <c r="F21" s="8"/>
      <c r="G21" s="8">
        <f t="shared" ref="G21:G25" si="1">(E21-F21)</f>
        <v>396</v>
      </c>
      <c r="H21" s="8">
        <v>6</v>
      </c>
      <c r="I21" s="8">
        <f t="shared" si="0"/>
        <v>2376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2"/>
    </row>
    <row r="22" spans="1:62" x14ac:dyDescent="0.35">
      <c r="A22" s="2" t="s">
        <v>143</v>
      </c>
      <c r="B22" s="8" t="s">
        <v>145</v>
      </c>
      <c r="C22" s="8" t="s">
        <v>9</v>
      </c>
      <c r="D22" s="8">
        <v>258</v>
      </c>
      <c r="E22" s="8">
        <v>900</v>
      </c>
      <c r="F22" s="8"/>
      <c r="G22" s="8">
        <f t="shared" si="1"/>
        <v>900</v>
      </c>
      <c r="H22" s="8">
        <v>8</v>
      </c>
      <c r="I22" s="8">
        <f t="shared" si="0"/>
        <v>7200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2"/>
    </row>
    <row r="23" spans="1:62" x14ac:dyDescent="0.35">
      <c r="A23" s="2" t="s">
        <v>143</v>
      </c>
      <c r="B23" s="8" t="s">
        <v>114</v>
      </c>
      <c r="C23" s="8" t="s">
        <v>9</v>
      </c>
      <c r="D23" s="8">
        <v>430</v>
      </c>
      <c r="E23" s="8">
        <v>1540</v>
      </c>
      <c r="F23" s="8">
        <v>215</v>
      </c>
      <c r="G23" s="8">
        <f t="shared" si="1"/>
        <v>1325</v>
      </c>
      <c r="H23" s="8">
        <v>5</v>
      </c>
      <c r="I23" s="8">
        <f t="shared" si="0"/>
        <v>6625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2"/>
    </row>
    <row r="24" spans="1:62" x14ac:dyDescent="0.35">
      <c r="A24" s="2" t="s">
        <v>143</v>
      </c>
      <c r="B24" s="8" t="s">
        <v>144</v>
      </c>
      <c r="C24" s="8" t="s">
        <v>9</v>
      </c>
      <c r="D24" s="8">
        <v>464</v>
      </c>
      <c r="E24" s="8">
        <v>1532</v>
      </c>
      <c r="F24" s="8"/>
      <c r="G24" s="8">
        <f t="shared" si="1"/>
        <v>1532</v>
      </c>
      <c r="H24" s="8">
        <v>7.5</v>
      </c>
      <c r="I24" s="8">
        <f t="shared" si="0"/>
        <v>11490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2"/>
    </row>
    <row r="25" spans="1:62" x14ac:dyDescent="0.35">
      <c r="A25" s="2" t="s">
        <v>143</v>
      </c>
      <c r="B25" s="8" t="s">
        <v>15</v>
      </c>
      <c r="C25" s="8" t="s">
        <v>9</v>
      </c>
      <c r="D25" s="8">
        <v>240</v>
      </c>
      <c r="E25" s="8">
        <v>880</v>
      </c>
      <c r="F25" s="8">
        <v>70</v>
      </c>
      <c r="G25" s="8">
        <f t="shared" si="1"/>
        <v>810</v>
      </c>
      <c r="H25" s="8">
        <v>7.5</v>
      </c>
      <c r="I25" s="8">
        <f t="shared" si="0"/>
        <v>6075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2"/>
    </row>
    <row r="26" spans="1:62" x14ac:dyDescent="0.35">
      <c r="B26" s="2" t="s">
        <v>17</v>
      </c>
      <c r="C26" s="2"/>
      <c r="D26" s="2">
        <f t="shared" ref="D26:I26" si="2">SUM(D20:D25)</f>
        <v>1892</v>
      </c>
      <c r="E26" s="2">
        <f t="shared" si="2"/>
        <v>6248</v>
      </c>
      <c r="F26" s="2">
        <f t="shared" si="2"/>
        <v>285</v>
      </c>
      <c r="G26" s="2">
        <f t="shared" si="2"/>
        <v>5963</v>
      </c>
      <c r="H26" s="2"/>
      <c r="I26" s="2">
        <f t="shared" si="2"/>
        <v>39766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2"/>
    </row>
    <row r="27" spans="1:62" x14ac:dyDescent="0.35">
      <c r="B27" s="2" t="s">
        <v>18</v>
      </c>
      <c r="C27" s="2"/>
      <c r="D27" s="2"/>
      <c r="E27" s="2"/>
      <c r="F27" s="2"/>
      <c r="G27" s="2"/>
      <c r="H27" s="2">
        <f>AVERAGE(H20:H25)</f>
        <v>6.666666666666667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2"/>
    </row>
    <row r="28" spans="1:62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2"/>
    </row>
    <row r="29" spans="1:62" x14ac:dyDescent="0.35">
      <c r="A29" s="2" t="s">
        <v>146</v>
      </c>
      <c r="B29" s="8" t="s">
        <v>147</v>
      </c>
      <c r="C29" s="8" t="s">
        <v>9</v>
      </c>
      <c r="D29" s="8">
        <v>287</v>
      </c>
      <c r="E29" s="8">
        <v>1060</v>
      </c>
      <c r="F29" s="8">
        <v>143</v>
      </c>
      <c r="G29" s="8">
        <f>(E29-F29)</f>
        <v>917</v>
      </c>
      <c r="H29" s="8">
        <v>6.5</v>
      </c>
      <c r="I29" s="8">
        <f>(G29*H29)</f>
        <v>5960.5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2"/>
    </row>
    <row r="30" spans="1:62" x14ac:dyDescent="0.35">
      <c r="A30" s="2" t="s">
        <v>146</v>
      </c>
      <c r="B30" s="8" t="s">
        <v>148</v>
      </c>
      <c r="C30" s="8" t="s">
        <v>9</v>
      </c>
      <c r="D30" s="8">
        <v>181</v>
      </c>
      <c r="E30" s="8">
        <v>560</v>
      </c>
      <c r="F30" s="8">
        <v>110</v>
      </c>
      <c r="G30" s="8">
        <f>(E30-F30)</f>
        <v>450</v>
      </c>
      <c r="H30" s="8">
        <v>6</v>
      </c>
      <c r="I30" s="8">
        <f>(G30*H30)</f>
        <v>2700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2"/>
    </row>
    <row r="31" spans="1:62" x14ac:dyDescent="0.35">
      <c r="A31" s="2" t="s">
        <v>146</v>
      </c>
      <c r="B31" s="8" t="s">
        <v>149</v>
      </c>
      <c r="C31" s="8" t="s">
        <v>9</v>
      </c>
      <c r="D31" s="8">
        <v>796</v>
      </c>
      <c r="E31" s="8">
        <v>2940</v>
      </c>
      <c r="F31" s="8">
        <v>400</v>
      </c>
      <c r="G31" s="8">
        <f>(E31-F31)</f>
        <v>2540</v>
      </c>
      <c r="H31" s="8">
        <v>7.5</v>
      </c>
      <c r="I31" s="8">
        <f>(G31*H31)</f>
        <v>19050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2"/>
    </row>
    <row r="32" spans="1:62" x14ac:dyDescent="0.35">
      <c r="B32" s="2" t="s">
        <v>17</v>
      </c>
      <c r="C32" s="2"/>
      <c r="D32" s="2">
        <f>SUM($D$29:$D$31)</f>
        <v>1264</v>
      </c>
      <c r="E32" s="2">
        <f>SUM($E$29:$E$31)</f>
        <v>4560</v>
      </c>
      <c r="F32" s="2">
        <f>SUM($F$29:$F$31)</f>
        <v>653</v>
      </c>
      <c r="G32" s="2">
        <f>SUM($G$29:$G$31)</f>
        <v>3907</v>
      </c>
      <c r="H32" s="2"/>
      <c r="I32" s="2">
        <f>SUM($I$29:$I$31)</f>
        <v>27710.5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2"/>
    </row>
    <row r="33" spans="1:63" x14ac:dyDescent="0.35">
      <c r="B33" s="2" t="s">
        <v>18</v>
      </c>
      <c r="C33" s="2"/>
      <c r="D33" s="2"/>
      <c r="E33" s="2"/>
      <c r="F33" s="2"/>
      <c r="G33" s="2"/>
      <c r="H33" s="2">
        <f>AVERAGE($H$29:$H$31)</f>
        <v>6.666666666666667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2"/>
    </row>
    <row r="34" spans="1:63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10"/>
      <c r="BK34" s="9"/>
    </row>
    <row r="35" spans="1:63" x14ac:dyDescent="0.35">
      <c r="B35" s="8"/>
      <c r="C35" s="8" t="s">
        <v>9</v>
      </c>
      <c r="D35" s="8">
        <v>25</v>
      </c>
      <c r="E35" s="8">
        <v>94</v>
      </c>
      <c r="F35" s="8">
        <v>12</v>
      </c>
      <c r="G35" s="8">
        <f t="shared" ref="G35:G42" si="3">(E35-F35)</f>
        <v>82</v>
      </c>
      <c r="H35" s="8">
        <v>6</v>
      </c>
      <c r="I35" s="8">
        <f t="shared" ref="I35:I42" si="4">(G35*H35)</f>
        <v>492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8">
        <v>730</v>
      </c>
      <c r="AU35" s="2"/>
      <c r="AV35" s="2"/>
      <c r="AW35" s="2"/>
      <c r="AX35" s="23">
        <v>2192</v>
      </c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2"/>
    </row>
    <row r="36" spans="1:63" x14ac:dyDescent="0.35">
      <c r="A36" s="2" t="s">
        <v>150</v>
      </c>
      <c r="B36" s="8" t="s">
        <v>151</v>
      </c>
      <c r="C36" s="8" t="s">
        <v>9</v>
      </c>
      <c r="D36" s="8">
        <v>509</v>
      </c>
      <c r="E36" s="8">
        <v>1900</v>
      </c>
      <c r="F36" s="8">
        <v>254</v>
      </c>
      <c r="G36" s="8">
        <f t="shared" si="3"/>
        <v>1646</v>
      </c>
      <c r="H36" s="8">
        <v>4</v>
      </c>
      <c r="I36" s="8">
        <f t="shared" si="4"/>
        <v>6584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2"/>
    </row>
    <row r="37" spans="1:63" x14ac:dyDescent="0.35">
      <c r="A37" s="2" t="s">
        <v>150</v>
      </c>
      <c r="B37" s="8" t="s">
        <v>152</v>
      </c>
      <c r="C37" s="8" t="s">
        <v>9</v>
      </c>
      <c r="D37" s="8">
        <v>121</v>
      </c>
      <c r="E37" s="8">
        <v>425</v>
      </c>
      <c r="F37" s="8">
        <v>48</v>
      </c>
      <c r="G37" s="8">
        <f t="shared" si="3"/>
        <v>377</v>
      </c>
      <c r="H37" s="8">
        <v>4.5</v>
      </c>
      <c r="I37" s="8">
        <f t="shared" si="4"/>
        <v>1696.5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2"/>
    </row>
    <row r="38" spans="1:63" x14ac:dyDescent="0.35">
      <c r="A38" s="2" t="s">
        <v>150</v>
      </c>
      <c r="B38" s="8" t="s">
        <v>152</v>
      </c>
      <c r="C38" s="8" t="s">
        <v>9</v>
      </c>
      <c r="D38" s="8">
        <v>379</v>
      </c>
      <c r="E38" s="8">
        <v>1334</v>
      </c>
      <c r="F38" s="8">
        <v>151</v>
      </c>
      <c r="G38" s="8">
        <f t="shared" si="3"/>
        <v>1183</v>
      </c>
      <c r="H38" s="8">
        <v>6.5</v>
      </c>
      <c r="I38" s="8">
        <f t="shared" si="4"/>
        <v>7689.5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2"/>
    </row>
    <row r="39" spans="1:63" x14ac:dyDescent="0.35">
      <c r="A39" s="2" t="s">
        <v>150</v>
      </c>
      <c r="B39" s="8" t="s">
        <v>123</v>
      </c>
      <c r="C39" s="8" t="s">
        <v>9</v>
      </c>
      <c r="D39" s="8">
        <v>484</v>
      </c>
      <c r="E39" s="8">
        <v>2029</v>
      </c>
      <c r="F39" s="8">
        <v>242</v>
      </c>
      <c r="G39" s="8">
        <f t="shared" si="3"/>
        <v>1787</v>
      </c>
      <c r="H39" s="8">
        <v>6.7</v>
      </c>
      <c r="I39" s="8">
        <f t="shared" si="4"/>
        <v>11972.9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2"/>
    </row>
    <row r="40" spans="1:63" x14ac:dyDescent="0.35">
      <c r="A40" s="2" t="s">
        <v>150</v>
      </c>
      <c r="B40" s="8" t="s">
        <v>123</v>
      </c>
      <c r="C40" s="8" t="s">
        <v>9</v>
      </c>
      <c r="D40" s="8">
        <v>226</v>
      </c>
      <c r="E40" s="8">
        <v>863</v>
      </c>
      <c r="F40" s="8">
        <v>113</v>
      </c>
      <c r="G40" s="8">
        <f t="shared" si="3"/>
        <v>750</v>
      </c>
      <c r="H40" s="8">
        <v>4.5</v>
      </c>
      <c r="I40" s="8">
        <f t="shared" si="4"/>
        <v>3375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2"/>
    </row>
    <row r="41" spans="1:63" x14ac:dyDescent="0.35">
      <c r="A41" s="2" t="s">
        <v>150</v>
      </c>
      <c r="B41" s="8" t="s">
        <v>22</v>
      </c>
      <c r="C41" s="8" t="s">
        <v>9</v>
      </c>
      <c r="D41" s="8">
        <v>902</v>
      </c>
      <c r="E41" s="8">
        <v>2920</v>
      </c>
      <c r="F41" s="8">
        <v>451</v>
      </c>
      <c r="G41" s="8">
        <f t="shared" si="3"/>
        <v>2469</v>
      </c>
      <c r="H41" s="8">
        <v>4.5</v>
      </c>
      <c r="I41" s="8">
        <f t="shared" si="4"/>
        <v>11110.5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2"/>
    </row>
    <row r="42" spans="1:63" x14ac:dyDescent="0.35">
      <c r="A42" s="2" t="s">
        <v>150</v>
      </c>
      <c r="B42" s="8" t="s">
        <v>153</v>
      </c>
      <c r="C42" s="8" t="s">
        <v>9</v>
      </c>
      <c r="D42" s="8">
        <v>187</v>
      </c>
      <c r="E42" s="8">
        <v>580</v>
      </c>
      <c r="F42" s="8">
        <v>80</v>
      </c>
      <c r="G42" s="8">
        <f t="shared" si="3"/>
        <v>500</v>
      </c>
      <c r="H42" s="8">
        <v>3</v>
      </c>
      <c r="I42" s="8">
        <f t="shared" si="4"/>
        <v>1500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2"/>
    </row>
    <row r="43" spans="1:63" x14ac:dyDescent="0.35">
      <c r="B43" s="2" t="s">
        <v>17</v>
      </c>
      <c r="C43" s="2"/>
      <c r="D43" s="2">
        <f>SUM($D$35:$D$42)</f>
        <v>2833</v>
      </c>
      <c r="E43" s="2">
        <f>SUM($E$35:$E$42)</f>
        <v>10145</v>
      </c>
      <c r="F43" s="2">
        <f>SUM($F$35:$F$42)</f>
        <v>1351</v>
      </c>
      <c r="G43" s="2">
        <f>SUM($G$35:$G$42)</f>
        <v>8794</v>
      </c>
      <c r="H43" s="2"/>
      <c r="I43" s="2">
        <f>SUM($I$35:$I$42)</f>
        <v>44420.4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>
        <v>730</v>
      </c>
      <c r="AU43" s="2"/>
      <c r="AV43" s="2"/>
      <c r="AW43" s="2"/>
      <c r="AX43" s="11">
        <v>2192</v>
      </c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2">
        <f>($AT$43+$AX$43)</f>
        <v>2922</v>
      </c>
    </row>
    <row r="44" spans="1:63" x14ac:dyDescent="0.35">
      <c r="B44" s="2" t="s">
        <v>18</v>
      </c>
      <c r="C44" s="2"/>
      <c r="D44" s="2"/>
      <c r="E44" s="2"/>
      <c r="F44" s="2"/>
      <c r="G44" s="2"/>
      <c r="H44" s="2">
        <f>AVERAGE($H$35:$H$42)</f>
        <v>4.9625000000000004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2"/>
    </row>
    <row r="45" spans="1:63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2"/>
    </row>
    <row r="46" spans="1:63" x14ac:dyDescent="0.35">
      <c r="A46" s="2" t="s">
        <v>154</v>
      </c>
      <c r="B46" s="8" t="s">
        <v>155</v>
      </c>
      <c r="C46" s="8" t="s">
        <v>9</v>
      </c>
      <c r="D46" s="8">
        <v>112</v>
      </c>
      <c r="E46" s="8">
        <v>459</v>
      </c>
      <c r="F46" s="8">
        <v>56</v>
      </c>
      <c r="G46" s="8">
        <f t="shared" ref="G46:G52" si="5">(E46-F46)</f>
        <v>403</v>
      </c>
      <c r="H46" s="8">
        <v>3.5</v>
      </c>
      <c r="I46" s="8">
        <f t="shared" ref="I46:I52" si="6">(G46*H46)</f>
        <v>1410.5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">
        <v>25</v>
      </c>
      <c r="AU46" s="8"/>
      <c r="AV46" s="8" t="s">
        <v>9</v>
      </c>
      <c r="AW46" s="8"/>
      <c r="AX46" s="23">
        <v>582</v>
      </c>
      <c r="AY46" s="23"/>
      <c r="AZ46" s="23" t="s">
        <v>9</v>
      </c>
      <c r="BA46" s="11"/>
      <c r="BB46" s="11"/>
      <c r="BC46" s="11"/>
      <c r="BD46" s="11"/>
      <c r="BE46" s="11"/>
      <c r="BF46" s="11"/>
      <c r="BG46" s="11"/>
      <c r="BH46" s="11"/>
      <c r="BI46" s="11"/>
      <c r="BJ46" s="2"/>
    </row>
    <row r="47" spans="1:63" x14ac:dyDescent="0.35">
      <c r="A47" s="2" t="s">
        <v>154</v>
      </c>
      <c r="B47" s="8" t="s">
        <v>156</v>
      </c>
      <c r="C47" s="8" t="s">
        <v>9</v>
      </c>
      <c r="D47" s="8">
        <v>171</v>
      </c>
      <c r="E47" s="8">
        <v>700</v>
      </c>
      <c r="F47" s="8">
        <v>85</v>
      </c>
      <c r="G47" s="8">
        <f t="shared" si="5"/>
        <v>615</v>
      </c>
      <c r="H47" s="8">
        <v>6.5</v>
      </c>
      <c r="I47" s="8">
        <f t="shared" si="6"/>
        <v>3997.5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">
        <v>75</v>
      </c>
      <c r="AU47" s="8"/>
      <c r="AV47" s="8" t="s">
        <v>36</v>
      </c>
      <c r="AW47" s="8"/>
      <c r="AX47" s="23">
        <v>505</v>
      </c>
      <c r="AY47" s="23"/>
      <c r="AZ47" s="23" t="s">
        <v>36</v>
      </c>
      <c r="BA47" s="11"/>
      <c r="BB47" s="11"/>
      <c r="BC47" s="11"/>
      <c r="BD47" s="11"/>
      <c r="BE47" s="11"/>
      <c r="BF47" s="11"/>
      <c r="BG47" s="11"/>
      <c r="BH47" s="11"/>
      <c r="BI47" s="11"/>
      <c r="BJ47" s="2"/>
    </row>
    <row r="48" spans="1:63" x14ac:dyDescent="0.35">
      <c r="A48" s="2" t="s">
        <v>154</v>
      </c>
      <c r="B48" s="8" t="s">
        <v>152</v>
      </c>
      <c r="C48" s="8" t="s">
        <v>9</v>
      </c>
      <c r="D48" s="8">
        <v>440</v>
      </c>
      <c r="E48" s="8">
        <v>1620</v>
      </c>
      <c r="F48" s="8">
        <v>180</v>
      </c>
      <c r="G48" s="8">
        <f t="shared" si="5"/>
        <v>1440</v>
      </c>
      <c r="H48" s="8">
        <v>6</v>
      </c>
      <c r="I48" s="8">
        <f t="shared" si="6"/>
        <v>8640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2"/>
    </row>
    <row r="49" spans="1:62" x14ac:dyDescent="0.35">
      <c r="A49" s="2" t="s">
        <v>154</v>
      </c>
      <c r="B49" s="8" t="s">
        <v>12</v>
      </c>
      <c r="C49" s="8" t="s">
        <v>9</v>
      </c>
      <c r="D49" s="8">
        <v>264</v>
      </c>
      <c r="E49" s="8">
        <v>980</v>
      </c>
      <c r="F49" s="8">
        <v>132</v>
      </c>
      <c r="G49" s="8">
        <f t="shared" si="5"/>
        <v>848</v>
      </c>
      <c r="H49" s="8">
        <v>5.5</v>
      </c>
      <c r="I49" s="8">
        <f t="shared" si="6"/>
        <v>4664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2"/>
    </row>
    <row r="50" spans="1:62" x14ac:dyDescent="0.35">
      <c r="A50" s="2" t="s">
        <v>154</v>
      </c>
      <c r="B50" s="8" t="s">
        <v>149</v>
      </c>
      <c r="C50" s="8" t="s">
        <v>9</v>
      </c>
      <c r="D50" s="8">
        <v>208</v>
      </c>
      <c r="E50" s="8">
        <v>786</v>
      </c>
      <c r="F50" s="8">
        <v>104</v>
      </c>
      <c r="G50" s="8">
        <f t="shared" si="5"/>
        <v>682</v>
      </c>
      <c r="H50" s="8">
        <v>4</v>
      </c>
      <c r="I50" s="8">
        <f t="shared" si="6"/>
        <v>2728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2"/>
    </row>
    <row r="51" spans="1:62" x14ac:dyDescent="0.35">
      <c r="A51" s="2" t="s">
        <v>154</v>
      </c>
      <c r="B51" s="8" t="s">
        <v>149</v>
      </c>
      <c r="C51" s="8" t="s">
        <v>9</v>
      </c>
      <c r="D51" s="8">
        <v>517</v>
      </c>
      <c r="E51" s="8">
        <v>1953</v>
      </c>
      <c r="F51" s="8">
        <v>258</v>
      </c>
      <c r="G51" s="8">
        <f t="shared" si="5"/>
        <v>1695</v>
      </c>
      <c r="H51" s="8">
        <v>6</v>
      </c>
      <c r="I51" s="8">
        <f t="shared" si="6"/>
        <v>10170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2"/>
    </row>
    <row r="52" spans="1:62" x14ac:dyDescent="0.35">
      <c r="A52" s="2" t="s">
        <v>154</v>
      </c>
      <c r="B52" s="8" t="s">
        <v>22</v>
      </c>
      <c r="C52" s="8" t="s">
        <v>36</v>
      </c>
      <c r="D52" s="8">
        <v>552</v>
      </c>
      <c r="E52" s="8">
        <v>1720</v>
      </c>
      <c r="F52" s="8">
        <v>276</v>
      </c>
      <c r="G52" s="8">
        <f t="shared" si="5"/>
        <v>1444</v>
      </c>
      <c r="H52" s="8">
        <v>8.5</v>
      </c>
      <c r="I52" s="8">
        <f t="shared" si="6"/>
        <v>12274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2"/>
    </row>
    <row r="53" spans="1:62" x14ac:dyDescent="0.35">
      <c r="B53" s="2" t="s">
        <v>17</v>
      </c>
      <c r="C53" s="2"/>
      <c r="D53" s="2">
        <f>SUM($D$46:$D$52)</f>
        <v>2264</v>
      </c>
      <c r="E53" s="2">
        <f>SUM($E$46:$E$52)</f>
        <v>8218</v>
      </c>
      <c r="F53" s="2">
        <f>SUM($F$46:$F$52)</f>
        <v>1091</v>
      </c>
      <c r="G53" s="2">
        <f>SUM($G$46:$G$52)</f>
        <v>7127</v>
      </c>
      <c r="H53" s="2"/>
      <c r="I53" s="2">
        <f>SUM($I$46:$I$52)</f>
        <v>43884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>
        <f>SUM(AT46:AT52)</f>
        <v>100</v>
      </c>
      <c r="AU53" s="2"/>
      <c r="AV53" s="2"/>
      <c r="AW53" s="2"/>
      <c r="AX53" s="11">
        <f>SUM(AX46:AX52)</f>
        <v>1087</v>
      </c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2">
        <f>($AT$53+$AX$53)</f>
        <v>1187</v>
      </c>
    </row>
    <row r="54" spans="1:62" x14ac:dyDescent="0.35">
      <c r="B54" s="2" t="s">
        <v>18</v>
      </c>
      <c r="C54" s="2"/>
      <c r="D54" s="2"/>
      <c r="E54" s="2"/>
      <c r="F54" s="2"/>
      <c r="G54" s="2"/>
      <c r="H54" s="2">
        <f>AVERAGE($H$46:$H$52)</f>
        <v>5.7142857142857144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2"/>
    </row>
    <row r="55" spans="1:62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2"/>
    </row>
    <row r="56" spans="1:62" x14ac:dyDescent="0.35">
      <c r="A56" s="2" t="s">
        <v>157</v>
      </c>
      <c r="B56" s="8" t="s">
        <v>123</v>
      </c>
      <c r="C56" s="8" t="s">
        <v>9</v>
      </c>
      <c r="D56" s="8">
        <v>1046</v>
      </c>
      <c r="E56" s="8">
        <v>3820</v>
      </c>
      <c r="F56" s="8">
        <v>523</v>
      </c>
      <c r="G56" s="8">
        <f t="shared" ref="G56:G62" si="7">(E56-F56)</f>
        <v>3297</v>
      </c>
      <c r="H56" s="8">
        <v>6</v>
      </c>
      <c r="I56" s="8">
        <f t="shared" ref="I56:I62" si="8">(G56*H56)</f>
        <v>19782</v>
      </c>
      <c r="J56" s="2"/>
      <c r="K56" s="2"/>
      <c r="L56" s="2"/>
      <c r="M56" s="2"/>
      <c r="N56" s="2"/>
      <c r="O56" s="2"/>
      <c r="P56" s="2"/>
      <c r="Q56" s="2"/>
      <c r="R56" s="8">
        <v>537</v>
      </c>
      <c r="S56" s="8"/>
      <c r="T56" s="8" t="s">
        <v>36</v>
      </c>
      <c r="U56" s="8">
        <v>1740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8">
        <v>1896</v>
      </c>
      <c r="AQ56" s="8"/>
      <c r="AR56" s="8" t="s">
        <v>9</v>
      </c>
      <c r="AS56" s="8">
        <v>6330</v>
      </c>
      <c r="AT56" s="2"/>
      <c r="AU56" s="2"/>
      <c r="AV56" s="2"/>
      <c r="AW56" s="2"/>
      <c r="AX56" s="23">
        <v>2268</v>
      </c>
      <c r="AY56" s="23"/>
      <c r="AZ56" s="23" t="s">
        <v>9</v>
      </c>
      <c r="BA56" s="11"/>
      <c r="BB56" s="11"/>
      <c r="BC56" s="11"/>
      <c r="BD56" s="11"/>
      <c r="BE56" s="11"/>
      <c r="BF56" s="11"/>
      <c r="BG56" s="11"/>
      <c r="BH56" s="11"/>
      <c r="BI56" s="11"/>
      <c r="BJ56" s="2"/>
    </row>
    <row r="57" spans="1:62" x14ac:dyDescent="0.35">
      <c r="A57" s="2" t="s">
        <v>157</v>
      </c>
      <c r="B57" s="8" t="s">
        <v>158</v>
      </c>
      <c r="C57" s="8" t="s">
        <v>9</v>
      </c>
      <c r="D57" s="8">
        <v>221</v>
      </c>
      <c r="E57" s="8">
        <v>760</v>
      </c>
      <c r="F57" s="8">
        <v>110</v>
      </c>
      <c r="G57" s="8">
        <f t="shared" si="7"/>
        <v>650</v>
      </c>
      <c r="H57" s="8">
        <v>3.5</v>
      </c>
      <c r="I57" s="8">
        <f t="shared" si="8"/>
        <v>2275</v>
      </c>
      <c r="J57" s="2"/>
      <c r="K57" s="2"/>
      <c r="L57" s="2"/>
      <c r="M57" s="2"/>
      <c r="N57" s="2"/>
      <c r="O57" s="2"/>
      <c r="P57" s="2"/>
      <c r="Q57" s="2"/>
      <c r="R57" s="8">
        <v>300</v>
      </c>
      <c r="S57" s="8"/>
      <c r="T57" s="8" t="s">
        <v>9</v>
      </c>
      <c r="U57" s="8">
        <v>1040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8"/>
      <c r="AQ57" s="8"/>
      <c r="AR57" s="8"/>
      <c r="AS57" s="8"/>
      <c r="AT57" s="2"/>
      <c r="AU57" s="2"/>
      <c r="AV57" s="2"/>
      <c r="AW57" s="2"/>
      <c r="AX57" s="23">
        <v>175</v>
      </c>
      <c r="AY57" s="23"/>
      <c r="AZ57" s="23" t="s">
        <v>36</v>
      </c>
      <c r="BA57" s="11"/>
      <c r="BB57" s="11"/>
      <c r="BC57" s="11"/>
      <c r="BD57" s="11"/>
      <c r="BE57" s="11"/>
      <c r="BF57" s="11"/>
      <c r="BG57" s="11"/>
      <c r="BH57" s="11"/>
      <c r="BI57" s="11"/>
      <c r="BJ57" s="2"/>
    </row>
    <row r="58" spans="1:62" x14ac:dyDescent="0.35">
      <c r="A58" s="2" t="s">
        <v>157</v>
      </c>
      <c r="B58" s="8" t="s">
        <v>31</v>
      </c>
      <c r="C58" s="8" t="s">
        <v>36</v>
      </c>
      <c r="D58" s="8">
        <v>522</v>
      </c>
      <c r="E58" s="8">
        <v>1740</v>
      </c>
      <c r="F58" s="8">
        <v>260</v>
      </c>
      <c r="G58" s="8">
        <f t="shared" si="7"/>
        <v>1480</v>
      </c>
      <c r="H58" s="8">
        <v>8</v>
      </c>
      <c r="I58" s="8">
        <f t="shared" si="8"/>
        <v>11840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2"/>
    </row>
    <row r="59" spans="1:62" x14ac:dyDescent="0.35">
      <c r="A59" s="2" t="s">
        <v>157</v>
      </c>
      <c r="B59" s="8" t="s">
        <v>114</v>
      </c>
      <c r="C59" s="8" t="s">
        <v>9</v>
      </c>
      <c r="D59" s="8">
        <v>300</v>
      </c>
      <c r="E59" s="8">
        <v>1040</v>
      </c>
      <c r="F59" s="8">
        <v>151</v>
      </c>
      <c r="G59" s="8">
        <f t="shared" si="7"/>
        <v>889</v>
      </c>
      <c r="H59" s="8">
        <v>3.5</v>
      </c>
      <c r="I59" s="8">
        <f t="shared" si="8"/>
        <v>3111.5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2"/>
    </row>
    <row r="60" spans="1:62" x14ac:dyDescent="0.35">
      <c r="A60" s="2" t="s">
        <v>157</v>
      </c>
      <c r="B60" s="8" t="s">
        <v>159</v>
      </c>
      <c r="C60" s="8" t="s">
        <v>9</v>
      </c>
      <c r="D60" s="8">
        <v>368</v>
      </c>
      <c r="E60" s="8">
        <v>1380</v>
      </c>
      <c r="F60" s="8">
        <v>184</v>
      </c>
      <c r="G60" s="8">
        <f t="shared" si="7"/>
        <v>1196</v>
      </c>
      <c r="H60" s="8">
        <v>5.5</v>
      </c>
      <c r="I60" s="8">
        <f t="shared" si="8"/>
        <v>6578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2"/>
    </row>
    <row r="61" spans="1:62" x14ac:dyDescent="0.35">
      <c r="A61" s="2" t="s">
        <v>157</v>
      </c>
      <c r="B61" s="8" t="s">
        <v>160</v>
      </c>
      <c r="C61" s="8" t="s">
        <v>9</v>
      </c>
      <c r="D61" s="8">
        <v>550</v>
      </c>
      <c r="E61" s="8">
        <v>2060</v>
      </c>
      <c r="F61" s="8">
        <v>260</v>
      </c>
      <c r="G61" s="8">
        <f t="shared" si="7"/>
        <v>1800</v>
      </c>
      <c r="H61" s="8">
        <v>6</v>
      </c>
      <c r="I61" s="8">
        <f t="shared" si="8"/>
        <v>10800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2"/>
    </row>
    <row r="62" spans="1:62" x14ac:dyDescent="0.35">
      <c r="A62" s="2" t="s">
        <v>157</v>
      </c>
      <c r="B62" s="8" t="s">
        <v>161</v>
      </c>
      <c r="C62" s="8" t="s">
        <v>36</v>
      </c>
      <c r="D62" s="8">
        <v>194</v>
      </c>
      <c r="E62" s="8">
        <v>620</v>
      </c>
      <c r="F62" s="8">
        <v>97</v>
      </c>
      <c r="G62" s="8">
        <f t="shared" si="7"/>
        <v>523</v>
      </c>
      <c r="H62" s="8">
        <v>7</v>
      </c>
      <c r="I62" s="8">
        <f t="shared" si="8"/>
        <v>3661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2"/>
    </row>
    <row r="63" spans="1:62" x14ac:dyDescent="0.35">
      <c r="B63" s="2" t="s">
        <v>17</v>
      </c>
      <c r="C63" s="2"/>
      <c r="D63" s="2">
        <f>SUM($D$56:$D$62)</f>
        <v>3201</v>
      </c>
      <c r="E63" s="2">
        <f>SUM($E$56:$E$62)</f>
        <v>11420</v>
      </c>
      <c r="F63" s="2">
        <f>SUM($F$56:$F$62)</f>
        <v>1585</v>
      </c>
      <c r="G63" s="2">
        <f>SUM($G$56:$G$62)</f>
        <v>9835</v>
      </c>
      <c r="H63" s="2"/>
      <c r="I63" s="2">
        <f>SUM($I$56:$I$62)</f>
        <v>58047.5</v>
      </c>
      <c r="J63" s="2"/>
      <c r="K63" s="2"/>
      <c r="L63" s="2"/>
      <c r="M63" s="2"/>
      <c r="N63" s="2"/>
      <c r="O63" s="2"/>
      <c r="P63" s="2"/>
      <c r="Q63" s="2"/>
      <c r="R63" s="2">
        <f>SUM(R56:R62)</f>
        <v>837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>
        <f>SUM(AP56:AP62)</f>
        <v>1896</v>
      </c>
      <c r="AQ63" s="2"/>
      <c r="AR63" s="2"/>
      <c r="AS63" s="2"/>
      <c r="AT63" s="2"/>
      <c r="AU63" s="2"/>
      <c r="AV63" s="2"/>
      <c r="AW63" s="2"/>
      <c r="AX63" s="11">
        <f>SUM(AX56:AX62)</f>
        <v>2443</v>
      </c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2">
        <f>(R63+AP63+AX63)</f>
        <v>5176</v>
      </c>
    </row>
    <row r="64" spans="1:62" x14ac:dyDescent="0.35">
      <c r="B64" s="2" t="s">
        <v>18</v>
      </c>
      <c r="C64" s="2"/>
      <c r="D64" s="2"/>
      <c r="E64" s="2"/>
      <c r="F64" s="2"/>
      <c r="G64" s="2"/>
      <c r="H64" s="2">
        <f>AVERAGE($H$56:$H$62)</f>
        <v>5.6428571428571432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2"/>
    </row>
    <row r="65" spans="1:62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2"/>
    </row>
    <row r="66" spans="1:62" x14ac:dyDescent="0.35">
      <c r="A66" s="2" t="s">
        <v>162</v>
      </c>
      <c r="B66" s="8" t="s">
        <v>163</v>
      </c>
      <c r="C66" s="8" t="s">
        <v>9</v>
      </c>
      <c r="D66" s="8">
        <v>35</v>
      </c>
      <c r="E66" s="8">
        <v>131</v>
      </c>
      <c r="F66" s="8">
        <v>18</v>
      </c>
      <c r="G66" s="8">
        <f t="shared" ref="G66:G75" si="9">(E66-F66)</f>
        <v>113</v>
      </c>
      <c r="H66" s="8">
        <v>4.75</v>
      </c>
      <c r="I66" s="8">
        <f t="shared" ref="I66:I75" si="10">(G66*H66)</f>
        <v>536.75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8">
        <v>950</v>
      </c>
      <c r="AM66" s="8"/>
      <c r="AN66" s="8"/>
      <c r="AO66" s="8"/>
      <c r="AP66" s="8">
        <v>864</v>
      </c>
      <c r="AQ66" s="8"/>
      <c r="AR66" s="8" t="s">
        <v>9</v>
      </c>
      <c r="AS66" s="8">
        <v>2707</v>
      </c>
      <c r="AT66" s="8">
        <v>250</v>
      </c>
      <c r="AU66" s="8"/>
      <c r="AV66" s="8" t="s">
        <v>9</v>
      </c>
      <c r="AW66" s="8"/>
      <c r="AX66" s="23">
        <v>2760</v>
      </c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2"/>
    </row>
    <row r="67" spans="1:62" x14ac:dyDescent="0.35">
      <c r="A67" s="2" t="s">
        <v>162</v>
      </c>
      <c r="B67" s="8" t="s">
        <v>164</v>
      </c>
      <c r="C67" s="8" t="s">
        <v>9</v>
      </c>
      <c r="D67" s="8">
        <v>236</v>
      </c>
      <c r="E67" s="8">
        <v>860</v>
      </c>
      <c r="F67" s="8">
        <v>118</v>
      </c>
      <c r="G67" s="8">
        <f t="shared" si="9"/>
        <v>742</v>
      </c>
      <c r="H67" s="8">
        <v>5.5</v>
      </c>
      <c r="I67" s="8">
        <f t="shared" si="10"/>
        <v>4081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2"/>
    </row>
    <row r="68" spans="1:62" x14ac:dyDescent="0.35">
      <c r="A68" s="2" t="s">
        <v>162</v>
      </c>
      <c r="B68" s="8" t="s">
        <v>31</v>
      </c>
      <c r="C68" s="8" t="s">
        <v>36</v>
      </c>
      <c r="D68" s="8">
        <v>53</v>
      </c>
      <c r="E68" s="8">
        <v>193</v>
      </c>
      <c r="F68" s="8">
        <v>26</v>
      </c>
      <c r="G68" s="8">
        <f t="shared" si="9"/>
        <v>167</v>
      </c>
      <c r="H68" s="8">
        <v>7</v>
      </c>
      <c r="I68" s="8">
        <f t="shared" si="10"/>
        <v>1169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2"/>
    </row>
    <row r="69" spans="1:62" x14ac:dyDescent="0.35">
      <c r="A69" s="2" t="s">
        <v>162</v>
      </c>
      <c r="B69" s="8" t="s">
        <v>31</v>
      </c>
      <c r="C69" s="8" t="s">
        <v>9</v>
      </c>
      <c r="D69" s="8">
        <v>463</v>
      </c>
      <c r="E69" s="8">
        <v>1666</v>
      </c>
      <c r="F69" s="8">
        <v>231</v>
      </c>
      <c r="G69" s="8">
        <f t="shared" si="9"/>
        <v>1435</v>
      </c>
      <c r="H69" s="8">
        <v>5.5</v>
      </c>
      <c r="I69" s="8">
        <f t="shared" si="10"/>
        <v>7892.5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2"/>
    </row>
    <row r="70" spans="1:62" x14ac:dyDescent="0.35">
      <c r="A70" s="2" t="s">
        <v>162</v>
      </c>
      <c r="B70" s="8" t="s">
        <v>165</v>
      </c>
      <c r="C70" s="8" t="s">
        <v>9</v>
      </c>
      <c r="D70" s="8">
        <v>500</v>
      </c>
      <c r="E70" s="8">
        <v>1920</v>
      </c>
      <c r="F70" s="8">
        <v>200</v>
      </c>
      <c r="G70" s="8">
        <f t="shared" si="9"/>
        <v>1720</v>
      </c>
      <c r="H70" s="8">
        <v>5</v>
      </c>
      <c r="I70" s="8">
        <f t="shared" si="10"/>
        <v>8600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2"/>
    </row>
    <row r="71" spans="1:62" x14ac:dyDescent="0.35">
      <c r="A71" s="2" t="s">
        <v>162</v>
      </c>
      <c r="B71" s="8" t="s">
        <v>152</v>
      </c>
      <c r="C71" s="8" t="s">
        <v>9</v>
      </c>
      <c r="D71" s="8">
        <v>517</v>
      </c>
      <c r="E71" s="8">
        <v>1870</v>
      </c>
      <c r="F71" s="8">
        <v>206</v>
      </c>
      <c r="G71" s="8">
        <f t="shared" si="9"/>
        <v>1664</v>
      </c>
      <c r="H71" s="8">
        <v>5.2</v>
      </c>
      <c r="I71" s="8">
        <f t="shared" si="10"/>
        <v>8652.8000000000011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2"/>
    </row>
    <row r="72" spans="1:62" x14ac:dyDescent="0.35">
      <c r="A72" s="2" t="s">
        <v>162</v>
      </c>
      <c r="B72" s="8" t="s">
        <v>166</v>
      </c>
      <c r="C72" s="8" t="s">
        <v>9</v>
      </c>
      <c r="D72" s="8">
        <v>574</v>
      </c>
      <c r="E72" s="8">
        <v>2000</v>
      </c>
      <c r="F72" s="8">
        <v>287</v>
      </c>
      <c r="G72" s="8">
        <f t="shared" si="9"/>
        <v>1713</v>
      </c>
      <c r="H72" s="8">
        <v>4.5</v>
      </c>
      <c r="I72" s="8">
        <f t="shared" si="10"/>
        <v>7708.5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2"/>
    </row>
    <row r="73" spans="1:62" x14ac:dyDescent="0.35">
      <c r="A73" s="2" t="s">
        <v>162</v>
      </c>
      <c r="B73" s="8" t="s">
        <v>123</v>
      </c>
      <c r="C73" s="8" t="s">
        <v>9</v>
      </c>
      <c r="D73" s="8">
        <v>1010</v>
      </c>
      <c r="E73" s="8">
        <v>3820</v>
      </c>
      <c r="F73" s="8">
        <v>505</v>
      </c>
      <c r="G73" s="8">
        <f t="shared" si="9"/>
        <v>3315</v>
      </c>
      <c r="H73" s="8">
        <v>6</v>
      </c>
      <c r="I73" s="8">
        <f t="shared" si="10"/>
        <v>19890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2"/>
    </row>
    <row r="74" spans="1:62" x14ac:dyDescent="0.35">
      <c r="A74" s="2" t="s">
        <v>162</v>
      </c>
      <c r="B74" s="8" t="s">
        <v>15</v>
      </c>
      <c r="C74" s="8" t="s">
        <v>9</v>
      </c>
      <c r="D74" s="8">
        <v>435</v>
      </c>
      <c r="E74" s="8">
        <v>1500</v>
      </c>
      <c r="F74" s="8">
        <v>175</v>
      </c>
      <c r="G74" s="8">
        <f t="shared" si="9"/>
        <v>1325</v>
      </c>
      <c r="H74" s="8">
        <v>5</v>
      </c>
      <c r="I74" s="8">
        <f t="shared" si="10"/>
        <v>6625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2"/>
    </row>
    <row r="75" spans="1:62" x14ac:dyDescent="0.35">
      <c r="A75" s="2" t="s">
        <v>162</v>
      </c>
      <c r="B75" s="8" t="s">
        <v>28</v>
      </c>
      <c r="C75" s="8" t="s">
        <v>9</v>
      </c>
      <c r="D75" s="8">
        <v>1000</v>
      </c>
      <c r="E75" s="8">
        <v>3640</v>
      </c>
      <c r="F75" s="8">
        <v>400</v>
      </c>
      <c r="G75" s="8">
        <f t="shared" si="9"/>
        <v>3240</v>
      </c>
      <c r="H75" s="8">
        <v>5.5</v>
      </c>
      <c r="I75" s="8">
        <f t="shared" si="10"/>
        <v>17820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2"/>
    </row>
    <row r="76" spans="1:62" x14ac:dyDescent="0.35">
      <c r="B76" s="2" t="s">
        <v>17</v>
      </c>
      <c r="C76" s="2"/>
      <c r="D76" s="2">
        <f>SUM($D$66:$D$75)</f>
        <v>4823</v>
      </c>
      <c r="E76" s="2">
        <f>SUM($E$66:$E$75)</f>
        <v>17600</v>
      </c>
      <c r="F76" s="2">
        <f>SUM($F$66:$F$75)</f>
        <v>2166</v>
      </c>
      <c r="G76" s="2">
        <f>SUM($G$66:$G$75)</f>
        <v>15434</v>
      </c>
      <c r="H76" s="2"/>
      <c r="I76" s="2">
        <f>SUM($I$66:$I$75)</f>
        <v>82975.55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>
        <v>950</v>
      </c>
      <c r="AM76" s="2"/>
      <c r="AN76" s="2"/>
      <c r="AO76" s="2"/>
      <c r="AP76" s="2">
        <v>864</v>
      </c>
      <c r="AQ76" s="2"/>
      <c r="AR76" s="2"/>
      <c r="AS76" s="2"/>
      <c r="AT76" s="2">
        <v>250</v>
      </c>
      <c r="AU76" s="2"/>
      <c r="AV76" s="2"/>
      <c r="AW76" s="2"/>
      <c r="AX76" s="11">
        <v>2760</v>
      </c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2">
        <f>($AL$76+$AP$76+$AT$76+$AX$76)</f>
        <v>4824</v>
      </c>
    </row>
    <row r="77" spans="1:62" x14ac:dyDescent="0.35">
      <c r="B77" s="2" t="s">
        <v>18</v>
      </c>
      <c r="C77" s="2"/>
      <c r="D77" s="2"/>
      <c r="E77" s="2"/>
      <c r="F77" s="2"/>
      <c r="G77" s="2"/>
      <c r="H77" s="2">
        <f>AVERAGE($H$66:$H$75)</f>
        <v>5.3950000000000005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2"/>
    </row>
    <row r="78" spans="1:62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2"/>
    </row>
    <row r="79" spans="1:62" x14ac:dyDescent="0.35">
      <c r="A79" s="2" t="s">
        <v>167</v>
      </c>
      <c r="B79" s="8" t="s">
        <v>15</v>
      </c>
      <c r="C79" s="8" t="s">
        <v>9</v>
      </c>
      <c r="D79" s="8">
        <v>319</v>
      </c>
      <c r="E79" s="8">
        <v>1120</v>
      </c>
      <c r="F79" s="8">
        <v>127</v>
      </c>
      <c r="G79" s="8">
        <f t="shared" ref="G79:G86" si="11">(E79-F79)</f>
        <v>993</v>
      </c>
      <c r="H79" s="8">
        <v>5</v>
      </c>
      <c r="I79" s="8">
        <f t="shared" ref="I79:I86" si="12">(G79*H79)</f>
        <v>4965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8">
        <v>1290</v>
      </c>
      <c r="AM79" s="8"/>
      <c r="AN79" s="8" t="s">
        <v>9</v>
      </c>
      <c r="AO79" s="2"/>
      <c r="AP79" s="2"/>
      <c r="AQ79" s="2"/>
      <c r="AR79" s="2"/>
      <c r="AS79" s="2"/>
      <c r="AT79" s="2"/>
      <c r="AU79" s="2"/>
      <c r="AV79" s="2"/>
      <c r="AW79" s="2"/>
      <c r="AX79" s="23">
        <v>406</v>
      </c>
      <c r="AY79" s="23"/>
      <c r="AZ79" s="23" t="s">
        <v>36</v>
      </c>
      <c r="BA79" s="11"/>
      <c r="BB79" s="23">
        <v>166</v>
      </c>
      <c r="BC79" s="23"/>
      <c r="BD79" s="23" t="s">
        <v>9</v>
      </c>
      <c r="BE79" s="11"/>
      <c r="BF79" s="11"/>
      <c r="BG79" s="11"/>
      <c r="BH79" s="11"/>
      <c r="BI79" s="11"/>
      <c r="BJ79" s="2"/>
    </row>
    <row r="80" spans="1:62" x14ac:dyDescent="0.35">
      <c r="A80" s="2" t="s">
        <v>167</v>
      </c>
      <c r="B80" s="8" t="s">
        <v>168</v>
      </c>
      <c r="C80" s="8" t="s">
        <v>36</v>
      </c>
      <c r="D80" s="8">
        <v>170</v>
      </c>
      <c r="E80" s="8">
        <v>1060</v>
      </c>
      <c r="F80" s="8">
        <v>85</v>
      </c>
      <c r="G80" s="8">
        <f t="shared" si="11"/>
        <v>975</v>
      </c>
      <c r="H80" s="8">
        <v>7</v>
      </c>
      <c r="I80" s="8">
        <f t="shared" si="12"/>
        <v>6825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8">
        <v>170</v>
      </c>
      <c r="AM80" s="8"/>
      <c r="AN80" s="8" t="s">
        <v>36</v>
      </c>
      <c r="AO80" s="2"/>
      <c r="AP80" s="2"/>
      <c r="AQ80" s="2"/>
      <c r="AR80" s="2"/>
      <c r="AS80" s="2"/>
      <c r="AT80" s="2"/>
      <c r="AU80" s="2"/>
      <c r="AV80" s="2"/>
      <c r="AW80" s="2"/>
      <c r="AX80" s="23">
        <v>2491</v>
      </c>
      <c r="AY80" s="23"/>
      <c r="AZ80" s="23" t="s">
        <v>9</v>
      </c>
      <c r="BA80" s="11"/>
      <c r="BB80" s="23">
        <v>270</v>
      </c>
      <c r="BC80" s="23"/>
      <c r="BD80" s="23" t="s">
        <v>36</v>
      </c>
      <c r="BE80" s="11"/>
      <c r="BF80" s="11"/>
      <c r="BG80" s="11"/>
      <c r="BH80" s="11"/>
      <c r="BI80" s="11"/>
      <c r="BJ80" s="2"/>
    </row>
    <row r="81" spans="1:62" x14ac:dyDescent="0.35">
      <c r="A81" s="2" t="s">
        <v>167</v>
      </c>
      <c r="B81" s="8" t="s">
        <v>165</v>
      </c>
      <c r="C81" s="8" t="s">
        <v>9</v>
      </c>
      <c r="D81" s="8">
        <v>383</v>
      </c>
      <c r="E81" s="8">
        <v>1400</v>
      </c>
      <c r="F81" s="8">
        <v>200</v>
      </c>
      <c r="G81" s="8">
        <f t="shared" si="11"/>
        <v>1200</v>
      </c>
      <c r="H81" s="8">
        <v>4.5</v>
      </c>
      <c r="I81" s="8">
        <f t="shared" si="12"/>
        <v>5400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2"/>
    </row>
    <row r="82" spans="1:62" x14ac:dyDescent="0.35">
      <c r="A82" s="2" t="s">
        <v>167</v>
      </c>
      <c r="B82" s="8" t="s">
        <v>152</v>
      </c>
      <c r="C82" s="8" t="s">
        <v>9</v>
      </c>
      <c r="D82" s="8">
        <v>722</v>
      </c>
      <c r="E82" s="8">
        <v>2560</v>
      </c>
      <c r="F82" s="8">
        <v>361</v>
      </c>
      <c r="G82" s="8">
        <f t="shared" si="11"/>
        <v>2199</v>
      </c>
      <c r="H82" s="8">
        <v>4.5999999999999996</v>
      </c>
      <c r="I82" s="15">
        <f t="shared" si="12"/>
        <v>10115.4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2"/>
    </row>
    <row r="83" spans="1:62" x14ac:dyDescent="0.35">
      <c r="A83" s="2" t="s">
        <v>167</v>
      </c>
      <c r="B83" s="8" t="s">
        <v>28</v>
      </c>
      <c r="C83" s="8" t="s">
        <v>9</v>
      </c>
      <c r="D83" s="8">
        <v>859</v>
      </c>
      <c r="E83" s="8">
        <v>3160</v>
      </c>
      <c r="F83" s="8">
        <v>343</v>
      </c>
      <c r="G83" s="8">
        <f t="shared" si="11"/>
        <v>2817</v>
      </c>
      <c r="H83" s="8">
        <v>5</v>
      </c>
      <c r="I83" s="16">
        <f t="shared" si="12"/>
        <v>14085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2"/>
    </row>
    <row r="84" spans="1:62" x14ac:dyDescent="0.35">
      <c r="A84" s="2" t="s">
        <v>167</v>
      </c>
      <c r="B84" s="8" t="s">
        <v>31</v>
      </c>
      <c r="C84" s="8" t="s">
        <v>9</v>
      </c>
      <c r="D84" s="8">
        <v>364</v>
      </c>
      <c r="E84" s="8">
        <v>1380</v>
      </c>
      <c r="F84" s="8">
        <v>182</v>
      </c>
      <c r="G84" s="8">
        <f t="shared" si="11"/>
        <v>1198</v>
      </c>
      <c r="H84" s="8">
        <v>5.3</v>
      </c>
      <c r="I84" s="15">
        <f t="shared" si="12"/>
        <v>6349.4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2"/>
    </row>
    <row r="85" spans="1:62" x14ac:dyDescent="0.35">
      <c r="A85" s="2" t="s">
        <v>167</v>
      </c>
      <c r="B85" s="8" t="s">
        <v>169</v>
      </c>
      <c r="C85" s="8" t="s">
        <v>36</v>
      </c>
      <c r="D85" s="8">
        <v>676</v>
      </c>
      <c r="E85" s="8">
        <v>3640</v>
      </c>
      <c r="F85" s="8">
        <v>340</v>
      </c>
      <c r="G85" s="8">
        <f t="shared" si="11"/>
        <v>3300</v>
      </c>
      <c r="H85" s="8">
        <v>5</v>
      </c>
      <c r="I85" s="8">
        <f t="shared" si="12"/>
        <v>16500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2"/>
    </row>
    <row r="86" spans="1:62" x14ac:dyDescent="0.35">
      <c r="A86" s="2" t="s">
        <v>167</v>
      </c>
      <c r="B86" s="8" t="s">
        <v>32</v>
      </c>
      <c r="C86" s="8" t="s">
        <v>9</v>
      </c>
      <c r="D86" s="8">
        <v>1320</v>
      </c>
      <c r="E86" s="8">
        <v>4940</v>
      </c>
      <c r="F86" s="8">
        <v>660</v>
      </c>
      <c r="G86" s="8">
        <f t="shared" si="11"/>
        <v>4280</v>
      </c>
      <c r="H86" s="8">
        <v>5.25</v>
      </c>
      <c r="I86" s="8">
        <f t="shared" si="12"/>
        <v>22470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2"/>
    </row>
    <row r="87" spans="1:62" x14ac:dyDescent="0.35">
      <c r="B87" s="2" t="s">
        <v>17</v>
      </c>
      <c r="C87" s="2"/>
      <c r="D87" s="2">
        <f t="shared" ref="D87:I87" si="13">SUM(D79:D86)</f>
        <v>4813</v>
      </c>
      <c r="E87" s="2">
        <f t="shared" si="13"/>
        <v>19260</v>
      </c>
      <c r="F87" s="2">
        <f t="shared" si="13"/>
        <v>2298</v>
      </c>
      <c r="G87" s="2">
        <f t="shared" si="13"/>
        <v>16962</v>
      </c>
      <c r="H87" s="2"/>
      <c r="I87" s="2">
        <f t="shared" si="13"/>
        <v>86709.8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>
        <f>SUM(AL79:AL86)</f>
        <v>1460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11">
        <f>SUM(AX79:AX86)</f>
        <v>2897</v>
      </c>
      <c r="AY87" s="11"/>
      <c r="AZ87" s="11"/>
      <c r="BA87" s="11"/>
      <c r="BB87" s="11">
        <f>SUM(BB79:BB86)</f>
        <v>436</v>
      </c>
      <c r="BC87" s="11"/>
      <c r="BD87" s="11"/>
      <c r="BE87" s="11"/>
      <c r="BF87" s="11"/>
      <c r="BG87" s="11"/>
      <c r="BH87" s="11"/>
      <c r="BI87" s="11"/>
      <c r="BJ87" s="2">
        <f>($AL$87+$AX$87+$BB$87)</f>
        <v>4793</v>
      </c>
    </row>
    <row r="88" spans="1:62" x14ac:dyDescent="0.35">
      <c r="B88" s="2" t="s">
        <v>18</v>
      </c>
      <c r="C88" s="2"/>
      <c r="D88" s="2"/>
      <c r="E88" s="2"/>
      <c r="F88" s="2"/>
      <c r="G88" s="2"/>
      <c r="H88" s="2">
        <f>AVERAGE(H79:H86)</f>
        <v>5.2062500000000007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2"/>
    </row>
    <row r="89" spans="1:62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2"/>
    </row>
    <row r="90" spans="1:62" x14ac:dyDescent="0.35">
      <c r="A90" s="2" t="s">
        <v>170</v>
      </c>
      <c r="B90" s="8" t="s">
        <v>32</v>
      </c>
      <c r="C90" s="8" t="s">
        <v>9</v>
      </c>
      <c r="D90" s="8">
        <v>650</v>
      </c>
      <c r="E90" s="8">
        <v>2500</v>
      </c>
      <c r="F90" s="8">
        <v>325</v>
      </c>
      <c r="G90" s="8">
        <f>(E90-F90)</f>
        <v>2175</v>
      </c>
      <c r="H90" s="8">
        <v>5</v>
      </c>
      <c r="I90" s="8">
        <f t="shared" ref="I90:I95" si="14">(G90*H90)</f>
        <v>10875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11"/>
      <c r="AY90" s="11"/>
      <c r="AZ90" s="11"/>
      <c r="BA90" s="11"/>
      <c r="BB90" s="11">
        <v>1585</v>
      </c>
      <c r="BC90" s="11"/>
      <c r="BD90" s="11"/>
      <c r="BE90" s="11"/>
      <c r="BF90" s="11"/>
      <c r="BG90" s="11"/>
      <c r="BH90" s="11"/>
      <c r="BI90" s="11"/>
      <c r="BJ90" s="2"/>
    </row>
    <row r="91" spans="1:62" x14ac:dyDescent="0.35">
      <c r="A91" s="2" t="s">
        <v>170</v>
      </c>
      <c r="B91" s="8" t="s">
        <v>152</v>
      </c>
      <c r="C91" s="8" t="s">
        <v>9</v>
      </c>
      <c r="D91" s="8">
        <v>248</v>
      </c>
      <c r="E91" s="8">
        <v>880</v>
      </c>
      <c r="F91" s="8">
        <v>100</v>
      </c>
      <c r="G91" s="8">
        <f>(E91-F91)</f>
        <v>780</v>
      </c>
      <c r="H91" s="8">
        <v>4.5</v>
      </c>
      <c r="I91" s="8">
        <f t="shared" si="14"/>
        <v>3510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2"/>
    </row>
    <row r="92" spans="1:62" x14ac:dyDescent="0.35">
      <c r="A92" s="2" t="s">
        <v>170</v>
      </c>
      <c r="B92" s="8" t="s">
        <v>149</v>
      </c>
      <c r="C92" s="8" t="s">
        <v>9</v>
      </c>
      <c r="D92" s="8">
        <v>409</v>
      </c>
      <c r="E92" s="8">
        <v>1500</v>
      </c>
      <c r="F92" s="8">
        <v>204</v>
      </c>
      <c r="G92" s="8">
        <f>(E92-F92)</f>
        <v>1296</v>
      </c>
      <c r="H92" s="8">
        <v>3.5</v>
      </c>
      <c r="I92" s="15">
        <f t="shared" si="14"/>
        <v>4536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2"/>
    </row>
    <row r="93" spans="1:62" x14ac:dyDescent="0.35">
      <c r="A93" s="2" t="s">
        <v>170</v>
      </c>
      <c r="B93" s="8" t="s">
        <v>12</v>
      </c>
      <c r="C93" s="8" t="s">
        <v>9</v>
      </c>
      <c r="D93" s="8">
        <v>427</v>
      </c>
      <c r="E93" s="8">
        <v>1580</v>
      </c>
      <c r="F93" s="8">
        <v>214</v>
      </c>
      <c r="G93" s="8">
        <f>(E93-F93)</f>
        <v>1366</v>
      </c>
      <c r="H93" s="8">
        <v>3.5</v>
      </c>
      <c r="I93" s="17">
        <f t="shared" si="14"/>
        <v>4781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2"/>
    </row>
    <row r="94" spans="1:62" x14ac:dyDescent="0.35">
      <c r="A94" s="2" t="s">
        <v>170</v>
      </c>
      <c r="B94" s="8" t="s">
        <v>171</v>
      </c>
      <c r="C94" s="8" t="s">
        <v>9</v>
      </c>
      <c r="D94" s="8">
        <v>272</v>
      </c>
      <c r="E94" s="8">
        <v>940</v>
      </c>
      <c r="F94" s="8">
        <v>140</v>
      </c>
      <c r="G94" s="8">
        <f t="shared" ref="G94:G95" si="15">(E94-F94)</f>
        <v>800</v>
      </c>
      <c r="H94" s="8">
        <v>2.5</v>
      </c>
      <c r="I94" s="8">
        <f t="shared" si="14"/>
        <v>2000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2"/>
    </row>
    <row r="95" spans="1:62" x14ac:dyDescent="0.35">
      <c r="A95" s="2" t="s">
        <v>170</v>
      </c>
      <c r="B95" s="8" t="s">
        <v>172</v>
      </c>
      <c r="C95" s="8" t="s">
        <v>9</v>
      </c>
      <c r="D95" s="19">
        <v>600</v>
      </c>
      <c r="E95" s="8">
        <v>1860</v>
      </c>
      <c r="F95" s="8">
        <v>250</v>
      </c>
      <c r="G95" s="8">
        <f t="shared" si="15"/>
        <v>1610</v>
      </c>
      <c r="H95" s="8">
        <v>4</v>
      </c>
      <c r="I95" s="8">
        <f t="shared" si="14"/>
        <v>6440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2"/>
    </row>
    <row r="96" spans="1:62" x14ac:dyDescent="0.35">
      <c r="B96" s="2" t="s">
        <v>17</v>
      </c>
      <c r="C96" s="2"/>
      <c r="D96" s="18">
        <f>SUM($D$90:$D$95)</f>
        <v>2606</v>
      </c>
      <c r="E96" s="18">
        <f>SUM($E$90:$E$95)</f>
        <v>9260</v>
      </c>
      <c r="F96" s="18">
        <f>SUM($F$90:$F$95)</f>
        <v>1233</v>
      </c>
      <c r="G96" s="18">
        <f>SUM($G$90:$G$95)</f>
        <v>8027</v>
      </c>
      <c r="H96" s="2"/>
      <c r="I96" s="2">
        <f>SUM($I$90:$I$95)</f>
        <v>32142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11"/>
      <c r="AY96" s="11"/>
      <c r="AZ96" s="11"/>
      <c r="BA96" s="11"/>
      <c r="BB96" s="11">
        <v>1585</v>
      </c>
      <c r="BC96" s="11"/>
      <c r="BD96" s="11"/>
      <c r="BE96" s="11"/>
      <c r="BF96" s="11"/>
      <c r="BG96" s="11"/>
      <c r="BH96" s="11"/>
      <c r="BI96" s="11"/>
      <c r="BJ96" s="2">
        <v>1585</v>
      </c>
    </row>
    <row r="97" spans="1:63" x14ac:dyDescent="0.35">
      <c r="B97" s="2" t="s">
        <v>18</v>
      </c>
      <c r="C97" s="2"/>
      <c r="D97" s="2"/>
      <c r="E97" s="2"/>
      <c r="F97" s="2"/>
      <c r="G97" s="2"/>
      <c r="H97" s="2">
        <f>AVERAGE($H$90:$H$95)</f>
        <v>3.8333333333333335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2"/>
    </row>
    <row r="98" spans="1:63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10"/>
      <c r="BK98" s="9"/>
    </row>
    <row r="99" spans="1:63" x14ac:dyDescent="0.35">
      <c r="A99" s="2" t="s">
        <v>173</v>
      </c>
      <c r="B99" s="8" t="s">
        <v>31</v>
      </c>
      <c r="C99" s="8" t="s">
        <v>9</v>
      </c>
      <c r="D99" s="8">
        <v>638</v>
      </c>
      <c r="E99" s="8">
        <v>2340</v>
      </c>
      <c r="F99" s="8">
        <v>319</v>
      </c>
      <c r="G99" s="8">
        <f t="shared" ref="G99:G104" si="16">(E99-F99)</f>
        <v>2021</v>
      </c>
      <c r="H99" s="8">
        <v>4</v>
      </c>
      <c r="I99" s="8">
        <f t="shared" ref="I99:I104" si="17">(G99*H99)</f>
        <v>8084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8">
        <v>1404</v>
      </c>
      <c r="AM99" s="8"/>
      <c r="AN99" s="8"/>
      <c r="AO99" s="8"/>
      <c r="AP99" s="8"/>
      <c r="AQ99" s="8"/>
      <c r="AR99" s="8"/>
      <c r="AS99" s="8"/>
      <c r="AT99" s="8">
        <v>275</v>
      </c>
      <c r="AU99" s="8"/>
      <c r="AV99" s="8"/>
      <c r="AW99" s="8"/>
      <c r="AX99" s="23">
        <v>2362</v>
      </c>
      <c r="AY99" s="23"/>
      <c r="AZ99" s="23"/>
      <c r="BA99" s="23"/>
      <c r="BB99" s="23">
        <v>455</v>
      </c>
      <c r="BC99" s="11"/>
      <c r="BD99" s="11"/>
      <c r="BE99" s="11"/>
      <c r="BF99" s="11"/>
      <c r="BG99" s="11"/>
      <c r="BH99" s="11"/>
      <c r="BI99" s="11"/>
      <c r="BJ99" s="2"/>
    </row>
    <row r="100" spans="1:63" x14ac:dyDescent="0.35">
      <c r="A100" s="2" t="s">
        <v>173</v>
      </c>
      <c r="B100" s="8" t="s">
        <v>12</v>
      </c>
      <c r="C100" s="8" t="s">
        <v>9</v>
      </c>
      <c r="D100" s="8">
        <v>545</v>
      </c>
      <c r="E100" s="8">
        <v>1980</v>
      </c>
      <c r="F100" s="8">
        <v>272</v>
      </c>
      <c r="G100" s="8">
        <f t="shared" si="16"/>
        <v>1708</v>
      </c>
      <c r="H100" s="8">
        <v>4</v>
      </c>
      <c r="I100" s="8">
        <f t="shared" si="17"/>
        <v>6832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2"/>
    </row>
    <row r="101" spans="1:63" x14ac:dyDescent="0.35">
      <c r="A101" s="2" t="s">
        <v>173</v>
      </c>
      <c r="B101" s="8" t="s">
        <v>160</v>
      </c>
      <c r="C101" s="8" t="s">
        <v>9</v>
      </c>
      <c r="D101" s="8">
        <v>552</v>
      </c>
      <c r="E101" s="8">
        <v>1940</v>
      </c>
      <c r="F101" s="8">
        <v>220</v>
      </c>
      <c r="G101" s="8">
        <f t="shared" si="16"/>
        <v>1720</v>
      </c>
      <c r="H101" s="8">
        <v>3.6</v>
      </c>
      <c r="I101" s="8">
        <f t="shared" si="17"/>
        <v>6192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2"/>
    </row>
    <row r="102" spans="1:63" x14ac:dyDescent="0.35">
      <c r="A102" s="2" t="s">
        <v>173</v>
      </c>
      <c r="B102" s="8" t="s">
        <v>152</v>
      </c>
      <c r="C102" s="8" t="s">
        <v>9</v>
      </c>
      <c r="D102" s="8">
        <v>902</v>
      </c>
      <c r="E102" s="8">
        <v>3120</v>
      </c>
      <c r="F102" s="8">
        <v>360</v>
      </c>
      <c r="G102" s="8">
        <f t="shared" si="16"/>
        <v>2760</v>
      </c>
      <c r="H102" s="8">
        <v>3.5</v>
      </c>
      <c r="I102" s="16">
        <f t="shared" si="17"/>
        <v>9660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2"/>
    </row>
    <row r="103" spans="1:63" x14ac:dyDescent="0.35">
      <c r="A103" s="2" t="s">
        <v>173</v>
      </c>
      <c r="B103" s="8" t="s">
        <v>32</v>
      </c>
      <c r="C103" s="8" t="s">
        <v>9</v>
      </c>
      <c r="D103" s="8">
        <v>904</v>
      </c>
      <c r="E103" s="8">
        <v>3400</v>
      </c>
      <c r="F103" s="8">
        <v>550</v>
      </c>
      <c r="G103" s="8">
        <f t="shared" si="16"/>
        <v>2850</v>
      </c>
      <c r="H103" s="8">
        <v>4.25</v>
      </c>
      <c r="I103" s="8">
        <f t="shared" si="17"/>
        <v>12112.5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2"/>
    </row>
    <row r="104" spans="1:63" x14ac:dyDescent="0.35">
      <c r="A104" s="2" t="s">
        <v>173</v>
      </c>
      <c r="B104" s="8" t="s">
        <v>32</v>
      </c>
      <c r="C104" s="8" t="s">
        <v>9</v>
      </c>
      <c r="D104" s="8">
        <v>953</v>
      </c>
      <c r="E104" s="8">
        <v>3700</v>
      </c>
      <c r="F104" s="8">
        <v>476</v>
      </c>
      <c r="G104" s="8">
        <f t="shared" si="16"/>
        <v>3224</v>
      </c>
      <c r="H104" s="8">
        <v>4.25</v>
      </c>
      <c r="I104" s="8">
        <f t="shared" si="17"/>
        <v>13702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2"/>
    </row>
    <row r="105" spans="1:63" x14ac:dyDescent="0.35">
      <c r="B105" s="2" t="s">
        <v>17</v>
      </c>
      <c r="C105" s="2"/>
      <c r="D105" s="2">
        <f t="shared" ref="D105:I105" si="18">SUM(D99:D104)</f>
        <v>4494</v>
      </c>
      <c r="E105" s="2">
        <f t="shared" si="18"/>
        <v>16480</v>
      </c>
      <c r="F105" s="2">
        <f t="shared" si="18"/>
        <v>2197</v>
      </c>
      <c r="G105" s="2">
        <f t="shared" si="18"/>
        <v>14283</v>
      </c>
      <c r="H105" s="2"/>
      <c r="I105" s="2">
        <f t="shared" si="18"/>
        <v>56582.5</v>
      </c>
      <c r="J105" s="2"/>
      <c r="K105" s="2"/>
      <c r="L105" s="2">
        <v>3600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>
        <v>1404</v>
      </c>
      <c r="AM105" s="2"/>
      <c r="AN105" s="2"/>
      <c r="AO105" s="2"/>
      <c r="AP105" s="2"/>
      <c r="AQ105" s="2"/>
      <c r="AR105" s="2"/>
      <c r="AS105" s="2"/>
      <c r="AT105" s="2">
        <v>275</v>
      </c>
      <c r="AU105" s="2"/>
      <c r="AV105" s="2"/>
      <c r="AW105" s="2"/>
      <c r="AX105" s="11">
        <v>2362</v>
      </c>
      <c r="AY105" s="11"/>
      <c r="AZ105" s="11"/>
      <c r="BA105" s="11"/>
      <c r="BB105" s="11">
        <v>455</v>
      </c>
      <c r="BC105" s="11"/>
      <c r="BD105" s="11"/>
      <c r="BE105" s="11"/>
      <c r="BF105" s="11"/>
      <c r="BG105" s="11"/>
      <c r="BH105" s="11"/>
      <c r="BI105" s="11"/>
      <c r="BJ105" s="2">
        <f>($AL$105+$AT$105+$AX$105+$BB$105)</f>
        <v>4496</v>
      </c>
    </row>
    <row r="106" spans="1:63" x14ac:dyDescent="0.35">
      <c r="B106" s="2" t="s">
        <v>18</v>
      </c>
      <c r="C106" s="2"/>
      <c r="D106" s="2"/>
      <c r="E106" s="2"/>
      <c r="F106" s="2"/>
      <c r="G106" s="2"/>
      <c r="H106" s="2">
        <f>AVERAGE(H99:H104)</f>
        <v>3.9333333333333336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2"/>
    </row>
    <row r="107" spans="1:63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2"/>
    </row>
    <row r="108" spans="1:63" x14ac:dyDescent="0.35">
      <c r="A108" s="4" t="s">
        <v>175</v>
      </c>
      <c r="B108" s="8" t="s">
        <v>12</v>
      </c>
      <c r="C108" s="8" t="s">
        <v>9</v>
      </c>
      <c r="D108" s="8">
        <v>398</v>
      </c>
      <c r="E108" s="8">
        <v>1480</v>
      </c>
      <c r="F108" s="8">
        <v>200</v>
      </c>
      <c r="G108" s="8">
        <f t="shared" ref="G108:G113" si="19">(E108-F108)</f>
        <v>1280</v>
      </c>
      <c r="H108" s="8">
        <v>4</v>
      </c>
      <c r="I108" s="8">
        <f t="shared" ref="I108:I113" si="20">(G108*H108)</f>
        <v>5120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8">
        <v>96</v>
      </c>
      <c r="W108" s="8"/>
      <c r="X108" s="8"/>
      <c r="Y108" s="8">
        <v>720</v>
      </c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8">
        <v>953</v>
      </c>
      <c r="AM108" s="8"/>
      <c r="AN108" s="8" t="s">
        <v>9</v>
      </c>
      <c r="AO108" s="2"/>
      <c r="AP108" s="2"/>
      <c r="AQ108" s="2"/>
      <c r="AR108" s="2"/>
      <c r="AS108" s="2"/>
      <c r="AT108" s="2"/>
      <c r="AU108" s="2"/>
      <c r="AV108" s="2"/>
      <c r="AW108" s="2"/>
      <c r="AX108" s="23">
        <v>1459</v>
      </c>
      <c r="AY108" s="23"/>
      <c r="AZ108" s="23" t="s">
        <v>9</v>
      </c>
      <c r="BA108" s="11"/>
      <c r="BB108" s="11"/>
      <c r="BC108" s="11"/>
      <c r="BD108" s="11"/>
      <c r="BE108" s="11"/>
      <c r="BF108" s="11"/>
      <c r="BG108" s="11"/>
      <c r="BH108" s="11"/>
      <c r="BI108" s="11"/>
      <c r="BJ108" s="2"/>
    </row>
    <row r="109" spans="1:63" x14ac:dyDescent="0.35">
      <c r="A109" s="4" t="s">
        <v>175</v>
      </c>
      <c r="B109" s="8" t="s">
        <v>176</v>
      </c>
      <c r="C109" s="8" t="s">
        <v>9</v>
      </c>
      <c r="D109" s="8">
        <v>606</v>
      </c>
      <c r="E109" s="8">
        <v>2220</v>
      </c>
      <c r="F109" s="8">
        <v>300</v>
      </c>
      <c r="G109" s="8">
        <f t="shared" si="19"/>
        <v>1920</v>
      </c>
      <c r="H109" s="8">
        <v>4</v>
      </c>
      <c r="I109" s="8">
        <f t="shared" si="20"/>
        <v>7680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2"/>
    </row>
    <row r="110" spans="1:63" x14ac:dyDescent="0.35">
      <c r="A110" s="4" t="s">
        <v>175</v>
      </c>
      <c r="B110" s="8" t="s">
        <v>160</v>
      </c>
      <c r="C110" s="8" t="s">
        <v>9</v>
      </c>
      <c r="D110" s="8">
        <v>345</v>
      </c>
      <c r="E110" s="8">
        <v>1280</v>
      </c>
      <c r="F110" s="8">
        <v>140</v>
      </c>
      <c r="G110" s="8">
        <f t="shared" si="19"/>
        <v>1140</v>
      </c>
      <c r="H110" s="8">
        <v>3.6</v>
      </c>
      <c r="I110" s="8">
        <f t="shared" si="20"/>
        <v>4104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2"/>
    </row>
    <row r="111" spans="1:63" x14ac:dyDescent="0.35">
      <c r="A111" s="4" t="s">
        <v>175</v>
      </c>
      <c r="B111" s="8" t="s">
        <v>152</v>
      </c>
      <c r="C111" s="8" t="s">
        <v>9</v>
      </c>
      <c r="D111" s="8">
        <v>289</v>
      </c>
      <c r="E111" s="8">
        <v>1000</v>
      </c>
      <c r="F111" s="8">
        <v>115</v>
      </c>
      <c r="G111" s="8">
        <f t="shared" si="19"/>
        <v>885</v>
      </c>
      <c r="H111" s="8">
        <v>3.25</v>
      </c>
      <c r="I111" s="8">
        <f t="shared" si="20"/>
        <v>2876.25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2"/>
    </row>
    <row r="112" spans="1:63" x14ac:dyDescent="0.35">
      <c r="A112" s="4" t="s">
        <v>175</v>
      </c>
      <c r="B112" s="8" t="s">
        <v>32</v>
      </c>
      <c r="C112" s="8" t="s">
        <v>9</v>
      </c>
      <c r="D112" s="8">
        <v>712</v>
      </c>
      <c r="E112" s="8">
        <v>2725</v>
      </c>
      <c r="F112" s="8">
        <v>356</v>
      </c>
      <c r="G112" s="19">
        <f t="shared" si="19"/>
        <v>2369</v>
      </c>
      <c r="H112" s="8">
        <v>4.5</v>
      </c>
      <c r="I112" s="8">
        <f t="shared" si="20"/>
        <v>10660.5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2"/>
    </row>
    <row r="113" spans="1:62" x14ac:dyDescent="0.35">
      <c r="A113" s="4" t="s">
        <v>175</v>
      </c>
      <c r="B113" s="8" t="s">
        <v>32</v>
      </c>
      <c r="C113" s="8" t="s">
        <v>9</v>
      </c>
      <c r="D113" s="8">
        <v>96</v>
      </c>
      <c r="E113" s="8">
        <v>720</v>
      </c>
      <c r="F113" s="8">
        <v>48</v>
      </c>
      <c r="G113" s="8">
        <f t="shared" si="19"/>
        <v>672</v>
      </c>
      <c r="H113" s="8">
        <v>3.5</v>
      </c>
      <c r="I113" s="8">
        <f t="shared" si="20"/>
        <v>2352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2">
        <f>($V$114+$AL$114+$AX$114)</f>
        <v>2508</v>
      </c>
    </row>
    <row r="114" spans="1:62" x14ac:dyDescent="0.35">
      <c r="B114" s="2" t="s">
        <v>17</v>
      </c>
      <c r="C114" s="2"/>
      <c r="D114" s="2">
        <f t="shared" ref="D114:I114" si="21">SUM(D108:D113)</f>
        <v>2446</v>
      </c>
      <c r="E114" s="2">
        <f t="shared" si="21"/>
        <v>9425</v>
      </c>
      <c r="F114" s="2">
        <f t="shared" si="21"/>
        <v>1159</v>
      </c>
      <c r="G114" s="2">
        <f t="shared" si="21"/>
        <v>8266</v>
      </c>
      <c r="H114" s="2"/>
      <c r="I114" s="2">
        <f t="shared" si="21"/>
        <v>32792.75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>
        <v>96</v>
      </c>
      <c r="W114" s="2"/>
      <c r="X114" s="2"/>
      <c r="Y114" s="2">
        <v>720</v>
      </c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>
        <v>953</v>
      </c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11">
        <v>1459</v>
      </c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2"/>
    </row>
    <row r="115" spans="1:62" x14ac:dyDescent="0.35">
      <c r="B115" s="2" t="s">
        <v>18</v>
      </c>
      <c r="C115" s="2"/>
      <c r="D115" s="2"/>
      <c r="E115" s="2"/>
      <c r="F115" s="2"/>
      <c r="G115" s="2"/>
      <c r="H115" s="2">
        <f>AVERAGE(H108:H113)</f>
        <v>3.8083333333333336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2"/>
    </row>
    <row r="116" spans="1:62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2"/>
    </row>
    <row r="117" spans="1:62" x14ac:dyDescent="0.35">
      <c r="A117" s="2" t="s">
        <v>177</v>
      </c>
      <c r="B117" s="8" t="s">
        <v>152</v>
      </c>
      <c r="C117" s="8" t="s">
        <v>9</v>
      </c>
      <c r="D117" s="8">
        <v>882</v>
      </c>
      <c r="E117" s="8">
        <v>3120</v>
      </c>
      <c r="F117" s="8">
        <v>353</v>
      </c>
      <c r="G117" s="8">
        <f>(E117-F117)</f>
        <v>2767</v>
      </c>
      <c r="H117" s="8">
        <v>3.4</v>
      </c>
      <c r="I117" s="8">
        <f>(G117*H117)</f>
        <v>9407.7999999999993</v>
      </c>
      <c r="J117" s="2"/>
      <c r="K117" s="2"/>
      <c r="L117" s="2"/>
      <c r="M117" s="2"/>
      <c r="N117" s="2"/>
      <c r="O117" s="2"/>
      <c r="P117" s="2"/>
      <c r="Q117" s="2"/>
      <c r="R117" s="8">
        <v>430</v>
      </c>
      <c r="S117" s="8"/>
      <c r="T117" s="8" t="s">
        <v>9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8">
        <v>860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3">
        <v>74</v>
      </c>
      <c r="AY117" s="23" t="s">
        <v>217</v>
      </c>
      <c r="AZ117" s="23"/>
      <c r="BA117" s="11"/>
      <c r="BB117" s="11"/>
      <c r="BC117" s="11"/>
      <c r="BD117" s="11"/>
      <c r="BE117" s="11"/>
      <c r="BF117" s="11"/>
      <c r="BG117" s="11"/>
      <c r="BH117" s="11"/>
      <c r="BI117" s="11"/>
      <c r="BJ117" s="2"/>
    </row>
    <row r="118" spans="1:62" x14ac:dyDescent="0.35">
      <c r="A118" s="2" t="s">
        <v>177</v>
      </c>
      <c r="B118" s="8" t="s">
        <v>32</v>
      </c>
      <c r="C118" s="8" t="s">
        <v>9</v>
      </c>
      <c r="D118" s="8">
        <v>154</v>
      </c>
      <c r="E118" s="8">
        <v>1200</v>
      </c>
      <c r="F118" s="8">
        <v>77</v>
      </c>
      <c r="G118" s="8">
        <f>(E118-F118)</f>
        <v>1123</v>
      </c>
      <c r="H118" s="8">
        <v>2.6</v>
      </c>
      <c r="I118" s="8">
        <f>(G118*H118)</f>
        <v>2919.8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3">
        <v>739</v>
      </c>
      <c r="AY118" s="23" t="s">
        <v>35</v>
      </c>
      <c r="AZ118" s="23" t="s">
        <v>9</v>
      </c>
      <c r="BA118" s="11"/>
      <c r="BB118" s="11"/>
      <c r="BC118" s="11"/>
      <c r="BD118" s="11"/>
      <c r="BE118" s="11"/>
      <c r="BF118" s="11"/>
      <c r="BG118" s="11"/>
      <c r="BH118" s="11"/>
      <c r="BI118" s="11"/>
      <c r="BJ118" s="2"/>
    </row>
    <row r="119" spans="1:62" x14ac:dyDescent="0.35">
      <c r="A119" s="2" t="s">
        <v>177</v>
      </c>
      <c r="B119" s="8" t="s">
        <v>32</v>
      </c>
      <c r="C119" s="8" t="s">
        <v>9</v>
      </c>
      <c r="D119" s="8">
        <v>600</v>
      </c>
      <c r="E119" s="8">
        <v>2463</v>
      </c>
      <c r="F119" s="8">
        <v>329</v>
      </c>
      <c r="G119" s="8">
        <f>(E119-F119)</f>
        <v>2134</v>
      </c>
      <c r="H119" s="8">
        <v>4.5</v>
      </c>
      <c r="I119" s="8">
        <f>(G119*H119)</f>
        <v>9603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2"/>
    </row>
    <row r="120" spans="1:62" x14ac:dyDescent="0.35">
      <c r="A120" s="2" t="s">
        <v>177</v>
      </c>
      <c r="B120" s="8" t="s">
        <v>31</v>
      </c>
      <c r="C120" s="8" t="s">
        <v>9</v>
      </c>
      <c r="D120" s="8">
        <v>375</v>
      </c>
      <c r="E120" s="8">
        <v>1460</v>
      </c>
      <c r="F120" s="8">
        <v>187</v>
      </c>
      <c r="G120" s="8">
        <f>(E120-F120)</f>
        <v>1273</v>
      </c>
      <c r="H120" s="8">
        <v>4.25</v>
      </c>
      <c r="I120" s="8">
        <f>(G120*H120)</f>
        <v>5410.25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2"/>
    </row>
    <row r="121" spans="1:62" x14ac:dyDescent="0.35">
      <c r="A121" s="2" t="s">
        <v>177</v>
      </c>
      <c r="B121" s="8" t="s">
        <v>15</v>
      </c>
      <c r="C121" s="8" t="s">
        <v>9</v>
      </c>
      <c r="D121" s="8">
        <v>98</v>
      </c>
      <c r="E121" s="8">
        <v>300</v>
      </c>
      <c r="F121" s="8"/>
      <c r="G121" s="8">
        <f>(E121-F121)</f>
        <v>300</v>
      </c>
      <c r="H121" s="8">
        <v>4</v>
      </c>
      <c r="I121" s="8">
        <f>(G121*H121)</f>
        <v>1200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2"/>
    </row>
    <row r="122" spans="1:62" x14ac:dyDescent="0.35">
      <c r="B122" s="2" t="s">
        <v>17</v>
      </c>
      <c r="C122" s="2"/>
      <c r="D122" s="2">
        <f t="shared" ref="D122:I122" si="22">SUM(D117:D121)</f>
        <v>2109</v>
      </c>
      <c r="E122" s="2">
        <f t="shared" si="22"/>
        <v>8543</v>
      </c>
      <c r="F122" s="2">
        <f t="shared" si="22"/>
        <v>946</v>
      </c>
      <c r="G122" s="2">
        <f t="shared" si="22"/>
        <v>7597</v>
      </c>
      <c r="H122" s="2"/>
      <c r="I122" s="2">
        <f t="shared" si="22"/>
        <v>28540.85</v>
      </c>
      <c r="J122" s="2"/>
      <c r="K122" s="2"/>
      <c r="L122" s="2"/>
      <c r="M122" s="2"/>
      <c r="N122" s="2"/>
      <c r="O122" s="2"/>
      <c r="P122" s="2"/>
      <c r="Q122" s="2"/>
      <c r="R122" s="2">
        <v>430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>
        <v>860</v>
      </c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11">
        <f>SUM(AX117:AX121)</f>
        <v>813</v>
      </c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2">
        <f>(R122+AL122+AX122)</f>
        <v>2103</v>
      </c>
    </row>
    <row r="123" spans="1:62" x14ac:dyDescent="0.35">
      <c r="B123" s="2" t="s">
        <v>18</v>
      </c>
      <c r="C123" s="2"/>
      <c r="D123" s="2"/>
      <c r="E123" s="2"/>
      <c r="F123" s="2"/>
      <c r="G123" s="2"/>
      <c r="H123" s="2">
        <f>AVERAGE(H117:H121)</f>
        <v>3.75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2"/>
    </row>
    <row r="124" spans="1:62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2"/>
    </row>
    <row r="125" spans="1:62" x14ac:dyDescent="0.35">
      <c r="A125" s="2" t="s">
        <v>178</v>
      </c>
      <c r="B125" s="8" t="s">
        <v>12</v>
      </c>
      <c r="C125" s="8" t="s">
        <v>9</v>
      </c>
      <c r="D125" s="8">
        <v>480</v>
      </c>
      <c r="E125" s="8">
        <v>1780</v>
      </c>
      <c r="F125" s="8">
        <v>236</v>
      </c>
      <c r="G125" s="8">
        <f>(E125-F125)</f>
        <v>1544</v>
      </c>
      <c r="H125" s="8">
        <v>3.5</v>
      </c>
      <c r="I125" s="8">
        <f>(G125*H125)</f>
        <v>5404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3">
        <v>1400</v>
      </c>
      <c r="AY125" s="23"/>
      <c r="AZ125" s="23"/>
      <c r="BA125" s="23">
        <v>4980</v>
      </c>
      <c r="BB125" s="23">
        <v>508</v>
      </c>
      <c r="BC125" s="23"/>
      <c r="BD125" s="23"/>
      <c r="BE125" s="23">
        <v>1830</v>
      </c>
      <c r="BF125" s="11"/>
      <c r="BG125" s="11"/>
      <c r="BH125" s="11"/>
      <c r="BI125" s="11"/>
      <c r="BJ125" s="2"/>
    </row>
    <row r="126" spans="1:62" x14ac:dyDescent="0.35">
      <c r="A126" s="2" t="s">
        <v>178</v>
      </c>
      <c r="B126" s="8" t="s">
        <v>152</v>
      </c>
      <c r="C126" s="8" t="s">
        <v>9</v>
      </c>
      <c r="D126" s="8">
        <v>617</v>
      </c>
      <c r="E126" s="8">
        <v>2080</v>
      </c>
      <c r="F126" s="8">
        <v>250</v>
      </c>
      <c r="G126" s="8">
        <f>(E126-F126)</f>
        <v>1830</v>
      </c>
      <c r="H126" s="8">
        <v>3.5</v>
      </c>
      <c r="I126" s="8">
        <f>(G126*H126)</f>
        <v>6405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2"/>
    </row>
    <row r="127" spans="1:62" x14ac:dyDescent="0.35">
      <c r="A127" s="2" t="s">
        <v>178</v>
      </c>
      <c r="B127" s="8" t="s">
        <v>147</v>
      </c>
      <c r="C127" s="8" t="s">
        <v>9</v>
      </c>
      <c r="D127" s="8">
        <v>78</v>
      </c>
      <c r="E127" s="8">
        <v>300</v>
      </c>
      <c r="F127" s="8">
        <v>40</v>
      </c>
      <c r="G127" s="8">
        <f>(E127-F127)</f>
        <v>260</v>
      </c>
      <c r="H127" s="8">
        <v>3.75</v>
      </c>
      <c r="I127" s="8">
        <f>(G127*H127)</f>
        <v>975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2"/>
    </row>
    <row r="128" spans="1:62" x14ac:dyDescent="0.35">
      <c r="A128" s="2" t="s">
        <v>178</v>
      </c>
      <c r="B128" s="8" t="s">
        <v>32</v>
      </c>
      <c r="C128" s="8" t="s">
        <v>9</v>
      </c>
      <c r="D128" s="8">
        <v>217</v>
      </c>
      <c r="E128" s="8">
        <v>820</v>
      </c>
      <c r="F128" s="8">
        <v>120</v>
      </c>
      <c r="G128" s="8">
        <f>(E128-F128)</f>
        <v>700</v>
      </c>
      <c r="H128" s="8">
        <v>2.5</v>
      </c>
      <c r="I128" s="8">
        <f>(G128*H128)</f>
        <v>1750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2"/>
    </row>
    <row r="129" spans="1:63" x14ac:dyDescent="0.35">
      <c r="A129" s="2" t="s">
        <v>178</v>
      </c>
      <c r="B129" s="8" t="s">
        <v>179</v>
      </c>
      <c r="C129" s="8" t="s">
        <v>9</v>
      </c>
      <c r="D129" s="8">
        <v>508</v>
      </c>
      <c r="E129" s="8">
        <v>1830</v>
      </c>
      <c r="F129" s="8">
        <v>152</v>
      </c>
      <c r="G129" s="8">
        <f>(E129-F129)</f>
        <v>1678</v>
      </c>
      <c r="H129" s="8">
        <v>5.25</v>
      </c>
      <c r="I129" s="8">
        <f>(G129*H129)</f>
        <v>8809.5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2"/>
    </row>
    <row r="130" spans="1:63" x14ac:dyDescent="0.35">
      <c r="B130" s="2" t="s">
        <v>17</v>
      </c>
      <c r="C130" s="2"/>
      <c r="D130" s="2">
        <f t="shared" ref="D130:I130" si="23">SUM(D125:D129)</f>
        <v>1900</v>
      </c>
      <c r="E130" s="2">
        <f t="shared" si="23"/>
        <v>6810</v>
      </c>
      <c r="F130" s="2">
        <f t="shared" si="23"/>
        <v>798</v>
      </c>
      <c r="G130" s="2">
        <f t="shared" si="23"/>
        <v>6012</v>
      </c>
      <c r="H130" s="2"/>
      <c r="I130" s="2">
        <f t="shared" si="23"/>
        <v>23343.5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11">
        <v>1400</v>
      </c>
      <c r="AY130" s="11"/>
      <c r="AZ130" s="11"/>
      <c r="BA130" s="11">
        <v>4980</v>
      </c>
      <c r="BB130" s="11">
        <v>508</v>
      </c>
      <c r="BC130" s="11"/>
      <c r="BD130" s="11"/>
      <c r="BE130" s="11">
        <v>1830</v>
      </c>
      <c r="BF130" s="11"/>
      <c r="BG130" s="11"/>
      <c r="BH130" s="11"/>
      <c r="BI130" s="11"/>
      <c r="BJ130" s="2">
        <f>($AX$130+$BB$130)</f>
        <v>1908</v>
      </c>
      <c r="BK130">
        <f>($BA$130+$BE$130)</f>
        <v>6810</v>
      </c>
    </row>
    <row r="131" spans="1:63" x14ac:dyDescent="0.35">
      <c r="B131" s="2" t="s">
        <v>18</v>
      </c>
      <c r="C131" s="2"/>
      <c r="D131" s="2"/>
      <c r="E131" s="2"/>
      <c r="F131" s="2"/>
      <c r="G131" s="2"/>
      <c r="H131" s="2">
        <f>AVERAGE(H125:H129)</f>
        <v>3.7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2"/>
    </row>
    <row r="132" spans="1:63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2"/>
    </row>
    <row r="133" spans="1:63" x14ac:dyDescent="0.35">
      <c r="A133" s="2" t="s">
        <v>180</v>
      </c>
      <c r="B133" s="8" t="s">
        <v>8</v>
      </c>
      <c r="C133" s="8" t="s">
        <v>9</v>
      </c>
      <c r="D133" s="8">
        <v>613</v>
      </c>
      <c r="E133" s="8">
        <v>2240</v>
      </c>
      <c r="F133" s="8">
        <v>307</v>
      </c>
      <c r="G133" s="8">
        <f t="shared" ref="G133:G139" si="24">(E133-F133)</f>
        <v>1933</v>
      </c>
      <c r="H133" s="8">
        <v>4.8</v>
      </c>
      <c r="I133" s="8">
        <f t="shared" ref="I133:I139" si="25">(G133*H133)</f>
        <v>9278.4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8">
        <v>1676</v>
      </c>
      <c r="AH133" s="8">
        <v>277</v>
      </c>
      <c r="AI133" s="8"/>
      <c r="AJ133" s="8"/>
      <c r="AK133" s="8">
        <v>874</v>
      </c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23">
        <v>2271</v>
      </c>
      <c r="AY133" s="11"/>
      <c r="AZ133" s="11"/>
      <c r="BA133" s="23">
        <v>7496</v>
      </c>
      <c r="BB133" s="11"/>
      <c r="BC133" s="11"/>
      <c r="BD133" s="11"/>
      <c r="BE133" s="11"/>
      <c r="BF133" s="11"/>
      <c r="BG133" s="11"/>
      <c r="BH133" s="11"/>
      <c r="BI133" s="11"/>
      <c r="BJ133" s="2"/>
    </row>
    <row r="134" spans="1:63" x14ac:dyDescent="0.35">
      <c r="A134" s="2" t="s">
        <v>180</v>
      </c>
      <c r="B134" s="8" t="s">
        <v>152</v>
      </c>
      <c r="C134" s="8" t="s">
        <v>9</v>
      </c>
      <c r="D134" s="8">
        <v>478</v>
      </c>
      <c r="E134" s="8">
        <v>1680</v>
      </c>
      <c r="F134" s="8">
        <v>190</v>
      </c>
      <c r="G134" s="8">
        <f t="shared" si="24"/>
        <v>1490</v>
      </c>
      <c r="H134" s="8">
        <v>3.25</v>
      </c>
      <c r="I134" s="8">
        <f t="shared" si="25"/>
        <v>4842.5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23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2"/>
    </row>
    <row r="135" spans="1:63" x14ac:dyDescent="0.35">
      <c r="A135" s="2" t="s">
        <v>180</v>
      </c>
      <c r="B135" s="8" t="s">
        <v>31</v>
      </c>
      <c r="C135" s="8" t="s">
        <v>9</v>
      </c>
      <c r="D135" s="8">
        <v>762</v>
      </c>
      <c r="E135" s="8">
        <v>2640</v>
      </c>
      <c r="F135" s="8">
        <v>381</v>
      </c>
      <c r="G135" s="8">
        <f t="shared" si="24"/>
        <v>2259</v>
      </c>
      <c r="H135" s="8">
        <v>4.3</v>
      </c>
      <c r="I135" s="8">
        <f t="shared" si="25"/>
        <v>9713.6999999999989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2"/>
    </row>
    <row r="136" spans="1:63" x14ac:dyDescent="0.35">
      <c r="A136" s="2" t="s">
        <v>180</v>
      </c>
      <c r="B136" s="8" t="s">
        <v>12</v>
      </c>
      <c r="C136" s="8" t="s">
        <v>9</v>
      </c>
      <c r="D136" s="8">
        <v>310</v>
      </c>
      <c r="E136" s="8">
        <v>1080</v>
      </c>
      <c r="F136" s="8">
        <v>155</v>
      </c>
      <c r="G136" s="8">
        <f t="shared" si="24"/>
        <v>925</v>
      </c>
      <c r="H136" s="8">
        <v>3.5</v>
      </c>
      <c r="I136" s="8">
        <f t="shared" si="25"/>
        <v>3237.5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2"/>
    </row>
    <row r="137" spans="1:63" x14ac:dyDescent="0.35">
      <c r="A137" s="2" t="s">
        <v>180</v>
      </c>
      <c r="B137" s="8" t="s">
        <v>12</v>
      </c>
      <c r="C137" s="8" t="s">
        <v>9</v>
      </c>
      <c r="D137" s="8">
        <v>63</v>
      </c>
      <c r="E137" s="8">
        <v>540</v>
      </c>
      <c r="F137" s="8">
        <v>25</v>
      </c>
      <c r="G137" s="8">
        <f t="shared" si="24"/>
        <v>515</v>
      </c>
      <c r="H137" s="8">
        <v>1.5</v>
      </c>
      <c r="I137" s="8">
        <f t="shared" si="25"/>
        <v>772.5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2"/>
    </row>
    <row r="138" spans="1:63" x14ac:dyDescent="0.35">
      <c r="A138" s="2" t="s">
        <v>180</v>
      </c>
      <c r="B138" s="8" t="s">
        <v>181</v>
      </c>
      <c r="C138" s="8" t="s">
        <v>9</v>
      </c>
      <c r="D138" s="8">
        <v>514</v>
      </c>
      <c r="E138" s="8">
        <v>1920</v>
      </c>
      <c r="F138" s="8">
        <v>257</v>
      </c>
      <c r="G138" s="8">
        <f t="shared" si="24"/>
        <v>1663</v>
      </c>
      <c r="H138" s="8">
        <v>4.2</v>
      </c>
      <c r="I138" s="8">
        <f t="shared" si="25"/>
        <v>6984.6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2"/>
    </row>
    <row r="139" spans="1:63" x14ac:dyDescent="0.35">
      <c r="A139" s="2" t="s">
        <v>180</v>
      </c>
      <c r="B139" s="8" t="s">
        <v>15</v>
      </c>
      <c r="C139" s="8" t="s">
        <v>9</v>
      </c>
      <c r="D139" s="8">
        <v>64</v>
      </c>
      <c r="E139" s="8">
        <v>236</v>
      </c>
      <c r="F139" s="8">
        <v>32</v>
      </c>
      <c r="G139" s="8">
        <f t="shared" si="24"/>
        <v>204</v>
      </c>
      <c r="H139" s="8">
        <v>4.5</v>
      </c>
      <c r="I139" s="8">
        <f t="shared" si="25"/>
        <v>918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2"/>
    </row>
    <row r="140" spans="1:63" x14ac:dyDescent="0.35">
      <c r="B140" s="2" t="s">
        <v>17</v>
      </c>
      <c r="C140" s="2"/>
      <c r="D140" s="2">
        <f>SUM($D$133:$D$139)</f>
        <v>2804</v>
      </c>
      <c r="E140" s="2">
        <f>SUM($E$133:$E$139)</f>
        <v>10336</v>
      </c>
      <c r="F140" s="2">
        <f>SUM($F$133:$F$139)</f>
        <v>1347</v>
      </c>
      <c r="G140" s="2">
        <f>SUM($G$133:$G$139)</f>
        <v>8989</v>
      </c>
      <c r="H140" s="2"/>
      <c r="I140" s="2">
        <f>SUM($I$133:$I$139)</f>
        <v>35747.199999999997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>
        <v>1676</v>
      </c>
      <c r="AH140" s="2">
        <v>277</v>
      </c>
      <c r="AI140" s="2"/>
      <c r="AJ140" s="2"/>
      <c r="AK140" s="2">
        <v>874</v>
      </c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11">
        <v>2271</v>
      </c>
      <c r="AY140" s="11"/>
      <c r="AZ140" s="11"/>
      <c r="BA140" s="11">
        <v>7496</v>
      </c>
      <c r="BB140" s="11"/>
      <c r="BC140" s="11"/>
      <c r="BD140" s="11"/>
      <c r="BE140" s="11"/>
      <c r="BF140" s="11"/>
      <c r="BG140" s="11"/>
      <c r="BH140" s="11"/>
      <c r="BI140" s="11"/>
      <c r="BJ140" s="2">
        <f>($AH$140+$AX$140)</f>
        <v>2548</v>
      </c>
      <c r="BK140">
        <f>($AG$140+$AK$140+$BA$140)</f>
        <v>10046</v>
      </c>
    </row>
    <row r="141" spans="1:63" x14ac:dyDescent="0.35">
      <c r="B141" s="2" t="s">
        <v>18</v>
      </c>
      <c r="C141" s="2"/>
      <c r="D141" s="2"/>
      <c r="E141" s="2"/>
      <c r="F141" s="2"/>
      <c r="G141" s="2"/>
      <c r="H141" s="2">
        <f>AVERAGE($H$133:$H$139)</f>
        <v>3.7214285714285715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2"/>
    </row>
    <row r="142" spans="1:63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2"/>
    </row>
    <row r="143" spans="1:63" x14ac:dyDescent="0.35">
      <c r="A143" s="2" t="s">
        <v>182</v>
      </c>
      <c r="B143" s="8" t="s">
        <v>8</v>
      </c>
      <c r="C143" s="8" t="s">
        <v>9</v>
      </c>
      <c r="D143" s="8">
        <v>534</v>
      </c>
      <c r="E143" s="8">
        <v>1940</v>
      </c>
      <c r="F143" s="8">
        <v>267</v>
      </c>
      <c r="G143" s="8">
        <f>(E143-F143)</f>
        <v>1673</v>
      </c>
      <c r="H143" s="8">
        <v>5</v>
      </c>
      <c r="I143" s="8">
        <f t="shared" ref="I143:I153" si="26">(G143*H143)</f>
        <v>8365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8">
        <v>370</v>
      </c>
      <c r="AA143" s="8"/>
      <c r="AB143" s="8"/>
      <c r="AC143" s="8">
        <v>1100</v>
      </c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3">
        <v>2289</v>
      </c>
      <c r="AY143" s="23"/>
      <c r="AZ143" s="23"/>
      <c r="BA143" s="23"/>
      <c r="BB143" s="23">
        <v>534</v>
      </c>
      <c r="BC143" s="23"/>
      <c r="BD143" s="23"/>
      <c r="BE143" s="23">
        <v>1940</v>
      </c>
      <c r="BF143" s="11"/>
      <c r="BG143" s="11"/>
      <c r="BH143" s="11"/>
      <c r="BI143" s="11"/>
      <c r="BJ143" s="2"/>
    </row>
    <row r="144" spans="1:63" x14ac:dyDescent="0.35">
      <c r="A144" s="2" t="s">
        <v>182</v>
      </c>
      <c r="B144" s="8" t="s">
        <v>14</v>
      </c>
      <c r="C144" s="8" t="s">
        <v>9</v>
      </c>
      <c r="D144" s="8">
        <v>471</v>
      </c>
      <c r="E144" s="8">
        <v>1940</v>
      </c>
      <c r="F144" s="8">
        <v>235</v>
      </c>
      <c r="G144" s="8">
        <f>(E144-F144)</f>
        <v>1705</v>
      </c>
      <c r="H144" s="8">
        <v>4.4000000000000004</v>
      </c>
      <c r="I144" s="8">
        <f t="shared" si="26"/>
        <v>7502.0000000000009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2"/>
    </row>
    <row r="145" spans="1:63" x14ac:dyDescent="0.35">
      <c r="A145" s="2" t="s">
        <v>182</v>
      </c>
      <c r="B145" s="8" t="s">
        <v>15</v>
      </c>
      <c r="C145" s="8" t="s">
        <v>9</v>
      </c>
      <c r="D145" s="8">
        <v>80</v>
      </c>
      <c r="E145" s="8">
        <v>310</v>
      </c>
      <c r="F145" s="8">
        <v>40</v>
      </c>
      <c r="G145" s="8">
        <f t="shared" ref="G145:G153" si="27">(E145-F145)</f>
        <v>270</v>
      </c>
      <c r="H145" s="8">
        <v>4.5</v>
      </c>
      <c r="I145" s="8">
        <f t="shared" si="26"/>
        <v>1215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2"/>
    </row>
    <row r="146" spans="1:63" x14ac:dyDescent="0.35">
      <c r="A146" s="2" t="s">
        <v>182</v>
      </c>
      <c r="B146" s="8" t="s">
        <v>152</v>
      </c>
      <c r="C146" s="8" t="s">
        <v>9</v>
      </c>
      <c r="D146" s="8">
        <v>706</v>
      </c>
      <c r="E146" s="8">
        <v>2180</v>
      </c>
      <c r="F146" s="8">
        <v>285</v>
      </c>
      <c r="G146" s="8">
        <f t="shared" si="27"/>
        <v>1895</v>
      </c>
      <c r="H146" s="8">
        <v>3.25</v>
      </c>
      <c r="I146" s="8">
        <f t="shared" si="26"/>
        <v>6158.75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2"/>
    </row>
    <row r="147" spans="1:63" x14ac:dyDescent="0.35">
      <c r="A147" s="2" t="s">
        <v>182</v>
      </c>
      <c r="B147" s="8" t="s">
        <v>12</v>
      </c>
      <c r="C147" s="8" t="s">
        <v>9</v>
      </c>
      <c r="D147" s="8">
        <v>68</v>
      </c>
      <c r="E147" s="8">
        <v>560</v>
      </c>
      <c r="F147" s="8">
        <v>40</v>
      </c>
      <c r="G147" s="8">
        <f t="shared" si="27"/>
        <v>520</v>
      </c>
      <c r="H147" s="8">
        <v>1.5</v>
      </c>
      <c r="I147" s="8">
        <f t="shared" si="26"/>
        <v>780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2"/>
    </row>
    <row r="148" spans="1:63" x14ac:dyDescent="0.35">
      <c r="A148" s="2" t="s">
        <v>182</v>
      </c>
      <c r="B148" s="8" t="s">
        <v>12</v>
      </c>
      <c r="C148" s="8" t="s">
        <v>9</v>
      </c>
      <c r="D148" s="8">
        <v>333</v>
      </c>
      <c r="E148" s="8">
        <v>1140</v>
      </c>
      <c r="F148" s="8">
        <v>166</v>
      </c>
      <c r="G148" s="8">
        <f t="shared" si="27"/>
        <v>974</v>
      </c>
      <c r="H148" s="8">
        <v>3.5</v>
      </c>
      <c r="I148" s="8">
        <f t="shared" si="26"/>
        <v>3409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2"/>
    </row>
    <row r="149" spans="1:63" x14ac:dyDescent="0.35">
      <c r="A149" s="2" t="s">
        <v>182</v>
      </c>
      <c r="B149" s="8" t="s">
        <v>183</v>
      </c>
      <c r="C149" s="8" t="s">
        <v>9</v>
      </c>
      <c r="D149" s="8">
        <v>97</v>
      </c>
      <c r="E149" s="8">
        <v>780</v>
      </c>
      <c r="F149" s="8">
        <v>48</v>
      </c>
      <c r="G149" s="8">
        <f t="shared" si="27"/>
        <v>732</v>
      </c>
      <c r="H149" s="8">
        <v>3.5</v>
      </c>
      <c r="I149" s="8">
        <f t="shared" si="26"/>
        <v>2562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2"/>
    </row>
    <row r="150" spans="1:63" x14ac:dyDescent="0.35">
      <c r="A150" s="2" t="s">
        <v>182</v>
      </c>
      <c r="B150" s="8" t="s">
        <v>183</v>
      </c>
      <c r="C150" s="8" t="s">
        <v>9</v>
      </c>
      <c r="D150" s="8">
        <v>264</v>
      </c>
      <c r="E150" s="8">
        <v>980</v>
      </c>
      <c r="F150" s="8">
        <v>132</v>
      </c>
      <c r="G150" s="8">
        <f t="shared" si="27"/>
        <v>848</v>
      </c>
      <c r="H150" s="8">
        <v>5</v>
      </c>
      <c r="I150" s="19">
        <f t="shared" si="26"/>
        <v>4240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2"/>
    </row>
    <row r="151" spans="1:63" x14ac:dyDescent="0.35">
      <c r="A151" s="2" t="s">
        <v>182</v>
      </c>
      <c r="B151" s="8" t="s">
        <v>147</v>
      </c>
      <c r="C151" s="8" t="s">
        <v>9</v>
      </c>
      <c r="D151" s="8">
        <v>73</v>
      </c>
      <c r="E151" s="8">
        <v>260</v>
      </c>
      <c r="F151" s="8">
        <v>36</v>
      </c>
      <c r="G151" s="8">
        <f t="shared" si="27"/>
        <v>224</v>
      </c>
      <c r="H151" s="8">
        <v>4</v>
      </c>
      <c r="I151" s="8">
        <f t="shared" si="26"/>
        <v>896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2"/>
    </row>
    <row r="152" spans="1:63" x14ac:dyDescent="0.35">
      <c r="A152" s="2" t="s">
        <v>182</v>
      </c>
      <c r="B152" s="8" t="s">
        <v>147</v>
      </c>
      <c r="C152" s="8" t="s">
        <v>9</v>
      </c>
      <c r="D152" s="8">
        <v>192</v>
      </c>
      <c r="E152" s="8">
        <v>1420</v>
      </c>
      <c r="F152" s="8">
        <v>115</v>
      </c>
      <c r="G152" s="8">
        <f t="shared" si="27"/>
        <v>1305</v>
      </c>
      <c r="H152" s="8">
        <v>2.5</v>
      </c>
      <c r="I152" s="8">
        <f t="shared" si="26"/>
        <v>3262.5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2"/>
    </row>
    <row r="153" spans="1:63" x14ac:dyDescent="0.35">
      <c r="A153" s="2" t="s">
        <v>182</v>
      </c>
      <c r="B153" s="8" t="s">
        <v>13</v>
      </c>
      <c r="C153" s="8" t="s">
        <v>9</v>
      </c>
      <c r="D153" s="8">
        <v>375</v>
      </c>
      <c r="E153" s="8">
        <v>1280</v>
      </c>
      <c r="F153" s="8">
        <v>187</v>
      </c>
      <c r="G153" s="8">
        <f t="shared" si="27"/>
        <v>1093</v>
      </c>
      <c r="H153" s="8">
        <v>3.5</v>
      </c>
      <c r="I153" s="8">
        <f t="shared" si="26"/>
        <v>3825.5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2"/>
    </row>
    <row r="154" spans="1:63" x14ac:dyDescent="0.35">
      <c r="B154" s="2" t="s">
        <v>17</v>
      </c>
      <c r="C154" s="2"/>
      <c r="D154" s="2">
        <f t="shared" ref="D154:I154" si="28">SUM(D143:D153)</f>
        <v>3193</v>
      </c>
      <c r="E154" s="2">
        <f t="shared" si="28"/>
        <v>12790</v>
      </c>
      <c r="F154" s="2">
        <f t="shared" si="28"/>
        <v>1551</v>
      </c>
      <c r="G154" s="2">
        <f t="shared" si="28"/>
        <v>11239</v>
      </c>
      <c r="H154" s="2"/>
      <c r="I154" s="2">
        <f t="shared" si="28"/>
        <v>42215.75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>
        <v>370</v>
      </c>
      <c r="AA154" s="2"/>
      <c r="AB154" s="2"/>
      <c r="AC154" s="2">
        <v>1100</v>
      </c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11">
        <v>2289</v>
      </c>
      <c r="AY154" s="11"/>
      <c r="AZ154" s="11"/>
      <c r="BA154" s="11"/>
      <c r="BB154" s="11">
        <v>534</v>
      </c>
      <c r="BC154" s="11"/>
      <c r="BD154" s="11"/>
      <c r="BE154" s="11">
        <v>1940</v>
      </c>
      <c r="BF154" s="11"/>
      <c r="BG154" s="11"/>
      <c r="BH154" s="11"/>
      <c r="BI154" s="11"/>
      <c r="BJ154" s="2">
        <f>(Z154+AX154+BB154)</f>
        <v>3193</v>
      </c>
    </row>
    <row r="155" spans="1:63" x14ac:dyDescent="0.35">
      <c r="B155" s="2" t="s">
        <v>18</v>
      </c>
      <c r="C155" s="2"/>
      <c r="D155" s="2"/>
      <c r="E155" s="2"/>
      <c r="F155" s="2"/>
      <c r="G155" s="2"/>
      <c r="H155" s="2">
        <f>AVERAGE(H143:H153)</f>
        <v>3.6954545454545453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2"/>
    </row>
    <row r="156" spans="1:63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10"/>
      <c r="BK156" s="9"/>
    </row>
    <row r="157" spans="1:63" x14ac:dyDescent="0.35">
      <c r="A157" s="2" t="s">
        <v>184</v>
      </c>
      <c r="B157" s="8" t="s">
        <v>8</v>
      </c>
      <c r="C157" s="8" t="s">
        <v>9</v>
      </c>
      <c r="D157" s="8">
        <v>1430</v>
      </c>
      <c r="E157" s="8">
        <v>4540</v>
      </c>
      <c r="F157" s="8">
        <v>572</v>
      </c>
      <c r="G157" s="8">
        <f t="shared" ref="G157:G164" si="29">(E157-F157)</f>
        <v>3968</v>
      </c>
      <c r="H157" s="8">
        <v>5</v>
      </c>
      <c r="I157" s="15">
        <f t="shared" ref="I157:I164" si="30">(G157*H157)</f>
        <v>19840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4">
        <v>174</v>
      </c>
      <c r="AU157" s="8"/>
      <c r="AV157" s="8" t="s">
        <v>36</v>
      </c>
      <c r="AW157" s="8"/>
      <c r="AX157" s="23">
        <v>194</v>
      </c>
      <c r="AY157" s="23"/>
      <c r="AZ157" s="23" t="s">
        <v>36</v>
      </c>
      <c r="BA157" s="23"/>
      <c r="BB157" s="23">
        <v>1430</v>
      </c>
      <c r="BC157" s="23"/>
      <c r="BD157" s="23"/>
      <c r="BE157" s="11"/>
      <c r="BF157" s="11"/>
      <c r="BG157" s="11"/>
      <c r="BH157" s="11"/>
      <c r="BI157" s="11"/>
      <c r="BJ157" s="2"/>
    </row>
    <row r="158" spans="1:63" x14ac:dyDescent="0.35">
      <c r="A158" s="2" t="s">
        <v>184</v>
      </c>
      <c r="B158" s="8" t="s">
        <v>8</v>
      </c>
      <c r="C158" s="8" t="s">
        <v>9</v>
      </c>
      <c r="D158" s="8">
        <v>302</v>
      </c>
      <c r="E158" s="8">
        <v>1060</v>
      </c>
      <c r="F158" s="8">
        <v>120</v>
      </c>
      <c r="G158" s="8">
        <f t="shared" si="29"/>
        <v>940</v>
      </c>
      <c r="H158" s="8">
        <v>5</v>
      </c>
      <c r="I158" s="8">
        <f t="shared" si="30"/>
        <v>4700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8">
        <v>201</v>
      </c>
      <c r="AU158" s="8"/>
      <c r="AV158" s="8" t="s">
        <v>9</v>
      </c>
      <c r="AW158" s="8"/>
      <c r="AX158" s="23">
        <v>1323</v>
      </c>
      <c r="AY158" s="23"/>
      <c r="AZ158" s="23" t="s">
        <v>9</v>
      </c>
      <c r="BA158" s="23"/>
      <c r="BB158" s="23"/>
      <c r="BC158" s="23"/>
      <c r="BD158" s="23"/>
      <c r="BE158" s="11"/>
      <c r="BF158" s="11"/>
      <c r="BG158" s="11"/>
      <c r="BH158" s="11"/>
      <c r="BI158" s="11"/>
      <c r="BJ158" s="2"/>
    </row>
    <row r="159" spans="1:63" x14ac:dyDescent="0.35">
      <c r="A159" s="2" t="s">
        <v>184</v>
      </c>
      <c r="B159" s="8" t="s">
        <v>31</v>
      </c>
      <c r="C159" s="8" t="s">
        <v>36</v>
      </c>
      <c r="D159" s="8">
        <v>368</v>
      </c>
      <c r="E159" s="8">
        <v>1220</v>
      </c>
      <c r="F159" s="8">
        <v>184</v>
      </c>
      <c r="G159" s="8">
        <f t="shared" si="29"/>
        <v>1036</v>
      </c>
      <c r="H159" s="8">
        <v>4.5</v>
      </c>
      <c r="I159" s="8">
        <f t="shared" si="30"/>
        <v>4662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8"/>
      <c r="AU159" s="8"/>
      <c r="AV159" s="8"/>
      <c r="AW159" s="8"/>
      <c r="AX159" s="23"/>
      <c r="AY159" s="23"/>
      <c r="AZ159" s="23"/>
      <c r="BA159" s="23"/>
      <c r="BB159" s="23"/>
      <c r="BC159" s="23"/>
      <c r="BD159" s="23"/>
      <c r="BE159" s="11"/>
      <c r="BF159" s="11"/>
      <c r="BG159" s="11"/>
      <c r="BH159" s="11"/>
      <c r="BI159" s="11"/>
      <c r="BJ159" s="2"/>
    </row>
    <row r="160" spans="1:63" x14ac:dyDescent="0.35">
      <c r="A160" s="2" t="s">
        <v>184</v>
      </c>
      <c r="B160" s="8" t="s">
        <v>26</v>
      </c>
      <c r="C160" s="8" t="s">
        <v>9</v>
      </c>
      <c r="D160" s="8">
        <v>220</v>
      </c>
      <c r="E160" s="8">
        <v>860</v>
      </c>
      <c r="F160" s="8">
        <v>80</v>
      </c>
      <c r="G160" s="8">
        <f t="shared" si="29"/>
        <v>780</v>
      </c>
      <c r="H160" s="8">
        <v>3.5</v>
      </c>
      <c r="I160" s="8">
        <f t="shared" si="30"/>
        <v>2730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2"/>
    </row>
    <row r="161" spans="1:62" x14ac:dyDescent="0.35">
      <c r="A161" s="2" t="s">
        <v>184</v>
      </c>
      <c r="B161" s="8" t="s">
        <v>147</v>
      </c>
      <c r="C161" s="8" t="s">
        <v>9</v>
      </c>
      <c r="D161" s="8">
        <v>109</v>
      </c>
      <c r="E161" s="8">
        <v>380</v>
      </c>
      <c r="F161" s="8">
        <v>55</v>
      </c>
      <c r="G161" s="8">
        <f t="shared" si="29"/>
        <v>325</v>
      </c>
      <c r="H161" s="8">
        <v>4.25</v>
      </c>
      <c r="I161" s="8">
        <f t="shared" si="30"/>
        <v>1381.25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2"/>
    </row>
    <row r="162" spans="1:62" x14ac:dyDescent="0.35">
      <c r="A162" s="2" t="s">
        <v>184</v>
      </c>
      <c r="B162" s="8" t="s">
        <v>14</v>
      </c>
      <c r="C162" s="8" t="s">
        <v>9</v>
      </c>
      <c r="D162" s="8">
        <v>564</v>
      </c>
      <c r="E162" s="8">
        <v>2100</v>
      </c>
      <c r="F162" s="8">
        <v>282</v>
      </c>
      <c r="G162" s="8">
        <f t="shared" si="29"/>
        <v>1818</v>
      </c>
      <c r="H162" s="8">
        <v>4.5</v>
      </c>
      <c r="I162" s="8">
        <f t="shared" si="30"/>
        <v>8181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2"/>
    </row>
    <row r="163" spans="1:62" x14ac:dyDescent="0.35">
      <c r="A163" s="2" t="s">
        <v>184</v>
      </c>
      <c r="B163" s="8" t="s">
        <v>12</v>
      </c>
      <c r="C163" s="8" t="s">
        <v>9</v>
      </c>
      <c r="D163" s="8">
        <v>24</v>
      </c>
      <c r="E163" s="8">
        <v>200</v>
      </c>
      <c r="F163" s="8">
        <v>15</v>
      </c>
      <c r="G163" s="8">
        <f t="shared" si="29"/>
        <v>185</v>
      </c>
      <c r="H163" s="8">
        <v>1.5</v>
      </c>
      <c r="I163" s="8">
        <f t="shared" si="30"/>
        <v>277.5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2"/>
    </row>
    <row r="164" spans="1:62" x14ac:dyDescent="0.35">
      <c r="A164" s="2" t="s">
        <v>184</v>
      </c>
      <c r="B164" s="8" t="s">
        <v>12</v>
      </c>
      <c r="C164" s="8" t="s">
        <v>9</v>
      </c>
      <c r="D164" s="8">
        <v>104</v>
      </c>
      <c r="E164" s="8">
        <v>360</v>
      </c>
      <c r="F164" s="8">
        <v>50</v>
      </c>
      <c r="G164" s="8">
        <f t="shared" si="29"/>
        <v>310</v>
      </c>
      <c r="H164" s="8">
        <v>3.5</v>
      </c>
      <c r="I164" s="8">
        <f t="shared" si="30"/>
        <v>1085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2"/>
    </row>
    <row r="165" spans="1:62" x14ac:dyDescent="0.35">
      <c r="B165" s="2" t="s">
        <v>17</v>
      </c>
      <c r="C165" s="2"/>
      <c r="D165" s="2">
        <f t="shared" ref="D165:I165" si="31">SUM(D157:D164)</f>
        <v>3121</v>
      </c>
      <c r="E165" s="2">
        <f t="shared" si="31"/>
        <v>10720</v>
      </c>
      <c r="F165" s="2">
        <f t="shared" si="31"/>
        <v>1358</v>
      </c>
      <c r="G165" s="2">
        <f t="shared" si="31"/>
        <v>9362</v>
      </c>
      <c r="H165" s="2"/>
      <c r="I165" s="2">
        <f t="shared" si="31"/>
        <v>42856.75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>
        <f>SUM(AT157:AT164)</f>
        <v>375</v>
      </c>
      <c r="AU165" s="2"/>
      <c r="AV165" s="2"/>
      <c r="AW165" s="2"/>
      <c r="AX165" s="11">
        <f>SUM(AX157:AX164)</f>
        <v>1517</v>
      </c>
      <c r="AY165" s="11"/>
      <c r="AZ165" s="11"/>
      <c r="BA165" s="11"/>
      <c r="BB165" s="11">
        <v>1430</v>
      </c>
      <c r="BC165" s="11"/>
      <c r="BD165" s="11"/>
      <c r="BE165" s="11"/>
      <c r="BF165" s="11"/>
      <c r="BG165" s="11"/>
      <c r="BH165" s="11"/>
      <c r="BI165" s="11"/>
      <c r="BJ165" s="2">
        <f>($AT$165+$AX$165+$BB$165)</f>
        <v>3322</v>
      </c>
    </row>
    <row r="166" spans="1:62" x14ac:dyDescent="0.35">
      <c r="B166" s="2" t="s">
        <v>18</v>
      </c>
      <c r="C166" s="2"/>
      <c r="D166" s="2"/>
      <c r="E166" s="2"/>
      <c r="F166" s="2"/>
      <c r="G166" s="2"/>
      <c r="H166" s="2">
        <f>AVERAGE(H157:H164)</f>
        <v>3.96875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2"/>
    </row>
    <row r="167" spans="1:62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2"/>
    </row>
    <row r="168" spans="1:62" x14ac:dyDescent="0.35">
      <c r="A168" s="2" t="s">
        <v>185</v>
      </c>
      <c r="B168" s="8" t="s">
        <v>26</v>
      </c>
      <c r="C168" s="8" t="s">
        <v>9</v>
      </c>
      <c r="D168" s="8">
        <v>482</v>
      </c>
      <c r="E168" s="8">
        <v>1860</v>
      </c>
      <c r="F168" s="8">
        <v>190</v>
      </c>
      <c r="G168" s="8">
        <f t="shared" ref="G168:G173" si="32">(E168-F168)</f>
        <v>1670</v>
      </c>
      <c r="H168" s="8">
        <v>5</v>
      </c>
      <c r="I168" s="8">
        <f t="shared" ref="I168:I173" si="33">(G168*H168)</f>
        <v>8350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8">
        <v>64</v>
      </c>
      <c r="AM168" s="8"/>
      <c r="AN168" s="8" t="s">
        <v>36</v>
      </c>
      <c r="AO168" s="8"/>
      <c r="AP168" s="8"/>
      <c r="AQ168" s="8"/>
      <c r="AR168" s="8"/>
      <c r="AS168" s="8"/>
      <c r="AT168" s="8"/>
      <c r="AU168" s="8"/>
      <c r="AV168" s="8"/>
      <c r="AW168" s="8"/>
      <c r="AX168" s="23">
        <v>45</v>
      </c>
      <c r="AY168" s="23"/>
      <c r="AZ168" s="23" t="s">
        <v>36</v>
      </c>
      <c r="BA168" s="11"/>
      <c r="BB168" s="11"/>
      <c r="BC168" s="11"/>
      <c r="BD168" s="11"/>
      <c r="BE168" s="11"/>
      <c r="BF168" s="11"/>
      <c r="BG168" s="11"/>
      <c r="BH168" s="11"/>
      <c r="BI168" s="11"/>
      <c r="BJ168" s="2"/>
    </row>
    <row r="169" spans="1:62" x14ac:dyDescent="0.35">
      <c r="A169" s="2" t="s">
        <v>185</v>
      </c>
      <c r="B169" s="8" t="s">
        <v>14</v>
      </c>
      <c r="C169" s="8" t="s">
        <v>9</v>
      </c>
      <c r="D169" s="8">
        <v>689</v>
      </c>
      <c r="E169" s="8">
        <v>2220</v>
      </c>
      <c r="F169" s="8">
        <v>345</v>
      </c>
      <c r="G169" s="8">
        <f t="shared" si="32"/>
        <v>1875</v>
      </c>
      <c r="H169" s="8">
        <v>3.75</v>
      </c>
      <c r="I169" s="8">
        <f t="shared" si="33"/>
        <v>7031.25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8">
        <v>684</v>
      </c>
      <c r="AM169" s="8"/>
      <c r="AN169" s="8" t="s">
        <v>9</v>
      </c>
      <c r="AO169" s="8"/>
      <c r="AP169" s="8"/>
      <c r="AQ169" s="8"/>
      <c r="AR169" s="8"/>
      <c r="AS169" s="8"/>
      <c r="AT169" s="8"/>
      <c r="AU169" s="8"/>
      <c r="AV169" s="8"/>
      <c r="AW169" s="8"/>
      <c r="AX169" s="23">
        <v>1498</v>
      </c>
      <c r="AY169" s="23"/>
      <c r="AZ169" s="23" t="s">
        <v>9</v>
      </c>
      <c r="BA169" s="11"/>
      <c r="BB169" s="11"/>
      <c r="BC169" s="11"/>
      <c r="BD169" s="11"/>
      <c r="BE169" s="11"/>
      <c r="BF169" s="11"/>
      <c r="BG169" s="11"/>
      <c r="BH169" s="11"/>
      <c r="BI169" s="11"/>
      <c r="BJ169" s="2"/>
    </row>
    <row r="170" spans="1:62" x14ac:dyDescent="0.35">
      <c r="A170" s="2" t="s">
        <v>185</v>
      </c>
      <c r="B170" s="8" t="s">
        <v>32</v>
      </c>
      <c r="C170" s="8" t="s">
        <v>9</v>
      </c>
      <c r="D170" s="8">
        <v>383</v>
      </c>
      <c r="E170" s="8">
        <v>1445</v>
      </c>
      <c r="F170" s="8">
        <v>195</v>
      </c>
      <c r="G170" s="8">
        <f t="shared" si="32"/>
        <v>1250</v>
      </c>
      <c r="H170" s="8">
        <v>5.25</v>
      </c>
      <c r="I170" s="8">
        <f t="shared" si="33"/>
        <v>6562.5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2"/>
    </row>
    <row r="171" spans="1:62" x14ac:dyDescent="0.35">
      <c r="A171" s="2" t="s">
        <v>185</v>
      </c>
      <c r="B171" s="8" t="s">
        <v>8</v>
      </c>
      <c r="C171" s="8" t="s">
        <v>9</v>
      </c>
      <c r="D171" s="8">
        <v>628</v>
      </c>
      <c r="E171" s="8">
        <v>2200</v>
      </c>
      <c r="F171" s="8">
        <v>314</v>
      </c>
      <c r="G171" s="8">
        <f t="shared" si="32"/>
        <v>1886</v>
      </c>
      <c r="H171" s="8">
        <v>5</v>
      </c>
      <c r="I171" s="8">
        <f t="shared" si="33"/>
        <v>9430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2"/>
    </row>
    <row r="172" spans="1:62" x14ac:dyDescent="0.35">
      <c r="A172" s="2" t="s">
        <v>185</v>
      </c>
      <c r="B172" s="8" t="s">
        <v>22</v>
      </c>
      <c r="C172" s="8" t="s">
        <v>36</v>
      </c>
      <c r="D172" s="8">
        <v>64</v>
      </c>
      <c r="E172" s="8">
        <v>540</v>
      </c>
      <c r="F172" s="8">
        <v>80</v>
      </c>
      <c r="G172" s="8">
        <f t="shared" si="32"/>
        <v>460</v>
      </c>
      <c r="H172" s="8">
        <v>3</v>
      </c>
      <c r="I172" s="8">
        <f t="shared" si="33"/>
        <v>1380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2"/>
    </row>
    <row r="173" spans="1:62" x14ac:dyDescent="0.35">
      <c r="A173" s="2" t="s">
        <v>185</v>
      </c>
      <c r="B173" s="8" t="s">
        <v>22</v>
      </c>
      <c r="C173" s="8" t="s">
        <v>36</v>
      </c>
      <c r="D173" s="8">
        <v>45</v>
      </c>
      <c r="E173" s="8">
        <v>360</v>
      </c>
      <c r="F173" s="8">
        <v>25</v>
      </c>
      <c r="G173" s="8">
        <f t="shared" si="32"/>
        <v>335</v>
      </c>
      <c r="H173" s="8">
        <v>1.5</v>
      </c>
      <c r="I173" s="8">
        <f t="shared" si="33"/>
        <v>502.5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2"/>
    </row>
    <row r="174" spans="1:62" x14ac:dyDescent="0.35">
      <c r="B174" s="2"/>
      <c r="C174" s="2"/>
      <c r="D174" s="2">
        <f t="shared" ref="D174:I174" si="34">SUM(D168:D173)</f>
        <v>2291</v>
      </c>
      <c r="E174" s="2">
        <f t="shared" si="34"/>
        <v>8625</v>
      </c>
      <c r="F174" s="2">
        <f t="shared" si="34"/>
        <v>1149</v>
      </c>
      <c r="G174" s="2">
        <f t="shared" si="34"/>
        <v>7476</v>
      </c>
      <c r="H174" s="2"/>
      <c r="I174" s="2">
        <f t="shared" si="34"/>
        <v>33256.25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>
        <f>SUM(AL168:AL173)</f>
        <v>748</v>
      </c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11">
        <f>SUM(AX168:AX173)</f>
        <v>1543</v>
      </c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2">
        <f>(AL174+AX174)</f>
        <v>2291</v>
      </c>
    </row>
    <row r="175" spans="1:62" x14ac:dyDescent="0.35">
      <c r="B175" s="2"/>
      <c r="C175" s="2"/>
      <c r="D175" s="2"/>
      <c r="E175" s="2"/>
      <c r="F175" s="2"/>
      <c r="G175" s="2"/>
      <c r="H175" s="2">
        <f>AVERAGE(H168:H173)</f>
        <v>3.9166666666666665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2"/>
    </row>
    <row r="176" spans="1:62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2"/>
    </row>
    <row r="177" spans="1:62" x14ac:dyDescent="0.35">
      <c r="A177" s="4" t="s">
        <v>186</v>
      </c>
      <c r="B177" s="8" t="s">
        <v>22</v>
      </c>
      <c r="C177" s="8" t="s">
        <v>36</v>
      </c>
      <c r="D177" s="8">
        <v>233</v>
      </c>
      <c r="E177" s="8">
        <v>1840</v>
      </c>
      <c r="F177" s="8">
        <v>116</v>
      </c>
      <c r="G177" s="8">
        <f t="shared" ref="G177:G183" si="35">(E177-F177)</f>
        <v>1724</v>
      </c>
      <c r="H177" s="8">
        <v>2.75</v>
      </c>
      <c r="I177" s="8">
        <f t="shared" ref="I177:I184" si="36">(G177*H177)</f>
        <v>4741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8">
        <v>144</v>
      </c>
      <c r="AQ177" s="8"/>
      <c r="AR177" s="8" t="s">
        <v>9</v>
      </c>
      <c r="AS177" s="8"/>
      <c r="AT177" s="8"/>
      <c r="AU177" s="8"/>
      <c r="AV177" s="8"/>
      <c r="AW177" s="8"/>
      <c r="AX177" s="23">
        <v>2903</v>
      </c>
      <c r="AY177" s="23"/>
      <c r="AZ177" s="23" t="s">
        <v>9</v>
      </c>
      <c r="BA177" s="23"/>
      <c r="BB177" s="23">
        <v>565</v>
      </c>
      <c r="BC177" s="23"/>
      <c r="BD177" s="23" t="s">
        <v>221</v>
      </c>
      <c r="BE177" s="11"/>
      <c r="BF177" s="11"/>
      <c r="BG177" s="11"/>
      <c r="BH177" s="11"/>
      <c r="BI177" s="11"/>
      <c r="BJ177" s="2"/>
    </row>
    <row r="178" spans="1:62" x14ac:dyDescent="0.35">
      <c r="A178" s="4" t="s">
        <v>186</v>
      </c>
      <c r="B178" s="8" t="s">
        <v>14</v>
      </c>
      <c r="C178" s="8" t="s">
        <v>9</v>
      </c>
      <c r="D178" s="8">
        <v>763</v>
      </c>
      <c r="E178" s="8">
        <v>3280</v>
      </c>
      <c r="F178" s="8">
        <v>380</v>
      </c>
      <c r="G178" s="19">
        <f t="shared" si="35"/>
        <v>2900</v>
      </c>
      <c r="H178" s="8">
        <v>5.5</v>
      </c>
      <c r="I178" s="8">
        <f t="shared" si="36"/>
        <v>15950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8"/>
      <c r="AQ178" s="8"/>
      <c r="AR178" s="8"/>
      <c r="AS178" s="8"/>
      <c r="AT178" s="8"/>
      <c r="AU178" s="8"/>
      <c r="AV178" s="8"/>
      <c r="AW178" s="8"/>
      <c r="AX178" s="23">
        <v>60</v>
      </c>
      <c r="AY178" s="23"/>
      <c r="AZ178" s="23" t="s">
        <v>36</v>
      </c>
      <c r="BA178" s="23"/>
      <c r="BB178" s="23">
        <v>538</v>
      </c>
      <c r="BC178" s="23"/>
      <c r="BD178" s="23" t="s">
        <v>9</v>
      </c>
      <c r="BE178" s="11"/>
      <c r="BF178" s="11"/>
      <c r="BG178" s="11"/>
      <c r="BH178" s="11"/>
      <c r="BI178" s="11"/>
      <c r="BJ178" s="2"/>
    </row>
    <row r="179" spans="1:62" x14ac:dyDescent="0.35">
      <c r="A179" s="4" t="s">
        <v>186</v>
      </c>
      <c r="B179" s="8" t="s">
        <v>152</v>
      </c>
      <c r="C179" s="8" t="s">
        <v>9</v>
      </c>
      <c r="D179" s="8">
        <v>174</v>
      </c>
      <c r="E179" s="8">
        <v>720</v>
      </c>
      <c r="F179" s="8">
        <v>140</v>
      </c>
      <c r="G179" s="8">
        <f t="shared" si="35"/>
        <v>580</v>
      </c>
      <c r="H179" s="8">
        <v>5</v>
      </c>
      <c r="I179" s="8">
        <f t="shared" si="36"/>
        <v>2900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8"/>
      <c r="AQ179" s="8"/>
      <c r="AR179" s="8"/>
      <c r="AS179" s="8"/>
      <c r="AT179" s="8"/>
      <c r="AU179" s="8"/>
      <c r="AV179" s="8"/>
      <c r="AW179" s="8"/>
      <c r="AX179" s="23"/>
      <c r="AY179" s="23"/>
      <c r="AZ179" s="23"/>
      <c r="BA179" s="23"/>
      <c r="BB179" s="23">
        <v>173</v>
      </c>
      <c r="BC179" s="23"/>
      <c r="BD179" s="23" t="s">
        <v>36</v>
      </c>
      <c r="BE179" s="11"/>
      <c r="BF179" s="11"/>
      <c r="BG179" s="11"/>
      <c r="BH179" s="11"/>
      <c r="BI179" s="11"/>
      <c r="BJ179" s="2"/>
    </row>
    <row r="180" spans="1:62" x14ac:dyDescent="0.35">
      <c r="A180" s="4" t="s">
        <v>186</v>
      </c>
      <c r="B180" s="8" t="s">
        <v>8</v>
      </c>
      <c r="C180" s="8" t="s">
        <v>9</v>
      </c>
      <c r="D180" s="8">
        <v>1410</v>
      </c>
      <c r="E180" s="8">
        <v>5360</v>
      </c>
      <c r="F180" s="8">
        <v>564</v>
      </c>
      <c r="G180" s="8">
        <f t="shared" si="35"/>
        <v>4796</v>
      </c>
      <c r="H180" s="8">
        <v>5.7</v>
      </c>
      <c r="I180" s="8">
        <f t="shared" si="36"/>
        <v>27337.200000000001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8"/>
      <c r="AQ180" s="8"/>
      <c r="AR180" s="8"/>
      <c r="AS180" s="8"/>
      <c r="AT180" s="8"/>
      <c r="AU180" s="8"/>
      <c r="AV180" s="8"/>
      <c r="AW180" s="8"/>
      <c r="AX180" s="23"/>
      <c r="AY180" s="23"/>
      <c r="AZ180" s="23"/>
      <c r="BA180" s="23"/>
      <c r="BB180" s="23">
        <v>724</v>
      </c>
      <c r="BC180" s="23"/>
      <c r="BD180" s="23" t="s">
        <v>124</v>
      </c>
      <c r="BE180" s="11"/>
      <c r="BF180" s="11"/>
      <c r="BG180" s="11"/>
      <c r="BH180" s="11"/>
      <c r="BI180" s="11"/>
      <c r="BJ180" s="2"/>
    </row>
    <row r="181" spans="1:62" x14ac:dyDescent="0.35">
      <c r="A181" s="4" t="s">
        <v>186</v>
      </c>
      <c r="B181" s="8" t="s">
        <v>187</v>
      </c>
      <c r="C181" s="8" t="s">
        <v>9</v>
      </c>
      <c r="D181" s="8">
        <v>89</v>
      </c>
      <c r="E181" s="8">
        <v>340</v>
      </c>
      <c r="F181" s="8">
        <v>45</v>
      </c>
      <c r="G181" s="8">
        <f t="shared" si="35"/>
        <v>295</v>
      </c>
      <c r="H181" s="8">
        <v>4.5</v>
      </c>
      <c r="I181" s="8">
        <f t="shared" si="36"/>
        <v>1327.5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2"/>
    </row>
    <row r="182" spans="1:62" x14ac:dyDescent="0.35">
      <c r="A182" s="4" t="s">
        <v>186</v>
      </c>
      <c r="B182" s="8" t="s">
        <v>188</v>
      </c>
      <c r="C182" s="8" t="s">
        <v>9</v>
      </c>
      <c r="D182" s="8">
        <v>963</v>
      </c>
      <c r="E182" s="8">
        <v>3180</v>
      </c>
      <c r="F182" s="8">
        <v>481</v>
      </c>
      <c r="G182" s="8">
        <f t="shared" si="35"/>
        <v>2699</v>
      </c>
      <c r="H182" s="8">
        <v>5</v>
      </c>
      <c r="I182" s="8">
        <f t="shared" si="36"/>
        <v>13495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2"/>
    </row>
    <row r="183" spans="1:62" x14ac:dyDescent="0.35">
      <c r="A183" s="4" t="s">
        <v>186</v>
      </c>
      <c r="B183" s="8" t="s">
        <v>13</v>
      </c>
      <c r="C183" s="8" t="s">
        <v>9</v>
      </c>
      <c r="D183" s="8">
        <v>671</v>
      </c>
      <c r="E183" s="8">
        <v>2300</v>
      </c>
      <c r="F183" s="8">
        <v>335</v>
      </c>
      <c r="G183" s="8">
        <f t="shared" si="35"/>
        <v>1965</v>
      </c>
      <c r="H183" s="8">
        <v>4</v>
      </c>
      <c r="I183" s="8">
        <f t="shared" si="36"/>
        <v>7860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2"/>
    </row>
    <row r="184" spans="1:62" x14ac:dyDescent="0.35">
      <c r="A184" s="4" t="s">
        <v>186</v>
      </c>
      <c r="B184" s="8" t="s">
        <v>189</v>
      </c>
      <c r="C184" s="8" t="s">
        <v>124</v>
      </c>
      <c r="D184" s="8">
        <v>724</v>
      </c>
      <c r="E184" s="8">
        <v>2175</v>
      </c>
      <c r="F184" s="8"/>
      <c r="G184" s="8">
        <v>2175</v>
      </c>
      <c r="H184" s="8">
        <v>6</v>
      </c>
      <c r="I184" s="8">
        <f t="shared" si="36"/>
        <v>13050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2"/>
    </row>
    <row r="185" spans="1:62" x14ac:dyDescent="0.35">
      <c r="B185" s="2" t="s">
        <v>17</v>
      </c>
      <c r="C185" s="2"/>
      <c r="D185" s="2">
        <f t="shared" ref="D185:I185" si="37">SUM(D177:D184)</f>
        <v>5027</v>
      </c>
      <c r="E185" s="2">
        <f t="shared" si="37"/>
        <v>19195</v>
      </c>
      <c r="F185" s="2">
        <f t="shared" si="37"/>
        <v>2061</v>
      </c>
      <c r="G185" s="2">
        <f t="shared" si="37"/>
        <v>17134</v>
      </c>
      <c r="H185" s="2"/>
      <c r="I185" s="2">
        <f t="shared" si="37"/>
        <v>86660.7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>
        <v>144</v>
      </c>
      <c r="AQ185" s="2"/>
      <c r="AR185" s="2"/>
      <c r="AS185" s="2"/>
      <c r="AT185" s="2"/>
      <c r="AU185" s="2"/>
      <c r="AV185" s="2"/>
      <c r="AW185" s="2"/>
      <c r="AX185" s="11">
        <f>SUM(AX177:AX184)</f>
        <v>2963</v>
      </c>
      <c r="AY185" s="11"/>
      <c r="AZ185" s="11"/>
      <c r="BA185" s="11"/>
      <c r="BB185" s="11">
        <f>SUM(BB177:BB184)</f>
        <v>2000</v>
      </c>
      <c r="BC185" s="11"/>
      <c r="BD185" s="11"/>
      <c r="BE185" s="11"/>
      <c r="BF185" s="11"/>
      <c r="BG185" s="11"/>
      <c r="BH185" s="11"/>
      <c r="BI185" s="11"/>
      <c r="BJ185" s="2">
        <f>(AP185+AX185+BB185)</f>
        <v>5107</v>
      </c>
    </row>
    <row r="186" spans="1:62" x14ac:dyDescent="0.35">
      <c r="B186" s="2" t="s">
        <v>18</v>
      </c>
      <c r="C186" s="2"/>
      <c r="D186" s="2"/>
      <c r="E186" s="2"/>
      <c r="F186" s="2"/>
      <c r="G186" s="2"/>
      <c r="H186" s="2">
        <f>AVERAGE(H177:H184)</f>
        <v>4.8062500000000004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2"/>
    </row>
    <row r="187" spans="1:62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8">
        <v>680</v>
      </c>
      <c r="O187" s="8"/>
      <c r="P187" s="8"/>
      <c r="Q187" s="8">
        <v>5520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2"/>
    </row>
    <row r="188" spans="1:62" x14ac:dyDescent="0.35">
      <c r="A188" s="2" t="s">
        <v>190</v>
      </c>
      <c r="B188" s="8" t="s">
        <v>152</v>
      </c>
      <c r="C188" s="8" t="s">
        <v>9</v>
      </c>
      <c r="D188" s="8">
        <v>50</v>
      </c>
      <c r="E188" s="8">
        <v>180</v>
      </c>
      <c r="F188" s="8">
        <v>20</v>
      </c>
      <c r="G188" s="8">
        <f>(E188-F188)</f>
        <v>160</v>
      </c>
      <c r="H188" s="8">
        <v>4</v>
      </c>
      <c r="I188" s="19">
        <f t="shared" ref="I188:I193" si="38">(G188*H188)</f>
        <v>640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11"/>
      <c r="AY188" s="11"/>
      <c r="AZ188" s="11"/>
      <c r="BA188" s="11"/>
      <c r="BB188" s="23">
        <v>101</v>
      </c>
      <c r="BC188" s="23"/>
      <c r="BD188" s="23" t="s">
        <v>36</v>
      </c>
      <c r="BE188" s="11"/>
      <c r="BF188" s="11"/>
      <c r="BG188" s="11"/>
      <c r="BH188" s="11"/>
      <c r="BI188" s="11"/>
      <c r="BJ188" s="2"/>
    </row>
    <row r="189" spans="1:62" x14ac:dyDescent="0.35">
      <c r="A189" s="2" t="s">
        <v>190</v>
      </c>
      <c r="B189" s="8" t="s">
        <v>14</v>
      </c>
      <c r="C189" s="8" t="s">
        <v>9</v>
      </c>
      <c r="D189" s="8">
        <v>241</v>
      </c>
      <c r="E189" s="8">
        <v>920</v>
      </c>
      <c r="F189" s="8">
        <v>120</v>
      </c>
      <c r="G189" s="8">
        <f>(E189-F189)</f>
        <v>800</v>
      </c>
      <c r="H189" s="8">
        <v>5.5</v>
      </c>
      <c r="I189" s="8">
        <f t="shared" si="38"/>
        <v>4400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11"/>
      <c r="AY189" s="11"/>
      <c r="AZ189" s="11"/>
      <c r="BA189" s="11"/>
      <c r="BB189" s="23">
        <v>760</v>
      </c>
      <c r="BC189" s="23"/>
      <c r="BD189" s="23" t="s">
        <v>9</v>
      </c>
      <c r="BE189" s="11"/>
      <c r="BF189" s="11"/>
      <c r="BG189" s="11"/>
      <c r="BH189" s="11"/>
      <c r="BI189" s="11"/>
      <c r="BJ189" s="2"/>
    </row>
    <row r="190" spans="1:62" x14ac:dyDescent="0.35">
      <c r="A190" s="2" t="s">
        <v>190</v>
      </c>
      <c r="B190" s="8" t="s">
        <v>13</v>
      </c>
      <c r="C190" s="8" t="s">
        <v>9</v>
      </c>
      <c r="D190" s="8">
        <v>343</v>
      </c>
      <c r="E190" s="8">
        <v>1290</v>
      </c>
      <c r="F190" s="8">
        <v>171</v>
      </c>
      <c r="G190" s="8">
        <f>(E190-F190)</f>
        <v>1119</v>
      </c>
      <c r="H190" s="8">
        <v>6</v>
      </c>
      <c r="I190" s="8">
        <f t="shared" si="38"/>
        <v>6714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2"/>
    </row>
    <row r="191" spans="1:62" x14ac:dyDescent="0.35">
      <c r="A191" s="2" t="s">
        <v>190</v>
      </c>
      <c r="B191" s="8" t="s">
        <v>193</v>
      </c>
      <c r="C191" s="8" t="s">
        <v>36</v>
      </c>
      <c r="D191" s="8">
        <v>101</v>
      </c>
      <c r="E191" s="8">
        <v>800</v>
      </c>
      <c r="F191" s="8">
        <v>50</v>
      </c>
      <c r="G191" s="8">
        <f>(E191-F191)</f>
        <v>750</v>
      </c>
      <c r="H191" s="8">
        <v>2.5</v>
      </c>
      <c r="I191" s="8">
        <f t="shared" si="38"/>
        <v>1875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2"/>
    </row>
    <row r="192" spans="1:62" x14ac:dyDescent="0.35">
      <c r="A192" s="2" t="s">
        <v>190</v>
      </c>
      <c r="B192" s="8" t="s">
        <v>13</v>
      </c>
      <c r="C192" s="8" t="s">
        <v>9</v>
      </c>
      <c r="D192" s="8">
        <v>99</v>
      </c>
      <c r="E192" s="8">
        <v>400</v>
      </c>
      <c r="F192" s="8">
        <v>50</v>
      </c>
      <c r="G192" s="8">
        <f>(E192-F192)</f>
        <v>350</v>
      </c>
      <c r="H192" s="8">
        <v>6</v>
      </c>
      <c r="I192" s="8">
        <f t="shared" si="38"/>
        <v>2100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2"/>
    </row>
    <row r="193" spans="1:63" x14ac:dyDescent="0.35">
      <c r="A193" s="2" t="s">
        <v>190</v>
      </c>
      <c r="B193" s="8" t="s">
        <v>194</v>
      </c>
      <c r="C193" s="8" t="s">
        <v>9</v>
      </c>
      <c r="D193" s="8"/>
      <c r="E193" s="8">
        <v>5520</v>
      </c>
      <c r="F193" s="8"/>
      <c r="G193" s="8">
        <v>5520</v>
      </c>
      <c r="H193" s="8">
        <v>2.2000000000000002</v>
      </c>
      <c r="I193" s="8">
        <f t="shared" si="38"/>
        <v>12144.000000000002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2"/>
    </row>
    <row r="194" spans="1:63" x14ac:dyDescent="0.35">
      <c r="B194" s="2" t="s">
        <v>17</v>
      </c>
      <c r="C194" s="2"/>
      <c r="D194" s="2">
        <f t="shared" ref="D194:I194" si="39">SUM(D188:D193)</f>
        <v>834</v>
      </c>
      <c r="E194" s="2">
        <f t="shared" si="39"/>
        <v>9110</v>
      </c>
      <c r="F194" s="2">
        <f t="shared" si="39"/>
        <v>411</v>
      </c>
      <c r="G194" s="2">
        <f t="shared" si="39"/>
        <v>8699</v>
      </c>
      <c r="H194" s="2"/>
      <c r="I194" s="18">
        <f t="shared" si="39"/>
        <v>27873</v>
      </c>
      <c r="J194" s="2"/>
      <c r="K194" s="2"/>
      <c r="L194" s="2"/>
      <c r="M194" s="2"/>
      <c r="N194" s="18">
        <v>680</v>
      </c>
      <c r="O194" s="2"/>
      <c r="P194" s="2"/>
      <c r="Q194" s="2">
        <v>5520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11"/>
      <c r="AY194" s="11"/>
      <c r="AZ194" s="11"/>
      <c r="BA194" s="11"/>
      <c r="BB194" s="11">
        <f>SUM(BB188:BB193)</f>
        <v>861</v>
      </c>
      <c r="BC194" s="11"/>
      <c r="BD194" s="11"/>
      <c r="BE194" s="11"/>
      <c r="BF194" s="11"/>
      <c r="BG194" s="11"/>
      <c r="BH194" s="11"/>
      <c r="BI194" s="11"/>
      <c r="BJ194" s="2">
        <f>(N194+BB194)</f>
        <v>1541</v>
      </c>
    </row>
    <row r="195" spans="1:63" x14ac:dyDescent="0.35">
      <c r="B195" s="2" t="s">
        <v>18</v>
      </c>
      <c r="C195" s="2"/>
      <c r="D195" s="2"/>
      <c r="E195" s="2"/>
      <c r="F195" s="2"/>
      <c r="G195" s="2"/>
      <c r="H195" s="2">
        <f>AVERAGE(H188:H193)</f>
        <v>4.3666666666666663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2"/>
    </row>
    <row r="196" spans="1:63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2"/>
    </row>
    <row r="197" spans="1:63" x14ac:dyDescent="0.35">
      <c r="A197" s="2" t="s">
        <v>195</v>
      </c>
      <c r="B197" s="8" t="s">
        <v>12</v>
      </c>
      <c r="C197" s="8" t="s">
        <v>9</v>
      </c>
      <c r="D197" s="8">
        <v>351</v>
      </c>
      <c r="E197" s="8">
        <v>1400</v>
      </c>
      <c r="F197" s="8">
        <v>175</v>
      </c>
      <c r="G197" s="8">
        <f>(E197-F197)</f>
        <v>1225</v>
      </c>
      <c r="H197" s="8">
        <v>7</v>
      </c>
      <c r="I197" s="8">
        <f>(G197*H197)</f>
        <v>8575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3">
        <v>1544</v>
      </c>
      <c r="AY197" s="23"/>
      <c r="AZ197" s="23"/>
      <c r="BA197" s="23">
        <v>5925</v>
      </c>
      <c r="BB197" s="11"/>
      <c r="BC197" s="11"/>
      <c r="BD197" s="11"/>
      <c r="BE197" s="11"/>
      <c r="BF197" s="11"/>
      <c r="BG197" s="11"/>
      <c r="BH197" s="11"/>
      <c r="BI197" s="11"/>
      <c r="BJ197" s="2"/>
    </row>
    <row r="198" spans="1:63" x14ac:dyDescent="0.35">
      <c r="A198" s="2" t="s">
        <v>195</v>
      </c>
      <c r="B198" s="8" t="s">
        <v>14</v>
      </c>
      <c r="C198" s="8" t="s">
        <v>9</v>
      </c>
      <c r="D198" s="8">
        <v>542</v>
      </c>
      <c r="E198" s="8">
        <v>2280</v>
      </c>
      <c r="F198" s="8">
        <v>270</v>
      </c>
      <c r="G198" s="8">
        <f>(E198-F198)</f>
        <v>2010</v>
      </c>
      <c r="H198" s="8">
        <v>6</v>
      </c>
      <c r="I198" s="8">
        <f>(G198*H198)</f>
        <v>12060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2"/>
    </row>
    <row r="199" spans="1:63" x14ac:dyDescent="0.35">
      <c r="A199" s="2" t="s">
        <v>195</v>
      </c>
      <c r="B199" s="8" t="s">
        <v>183</v>
      </c>
      <c r="C199" s="8" t="s">
        <v>9</v>
      </c>
      <c r="D199" s="8">
        <v>177</v>
      </c>
      <c r="E199" s="8">
        <v>600</v>
      </c>
      <c r="F199" s="8">
        <v>90</v>
      </c>
      <c r="G199" s="8">
        <f>(E199-F199)</f>
        <v>510</v>
      </c>
      <c r="H199" s="8">
        <v>5.5</v>
      </c>
      <c r="I199" s="8">
        <f>(G199*H199)</f>
        <v>2805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2"/>
    </row>
    <row r="200" spans="1:63" x14ac:dyDescent="0.35">
      <c r="A200" s="2" t="s">
        <v>195</v>
      </c>
      <c r="B200" s="8" t="s">
        <v>183</v>
      </c>
      <c r="C200" s="8" t="s">
        <v>9</v>
      </c>
      <c r="D200" s="8">
        <v>396</v>
      </c>
      <c r="E200" s="8">
        <v>1360</v>
      </c>
      <c r="F200" s="8">
        <v>198</v>
      </c>
      <c r="G200" s="8">
        <f>(E200-F200)</f>
        <v>1162</v>
      </c>
      <c r="H200" s="8">
        <v>5.5</v>
      </c>
      <c r="I200" s="8">
        <f>(G200*H200)</f>
        <v>6391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2"/>
    </row>
    <row r="201" spans="1:63" x14ac:dyDescent="0.35">
      <c r="A201" s="2" t="s">
        <v>195</v>
      </c>
      <c r="B201" s="8" t="s">
        <v>15</v>
      </c>
      <c r="C201" s="8" t="s">
        <v>9</v>
      </c>
      <c r="D201" s="8">
        <v>78</v>
      </c>
      <c r="E201" s="8">
        <v>285</v>
      </c>
      <c r="F201" s="8">
        <v>40</v>
      </c>
      <c r="G201" s="8">
        <f>(E201-F201)</f>
        <v>245</v>
      </c>
      <c r="H201" s="8">
        <v>6</v>
      </c>
      <c r="I201" s="8">
        <f>(G201*H201)</f>
        <v>1470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2"/>
    </row>
    <row r="202" spans="1:63" x14ac:dyDescent="0.35">
      <c r="B202" s="2" t="s">
        <v>17</v>
      </c>
      <c r="C202" s="2"/>
      <c r="D202" s="2">
        <f t="shared" ref="D202:I202" si="40">SUM(D197:D201)</f>
        <v>1544</v>
      </c>
      <c r="E202" s="2">
        <f t="shared" si="40"/>
        <v>5925</v>
      </c>
      <c r="F202" s="2">
        <f t="shared" si="40"/>
        <v>773</v>
      </c>
      <c r="G202" s="2">
        <f t="shared" si="40"/>
        <v>5152</v>
      </c>
      <c r="H202" s="2"/>
      <c r="I202" s="2">
        <f t="shared" si="40"/>
        <v>31301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11">
        <v>1544</v>
      </c>
      <c r="AY202" s="11"/>
      <c r="AZ202" s="11"/>
      <c r="BA202" s="11">
        <v>5925</v>
      </c>
      <c r="BB202" s="11"/>
      <c r="BC202" s="11"/>
      <c r="BD202" s="11"/>
      <c r="BE202" s="11"/>
      <c r="BF202" s="11"/>
      <c r="BG202" s="11"/>
      <c r="BH202" s="11"/>
      <c r="BI202" s="11"/>
      <c r="BJ202" s="2">
        <v>1544</v>
      </c>
      <c r="BK202">
        <v>5925</v>
      </c>
    </row>
    <row r="203" spans="1:63" x14ac:dyDescent="0.35">
      <c r="B203" s="2" t="s">
        <v>18</v>
      </c>
      <c r="C203" s="2"/>
      <c r="D203" s="2"/>
      <c r="E203" s="2"/>
      <c r="F203" s="2"/>
      <c r="G203" s="2"/>
      <c r="H203" s="2">
        <f>AVERAGE(H197:H201)</f>
        <v>6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2"/>
    </row>
    <row r="204" spans="1:63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2"/>
    </row>
    <row r="205" spans="1:63" x14ac:dyDescent="0.35">
      <c r="A205" s="2" t="s">
        <v>196</v>
      </c>
      <c r="B205" s="8" t="s">
        <v>22</v>
      </c>
      <c r="C205" s="8" t="s">
        <v>9</v>
      </c>
      <c r="D205" s="8">
        <v>121</v>
      </c>
      <c r="E205" s="8">
        <v>400</v>
      </c>
      <c r="F205" s="8">
        <v>60</v>
      </c>
      <c r="G205" s="8">
        <f>(E205-F205)</f>
        <v>340</v>
      </c>
      <c r="H205" s="8">
        <v>2.5</v>
      </c>
      <c r="I205" s="8">
        <f>(G205*H205)</f>
        <v>850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11"/>
      <c r="AY205" s="11"/>
      <c r="AZ205" s="11"/>
      <c r="BA205" s="11"/>
      <c r="BB205" s="23">
        <v>1827</v>
      </c>
      <c r="BC205" s="23"/>
      <c r="BD205" s="23"/>
      <c r="BE205" s="23">
        <v>7180</v>
      </c>
      <c r="BF205" s="11"/>
      <c r="BG205" s="11"/>
      <c r="BH205" s="11"/>
      <c r="BI205" s="11"/>
      <c r="BJ205" s="2"/>
    </row>
    <row r="206" spans="1:63" x14ac:dyDescent="0.35">
      <c r="A206" s="2" t="s">
        <v>196</v>
      </c>
      <c r="B206" s="8" t="s">
        <v>26</v>
      </c>
      <c r="C206" s="8" t="s">
        <v>9</v>
      </c>
      <c r="D206" s="8">
        <v>688</v>
      </c>
      <c r="E206" s="8">
        <v>2900</v>
      </c>
      <c r="F206" s="8">
        <v>275</v>
      </c>
      <c r="G206" s="8">
        <f>(E206-F206)</f>
        <v>2625</v>
      </c>
      <c r="H206" s="8">
        <v>5.25</v>
      </c>
      <c r="I206" s="8">
        <f>(G206*H206)</f>
        <v>13781.25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2"/>
    </row>
    <row r="207" spans="1:63" x14ac:dyDescent="0.35">
      <c r="A207" s="2" t="s">
        <v>196</v>
      </c>
      <c r="B207" s="8" t="s">
        <v>187</v>
      </c>
      <c r="C207" s="8" t="s">
        <v>9</v>
      </c>
      <c r="D207" s="8">
        <v>198</v>
      </c>
      <c r="E207" s="8">
        <v>760</v>
      </c>
      <c r="F207" s="8">
        <v>100</v>
      </c>
      <c r="G207" s="8">
        <f>(E207-F207)</f>
        <v>660</v>
      </c>
      <c r="H207" s="8">
        <v>5</v>
      </c>
      <c r="I207" s="8">
        <f>(G207*H207)</f>
        <v>3300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2"/>
    </row>
    <row r="208" spans="1:63" x14ac:dyDescent="0.35">
      <c r="A208" s="2" t="s">
        <v>196</v>
      </c>
      <c r="B208" s="8" t="s">
        <v>197</v>
      </c>
      <c r="C208" s="8" t="s">
        <v>9</v>
      </c>
      <c r="D208" s="8">
        <v>820</v>
      </c>
      <c r="E208" s="8">
        <v>3160</v>
      </c>
      <c r="F208" s="8">
        <v>410</v>
      </c>
      <c r="G208" s="8">
        <f>(E208-F208)</f>
        <v>2750</v>
      </c>
      <c r="H208" s="8">
        <v>7</v>
      </c>
      <c r="I208" s="8">
        <f>(G208*H208)</f>
        <v>19250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2"/>
    </row>
    <row r="209" spans="1:63" x14ac:dyDescent="0.35">
      <c r="B209" s="2" t="s">
        <v>17</v>
      </c>
      <c r="C209" s="2"/>
      <c r="D209" s="2">
        <f t="shared" ref="D209:I209" si="41">SUM(D205:D208)</f>
        <v>1827</v>
      </c>
      <c r="E209" s="2">
        <f t="shared" si="41"/>
        <v>7220</v>
      </c>
      <c r="F209" s="2">
        <f t="shared" si="41"/>
        <v>845</v>
      </c>
      <c r="G209" s="2">
        <f t="shared" si="41"/>
        <v>6375</v>
      </c>
      <c r="H209" s="2"/>
      <c r="I209" s="2">
        <f t="shared" si="41"/>
        <v>37181.25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11"/>
      <c r="AY209" s="11"/>
      <c r="AZ209" s="11"/>
      <c r="BA209" s="11"/>
      <c r="BB209" s="11">
        <v>1827</v>
      </c>
      <c r="BC209" s="11"/>
      <c r="BD209" s="11"/>
      <c r="BE209" s="11">
        <v>7180</v>
      </c>
      <c r="BF209" s="11"/>
      <c r="BG209" s="11"/>
      <c r="BH209" s="11"/>
      <c r="BI209" s="11"/>
      <c r="BJ209" s="2">
        <v>1827</v>
      </c>
      <c r="BK209">
        <v>7180</v>
      </c>
    </row>
    <row r="210" spans="1:63" x14ac:dyDescent="0.35">
      <c r="B210" s="2" t="s">
        <v>18</v>
      </c>
      <c r="C210" s="2"/>
      <c r="D210" s="2"/>
      <c r="E210" s="2"/>
      <c r="F210" s="2"/>
      <c r="G210" s="2"/>
      <c r="H210" s="2">
        <f>AVERAGE(H205:H208)</f>
        <v>4.9375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2"/>
    </row>
    <row r="211" spans="1:63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10"/>
      <c r="BK211" s="9"/>
    </row>
    <row r="212" spans="1:63" x14ac:dyDescent="0.35">
      <c r="A212" s="2" t="s">
        <v>198</v>
      </c>
      <c r="B212" s="8" t="s">
        <v>199</v>
      </c>
      <c r="C212" s="8" t="s">
        <v>9</v>
      </c>
      <c r="D212" s="8">
        <v>1007</v>
      </c>
      <c r="E212" s="8">
        <v>3180</v>
      </c>
      <c r="F212" s="8">
        <v>505</v>
      </c>
      <c r="G212" s="8">
        <f t="shared" ref="G212:G217" si="42">(E212-F212)</f>
        <v>2675</v>
      </c>
      <c r="H212" s="8">
        <v>3.75</v>
      </c>
      <c r="I212" s="8">
        <f t="shared" ref="I212:I217" si="43">(G212*H212)</f>
        <v>10031.25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3">
        <v>2540</v>
      </c>
      <c r="AY212" s="23"/>
      <c r="AZ212" s="23"/>
      <c r="BA212" s="23"/>
      <c r="BB212" s="23">
        <v>1320</v>
      </c>
      <c r="BC212" s="11"/>
      <c r="BD212" s="11"/>
      <c r="BE212" s="11"/>
      <c r="BF212" s="11"/>
      <c r="BG212" s="11"/>
      <c r="BH212" s="11"/>
      <c r="BI212" s="11"/>
      <c r="BJ212" s="2"/>
    </row>
    <row r="213" spans="1:63" x14ac:dyDescent="0.35">
      <c r="A213" s="2" t="s">
        <v>198</v>
      </c>
      <c r="B213" s="8" t="s">
        <v>8</v>
      </c>
      <c r="C213" s="8" t="s">
        <v>9</v>
      </c>
      <c r="D213" s="8">
        <v>1277</v>
      </c>
      <c r="E213" s="8">
        <v>4660</v>
      </c>
      <c r="F213" s="8">
        <v>510</v>
      </c>
      <c r="G213" s="8">
        <f t="shared" si="42"/>
        <v>4150</v>
      </c>
      <c r="H213" s="8">
        <v>5.5</v>
      </c>
      <c r="I213" s="8">
        <f t="shared" si="43"/>
        <v>22825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2"/>
    </row>
    <row r="214" spans="1:63" x14ac:dyDescent="0.35">
      <c r="A214" s="2" t="s">
        <v>198</v>
      </c>
      <c r="B214" s="8" t="s">
        <v>152</v>
      </c>
      <c r="C214" s="8" t="s">
        <v>9</v>
      </c>
      <c r="D214" s="8">
        <v>170</v>
      </c>
      <c r="E214" s="8">
        <v>640</v>
      </c>
      <c r="F214" s="8">
        <v>70</v>
      </c>
      <c r="G214" s="8">
        <f t="shared" si="42"/>
        <v>570</v>
      </c>
      <c r="H214" s="8">
        <v>4</v>
      </c>
      <c r="I214" s="8">
        <f t="shared" si="43"/>
        <v>2280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2"/>
    </row>
    <row r="215" spans="1:63" x14ac:dyDescent="0.35">
      <c r="A215" s="2" t="s">
        <v>198</v>
      </c>
      <c r="B215" s="8" t="s">
        <v>26</v>
      </c>
      <c r="C215" s="8" t="s">
        <v>9</v>
      </c>
      <c r="D215" s="8">
        <v>60</v>
      </c>
      <c r="E215" s="8">
        <v>240</v>
      </c>
      <c r="F215" s="8">
        <v>25</v>
      </c>
      <c r="G215" s="8">
        <f t="shared" si="42"/>
        <v>215</v>
      </c>
      <c r="H215" s="8">
        <v>6</v>
      </c>
      <c r="I215" s="8">
        <f t="shared" si="43"/>
        <v>1290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2"/>
    </row>
    <row r="216" spans="1:63" x14ac:dyDescent="0.35">
      <c r="A216" s="2" t="s">
        <v>198</v>
      </c>
      <c r="B216" s="8" t="s">
        <v>26</v>
      </c>
      <c r="C216" s="8" t="s">
        <v>9</v>
      </c>
      <c r="D216" s="8">
        <v>1096</v>
      </c>
      <c r="E216" s="8">
        <v>3980</v>
      </c>
      <c r="F216" s="8">
        <v>440</v>
      </c>
      <c r="G216" s="8">
        <f t="shared" si="42"/>
        <v>3540</v>
      </c>
      <c r="H216" s="8">
        <v>7</v>
      </c>
      <c r="I216" s="8">
        <f t="shared" si="43"/>
        <v>24780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2"/>
    </row>
    <row r="217" spans="1:63" x14ac:dyDescent="0.35">
      <c r="A217" s="2" t="s">
        <v>198</v>
      </c>
      <c r="B217" s="8" t="s">
        <v>14</v>
      </c>
      <c r="C217" s="8" t="s">
        <v>9</v>
      </c>
      <c r="D217" s="8">
        <v>249</v>
      </c>
      <c r="E217" s="8">
        <v>980</v>
      </c>
      <c r="F217" s="8">
        <v>125</v>
      </c>
      <c r="G217" s="8">
        <f t="shared" si="42"/>
        <v>855</v>
      </c>
      <c r="H217" s="8">
        <v>6</v>
      </c>
      <c r="I217" s="8">
        <f t="shared" si="43"/>
        <v>5130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2"/>
    </row>
    <row r="218" spans="1:63" x14ac:dyDescent="0.35">
      <c r="B218" s="2" t="s">
        <v>17</v>
      </c>
      <c r="C218" s="2"/>
      <c r="D218" s="2">
        <f t="shared" ref="D218:I218" si="44">SUM(D212:D217)</f>
        <v>3859</v>
      </c>
      <c r="E218" s="2">
        <f t="shared" si="44"/>
        <v>13680</v>
      </c>
      <c r="F218" s="2">
        <f t="shared" si="44"/>
        <v>1675</v>
      </c>
      <c r="G218" s="2">
        <f t="shared" si="44"/>
        <v>12005</v>
      </c>
      <c r="H218" s="2"/>
      <c r="I218" s="2">
        <f t="shared" si="44"/>
        <v>66336.25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11">
        <v>2540</v>
      </c>
      <c r="AY218" s="11"/>
      <c r="AZ218" s="11"/>
      <c r="BA218" s="11"/>
      <c r="BB218" s="11">
        <v>1320</v>
      </c>
      <c r="BC218" s="11"/>
      <c r="BD218" s="11"/>
      <c r="BE218" s="11"/>
      <c r="BF218" s="11"/>
      <c r="BG218" s="11"/>
      <c r="BH218" s="11"/>
      <c r="BI218" s="11"/>
      <c r="BJ218" s="2">
        <f>(AX218+BB218)</f>
        <v>3860</v>
      </c>
    </row>
    <row r="219" spans="1:63" x14ac:dyDescent="0.35">
      <c r="B219" s="2" t="s">
        <v>18</v>
      </c>
      <c r="C219" s="2"/>
      <c r="D219" s="2"/>
      <c r="E219" s="2"/>
      <c r="F219" s="2"/>
      <c r="G219" s="2"/>
      <c r="H219" s="2">
        <f>AVERAGE(H212:H217)</f>
        <v>5.375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2"/>
    </row>
    <row r="220" spans="1:63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2"/>
    </row>
    <row r="221" spans="1:63" x14ac:dyDescent="0.35">
      <c r="A221" s="2" t="s">
        <v>200</v>
      </c>
      <c r="B221" s="8" t="s">
        <v>12</v>
      </c>
      <c r="C221" s="8" t="s">
        <v>9</v>
      </c>
      <c r="D221" s="8">
        <v>404</v>
      </c>
      <c r="E221" s="8">
        <v>1600</v>
      </c>
      <c r="F221" s="8">
        <v>202</v>
      </c>
      <c r="G221" s="8">
        <f>(E221-F221)</f>
        <v>1398</v>
      </c>
      <c r="H221" s="8">
        <v>6</v>
      </c>
      <c r="I221" s="8">
        <f>(G221*H221)</f>
        <v>8388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3">
        <v>779</v>
      </c>
      <c r="AY221" s="23"/>
      <c r="AZ221" s="23" t="s">
        <v>9</v>
      </c>
      <c r="BA221" s="23"/>
      <c r="BB221" s="23">
        <v>1128</v>
      </c>
      <c r="BC221" s="11"/>
      <c r="BD221" s="23" t="s">
        <v>9</v>
      </c>
      <c r="BE221" s="11"/>
      <c r="BF221" s="11"/>
      <c r="BG221" s="11"/>
      <c r="BH221" s="11"/>
      <c r="BI221" s="11"/>
      <c r="BJ221" s="2"/>
    </row>
    <row r="222" spans="1:63" x14ac:dyDescent="0.35">
      <c r="A222" s="2" t="s">
        <v>200</v>
      </c>
      <c r="B222" s="8" t="s">
        <v>13</v>
      </c>
      <c r="C222" s="8" t="s">
        <v>9</v>
      </c>
      <c r="D222" s="8">
        <v>779</v>
      </c>
      <c r="E222" s="8">
        <v>2960</v>
      </c>
      <c r="F222" s="8">
        <v>390</v>
      </c>
      <c r="G222" s="8">
        <f>(E222-F222)</f>
        <v>2570</v>
      </c>
      <c r="H222" s="8">
        <v>5.6</v>
      </c>
      <c r="I222" s="8">
        <f t="shared" ref="I222:I225" si="45">(G222*H222)</f>
        <v>14391.999999999998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2"/>
    </row>
    <row r="223" spans="1:63" x14ac:dyDescent="0.35">
      <c r="A223" s="2" t="s">
        <v>200</v>
      </c>
      <c r="B223" s="8" t="s">
        <v>22</v>
      </c>
      <c r="C223" s="8" t="s">
        <v>9</v>
      </c>
      <c r="D223" s="8">
        <v>271</v>
      </c>
      <c r="E223" s="8">
        <v>980</v>
      </c>
      <c r="F223" s="8">
        <v>135</v>
      </c>
      <c r="G223" s="8">
        <f>(E223-F223)</f>
        <v>845</v>
      </c>
      <c r="H223" s="8">
        <v>5.5</v>
      </c>
      <c r="I223" s="8">
        <f t="shared" si="45"/>
        <v>4647.5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2"/>
    </row>
    <row r="224" spans="1:63" x14ac:dyDescent="0.35">
      <c r="A224" s="2" t="s">
        <v>200</v>
      </c>
      <c r="B224" s="8" t="s">
        <v>26</v>
      </c>
      <c r="C224" s="8" t="s">
        <v>9</v>
      </c>
      <c r="D224" s="8">
        <v>335</v>
      </c>
      <c r="E224" s="8">
        <v>1460</v>
      </c>
      <c r="F224" s="8">
        <v>135</v>
      </c>
      <c r="G224" s="8">
        <f>(E224-F224)</f>
        <v>1325</v>
      </c>
      <c r="H224" s="8">
        <v>6.5</v>
      </c>
      <c r="I224" s="8">
        <f t="shared" si="45"/>
        <v>8612.5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2"/>
    </row>
    <row r="225" spans="1:62" x14ac:dyDescent="0.35">
      <c r="A225" s="2" t="s">
        <v>200</v>
      </c>
      <c r="B225" s="8" t="s">
        <v>152</v>
      </c>
      <c r="C225" s="8" t="s">
        <v>9</v>
      </c>
      <c r="D225" s="8">
        <v>120</v>
      </c>
      <c r="E225" s="8">
        <v>480</v>
      </c>
      <c r="F225" s="8">
        <v>50</v>
      </c>
      <c r="G225" s="8">
        <f>(E225-F225)</f>
        <v>430</v>
      </c>
      <c r="H225" s="8">
        <v>4</v>
      </c>
      <c r="I225" s="8">
        <f t="shared" si="45"/>
        <v>1720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2"/>
    </row>
    <row r="226" spans="1:62" x14ac:dyDescent="0.35">
      <c r="B226" s="2" t="s">
        <v>17</v>
      </c>
      <c r="C226" s="2"/>
      <c r="D226" s="2">
        <f t="shared" ref="D226:I226" si="46">SUM(D221:D225)</f>
        <v>1909</v>
      </c>
      <c r="E226" s="2">
        <f t="shared" si="46"/>
        <v>7480</v>
      </c>
      <c r="F226" s="2">
        <f t="shared" si="46"/>
        <v>912</v>
      </c>
      <c r="G226" s="2">
        <f t="shared" si="46"/>
        <v>6568</v>
      </c>
      <c r="H226" s="2"/>
      <c r="I226" s="2">
        <f t="shared" si="46"/>
        <v>37760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11">
        <v>779</v>
      </c>
      <c r="AY226" s="11"/>
      <c r="AZ226" s="11"/>
      <c r="BA226" s="11"/>
      <c r="BB226" s="11">
        <v>1128</v>
      </c>
      <c r="BC226" s="11"/>
      <c r="BD226" s="11"/>
      <c r="BE226" s="11"/>
      <c r="BF226" s="11"/>
      <c r="BG226" s="11"/>
      <c r="BH226" s="11"/>
      <c r="BI226" s="11"/>
      <c r="BJ226" s="2">
        <f>($AX$226+$BB$226)</f>
        <v>1907</v>
      </c>
    </row>
    <row r="227" spans="1:62" x14ac:dyDescent="0.35">
      <c r="B227" s="2" t="s">
        <v>18</v>
      </c>
      <c r="C227" s="2"/>
      <c r="D227" s="2"/>
      <c r="E227" s="2"/>
      <c r="F227" s="2"/>
      <c r="G227" s="2"/>
      <c r="H227" s="2">
        <f>AVERAGE(H221:H225)</f>
        <v>5.5200000000000005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2"/>
    </row>
    <row r="228" spans="1:62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2"/>
    </row>
    <row r="229" spans="1:62" x14ac:dyDescent="0.35">
      <c r="A229" s="2" t="s">
        <v>201</v>
      </c>
      <c r="B229" s="8" t="s">
        <v>12</v>
      </c>
      <c r="C229" s="8" t="s">
        <v>9</v>
      </c>
      <c r="D229" s="8">
        <v>315</v>
      </c>
      <c r="E229" s="8">
        <v>1220</v>
      </c>
      <c r="F229" s="8">
        <v>160</v>
      </c>
      <c r="G229" s="8">
        <f t="shared" ref="G229:G236" si="47">(E229-F229)</f>
        <v>1060</v>
      </c>
      <c r="H229" s="8">
        <v>5.5</v>
      </c>
      <c r="I229" s="8">
        <f t="shared" ref="I229:I236" si="48">(G229*H229)</f>
        <v>5830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3">
        <v>1711</v>
      </c>
      <c r="AY229" s="23"/>
      <c r="AZ229" s="23" t="s">
        <v>9</v>
      </c>
      <c r="BA229" s="11"/>
      <c r="BB229" s="23">
        <v>1268</v>
      </c>
      <c r="BC229" s="23"/>
      <c r="BD229" s="23" t="s">
        <v>9</v>
      </c>
      <c r="BE229" s="11"/>
      <c r="BF229" s="11"/>
      <c r="BG229" s="11"/>
      <c r="BH229" s="11"/>
      <c r="BI229" s="11"/>
      <c r="BJ229" s="2"/>
    </row>
    <row r="230" spans="1:62" x14ac:dyDescent="0.35">
      <c r="A230" s="2" t="s">
        <v>201</v>
      </c>
      <c r="B230" s="8" t="s">
        <v>187</v>
      </c>
      <c r="C230" s="8" t="s">
        <v>9</v>
      </c>
      <c r="D230" s="8">
        <v>50</v>
      </c>
      <c r="E230" s="8">
        <v>200</v>
      </c>
      <c r="F230" s="8">
        <v>25</v>
      </c>
      <c r="G230" s="8">
        <f t="shared" si="47"/>
        <v>175</v>
      </c>
      <c r="H230" s="8">
        <v>5</v>
      </c>
      <c r="I230" s="8">
        <f t="shared" si="48"/>
        <v>875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2"/>
    </row>
    <row r="231" spans="1:62" x14ac:dyDescent="0.35">
      <c r="A231" s="2" t="s">
        <v>201</v>
      </c>
      <c r="B231" s="8" t="s">
        <v>187</v>
      </c>
      <c r="C231" s="8" t="s">
        <v>9</v>
      </c>
      <c r="D231" s="8">
        <v>198</v>
      </c>
      <c r="E231" s="8">
        <v>760</v>
      </c>
      <c r="F231" s="8">
        <v>100</v>
      </c>
      <c r="G231" s="8">
        <f t="shared" si="47"/>
        <v>660</v>
      </c>
      <c r="H231" s="8">
        <v>3.5</v>
      </c>
      <c r="I231" s="8">
        <f t="shared" si="48"/>
        <v>2310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2"/>
    </row>
    <row r="232" spans="1:62" x14ac:dyDescent="0.35">
      <c r="A232" s="2" t="s">
        <v>201</v>
      </c>
      <c r="B232" s="8" t="s">
        <v>14</v>
      </c>
      <c r="C232" s="8" t="s">
        <v>9</v>
      </c>
      <c r="D232" s="8">
        <v>505</v>
      </c>
      <c r="E232" s="8">
        <v>2060</v>
      </c>
      <c r="F232" s="8">
        <v>252</v>
      </c>
      <c r="G232" s="8">
        <f t="shared" si="47"/>
        <v>1808</v>
      </c>
      <c r="H232" s="8">
        <v>6.5</v>
      </c>
      <c r="I232" s="8">
        <f t="shared" si="48"/>
        <v>11752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2"/>
    </row>
    <row r="233" spans="1:62" x14ac:dyDescent="0.35">
      <c r="A233" s="2" t="s">
        <v>201</v>
      </c>
      <c r="B233" s="8" t="s">
        <v>26</v>
      </c>
      <c r="C233" s="8" t="s">
        <v>9</v>
      </c>
      <c r="D233" s="8">
        <v>515</v>
      </c>
      <c r="E233" s="8">
        <v>2020</v>
      </c>
      <c r="F233" s="8">
        <v>250</v>
      </c>
      <c r="G233" s="8">
        <f t="shared" si="47"/>
        <v>1770</v>
      </c>
      <c r="H233" s="8">
        <v>4</v>
      </c>
      <c r="I233" s="8">
        <f t="shared" si="48"/>
        <v>7080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2"/>
    </row>
    <row r="234" spans="1:62" x14ac:dyDescent="0.35">
      <c r="A234" s="2" t="s">
        <v>201</v>
      </c>
      <c r="B234" s="8" t="s">
        <v>15</v>
      </c>
      <c r="C234" s="8" t="s">
        <v>9</v>
      </c>
      <c r="D234" s="8">
        <v>417</v>
      </c>
      <c r="E234" s="8">
        <v>1680</v>
      </c>
      <c r="F234" s="8">
        <v>200</v>
      </c>
      <c r="G234" s="8">
        <f t="shared" si="47"/>
        <v>1480</v>
      </c>
      <c r="H234" s="8">
        <v>6.5</v>
      </c>
      <c r="I234" s="8">
        <f t="shared" si="48"/>
        <v>9620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2"/>
    </row>
    <row r="235" spans="1:62" x14ac:dyDescent="0.35">
      <c r="A235" s="2" t="s">
        <v>201</v>
      </c>
      <c r="B235" s="8" t="s">
        <v>32</v>
      </c>
      <c r="C235" s="8" t="s">
        <v>9</v>
      </c>
      <c r="D235" s="8">
        <v>923</v>
      </c>
      <c r="E235" s="8">
        <v>3680</v>
      </c>
      <c r="F235" s="8">
        <v>461</v>
      </c>
      <c r="G235" s="8">
        <f t="shared" si="47"/>
        <v>3219</v>
      </c>
      <c r="H235" s="8">
        <v>6</v>
      </c>
      <c r="I235" s="8">
        <f t="shared" si="48"/>
        <v>19314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2"/>
    </row>
    <row r="236" spans="1:62" x14ac:dyDescent="0.35">
      <c r="A236" s="2" t="s">
        <v>201</v>
      </c>
      <c r="B236" s="8" t="s">
        <v>152</v>
      </c>
      <c r="C236" s="8" t="s">
        <v>9</v>
      </c>
      <c r="D236" s="8">
        <v>58</v>
      </c>
      <c r="E236" s="8">
        <v>200</v>
      </c>
      <c r="F236" s="8">
        <v>30</v>
      </c>
      <c r="G236" s="8">
        <f t="shared" si="47"/>
        <v>170</v>
      </c>
      <c r="H236" s="8">
        <v>3</v>
      </c>
      <c r="I236" s="8">
        <f t="shared" si="48"/>
        <v>510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2"/>
    </row>
    <row r="237" spans="1:62" x14ac:dyDescent="0.35">
      <c r="B237" s="2" t="s">
        <v>17</v>
      </c>
      <c r="C237" s="2"/>
      <c r="D237" s="2">
        <f t="shared" ref="D237:I237" si="49">SUM(D229:D236)</f>
        <v>2981</v>
      </c>
      <c r="E237" s="2">
        <f t="shared" si="49"/>
        <v>11820</v>
      </c>
      <c r="F237" s="2">
        <f t="shared" si="49"/>
        <v>1478</v>
      </c>
      <c r="G237" s="2">
        <f t="shared" si="49"/>
        <v>10342</v>
      </c>
      <c r="H237" s="2"/>
      <c r="I237" s="2">
        <f t="shared" si="49"/>
        <v>57291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11">
        <v>1711</v>
      </c>
      <c r="AY237" s="11"/>
      <c r="AZ237" s="11"/>
      <c r="BA237" s="11"/>
      <c r="BB237" s="11">
        <v>1268</v>
      </c>
      <c r="BC237" s="11"/>
      <c r="BD237" s="11"/>
      <c r="BE237" s="11"/>
      <c r="BF237" s="11"/>
      <c r="BG237" s="11"/>
      <c r="BH237" s="11"/>
      <c r="BI237" s="11"/>
      <c r="BJ237" s="2">
        <f>($AX$237+$BB$237)</f>
        <v>2979</v>
      </c>
    </row>
    <row r="238" spans="1:62" x14ac:dyDescent="0.35">
      <c r="B238" s="2" t="s">
        <v>18</v>
      </c>
      <c r="C238" s="2"/>
      <c r="D238" s="2"/>
      <c r="E238" s="2"/>
      <c r="F238" s="2"/>
      <c r="G238" s="2"/>
      <c r="H238" s="2">
        <f>AVERAGE(H229:H236)</f>
        <v>5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2"/>
    </row>
    <row r="239" spans="1:62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2"/>
    </row>
    <row r="240" spans="1:62" x14ac:dyDescent="0.35">
      <c r="A240" s="2" t="s">
        <v>202</v>
      </c>
      <c r="B240" s="8" t="s">
        <v>14</v>
      </c>
      <c r="C240" s="8" t="s">
        <v>9</v>
      </c>
      <c r="D240" s="8">
        <v>229</v>
      </c>
      <c r="E240" s="8">
        <v>860</v>
      </c>
      <c r="F240" s="8">
        <v>115</v>
      </c>
      <c r="G240" s="8">
        <f>(E240-F240)</f>
        <v>745</v>
      </c>
      <c r="H240" s="8">
        <v>3.5</v>
      </c>
      <c r="I240" s="8">
        <f>(G240*H240)</f>
        <v>2607.5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3">
        <v>510</v>
      </c>
      <c r="AY240" s="23"/>
      <c r="AZ240" s="23" t="s">
        <v>9</v>
      </c>
      <c r="BA240" s="23"/>
      <c r="BB240" s="23">
        <v>1320</v>
      </c>
      <c r="BC240" s="23"/>
      <c r="BD240" s="23" t="s">
        <v>9</v>
      </c>
      <c r="BE240" s="11"/>
      <c r="BF240" s="11"/>
      <c r="BG240" s="11"/>
      <c r="BH240" s="11"/>
      <c r="BI240" s="11"/>
      <c r="BJ240" s="2"/>
    </row>
    <row r="241" spans="1:62" x14ac:dyDescent="0.35">
      <c r="A241" s="2" t="s">
        <v>202</v>
      </c>
      <c r="B241" s="8" t="s">
        <v>8</v>
      </c>
      <c r="C241" s="8" t="s">
        <v>9</v>
      </c>
      <c r="D241" s="8">
        <v>186</v>
      </c>
      <c r="E241" s="8">
        <v>740</v>
      </c>
      <c r="F241" s="8">
        <v>75</v>
      </c>
      <c r="G241" s="8">
        <f>(E241-F241)</f>
        <v>665</v>
      </c>
      <c r="H241" s="8">
        <v>6.5</v>
      </c>
      <c r="I241" s="8">
        <f>(G241*H241)</f>
        <v>4322.5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2"/>
    </row>
    <row r="242" spans="1:62" x14ac:dyDescent="0.35">
      <c r="A242" s="2" t="s">
        <v>202</v>
      </c>
      <c r="B242" s="8" t="s">
        <v>32</v>
      </c>
      <c r="C242" s="8" t="s">
        <v>9</v>
      </c>
      <c r="D242" s="8">
        <v>94</v>
      </c>
      <c r="E242" s="8">
        <v>340</v>
      </c>
      <c r="F242" s="8">
        <v>47</v>
      </c>
      <c r="G242" s="8">
        <f>(E242-F242)</f>
        <v>293</v>
      </c>
      <c r="H242" s="8">
        <v>6.5</v>
      </c>
      <c r="I242" s="8">
        <f>(G242*H242)</f>
        <v>1904.5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2"/>
    </row>
    <row r="243" spans="1:62" x14ac:dyDescent="0.35">
      <c r="A243" s="2" t="s">
        <v>202</v>
      </c>
      <c r="B243" s="8" t="s">
        <v>32</v>
      </c>
      <c r="C243" s="8" t="s">
        <v>9</v>
      </c>
      <c r="D243" s="8">
        <v>1320</v>
      </c>
      <c r="E243" s="8">
        <v>5420</v>
      </c>
      <c r="F243" s="8">
        <v>660</v>
      </c>
      <c r="G243" s="8">
        <f>(E243-F243)</f>
        <v>4760</v>
      </c>
      <c r="H243" s="8">
        <v>6.5</v>
      </c>
      <c r="I243" s="8">
        <f>(G243*H243)</f>
        <v>30940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2"/>
    </row>
    <row r="244" spans="1:62" x14ac:dyDescent="0.35">
      <c r="B244" s="2" t="s">
        <v>17</v>
      </c>
      <c r="C244" s="2"/>
      <c r="D244" s="2">
        <f t="shared" ref="D244:I244" si="50">SUM(D240:D243)</f>
        <v>1829</v>
      </c>
      <c r="E244" s="2">
        <f t="shared" si="50"/>
        <v>7360</v>
      </c>
      <c r="F244" s="2">
        <f t="shared" si="50"/>
        <v>897</v>
      </c>
      <c r="G244" s="2">
        <f t="shared" si="50"/>
        <v>6463</v>
      </c>
      <c r="H244" s="2"/>
      <c r="I244" s="2">
        <f t="shared" si="50"/>
        <v>39774.5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11">
        <v>510</v>
      </c>
      <c r="AY244" s="11"/>
      <c r="AZ244" s="11"/>
      <c r="BA244" s="11"/>
      <c r="BB244" s="11">
        <v>1320</v>
      </c>
      <c r="BC244" s="11"/>
      <c r="BD244" s="11"/>
      <c r="BE244" s="11"/>
      <c r="BF244" s="11"/>
      <c r="BG244" s="11"/>
      <c r="BH244" s="11"/>
      <c r="BI244" s="11"/>
      <c r="BJ244" s="2">
        <f>($AX$244+$BB$244)</f>
        <v>1830</v>
      </c>
    </row>
    <row r="245" spans="1:62" x14ac:dyDescent="0.35">
      <c r="B245" s="2" t="s">
        <v>18</v>
      </c>
      <c r="C245" s="2"/>
      <c r="D245" s="2"/>
      <c r="E245" s="2"/>
      <c r="F245" s="2"/>
      <c r="G245" s="2"/>
      <c r="H245" s="2">
        <f>AVERAGE(H240:H243)</f>
        <v>5.75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2"/>
    </row>
    <row r="246" spans="1:62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2"/>
    </row>
    <row r="247" spans="1:62" x14ac:dyDescent="0.35">
      <c r="A247" s="2" t="s">
        <v>203</v>
      </c>
      <c r="B247" s="8" t="s">
        <v>28</v>
      </c>
      <c r="C247" s="8" t="s">
        <v>9</v>
      </c>
      <c r="D247" s="8">
        <v>893</v>
      </c>
      <c r="E247" s="8">
        <v>3320</v>
      </c>
      <c r="F247" s="8">
        <v>446</v>
      </c>
      <c r="G247" s="8">
        <f>(E247-F247)</f>
        <v>2874</v>
      </c>
      <c r="H247" s="8">
        <v>6</v>
      </c>
      <c r="I247" s="8">
        <f>(G247*H247)</f>
        <v>17244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3">
        <v>1242</v>
      </c>
      <c r="AY247" s="23"/>
      <c r="AZ247" s="23" t="s">
        <v>9</v>
      </c>
      <c r="BA247" s="23"/>
      <c r="BB247" s="23">
        <v>1318</v>
      </c>
      <c r="BC247" s="23"/>
      <c r="BD247" s="23" t="s">
        <v>9</v>
      </c>
      <c r="BE247" s="11"/>
      <c r="BF247" s="11"/>
      <c r="BG247" s="11"/>
      <c r="BH247" s="11"/>
      <c r="BI247" s="11"/>
      <c r="BJ247" s="2"/>
    </row>
    <row r="248" spans="1:62" x14ac:dyDescent="0.35">
      <c r="A248" s="2" t="s">
        <v>203</v>
      </c>
      <c r="B248" s="8" t="s">
        <v>197</v>
      </c>
      <c r="C248" s="8" t="s">
        <v>9</v>
      </c>
      <c r="D248" s="8">
        <v>812</v>
      </c>
      <c r="E248" s="8">
        <v>3048</v>
      </c>
      <c r="F248" s="8">
        <v>410</v>
      </c>
      <c r="G248" s="8">
        <f>(E248-F248)</f>
        <v>2638</v>
      </c>
      <c r="H248" s="8">
        <v>6</v>
      </c>
      <c r="I248" s="8">
        <f>(G248*H248)</f>
        <v>15828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2"/>
    </row>
    <row r="249" spans="1:62" x14ac:dyDescent="0.35">
      <c r="A249" s="2" t="s">
        <v>203</v>
      </c>
      <c r="B249" s="8" t="s">
        <v>32</v>
      </c>
      <c r="C249" s="8" t="s">
        <v>9</v>
      </c>
      <c r="D249" s="8">
        <v>820</v>
      </c>
      <c r="E249" s="8">
        <v>3260</v>
      </c>
      <c r="F249" s="8">
        <v>410</v>
      </c>
      <c r="G249" s="8">
        <f>(E249-F249)</f>
        <v>2850</v>
      </c>
      <c r="H249" s="8">
        <v>6.25</v>
      </c>
      <c r="I249" s="8">
        <f>(G249*H249)</f>
        <v>17812.5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2"/>
    </row>
    <row r="250" spans="1:62" x14ac:dyDescent="0.35">
      <c r="A250" s="2" t="s">
        <v>203</v>
      </c>
      <c r="B250" s="8" t="s">
        <v>204</v>
      </c>
      <c r="C250" s="8" t="s">
        <v>9</v>
      </c>
      <c r="D250" s="8">
        <v>35</v>
      </c>
      <c r="E250" s="8">
        <v>134</v>
      </c>
      <c r="F250" s="8">
        <v>17</v>
      </c>
      <c r="G250" s="8">
        <f>(E250-F250)</f>
        <v>117</v>
      </c>
      <c r="H250" s="8">
        <v>5</v>
      </c>
      <c r="I250" s="8">
        <f>(G250*H250)</f>
        <v>585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2"/>
    </row>
    <row r="251" spans="1:62" x14ac:dyDescent="0.35">
      <c r="B251" s="2" t="s">
        <v>17</v>
      </c>
      <c r="C251" s="2"/>
      <c r="D251" s="2">
        <f t="shared" ref="D251:I251" si="51">SUM(D247:D250)</f>
        <v>2560</v>
      </c>
      <c r="E251" s="2">
        <f t="shared" si="51"/>
        <v>9762</v>
      </c>
      <c r="F251" s="2">
        <f t="shared" si="51"/>
        <v>1283</v>
      </c>
      <c r="G251" s="2">
        <f t="shared" si="51"/>
        <v>8479</v>
      </c>
      <c r="H251" s="2"/>
      <c r="I251" s="2">
        <f t="shared" si="51"/>
        <v>51469.5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11">
        <v>1242</v>
      </c>
      <c r="AY251" s="11"/>
      <c r="AZ251" s="11"/>
      <c r="BA251" s="11"/>
      <c r="BB251" s="11">
        <v>1318</v>
      </c>
      <c r="BC251" s="11"/>
      <c r="BD251" s="11"/>
      <c r="BE251" s="11"/>
      <c r="BF251" s="11"/>
      <c r="BG251" s="11"/>
      <c r="BH251" s="11"/>
      <c r="BI251" s="11"/>
      <c r="BJ251" s="2">
        <f>($AX$251+$BB$251)</f>
        <v>2560</v>
      </c>
    </row>
    <row r="252" spans="1:62" x14ac:dyDescent="0.35">
      <c r="B252" s="2" t="s">
        <v>18</v>
      </c>
      <c r="C252" s="2"/>
      <c r="D252" s="2"/>
      <c r="E252" s="2"/>
      <c r="F252" s="2"/>
      <c r="G252" s="2"/>
      <c r="H252" s="2">
        <f>AVERAGE(H247:H250)</f>
        <v>5.8125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2"/>
    </row>
    <row r="253" spans="1:62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2"/>
    </row>
    <row r="254" spans="1:62" x14ac:dyDescent="0.35">
      <c r="A254" s="2" t="s">
        <v>205</v>
      </c>
      <c r="B254" s="8" t="s">
        <v>152</v>
      </c>
      <c r="C254" s="8" t="s">
        <v>9</v>
      </c>
      <c r="D254" s="8">
        <v>98</v>
      </c>
      <c r="E254" s="8">
        <v>300</v>
      </c>
      <c r="F254" s="8">
        <v>50</v>
      </c>
      <c r="G254" s="8">
        <f>(E254-F254)</f>
        <v>250</v>
      </c>
      <c r="H254" s="8">
        <v>2.5</v>
      </c>
      <c r="I254" s="8">
        <f>(G254*H254)</f>
        <v>625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11">
        <v>402</v>
      </c>
      <c r="AY254" s="11"/>
      <c r="AZ254" s="11" t="s">
        <v>9</v>
      </c>
      <c r="BA254" s="11"/>
      <c r="BB254" s="11">
        <v>500</v>
      </c>
      <c r="BC254" s="11"/>
      <c r="BD254" s="11" t="s">
        <v>9</v>
      </c>
      <c r="BE254" s="11"/>
      <c r="BF254" s="11"/>
      <c r="BG254" s="11"/>
      <c r="BH254" s="11"/>
      <c r="BI254" s="11"/>
      <c r="BJ254" s="2"/>
    </row>
    <row r="255" spans="1:62" x14ac:dyDescent="0.35">
      <c r="A255" s="2" t="s">
        <v>205</v>
      </c>
      <c r="B255" s="8" t="s">
        <v>13</v>
      </c>
      <c r="C255" s="8" t="s">
        <v>9</v>
      </c>
      <c r="D255" s="8">
        <v>604</v>
      </c>
      <c r="E255" s="8">
        <v>2120</v>
      </c>
      <c r="F255" s="8">
        <v>300</v>
      </c>
      <c r="G255" s="8">
        <f>(E255-F255)</f>
        <v>1820</v>
      </c>
      <c r="H255" s="8">
        <v>5.25</v>
      </c>
      <c r="I255" s="8">
        <f>(G255*H255)</f>
        <v>9555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2"/>
    </row>
    <row r="256" spans="1:62" x14ac:dyDescent="0.35">
      <c r="A256" s="2" t="s">
        <v>205</v>
      </c>
      <c r="B256" s="8" t="s">
        <v>14</v>
      </c>
      <c r="C256" s="8" t="s">
        <v>9</v>
      </c>
      <c r="D256" s="8">
        <v>200</v>
      </c>
      <c r="E256" s="8">
        <v>720</v>
      </c>
      <c r="F256" s="8">
        <v>100</v>
      </c>
      <c r="G256" s="8">
        <f>(E256-F256)</f>
        <v>620</v>
      </c>
      <c r="H256" s="8">
        <v>6.3</v>
      </c>
      <c r="I256" s="8">
        <f>(G256*H256)</f>
        <v>3906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2"/>
    </row>
    <row r="257" spans="1:63" x14ac:dyDescent="0.35">
      <c r="B257" s="2"/>
      <c r="C257" s="2"/>
      <c r="D257" s="2">
        <f t="shared" ref="D257:I257" si="52">SUM(D254:D256)</f>
        <v>902</v>
      </c>
      <c r="E257" s="2">
        <f t="shared" si="52"/>
        <v>3140</v>
      </c>
      <c r="F257" s="2">
        <f t="shared" si="52"/>
        <v>450</v>
      </c>
      <c r="G257" s="2">
        <f t="shared" si="52"/>
        <v>2690</v>
      </c>
      <c r="H257" s="2"/>
      <c r="I257" s="2">
        <f t="shared" si="52"/>
        <v>14086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11">
        <v>402</v>
      </c>
      <c r="AY257" s="11"/>
      <c r="AZ257" s="11"/>
      <c r="BA257" s="11"/>
      <c r="BB257" s="11">
        <v>500</v>
      </c>
      <c r="BC257" s="11"/>
      <c r="BD257" s="11"/>
      <c r="BE257" s="11"/>
      <c r="BF257" s="11"/>
      <c r="BG257" s="11"/>
      <c r="BH257" s="11"/>
      <c r="BI257" s="11"/>
      <c r="BJ257" s="2">
        <f>($AX$257+$BB$257)</f>
        <v>902</v>
      </c>
    </row>
    <row r="258" spans="1:63" x14ac:dyDescent="0.35">
      <c r="B258" s="2"/>
      <c r="C258" s="2"/>
      <c r="D258" s="2"/>
      <c r="E258" s="2"/>
      <c r="F258" s="2"/>
      <c r="G258" s="2"/>
      <c r="H258" s="2">
        <f>AVERAGE(H254:H256)</f>
        <v>4.6833333333333336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2"/>
    </row>
    <row r="259" spans="1:63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10"/>
      <c r="BK259" s="9"/>
    </row>
    <row r="260" spans="1:63" x14ac:dyDescent="0.35">
      <c r="A260" s="2" t="s">
        <v>206</v>
      </c>
      <c r="B260" s="8" t="s">
        <v>8</v>
      </c>
      <c r="C260" s="8" t="s">
        <v>9</v>
      </c>
      <c r="D260" s="8">
        <v>450</v>
      </c>
      <c r="E260" s="8">
        <v>1660</v>
      </c>
      <c r="F260" s="8">
        <v>180</v>
      </c>
      <c r="G260" s="8">
        <f t="shared" ref="G260:G267" si="53">(E260-F260)</f>
        <v>1480</v>
      </c>
      <c r="H260" s="8">
        <v>6.5</v>
      </c>
      <c r="I260" s="8">
        <f t="shared" ref="I260:I267" si="54">(G260*H260)</f>
        <v>9620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3">
        <v>1654</v>
      </c>
      <c r="AY260" s="23" t="s">
        <v>35</v>
      </c>
      <c r="AZ260" s="23" t="s">
        <v>9</v>
      </c>
      <c r="BA260" s="11"/>
      <c r="BB260" s="23">
        <v>2384</v>
      </c>
      <c r="BC260" s="23"/>
      <c r="BD260" s="23" t="s">
        <v>9</v>
      </c>
      <c r="BE260" s="11"/>
      <c r="BF260" s="11"/>
      <c r="BG260" s="11"/>
      <c r="BH260" s="11"/>
      <c r="BI260" s="11"/>
      <c r="BJ260" s="8"/>
    </row>
    <row r="261" spans="1:63" x14ac:dyDescent="0.35">
      <c r="A261" s="2" t="s">
        <v>206</v>
      </c>
      <c r="B261" s="8" t="s">
        <v>26</v>
      </c>
      <c r="C261" s="8" t="s">
        <v>9</v>
      </c>
      <c r="D261" s="8">
        <v>1104</v>
      </c>
      <c r="E261" s="8">
        <v>3920</v>
      </c>
      <c r="F261" s="8">
        <v>471</v>
      </c>
      <c r="G261" s="8">
        <f t="shared" si="53"/>
        <v>3449</v>
      </c>
      <c r="H261" s="8">
        <v>7.25</v>
      </c>
      <c r="I261" s="8">
        <f t="shared" si="54"/>
        <v>25005.25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2"/>
    </row>
    <row r="262" spans="1:63" x14ac:dyDescent="0.35">
      <c r="A262" s="2" t="s">
        <v>206</v>
      </c>
      <c r="B262" s="8" t="s">
        <v>165</v>
      </c>
      <c r="C262" s="8" t="s">
        <v>9</v>
      </c>
      <c r="D262" s="8">
        <v>147</v>
      </c>
      <c r="E262" s="8">
        <v>600</v>
      </c>
      <c r="F262" s="8">
        <v>75</v>
      </c>
      <c r="G262" s="8">
        <f t="shared" si="53"/>
        <v>525</v>
      </c>
      <c r="H262" s="8">
        <v>7.5</v>
      </c>
      <c r="I262" s="8">
        <f t="shared" si="54"/>
        <v>3937.5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2"/>
    </row>
    <row r="263" spans="1:63" x14ac:dyDescent="0.35">
      <c r="A263" s="2" t="s">
        <v>206</v>
      </c>
      <c r="B263" s="8" t="s">
        <v>183</v>
      </c>
      <c r="C263" s="8" t="s">
        <v>9</v>
      </c>
      <c r="D263" s="8">
        <v>486</v>
      </c>
      <c r="E263" s="8">
        <v>1840</v>
      </c>
      <c r="F263" s="8">
        <v>245</v>
      </c>
      <c r="G263" s="8">
        <f t="shared" si="53"/>
        <v>1595</v>
      </c>
      <c r="H263" s="8">
        <v>6.5</v>
      </c>
      <c r="I263" s="8">
        <f t="shared" si="54"/>
        <v>10367.5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2"/>
    </row>
    <row r="264" spans="1:63" x14ac:dyDescent="0.35">
      <c r="A264" s="2" t="s">
        <v>206</v>
      </c>
      <c r="B264" s="8" t="s">
        <v>12</v>
      </c>
      <c r="C264" s="8" t="s">
        <v>9</v>
      </c>
      <c r="D264" s="8">
        <v>564</v>
      </c>
      <c r="E264" s="8">
        <v>2200</v>
      </c>
      <c r="F264" s="8">
        <v>282</v>
      </c>
      <c r="G264" s="8">
        <f t="shared" si="53"/>
        <v>1918</v>
      </c>
      <c r="H264" s="8">
        <v>6.5</v>
      </c>
      <c r="I264" s="8">
        <f t="shared" si="54"/>
        <v>12467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2"/>
    </row>
    <row r="265" spans="1:63" x14ac:dyDescent="0.35">
      <c r="A265" s="2" t="s">
        <v>206</v>
      </c>
      <c r="B265" s="8" t="s">
        <v>15</v>
      </c>
      <c r="C265" s="8" t="s">
        <v>9</v>
      </c>
      <c r="D265" s="8">
        <v>530</v>
      </c>
      <c r="E265" s="8">
        <v>2040</v>
      </c>
      <c r="F265" s="8">
        <v>160</v>
      </c>
      <c r="G265" s="8">
        <f t="shared" si="53"/>
        <v>1880</v>
      </c>
      <c r="H265" s="8">
        <v>7.5</v>
      </c>
      <c r="I265" s="8">
        <f t="shared" si="54"/>
        <v>14100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2"/>
    </row>
    <row r="266" spans="1:63" x14ac:dyDescent="0.35">
      <c r="A266" s="2" t="s">
        <v>206</v>
      </c>
      <c r="B266" s="8" t="s">
        <v>21</v>
      </c>
      <c r="C266" s="8" t="s">
        <v>9</v>
      </c>
      <c r="D266" s="8">
        <v>491</v>
      </c>
      <c r="E266" s="8">
        <v>1960</v>
      </c>
      <c r="F266" s="8">
        <v>245</v>
      </c>
      <c r="G266" s="8">
        <f t="shared" si="53"/>
        <v>1715</v>
      </c>
      <c r="H266" s="8">
        <v>7.25</v>
      </c>
      <c r="I266" s="8">
        <f t="shared" si="54"/>
        <v>12433.75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2"/>
    </row>
    <row r="267" spans="1:63" x14ac:dyDescent="0.35">
      <c r="A267" s="2" t="s">
        <v>206</v>
      </c>
      <c r="B267" s="8" t="s">
        <v>14</v>
      </c>
      <c r="C267" s="8" t="s">
        <v>9</v>
      </c>
      <c r="D267" s="8">
        <v>266</v>
      </c>
      <c r="E267" s="8">
        <v>1020</v>
      </c>
      <c r="F267" s="8">
        <v>133</v>
      </c>
      <c r="G267" s="8">
        <f t="shared" si="53"/>
        <v>887</v>
      </c>
      <c r="H267" s="8">
        <v>5.5</v>
      </c>
      <c r="I267" s="8">
        <f t="shared" si="54"/>
        <v>4878.5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2"/>
    </row>
    <row r="268" spans="1:63" x14ac:dyDescent="0.35">
      <c r="B268" s="2" t="s">
        <v>17</v>
      </c>
      <c r="C268" s="2"/>
      <c r="D268" s="2">
        <f t="shared" ref="D268:I268" si="55">SUM(D260:D267)</f>
        <v>4038</v>
      </c>
      <c r="E268" s="2">
        <f t="shared" si="55"/>
        <v>15240</v>
      </c>
      <c r="F268" s="2">
        <f t="shared" si="55"/>
        <v>1791</v>
      </c>
      <c r="G268" s="2">
        <f t="shared" si="55"/>
        <v>13449</v>
      </c>
      <c r="H268" s="2"/>
      <c r="I268" s="2">
        <f t="shared" si="55"/>
        <v>92809.5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11">
        <v>1654</v>
      </c>
      <c r="AY268" s="11"/>
      <c r="AZ268" s="11"/>
      <c r="BA268" s="11"/>
      <c r="BB268" s="11">
        <v>2384</v>
      </c>
      <c r="BC268" s="11"/>
      <c r="BD268" s="11"/>
      <c r="BE268" s="11"/>
      <c r="BF268" s="11"/>
      <c r="BG268" s="11"/>
      <c r="BH268" s="11"/>
      <c r="BI268" s="11"/>
      <c r="BJ268" s="2">
        <f>(AX268+BB268)</f>
        <v>4038</v>
      </c>
    </row>
    <row r="269" spans="1:63" x14ac:dyDescent="0.35">
      <c r="B269" s="2" t="s">
        <v>18</v>
      </c>
      <c r="C269" s="2"/>
      <c r="D269" s="2"/>
      <c r="E269" s="2"/>
      <c r="F269" s="2"/>
      <c r="G269" s="2"/>
      <c r="H269" s="2">
        <f>AVERAGE(H260:H267)</f>
        <v>6.8125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2"/>
    </row>
    <row r="270" spans="1:63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2"/>
    </row>
    <row r="271" spans="1:63" x14ac:dyDescent="0.35">
      <c r="A271" s="2" t="s">
        <v>207</v>
      </c>
      <c r="B271" s="8" t="s">
        <v>26</v>
      </c>
      <c r="C271" s="8" t="s">
        <v>9</v>
      </c>
      <c r="D271" s="8">
        <v>95</v>
      </c>
      <c r="E271" s="8">
        <v>360</v>
      </c>
      <c r="F271" s="8">
        <v>60</v>
      </c>
      <c r="G271" s="8">
        <f>(E271-F271)</f>
        <v>300</v>
      </c>
      <c r="H271" s="8">
        <v>2</v>
      </c>
      <c r="I271" s="8">
        <f>(G271*H271)</f>
        <v>600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3">
        <v>1075</v>
      </c>
      <c r="AY271" s="23" t="s">
        <v>35</v>
      </c>
      <c r="AZ271" s="23" t="s">
        <v>9</v>
      </c>
      <c r="BA271" s="23"/>
      <c r="BB271" s="23">
        <v>1048</v>
      </c>
      <c r="BC271" s="23"/>
      <c r="BD271" s="23" t="s">
        <v>9</v>
      </c>
      <c r="BE271" s="11"/>
      <c r="BF271" s="11"/>
      <c r="BG271" s="11"/>
      <c r="BH271" s="11"/>
      <c r="BI271" s="11"/>
      <c r="BJ271" s="2"/>
    </row>
    <row r="272" spans="1:63" x14ac:dyDescent="0.35">
      <c r="A272" s="2" t="s">
        <v>207</v>
      </c>
      <c r="B272" s="8" t="s">
        <v>22</v>
      </c>
      <c r="C272" s="8" t="s">
        <v>9</v>
      </c>
      <c r="D272" s="8">
        <v>727</v>
      </c>
      <c r="E272" s="8">
        <v>2580</v>
      </c>
      <c r="F272" s="8">
        <v>363</v>
      </c>
      <c r="G272" s="8">
        <f>(E272-F272)</f>
        <v>2217</v>
      </c>
      <c r="H272" s="8">
        <v>6.5</v>
      </c>
      <c r="I272" s="8">
        <f>(G272*H272)</f>
        <v>14410.5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2"/>
    </row>
    <row r="273" spans="1:62" x14ac:dyDescent="0.35">
      <c r="A273" s="2" t="s">
        <v>207</v>
      </c>
      <c r="B273" s="8" t="s">
        <v>197</v>
      </c>
      <c r="C273" s="8" t="s">
        <v>9</v>
      </c>
      <c r="D273" s="8">
        <v>1045</v>
      </c>
      <c r="E273" s="8">
        <v>4180</v>
      </c>
      <c r="F273" s="8">
        <v>522</v>
      </c>
      <c r="G273" s="8">
        <f>(E273-F273)</f>
        <v>3658</v>
      </c>
      <c r="H273" s="8">
        <v>7.2</v>
      </c>
      <c r="I273" s="8">
        <f>(G273*H273)</f>
        <v>26337.600000000002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2"/>
    </row>
    <row r="274" spans="1:62" x14ac:dyDescent="0.35">
      <c r="A274" s="2" t="s">
        <v>207</v>
      </c>
      <c r="B274" s="8" t="s">
        <v>12</v>
      </c>
      <c r="C274" s="8" t="s">
        <v>9</v>
      </c>
      <c r="D274" s="8">
        <v>527</v>
      </c>
      <c r="E274" s="8">
        <v>2060</v>
      </c>
      <c r="F274" s="8">
        <v>263</v>
      </c>
      <c r="G274" s="8">
        <f>(E274-F274)</f>
        <v>1797</v>
      </c>
      <c r="H274" s="8">
        <v>6.5</v>
      </c>
      <c r="I274" s="8">
        <f>(G274*H274)</f>
        <v>11680.5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2"/>
    </row>
    <row r="275" spans="1:62" x14ac:dyDescent="0.35">
      <c r="B275" s="2" t="s">
        <v>17</v>
      </c>
      <c r="C275" s="2"/>
      <c r="D275" s="2">
        <f t="shared" ref="D275:I275" si="56">SUM(D271:D274)</f>
        <v>2394</v>
      </c>
      <c r="E275" s="2">
        <f t="shared" si="56"/>
        <v>9180</v>
      </c>
      <c r="F275" s="2">
        <f t="shared" si="56"/>
        <v>1208</v>
      </c>
      <c r="G275" s="2">
        <f t="shared" si="56"/>
        <v>7972</v>
      </c>
      <c r="H275" s="2"/>
      <c r="I275" s="2">
        <f t="shared" si="56"/>
        <v>53028.600000000006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11">
        <v>1075</v>
      </c>
      <c r="AY275" s="11"/>
      <c r="AZ275" s="11"/>
      <c r="BA275" s="11"/>
      <c r="BB275" s="11">
        <v>1048</v>
      </c>
      <c r="BC275" s="11"/>
      <c r="BD275" s="11"/>
      <c r="BE275" s="11"/>
      <c r="BF275" s="11"/>
      <c r="BG275" s="11"/>
      <c r="BH275" s="11"/>
      <c r="BI275" s="11"/>
      <c r="BJ275" s="2">
        <f>($AX$275+$BB$275)</f>
        <v>2123</v>
      </c>
    </row>
    <row r="276" spans="1:62" x14ac:dyDescent="0.35">
      <c r="B276" s="2" t="s">
        <v>18</v>
      </c>
      <c r="C276" s="2"/>
      <c r="D276" s="2"/>
      <c r="E276" s="2"/>
      <c r="F276" s="2"/>
      <c r="G276" s="2"/>
      <c r="H276" s="2">
        <f>AVERAGE(H271:H274)</f>
        <v>5.55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2"/>
    </row>
    <row r="277" spans="1:62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2"/>
    </row>
    <row r="278" spans="1:62" x14ac:dyDescent="0.35">
      <c r="A278" s="2" t="s">
        <v>208</v>
      </c>
      <c r="B278" s="8" t="s">
        <v>8</v>
      </c>
      <c r="C278" s="8" t="s">
        <v>9</v>
      </c>
      <c r="D278" s="8">
        <v>253</v>
      </c>
      <c r="E278" s="8">
        <v>960</v>
      </c>
      <c r="F278" s="8">
        <v>100</v>
      </c>
      <c r="G278" s="8">
        <f t="shared" ref="G278:G283" si="57">(E278-F278)</f>
        <v>860</v>
      </c>
      <c r="H278" s="8">
        <v>6.75</v>
      </c>
      <c r="I278" s="8">
        <f t="shared" ref="I278:I283" si="58">(G278*H278)</f>
        <v>5805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3">
        <v>276</v>
      </c>
      <c r="AY278" s="23" t="s">
        <v>216</v>
      </c>
      <c r="AZ278" s="23"/>
      <c r="BA278" s="23"/>
      <c r="BB278" s="23">
        <v>1318</v>
      </c>
      <c r="BC278" s="23"/>
      <c r="BD278" s="23" t="s">
        <v>9</v>
      </c>
      <c r="BE278" s="11"/>
      <c r="BF278" s="11"/>
      <c r="BG278" s="11"/>
      <c r="BH278" s="11"/>
      <c r="BI278" s="11"/>
      <c r="BJ278" s="2"/>
    </row>
    <row r="279" spans="1:62" x14ac:dyDescent="0.35">
      <c r="A279" s="2" t="s">
        <v>208</v>
      </c>
      <c r="B279" s="8" t="s">
        <v>22</v>
      </c>
      <c r="C279" s="8" t="s">
        <v>9</v>
      </c>
      <c r="D279" s="8">
        <v>456</v>
      </c>
      <c r="E279" s="8">
        <v>1780</v>
      </c>
      <c r="F279" s="8">
        <v>230</v>
      </c>
      <c r="G279" s="8">
        <f t="shared" si="57"/>
        <v>1550</v>
      </c>
      <c r="H279" s="8">
        <v>8</v>
      </c>
      <c r="I279" s="8">
        <f t="shared" si="58"/>
        <v>12400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3">
        <v>737</v>
      </c>
      <c r="AY279" s="23" t="s">
        <v>35</v>
      </c>
      <c r="AZ279" s="23" t="s">
        <v>9</v>
      </c>
      <c r="BA279" s="23"/>
      <c r="BB279" s="23"/>
      <c r="BC279" s="23"/>
      <c r="BD279" s="23"/>
      <c r="BE279" s="11"/>
      <c r="BF279" s="11"/>
      <c r="BG279" s="11"/>
      <c r="BH279" s="11"/>
      <c r="BI279" s="11"/>
      <c r="BJ279" s="2"/>
    </row>
    <row r="280" spans="1:62" x14ac:dyDescent="0.35">
      <c r="A280" s="2" t="s">
        <v>208</v>
      </c>
      <c r="B280" s="8" t="s">
        <v>23</v>
      </c>
      <c r="C280" s="8" t="s">
        <v>9</v>
      </c>
      <c r="D280" s="8">
        <v>276</v>
      </c>
      <c r="E280" s="8">
        <v>1700</v>
      </c>
      <c r="F280" s="8">
        <v>276</v>
      </c>
      <c r="G280" s="8">
        <f t="shared" si="57"/>
        <v>1424</v>
      </c>
      <c r="H280" s="8">
        <v>7</v>
      </c>
      <c r="I280" s="8">
        <f t="shared" si="58"/>
        <v>9968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2"/>
    </row>
    <row r="281" spans="1:62" x14ac:dyDescent="0.35">
      <c r="A281" s="2" t="s">
        <v>208</v>
      </c>
      <c r="B281" s="8" t="s">
        <v>12</v>
      </c>
      <c r="C281" s="8" t="s">
        <v>9</v>
      </c>
      <c r="D281" s="8">
        <v>510</v>
      </c>
      <c r="E281" s="8">
        <v>2020</v>
      </c>
      <c r="F281" s="8">
        <v>255</v>
      </c>
      <c r="G281" s="8">
        <f t="shared" si="57"/>
        <v>1765</v>
      </c>
      <c r="H281" s="8">
        <v>6.5</v>
      </c>
      <c r="I281" s="8">
        <f t="shared" si="58"/>
        <v>11472.5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2"/>
    </row>
    <row r="282" spans="1:62" x14ac:dyDescent="0.35">
      <c r="A282" s="2" t="s">
        <v>208</v>
      </c>
      <c r="B282" s="8" t="s">
        <v>197</v>
      </c>
      <c r="C282" s="8" t="s">
        <v>9</v>
      </c>
      <c r="D282" s="8">
        <v>349</v>
      </c>
      <c r="E282" s="8">
        <v>1380</v>
      </c>
      <c r="F282" s="8">
        <v>175</v>
      </c>
      <c r="G282" s="8">
        <f t="shared" si="57"/>
        <v>1205</v>
      </c>
      <c r="H282" s="8">
        <v>7</v>
      </c>
      <c r="I282" s="8">
        <f t="shared" si="58"/>
        <v>8435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2"/>
    </row>
    <row r="283" spans="1:62" x14ac:dyDescent="0.35">
      <c r="A283" s="2" t="s">
        <v>208</v>
      </c>
      <c r="B283" s="8" t="s">
        <v>26</v>
      </c>
      <c r="C283" s="8" t="s">
        <v>9</v>
      </c>
      <c r="D283" s="8">
        <v>485</v>
      </c>
      <c r="E283" s="8">
        <v>1880</v>
      </c>
      <c r="F283" s="8">
        <v>242</v>
      </c>
      <c r="G283" s="8">
        <f t="shared" si="57"/>
        <v>1638</v>
      </c>
      <c r="H283" s="8">
        <v>6.5</v>
      </c>
      <c r="I283" s="8">
        <f t="shared" si="58"/>
        <v>10647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2"/>
    </row>
    <row r="284" spans="1:62" x14ac:dyDescent="0.35">
      <c r="B284" s="2" t="s">
        <v>17</v>
      </c>
      <c r="C284" s="2"/>
      <c r="D284" s="2">
        <f t="shared" ref="D284:I284" si="59">SUM(D278:D283)</f>
        <v>2329</v>
      </c>
      <c r="E284" s="2">
        <f t="shared" si="59"/>
        <v>9720</v>
      </c>
      <c r="F284" s="2">
        <f t="shared" si="59"/>
        <v>1278</v>
      </c>
      <c r="G284" s="2">
        <f t="shared" si="59"/>
        <v>8442</v>
      </c>
      <c r="H284" s="2"/>
      <c r="I284" s="2">
        <f t="shared" si="59"/>
        <v>58727.5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11">
        <f>SUM(AX278:AX283)</f>
        <v>1013</v>
      </c>
      <c r="AY284" s="11"/>
      <c r="AZ284" s="11"/>
      <c r="BA284" s="11"/>
      <c r="BB284" s="11">
        <v>1318</v>
      </c>
      <c r="BC284" s="11"/>
      <c r="BD284" s="11"/>
      <c r="BE284" s="11"/>
      <c r="BF284" s="11"/>
      <c r="BG284" s="11"/>
      <c r="BH284" s="11"/>
      <c r="BI284" s="11"/>
      <c r="BJ284" s="2">
        <f>($AX$284+$BB$284)</f>
        <v>2331</v>
      </c>
    </row>
    <row r="285" spans="1:62" x14ac:dyDescent="0.35">
      <c r="B285" s="2" t="s">
        <v>18</v>
      </c>
      <c r="C285" s="2"/>
      <c r="D285" s="2"/>
      <c r="E285" s="2"/>
      <c r="F285" s="2"/>
      <c r="G285" s="2"/>
      <c r="H285" s="2">
        <f>AVERAGE(H278:H283)</f>
        <v>6.958333333333333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2"/>
    </row>
    <row r="286" spans="1:62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2"/>
    </row>
    <row r="287" spans="1:62" x14ac:dyDescent="0.35">
      <c r="A287" s="2" t="s">
        <v>209</v>
      </c>
      <c r="B287" s="8" t="s">
        <v>32</v>
      </c>
      <c r="C287" s="8" t="s">
        <v>9</v>
      </c>
      <c r="D287" s="8">
        <v>1413</v>
      </c>
      <c r="E287" s="8">
        <v>5460</v>
      </c>
      <c r="F287" s="8">
        <v>1415</v>
      </c>
      <c r="G287" s="8">
        <f>(E287-F287)</f>
        <v>4045</v>
      </c>
      <c r="H287" s="8">
        <v>6</v>
      </c>
      <c r="I287" s="8">
        <f>(G287*H287)</f>
        <v>24270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3">
        <v>907</v>
      </c>
      <c r="AY287" s="23" t="s">
        <v>216</v>
      </c>
      <c r="AZ287" s="23" t="s">
        <v>9</v>
      </c>
      <c r="BA287" s="23"/>
      <c r="BB287" s="23">
        <v>1315</v>
      </c>
      <c r="BC287" s="23"/>
      <c r="BD287" s="23" t="s">
        <v>9</v>
      </c>
      <c r="BE287" s="23"/>
      <c r="BF287" s="23">
        <v>770</v>
      </c>
      <c r="BG287" s="23"/>
      <c r="BH287" s="23" t="s">
        <v>9</v>
      </c>
      <c r="BI287" s="11"/>
      <c r="BJ287" s="2"/>
    </row>
    <row r="288" spans="1:62" x14ac:dyDescent="0.35">
      <c r="A288" s="2" t="s">
        <v>209</v>
      </c>
      <c r="B288" s="8" t="s">
        <v>197</v>
      </c>
      <c r="C288" s="8" t="s">
        <v>9</v>
      </c>
      <c r="D288" s="8">
        <v>659</v>
      </c>
      <c r="E288" s="8">
        <v>2460</v>
      </c>
      <c r="F288" s="8">
        <v>330</v>
      </c>
      <c r="G288" s="8">
        <f>(E288-F288)</f>
        <v>2130</v>
      </c>
      <c r="H288" s="8">
        <v>5</v>
      </c>
      <c r="I288" s="8">
        <f>(G288*H288)</f>
        <v>10650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2"/>
    </row>
    <row r="289" spans="1:62" x14ac:dyDescent="0.35">
      <c r="A289" s="2" t="s">
        <v>209</v>
      </c>
      <c r="B289" s="8" t="s">
        <v>8</v>
      </c>
      <c r="C289" s="8" t="s">
        <v>9</v>
      </c>
      <c r="D289" s="8">
        <v>239</v>
      </c>
      <c r="E289" s="8">
        <v>1380</v>
      </c>
      <c r="F289" s="8">
        <v>215</v>
      </c>
      <c r="G289" s="8">
        <f>(E289-F289)</f>
        <v>1165</v>
      </c>
      <c r="H289" s="8">
        <v>6.75</v>
      </c>
      <c r="I289" s="8">
        <f>(G289*H289)</f>
        <v>7863.75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2"/>
    </row>
    <row r="290" spans="1:62" x14ac:dyDescent="0.35">
      <c r="A290" s="2" t="s">
        <v>209</v>
      </c>
      <c r="B290" s="8" t="s">
        <v>23</v>
      </c>
      <c r="C290" s="8" t="s">
        <v>9</v>
      </c>
      <c r="D290" s="8">
        <v>238</v>
      </c>
      <c r="E290" s="8">
        <v>1380</v>
      </c>
      <c r="F290" s="8">
        <v>240</v>
      </c>
      <c r="G290" s="8">
        <f>(E290-F290)</f>
        <v>1140</v>
      </c>
      <c r="H290" s="8">
        <v>6</v>
      </c>
      <c r="I290" s="8">
        <f>(G290*H290)</f>
        <v>6840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2"/>
    </row>
    <row r="291" spans="1:62" x14ac:dyDescent="0.35">
      <c r="A291" s="2" t="s">
        <v>209</v>
      </c>
      <c r="B291" s="8" t="s">
        <v>13</v>
      </c>
      <c r="C291" s="8" t="s">
        <v>9</v>
      </c>
      <c r="D291" s="8">
        <v>430</v>
      </c>
      <c r="E291" s="8">
        <v>2291</v>
      </c>
      <c r="F291" s="8">
        <v>430</v>
      </c>
      <c r="G291" s="8">
        <f>(E291-F291)</f>
        <v>1861</v>
      </c>
      <c r="H291" s="8">
        <v>4.5</v>
      </c>
      <c r="I291" s="8">
        <f>(G291*H291)</f>
        <v>8374.5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2"/>
    </row>
    <row r="292" spans="1:62" x14ac:dyDescent="0.35">
      <c r="B292" s="2" t="s">
        <v>17</v>
      </c>
      <c r="C292" s="2"/>
      <c r="D292" s="2">
        <f t="shared" ref="D292:I292" si="60">SUM(D287:D291)</f>
        <v>2979</v>
      </c>
      <c r="E292" s="2">
        <f t="shared" si="60"/>
        <v>12971</v>
      </c>
      <c r="F292" s="2">
        <f t="shared" si="60"/>
        <v>2630</v>
      </c>
      <c r="G292" s="2">
        <f t="shared" si="60"/>
        <v>10341</v>
      </c>
      <c r="H292" s="2"/>
      <c r="I292" s="2">
        <f t="shared" si="60"/>
        <v>57998.25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11">
        <v>907</v>
      </c>
      <c r="AY292" s="11"/>
      <c r="AZ292" s="11"/>
      <c r="BA292" s="11"/>
      <c r="BB292" s="11">
        <v>1315</v>
      </c>
      <c r="BC292" s="11"/>
      <c r="BD292" s="11"/>
      <c r="BE292" s="11"/>
      <c r="BF292" s="11">
        <v>770</v>
      </c>
      <c r="BG292" s="11"/>
      <c r="BH292" s="11"/>
      <c r="BI292" s="11"/>
      <c r="BJ292" s="2">
        <f>($AX$292+$BB$292+$BF$292)</f>
        <v>2992</v>
      </c>
    </row>
    <row r="293" spans="1:62" x14ac:dyDescent="0.35">
      <c r="B293" s="2" t="s">
        <v>18</v>
      </c>
      <c r="C293" s="2"/>
      <c r="D293" s="2"/>
      <c r="E293" s="2"/>
      <c r="F293" s="2"/>
      <c r="G293" s="2"/>
      <c r="H293" s="2">
        <f>AVERAGE(H287:H291)</f>
        <v>5.65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2"/>
    </row>
    <row r="294" spans="1:62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2"/>
    </row>
    <row r="295" spans="1:62" x14ac:dyDescent="0.35">
      <c r="A295" s="2" t="s">
        <v>210</v>
      </c>
      <c r="B295" s="8" t="s">
        <v>14</v>
      </c>
      <c r="C295" s="8" t="s">
        <v>9</v>
      </c>
      <c r="D295" s="8">
        <v>143</v>
      </c>
      <c r="E295" s="8">
        <v>560</v>
      </c>
      <c r="F295" s="8">
        <v>72</v>
      </c>
      <c r="G295" s="8">
        <f t="shared" ref="G295:G303" si="61">(E295-F295)</f>
        <v>488</v>
      </c>
      <c r="H295" s="8">
        <v>5.5</v>
      </c>
      <c r="I295" s="8">
        <f t="shared" ref="I295:I303" si="62">(G295*H295)</f>
        <v>2684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3">
        <v>200</v>
      </c>
      <c r="AY295" s="23" t="s">
        <v>35</v>
      </c>
      <c r="AZ295" s="23" t="s">
        <v>119</v>
      </c>
      <c r="BA295" s="23"/>
      <c r="BB295" s="23">
        <v>175</v>
      </c>
      <c r="BC295" s="23" t="s">
        <v>35</v>
      </c>
      <c r="BD295" s="23" t="s">
        <v>119</v>
      </c>
      <c r="BE295" s="11"/>
      <c r="BF295" s="11"/>
      <c r="BG295" s="11"/>
      <c r="BH295" s="11"/>
      <c r="BI295" s="11"/>
      <c r="BJ295" s="2"/>
    </row>
    <row r="296" spans="1:62" x14ac:dyDescent="0.35">
      <c r="A296" s="2" t="s">
        <v>210</v>
      </c>
      <c r="B296" s="8" t="s">
        <v>23</v>
      </c>
      <c r="C296" s="8" t="s">
        <v>9</v>
      </c>
      <c r="D296" s="8">
        <v>387</v>
      </c>
      <c r="E296" s="8">
        <v>2340</v>
      </c>
      <c r="F296" s="8">
        <v>387</v>
      </c>
      <c r="G296" s="8">
        <f t="shared" si="61"/>
        <v>1953</v>
      </c>
      <c r="H296" s="8">
        <v>7</v>
      </c>
      <c r="I296" s="8">
        <f t="shared" si="62"/>
        <v>13671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3">
        <v>378</v>
      </c>
      <c r="AY296" s="23" t="s">
        <v>216</v>
      </c>
      <c r="AZ296" s="23"/>
      <c r="BA296" s="23"/>
      <c r="BB296" s="23">
        <v>70</v>
      </c>
      <c r="BC296" s="23" t="s">
        <v>217</v>
      </c>
      <c r="BD296" s="23" t="s">
        <v>119</v>
      </c>
      <c r="BE296" s="11"/>
      <c r="BF296" s="11"/>
      <c r="BG296" s="11"/>
      <c r="BH296" s="11"/>
      <c r="BI296" s="11"/>
      <c r="BJ296" s="2"/>
    </row>
    <row r="297" spans="1:62" x14ac:dyDescent="0.35">
      <c r="A297" s="2" t="s">
        <v>210</v>
      </c>
      <c r="B297" s="8" t="s">
        <v>31</v>
      </c>
      <c r="C297" s="8" t="s">
        <v>9</v>
      </c>
      <c r="D297" s="8">
        <v>441</v>
      </c>
      <c r="E297" s="8">
        <v>1960</v>
      </c>
      <c r="F297" s="8">
        <v>220</v>
      </c>
      <c r="G297" s="8">
        <f t="shared" si="61"/>
        <v>1740</v>
      </c>
      <c r="H297" s="8">
        <v>7.5</v>
      </c>
      <c r="I297" s="8">
        <f t="shared" si="62"/>
        <v>13050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3">
        <v>1318</v>
      </c>
      <c r="AY297" s="23" t="s">
        <v>35</v>
      </c>
      <c r="AZ297" s="23" t="s">
        <v>9</v>
      </c>
      <c r="BA297" s="23"/>
      <c r="BB297" s="23">
        <v>1133</v>
      </c>
      <c r="BC297" s="23"/>
      <c r="BD297" s="23" t="s">
        <v>9</v>
      </c>
      <c r="BE297" s="11"/>
      <c r="BF297" s="11"/>
      <c r="BG297" s="11"/>
      <c r="BH297" s="11"/>
      <c r="BI297" s="11"/>
      <c r="BJ297" s="2"/>
    </row>
    <row r="298" spans="1:62" x14ac:dyDescent="0.35">
      <c r="A298" s="2" t="s">
        <v>210</v>
      </c>
      <c r="B298" s="8" t="s">
        <v>32</v>
      </c>
      <c r="C298" s="8" t="s">
        <v>9</v>
      </c>
      <c r="D298" s="8">
        <v>1122</v>
      </c>
      <c r="E298" s="8">
        <v>4360</v>
      </c>
      <c r="F298" s="8">
        <v>560</v>
      </c>
      <c r="G298" s="8">
        <f t="shared" si="61"/>
        <v>3800</v>
      </c>
      <c r="H298" s="8">
        <v>5.75</v>
      </c>
      <c r="I298" s="8">
        <f t="shared" si="62"/>
        <v>21850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2"/>
    </row>
    <row r="299" spans="1:62" x14ac:dyDescent="0.35">
      <c r="A299" s="2" t="s">
        <v>210</v>
      </c>
      <c r="B299" s="8" t="s">
        <v>183</v>
      </c>
      <c r="C299" s="8" t="s">
        <v>9</v>
      </c>
      <c r="D299" s="8">
        <v>405</v>
      </c>
      <c r="E299" s="8">
        <v>1620</v>
      </c>
      <c r="F299" s="8">
        <v>200</v>
      </c>
      <c r="G299" s="8">
        <f t="shared" si="61"/>
        <v>1420</v>
      </c>
      <c r="H299" s="8">
        <v>6</v>
      </c>
      <c r="I299" s="8">
        <f t="shared" si="62"/>
        <v>8520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2"/>
    </row>
    <row r="300" spans="1:62" x14ac:dyDescent="0.35">
      <c r="A300" s="2" t="s">
        <v>210</v>
      </c>
      <c r="B300" s="8" t="s">
        <v>211</v>
      </c>
      <c r="C300" s="8" t="s">
        <v>119</v>
      </c>
      <c r="D300" s="8">
        <v>282</v>
      </c>
      <c r="E300" s="8">
        <v>1420</v>
      </c>
      <c r="F300" s="8">
        <v>160</v>
      </c>
      <c r="G300" s="8">
        <f t="shared" si="61"/>
        <v>1260</v>
      </c>
      <c r="H300" s="8">
        <v>6.4</v>
      </c>
      <c r="I300" s="8">
        <f t="shared" si="62"/>
        <v>8064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2"/>
    </row>
    <row r="301" spans="1:62" x14ac:dyDescent="0.35">
      <c r="A301" s="2" t="s">
        <v>210</v>
      </c>
      <c r="B301" s="8" t="s">
        <v>212</v>
      </c>
      <c r="C301" s="8" t="s">
        <v>213</v>
      </c>
      <c r="D301" s="8">
        <v>26</v>
      </c>
      <c r="E301" s="8">
        <v>220</v>
      </c>
      <c r="F301" s="8"/>
      <c r="G301" s="8">
        <f t="shared" si="61"/>
        <v>220</v>
      </c>
      <c r="H301" s="8">
        <v>2</v>
      </c>
      <c r="I301" s="8">
        <f t="shared" si="62"/>
        <v>440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2"/>
    </row>
    <row r="302" spans="1:62" x14ac:dyDescent="0.35">
      <c r="A302" s="2" t="s">
        <v>210</v>
      </c>
      <c r="B302" s="8" t="s">
        <v>212</v>
      </c>
      <c r="C302" s="8" t="s">
        <v>119</v>
      </c>
      <c r="D302" s="8">
        <v>136</v>
      </c>
      <c r="E302" s="8">
        <v>1180</v>
      </c>
      <c r="F302" s="8"/>
      <c r="G302" s="8">
        <f t="shared" si="61"/>
        <v>1180</v>
      </c>
      <c r="H302" s="8">
        <v>3.5</v>
      </c>
      <c r="I302" s="8">
        <f t="shared" si="62"/>
        <v>4130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2"/>
    </row>
    <row r="303" spans="1:62" x14ac:dyDescent="0.35">
      <c r="A303" s="2" t="s">
        <v>210</v>
      </c>
      <c r="B303" s="8" t="s">
        <v>15</v>
      </c>
      <c r="C303" s="8" t="s">
        <v>9</v>
      </c>
      <c r="D303" s="8">
        <v>341</v>
      </c>
      <c r="E303" s="8">
        <v>1320</v>
      </c>
      <c r="F303" s="8">
        <v>105</v>
      </c>
      <c r="G303" s="8">
        <f t="shared" si="61"/>
        <v>1215</v>
      </c>
      <c r="H303" s="8">
        <v>7</v>
      </c>
      <c r="I303" s="8">
        <f t="shared" si="62"/>
        <v>8505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2"/>
    </row>
    <row r="304" spans="1:62" x14ac:dyDescent="0.35">
      <c r="B304" s="2" t="s">
        <v>17</v>
      </c>
      <c r="C304" s="2"/>
      <c r="D304" s="2">
        <f t="shared" ref="D304:I304" si="63">SUM(D295:D303)</f>
        <v>3283</v>
      </c>
      <c r="E304" s="2">
        <f t="shared" si="63"/>
        <v>14980</v>
      </c>
      <c r="F304" s="2">
        <f t="shared" si="63"/>
        <v>1704</v>
      </c>
      <c r="G304" s="2">
        <f t="shared" si="63"/>
        <v>13276</v>
      </c>
      <c r="H304" s="2"/>
      <c r="I304" s="2">
        <f t="shared" si="63"/>
        <v>80914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11">
        <f>SUM(AX295:AX303)</f>
        <v>1896</v>
      </c>
      <c r="AY304" s="11"/>
      <c r="AZ304" s="11"/>
      <c r="BA304" s="11"/>
      <c r="BB304" s="11">
        <f>SUM(BB295:BB303)</f>
        <v>1378</v>
      </c>
      <c r="BC304" s="11"/>
      <c r="BD304" s="11"/>
      <c r="BE304" s="11"/>
      <c r="BF304" s="11"/>
      <c r="BG304" s="11"/>
      <c r="BH304" s="11"/>
      <c r="BI304" s="11"/>
      <c r="BJ304" s="2">
        <f>($AX$304+$BB$304)</f>
        <v>3274</v>
      </c>
    </row>
    <row r="305" spans="1:63" x14ac:dyDescent="0.35">
      <c r="B305" s="2" t="s">
        <v>18</v>
      </c>
      <c r="C305" s="2"/>
      <c r="D305" s="2"/>
      <c r="E305" s="2"/>
      <c r="F305" s="2"/>
      <c r="G305" s="2"/>
      <c r="H305" s="2">
        <f>AVERAGE(H295:H303)</f>
        <v>5.6277777777777773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2"/>
    </row>
    <row r="306" spans="1:63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2"/>
    </row>
    <row r="307" spans="1:63" x14ac:dyDescent="0.35">
      <c r="A307" s="2" t="s">
        <v>214</v>
      </c>
      <c r="B307" s="8" t="s">
        <v>23</v>
      </c>
      <c r="C307" s="8" t="s">
        <v>9</v>
      </c>
      <c r="D307" s="8">
        <v>363</v>
      </c>
      <c r="E307" s="8">
        <v>2100</v>
      </c>
      <c r="F307" s="8">
        <v>363</v>
      </c>
      <c r="G307" s="8">
        <f t="shared" ref="G307:G312" si="64">(E307-F307)</f>
        <v>1737</v>
      </c>
      <c r="H307" s="8">
        <v>7</v>
      </c>
      <c r="I307" s="8">
        <f t="shared" ref="I307:I312" si="65">(G307*H307)</f>
        <v>12159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3">
        <v>50</v>
      </c>
      <c r="AY307" s="23" t="s">
        <v>34</v>
      </c>
      <c r="AZ307" s="23" t="s">
        <v>36</v>
      </c>
      <c r="BA307" s="23"/>
      <c r="BB307" s="23">
        <v>722</v>
      </c>
      <c r="BC307" s="23"/>
      <c r="BD307" s="23" t="s">
        <v>9</v>
      </c>
      <c r="BE307" s="11"/>
      <c r="BF307" s="11"/>
      <c r="BG307" s="11"/>
      <c r="BH307" s="11"/>
      <c r="BI307" s="11"/>
      <c r="BJ307" s="2"/>
    </row>
    <row r="308" spans="1:63" x14ac:dyDescent="0.35">
      <c r="A308" s="2" t="s">
        <v>214</v>
      </c>
      <c r="B308" s="8" t="s">
        <v>26</v>
      </c>
      <c r="C308" s="8" t="s">
        <v>9</v>
      </c>
      <c r="D308" s="8">
        <v>507</v>
      </c>
      <c r="E308" s="8">
        <v>1620</v>
      </c>
      <c r="F308" s="8">
        <v>205</v>
      </c>
      <c r="G308" s="8">
        <f t="shared" si="64"/>
        <v>1415</v>
      </c>
      <c r="H308" s="8">
        <v>6</v>
      </c>
      <c r="I308" s="8">
        <f t="shared" si="65"/>
        <v>8490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3">
        <v>481</v>
      </c>
      <c r="AY308" s="23" t="s">
        <v>34</v>
      </c>
      <c r="AZ308" s="23" t="s">
        <v>9</v>
      </c>
      <c r="BA308" s="23"/>
      <c r="BB308" s="23"/>
      <c r="BC308" s="23"/>
      <c r="BD308" s="23"/>
      <c r="BE308" s="11"/>
      <c r="BF308" s="11"/>
      <c r="BG308" s="11"/>
      <c r="BH308" s="11"/>
      <c r="BI308" s="11"/>
      <c r="BJ308" s="2"/>
    </row>
    <row r="309" spans="1:63" x14ac:dyDescent="0.35">
      <c r="A309" s="2" t="s">
        <v>214</v>
      </c>
      <c r="B309" s="8" t="s">
        <v>26</v>
      </c>
      <c r="C309" s="8" t="s">
        <v>9</v>
      </c>
      <c r="D309" s="8">
        <v>135</v>
      </c>
      <c r="E309" s="8">
        <v>560</v>
      </c>
      <c r="F309" s="8">
        <v>60</v>
      </c>
      <c r="G309" s="8">
        <f t="shared" si="64"/>
        <v>500</v>
      </c>
      <c r="H309" s="8">
        <v>6</v>
      </c>
      <c r="I309" s="8">
        <f t="shared" si="65"/>
        <v>3000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2"/>
    </row>
    <row r="310" spans="1:63" x14ac:dyDescent="0.35">
      <c r="A310" s="2" t="s">
        <v>214</v>
      </c>
      <c r="B310" s="8" t="s">
        <v>215</v>
      </c>
      <c r="C310" s="8" t="s">
        <v>36</v>
      </c>
      <c r="D310" s="8">
        <v>50</v>
      </c>
      <c r="E310" s="8">
        <v>332</v>
      </c>
      <c r="F310" s="8">
        <v>50</v>
      </c>
      <c r="G310" s="8">
        <f t="shared" si="64"/>
        <v>282</v>
      </c>
      <c r="H310" s="8">
        <v>5</v>
      </c>
      <c r="I310" s="8">
        <f t="shared" si="65"/>
        <v>1410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2"/>
    </row>
    <row r="311" spans="1:63" x14ac:dyDescent="0.35">
      <c r="A311" s="2" t="s">
        <v>214</v>
      </c>
      <c r="B311" s="8" t="s">
        <v>15</v>
      </c>
      <c r="C311" s="8" t="s">
        <v>9</v>
      </c>
      <c r="D311" s="8">
        <v>80</v>
      </c>
      <c r="E311" s="8">
        <v>369</v>
      </c>
      <c r="F311" s="8">
        <v>30</v>
      </c>
      <c r="G311" s="8">
        <f t="shared" si="64"/>
        <v>339</v>
      </c>
      <c r="H311" s="8">
        <v>3</v>
      </c>
      <c r="I311" s="8">
        <f t="shared" si="65"/>
        <v>1017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2"/>
    </row>
    <row r="312" spans="1:63" x14ac:dyDescent="0.35">
      <c r="A312" s="2" t="s">
        <v>214</v>
      </c>
      <c r="B312" s="8" t="s">
        <v>14</v>
      </c>
      <c r="C312" s="8" t="s">
        <v>9</v>
      </c>
      <c r="D312" s="8">
        <v>118</v>
      </c>
      <c r="E312" s="8">
        <v>720</v>
      </c>
      <c r="F312" s="8">
        <v>118</v>
      </c>
      <c r="G312" s="8">
        <f t="shared" si="64"/>
        <v>602</v>
      </c>
      <c r="H312" s="8">
        <v>5.5</v>
      </c>
      <c r="I312" s="8">
        <f t="shared" si="65"/>
        <v>3311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2"/>
    </row>
    <row r="313" spans="1:63" x14ac:dyDescent="0.35">
      <c r="B313" s="2" t="s">
        <v>17</v>
      </c>
      <c r="C313" s="2"/>
      <c r="D313" s="2">
        <f t="shared" ref="D313:I313" si="66">SUM(D307:D312)</f>
        <v>1253</v>
      </c>
      <c r="E313" s="2">
        <f t="shared" si="66"/>
        <v>5701</v>
      </c>
      <c r="F313" s="2">
        <f t="shared" si="66"/>
        <v>826</v>
      </c>
      <c r="G313" s="2">
        <f t="shared" si="66"/>
        <v>4875</v>
      </c>
      <c r="H313" s="2"/>
      <c r="I313" s="2">
        <f t="shared" si="66"/>
        <v>29387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11">
        <f>SUM(AX307:AX312)</f>
        <v>531</v>
      </c>
      <c r="AY313" s="11"/>
      <c r="AZ313" s="11"/>
      <c r="BA313" s="11"/>
      <c r="BB313" s="11">
        <v>722</v>
      </c>
      <c r="BC313" s="11"/>
      <c r="BD313" s="11"/>
      <c r="BE313" s="11"/>
      <c r="BF313" s="11"/>
      <c r="BG313" s="11"/>
      <c r="BH313" s="11"/>
      <c r="BI313" s="11"/>
      <c r="BJ313" s="2">
        <f>($AX$313+$BB$313)</f>
        <v>1253</v>
      </c>
    </row>
    <row r="314" spans="1:63" x14ac:dyDescent="0.35">
      <c r="B314" s="2" t="s">
        <v>18</v>
      </c>
      <c r="C314" s="2"/>
      <c r="D314" s="2"/>
      <c r="E314" s="2"/>
      <c r="F314" s="2"/>
      <c r="G314" s="2"/>
      <c r="H314" s="2">
        <f>AVERAGE(H307:H312)</f>
        <v>5.416666666666667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2"/>
    </row>
    <row r="315" spans="1:63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10"/>
      <c r="BK315" s="9"/>
    </row>
    <row r="316" spans="1:63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2"/>
    </row>
    <row r="317" spans="1:63" x14ac:dyDescent="0.35">
      <c r="A317" s="4" t="s">
        <v>19</v>
      </c>
      <c r="B317" t="s">
        <v>8</v>
      </c>
      <c r="C317" t="s">
        <v>9</v>
      </c>
      <c r="D317">
        <v>520</v>
      </c>
      <c r="E317">
        <v>2140</v>
      </c>
      <c r="F317">
        <v>210</v>
      </c>
      <c r="G317">
        <f t="shared" ref="G317:G324" si="67">(E317-F317)</f>
        <v>1930</v>
      </c>
      <c r="H317">
        <v>7.5</v>
      </c>
      <c r="I317">
        <f t="shared" ref="I317:I324" si="68">(G317*H317)</f>
        <v>14475</v>
      </c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</row>
    <row r="318" spans="1:63" x14ac:dyDescent="0.35">
      <c r="A318" s="4" t="s">
        <v>19</v>
      </c>
      <c r="B318" t="s">
        <v>8</v>
      </c>
      <c r="C318" t="s">
        <v>10</v>
      </c>
      <c r="D318">
        <v>249</v>
      </c>
      <c r="E318">
        <v>960</v>
      </c>
      <c r="F318">
        <v>100</v>
      </c>
      <c r="G318">
        <f t="shared" si="67"/>
        <v>860</v>
      </c>
      <c r="H318">
        <v>8</v>
      </c>
      <c r="I318">
        <f t="shared" si="68"/>
        <v>6880</v>
      </c>
      <c r="AX318" s="3">
        <v>605</v>
      </c>
      <c r="AY318" t="s">
        <v>34</v>
      </c>
      <c r="AZ318" t="s">
        <v>9</v>
      </c>
      <c r="BB318">
        <v>248</v>
      </c>
      <c r="BC318" t="s">
        <v>35</v>
      </c>
      <c r="BD318" t="s">
        <v>36</v>
      </c>
      <c r="BF318">
        <v>230</v>
      </c>
      <c r="BG318" t="s">
        <v>35</v>
      </c>
      <c r="BH318" t="s">
        <v>9</v>
      </c>
      <c r="BI318" s="2"/>
    </row>
    <row r="319" spans="1:63" x14ac:dyDescent="0.35">
      <c r="A319" s="4" t="s">
        <v>19</v>
      </c>
      <c r="B319" t="s">
        <v>11</v>
      </c>
      <c r="C319" t="s">
        <v>9</v>
      </c>
      <c r="D319">
        <v>300</v>
      </c>
      <c r="E319">
        <v>1100</v>
      </c>
      <c r="F319">
        <v>150</v>
      </c>
      <c r="G319">
        <f t="shared" si="67"/>
        <v>950</v>
      </c>
      <c r="H319">
        <v>6.25</v>
      </c>
      <c r="I319">
        <f t="shared" si="68"/>
        <v>5937.5</v>
      </c>
      <c r="BB319">
        <v>1656</v>
      </c>
      <c r="BC319" t="s">
        <v>35</v>
      </c>
      <c r="BD319" t="s">
        <v>9</v>
      </c>
      <c r="BI319" s="2"/>
    </row>
    <row r="320" spans="1:63" x14ac:dyDescent="0.35">
      <c r="A320" s="4" t="s">
        <v>19</v>
      </c>
      <c r="B320" t="s">
        <v>12</v>
      </c>
      <c r="C320" t="s">
        <v>9</v>
      </c>
      <c r="D320">
        <v>498</v>
      </c>
      <c r="E320">
        <v>1800</v>
      </c>
      <c r="F320">
        <v>250</v>
      </c>
      <c r="G320">
        <f t="shared" si="67"/>
        <v>1550</v>
      </c>
      <c r="H320">
        <v>5.5</v>
      </c>
      <c r="I320">
        <f t="shared" si="68"/>
        <v>8525</v>
      </c>
      <c r="BB320">
        <v>14</v>
      </c>
      <c r="BD320" t="s">
        <v>37</v>
      </c>
      <c r="BI320" s="2"/>
    </row>
    <row r="321" spans="1:62" x14ac:dyDescent="0.35">
      <c r="A321" s="4" t="s">
        <v>19</v>
      </c>
      <c r="B321" t="s">
        <v>13</v>
      </c>
      <c r="C321" t="s">
        <v>9</v>
      </c>
      <c r="D321">
        <v>229</v>
      </c>
      <c r="E321">
        <v>1320</v>
      </c>
      <c r="F321">
        <v>230</v>
      </c>
      <c r="G321">
        <f t="shared" si="67"/>
        <v>1090</v>
      </c>
      <c r="H321">
        <v>4</v>
      </c>
      <c r="I321">
        <f t="shared" si="68"/>
        <v>4360</v>
      </c>
      <c r="BI321" s="2"/>
    </row>
    <row r="322" spans="1:62" x14ac:dyDescent="0.35">
      <c r="A322" s="4" t="s">
        <v>19</v>
      </c>
      <c r="B322" t="s">
        <v>14</v>
      </c>
      <c r="C322" t="s">
        <v>9</v>
      </c>
      <c r="D322">
        <v>376</v>
      </c>
      <c r="E322">
        <v>1720</v>
      </c>
      <c r="F322">
        <v>376</v>
      </c>
      <c r="G322">
        <f t="shared" si="67"/>
        <v>1344</v>
      </c>
      <c r="H322">
        <v>7</v>
      </c>
      <c r="I322">
        <f t="shared" si="68"/>
        <v>9408</v>
      </c>
      <c r="BI322" s="2"/>
    </row>
    <row r="323" spans="1:62" x14ac:dyDescent="0.35">
      <c r="A323" s="4" t="s">
        <v>19</v>
      </c>
      <c r="B323" t="s">
        <v>15</v>
      </c>
      <c r="C323" t="s">
        <v>9</v>
      </c>
      <c r="D323">
        <v>99</v>
      </c>
      <c r="E323">
        <v>420</v>
      </c>
      <c r="F323">
        <v>40</v>
      </c>
      <c r="G323">
        <f t="shared" si="67"/>
        <v>380</v>
      </c>
      <c r="H323">
        <v>7</v>
      </c>
      <c r="I323">
        <f t="shared" si="68"/>
        <v>2660</v>
      </c>
      <c r="BI323" s="2"/>
    </row>
    <row r="324" spans="1:62" x14ac:dyDescent="0.35">
      <c r="A324" s="4" t="s">
        <v>19</v>
      </c>
      <c r="B324" t="s">
        <v>16</v>
      </c>
      <c r="C324" t="s">
        <v>9</v>
      </c>
      <c r="D324">
        <v>484</v>
      </c>
      <c r="E324">
        <v>1900</v>
      </c>
      <c r="F324">
        <v>242</v>
      </c>
      <c r="G324">
        <f t="shared" si="67"/>
        <v>1658</v>
      </c>
      <c r="H324">
        <v>7</v>
      </c>
      <c r="I324">
        <f t="shared" si="68"/>
        <v>11606</v>
      </c>
      <c r="BI324" s="2"/>
    </row>
    <row r="325" spans="1:62" x14ac:dyDescent="0.35">
      <c r="A325" s="4"/>
      <c r="B325" s="2" t="s">
        <v>17</v>
      </c>
      <c r="C325" s="2"/>
      <c r="D325" s="13">
        <f>SUM($D$317:$D$324)</f>
        <v>2755</v>
      </c>
      <c r="E325" s="2">
        <f>SUM($E$317:$E$324)</f>
        <v>11360</v>
      </c>
      <c r="F325" s="2">
        <f>SUM($F$317:$F$324)</f>
        <v>1598</v>
      </c>
      <c r="G325" s="2">
        <f>SUM($G$317:$G$324)</f>
        <v>9762</v>
      </c>
      <c r="H325" s="2">
        <f>SUM($H$317:$H$324)</f>
        <v>52.25</v>
      </c>
      <c r="I325" s="2">
        <f>SUM($I$317:$I$324)</f>
        <v>63851.5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>
        <f t="shared" ref="AX325:BF325" si="69">SUM(AX318:AX324)</f>
        <v>605</v>
      </c>
      <c r="AY325" s="2"/>
      <c r="AZ325" s="2"/>
      <c r="BA325" s="2"/>
      <c r="BB325" s="2">
        <f t="shared" si="69"/>
        <v>1918</v>
      </c>
      <c r="BC325" s="2"/>
      <c r="BD325" s="2"/>
      <c r="BE325" s="2"/>
      <c r="BF325" s="2">
        <f t="shared" si="69"/>
        <v>230</v>
      </c>
      <c r="BG325" s="2"/>
      <c r="BH325" s="2"/>
      <c r="BI325" s="2"/>
      <c r="BJ325" s="2">
        <f>SUM($AX$325:$BI$325)</f>
        <v>2753</v>
      </c>
    </row>
    <row r="326" spans="1:62" x14ac:dyDescent="0.35">
      <c r="A326" s="4"/>
      <c r="B326" s="2" t="s">
        <v>18</v>
      </c>
      <c r="C326" s="2"/>
      <c r="D326" s="2"/>
      <c r="E326" s="2"/>
      <c r="F326" s="2"/>
      <c r="G326" s="2"/>
      <c r="H326" s="2">
        <f>(AVERAGE($H$317:$H$324))</f>
        <v>6.53125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</row>
    <row r="327" spans="1:62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62" x14ac:dyDescent="0.35">
      <c r="A328" s="4" t="s">
        <v>20</v>
      </c>
      <c r="B328" t="s">
        <v>21</v>
      </c>
      <c r="C328" t="s">
        <v>9</v>
      </c>
      <c r="D328">
        <v>690</v>
      </c>
      <c r="E328">
        <v>2580</v>
      </c>
      <c r="F328">
        <v>345</v>
      </c>
      <c r="G328">
        <f>(E328-F328)</f>
        <v>2235</v>
      </c>
      <c r="H328">
        <v>7</v>
      </c>
      <c r="I328">
        <f>(G328*H328)</f>
        <v>15645</v>
      </c>
      <c r="AX328" s="3">
        <v>455</v>
      </c>
      <c r="AY328" t="s">
        <v>34</v>
      </c>
      <c r="AZ328" t="s">
        <v>9</v>
      </c>
      <c r="BB328">
        <v>1455</v>
      </c>
      <c r="BC328" t="s">
        <v>35</v>
      </c>
      <c r="BD328" t="s">
        <v>9</v>
      </c>
      <c r="BF328">
        <v>288</v>
      </c>
      <c r="BG328" t="s">
        <v>35</v>
      </c>
      <c r="BH328" t="s">
        <v>9</v>
      </c>
    </row>
    <row r="329" spans="1:62" x14ac:dyDescent="0.35">
      <c r="A329" s="4" t="s">
        <v>20</v>
      </c>
      <c r="B329" t="s">
        <v>22</v>
      </c>
      <c r="C329" t="s">
        <v>9</v>
      </c>
      <c r="D329">
        <v>534</v>
      </c>
      <c r="E329">
        <v>1900</v>
      </c>
      <c r="F329">
        <v>267</v>
      </c>
      <c r="G329">
        <f>(E329-F329)</f>
        <v>1633</v>
      </c>
      <c r="H329">
        <v>4.5</v>
      </c>
      <c r="I329">
        <f>(G329*H329)</f>
        <v>7348.5</v>
      </c>
    </row>
    <row r="330" spans="1:62" x14ac:dyDescent="0.35">
      <c r="A330" s="4" t="s">
        <v>20</v>
      </c>
      <c r="B330" t="s">
        <v>12</v>
      </c>
      <c r="C330" t="s">
        <v>9</v>
      </c>
      <c r="D330">
        <v>525</v>
      </c>
      <c r="E330">
        <v>1960</v>
      </c>
      <c r="F330">
        <v>262</v>
      </c>
      <c r="G330">
        <f>(E330-F330)</f>
        <v>1698</v>
      </c>
      <c r="H330">
        <v>6.5</v>
      </c>
      <c r="I330">
        <f>(G330*H330)</f>
        <v>11037</v>
      </c>
    </row>
    <row r="331" spans="1:62" x14ac:dyDescent="0.35">
      <c r="A331" s="4" t="s">
        <v>20</v>
      </c>
      <c r="B331" t="s">
        <v>23</v>
      </c>
      <c r="C331" t="s">
        <v>9</v>
      </c>
      <c r="D331">
        <v>443</v>
      </c>
      <c r="E331">
        <v>2627</v>
      </c>
      <c r="F331">
        <v>443</v>
      </c>
      <c r="G331">
        <f>(E331-F331)</f>
        <v>2184</v>
      </c>
      <c r="H331">
        <v>6.5</v>
      </c>
      <c r="I331">
        <f>(G331*H331)</f>
        <v>14196</v>
      </c>
    </row>
    <row r="332" spans="1:62" x14ac:dyDescent="0.35">
      <c r="A332" s="4"/>
      <c r="B332" s="2" t="s">
        <v>17</v>
      </c>
      <c r="C332" s="2"/>
      <c r="D332" s="2">
        <f>SUM($D$328:$D$331)</f>
        <v>2192</v>
      </c>
      <c r="E332" s="2">
        <f>SUM($E$328:$E$331)</f>
        <v>9067</v>
      </c>
      <c r="F332" s="2">
        <f>SUM($F$328:$F$331)</f>
        <v>1317</v>
      </c>
      <c r="G332" s="2">
        <f>SUM($G$328:$G$331)</f>
        <v>7750</v>
      </c>
      <c r="H332" s="2"/>
      <c r="I332" s="2">
        <f>SUM($I$328:$I$331)</f>
        <v>48226.5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>
        <f t="shared" ref="AX332:BF332" si="70">SUM(AX328:AX331)</f>
        <v>455</v>
      </c>
      <c r="AY332" s="2"/>
      <c r="AZ332" s="2"/>
      <c r="BA332" s="2"/>
      <c r="BB332" s="2">
        <f t="shared" si="70"/>
        <v>1455</v>
      </c>
      <c r="BC332" s="2"/>
      <c r="BD332" s="2"/>
      <c r="BE332" s="2"/>
      <c r="BF332" s="2">
        <f t="shared" si="70"/>
        <v>288</v>
      </c>
      <c r="BG332" s="2"/>
      <c r="BH332" s="2"/>
      <c r="BI332" s="2"/>
      <c r="BJ332" s="2">
        <f>SUM($AX$332:$BI$332)</f>
        <v>2198</v>
      </c>
    </row>
    <row r="333" spans="1:62" x14ac:dyDescent="0.35">
      <c r="A333" s="4"/>
      <c r="B333" s="2" t="s">
        <v>18</v>
      </c>
      <c r="C333" s="2"/>
      <c r="D333" s="2"/>
      <c r="E333" s="2"/>
      <c r="F333" s="2"/>
      <c r="G333" s="2"/>
      <c r="H333" s="2">
        <f>(AVERAGE(H328:H331))</f>
        <v>6.125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62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62" x14ac:dyDescent="0.35">
      <c r="A335" s="2" t="s">
        <v>24</v>
      </c>
      <c r="B335" t="s">
        <v>25</v>
      </c>
      <c r="C335" t="s">
        <v>9</v>
      </c>
      <c r="D335">
        <v>1489</v>
      </c>
      <c r="E335">
        <v>6500</v>
      </c>
      <c r="F335">
        <v>745</v>
      </c>
      <c r="G335">
        <f t="shared" ref="G335:G340" si="71">(E335-F335)</f>
        <v>5755</v>
      </c>
      <c r="H335">
        <v>8</v>
      </c>
      <c r="I335">
        <f t="shared" ref="I335:I340" si="72">(G335*H335)</f>
        <v>46040</v>
      </c>
      <c r="AX335">
        <v>489</v>
      </c>
      <c r="AY335" t="s">
        <v>34</v>
      </c>
      <c r="AZ335" t="s">
        <v>9</v>
      </c>
      <c r="BB335">
        <v>2524</v>
      </c>
      <c r="BC335" t="s">
        <v>35</v>
      </c>
      <c r="BD335" t="s">
        <v>9</v>
      </c>
      <c r="BF335">
        <v>312</v>
      </c>
      <c r="BG335" t="s">
        <v>35</v>
      </c>
      <c r="BH335" t="s">
        <v>9</v>
      </c>
    </row>
    <row r="336" spans="1:62" x14ac:dyDescent="0.35">
      <c r="A336" s="2" t="s">
        <v>24</v>
      </c>
      <c r="B336" t="s">
        <v>21</v>
      </c>
      <c r="C336" t="s">
        <v>9</v>
      </c>
      <c r="D336">
        <v>205</v>
      </c>
      <c r="E336">
        <v>760</v>
      </c>
      <c r="F336">
        <v>100</v>
      </c>
      <c r="G336">
        <f t="shared" si="71"/>
        <v>660</v>
      </c>
      <c r="H336">
        <v>6.8</v>
      </c>
      <c r="I336">
        <f t="shared" si="72"/>
        <v>4488</v>
      </c>
    </row>
    <row r="337" spans="1:62" x14ac:dyDescent="0.35">
      <c r="A337" s="2" t="s">
        <v>24</v>
      </c>
      <c r="B337" t="s">
        <v>12</v>
      </c>
      <c r="C337" t="s">
        <v>9</v>
      </c>
      <c r="D337">
        <v>585</v>
      </c>
      <c r="E337">
        <v>2180</v>
      </c>
      <c r="F337">
        <v>292</v>
      </c>
      <c r="G337">
        <f t="shared" si="71"/>
        <v>1888</v>
      </c>
      <c r="H337">
        <v>4.5999999999999996</v>
      </c>
      <c r="I337">
        <f t="shared" si="72"/>
        <v>8684.7999999999993</v>
      </c>
    </row>
    <row r="338" spans="1:62" x14ac:dyDescent="0.35">
      <c r="A338" s="2" t="s">
        <v>24</v>
      </c>
      <c r="B338" t="s">
        <v>26</v>
      </c>
      <c r="C338" t="s">
        <v>9</v>
      </c>
      <c r="D338">
        <v>387</v>
      </c>
      <c r="E338">
        <v>1500</v>
      </c>
      <c r="F338">
        <v>155</v>
      </c>
      <c r="G338">
        <f t="shared" si="71"/>
        <v>1345</v>
      </c>
      <c r="H338">
        <v>5.5</v>
      </c>
      <c r="I338">
        <f t="shared" si="72"/>
        <v>7397.5</v>
      </c>
    </row>
    <row r="339" spans="1:62" x14ac:dyDescent="0.35">
      <c r="A339" s="2" t="s">
        <v>24</v>
      </c>
      <c r="B339" t="s">
        <v>8</v>
      </c>
      <c r="C339" t="s">
        <v>9</v>
      </c>
      <c r="D339">
        <v>170</v>
      </c>
      <c r="E339">
        <v>600</v>
      </c>
      <c r="F339">
        <v>68</v>
      </c>
      <c r="G339">
        <f t="shared" si="71"/>
        <v>532</v>
      </c>
      <c r="H339">
        <v>6</v>
      </c>
      <c r="I339">
        <f t="shared" si="72"/>
        <v>3192</v>
      </c>
    </row>
    <row r="340" spans="1:62" x14ac:dyDescent="0.35">
      <c r="A340" s="2" t="s">
        <v>24</v>
      </c>
      <c r="B340" t="s">
        <v>23</v>
      </c>
      <c r="C340" t="s">
        <v>9</v>
      </c>
      <c r="D340">
        <v>489</v>
      </c>
      <c r="E340">
        <v>2940</v>
      </c>
      <c r="F340">
        <v>489</v>
      </c>
      <c r="G340">
        <f t="shared" si="71"/>
        <v>2451</v>
      </c>
      <c r="H340">
        <v>6</v>
      </c>
      <c r="I340">
        <f t="shared" si="72"/>
        <v>14706</v>
      </c>
    </row>
    <row r="341" spans="1:62" x14ac:dyDescent="0.35">
      <c r="B341" s="2" t="s">
        <v>17</v>
      </c>
      <c r="C341" s="2"/>
      <c r="D341" s="2">
        <f>SUM($D$335:$D$340)</f>
        <v>3325</v>
      </c>
      <c r="E341" s="2">
        <f>SUM($E$335:$E$340)</f>
        <v>14480</v>
      </c>
      <c r="F341" s="2">
        <f>SUM($F$335:$F$340)</f>
        <v>1849</v>
      </c>
      <c r="G341" s="2">
        <f>SUM($G$335:$G$340)</f>
        <v>12631</v>
      </c>
      <c r="H341" s="2"/>
      <c r="I341" s="2">
        <f>SUM($I$335:$I$340)</f>
        <v>84508.3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>
        <f t="shared" ref="AX341:BF341" si="73">SUM(AX335:AX340)</f>
        <v>489</v>
      </c>
      <c r="AY341" s="2"/>
      <c r="AZ341" s="2"/>
      <c r="BA341" s="2"/>
      <c r="BB341" s="2">
        <f t="shared" si="73"/>
        <v>2524</v>
      </c>
      <c r="BC341" s="2"/>
      <c r="BD341" s="2"/>
      <c r="BE341" s="2"/>
      <c r="BF341" s="2">
        <f t="shared" si="73"/>
        <v>312</v>
      </c>
      <c r="BG341" s="2"/>
      <c r="BH341" s="2"/>
      <c r="BI341" s="2"/>
      <c r="BJ341" s="2">
        <f>SUM($AX$341:$BI$341)</f>
        <v>3325</v>
      </c>
    </row>
    <row r="342" spans="1:62" x14ac:dyDescent="0.35">
      <c r="B342" s="2" t="s">
        <v>18</v>
      </c>
      <c r="C342" s="2"/>
      <c r="D342" s="2"/>
      <c r="E342" s="2"/>
      <c r="F342" s="2"/>
      <c r="G342" s="2"/>
      <c r="H342" s="2">
        <f>(AVERAGE(H335:H340))</f>
        <v>6.1499999999999995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62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62" x14ac:dyDescent="0.35">
      <c r="A344" s="2" t="s">
        <v>27</v>
      </c>
      <c r="B344" t="s">
        <v>28</v>
      </c>
      <c r="C344" t="s">
        <v>9</v>
      </c>
      <c r="D344">
        <v>366</v>
      </c>
      <c r="E344">
        <v>1440</v>
      </c>
      <c r="F344">
        <v>145</v>
      </c>
      <c r="G344">
        <f>(E344-F344)</f>
        <v>1295</v>
      </c>
      <c r="H344">
        <v>7.5</v>
      </c>
      <c r="I344">
        <f>(G344*H344)</f>
        <v>9712.5</v>
      </c>
      <c r="AX344">
        <v>525</v>
      </c>
      <c r="AY344" t="s">
        <v>34</v>
      </c>
      <c r="AZ344" t="s">
        <v>94</v>
      </c>
      <c r="BB344">
        <v>564</v>
      </c>
      <c r="BC344" t="s">
        <v>35</v>
      </c>
      <c r="BD344" t="s">
        <v>9</v>
      </c>
    </row>
    <row r="345" spans="1:62" x14ac:dyDescent="0.35">
      <c r="A345" s="2" t="s">
        <v>27</v>
      </c>
      <c r="B345" t="s">
        <v>14</v>
      </c>
      <c r="C345" t="s">
        <v>9</v>
      </c>
      <c r="D345">
        <v>469</v>
      </c>
      <c r="E345">
        <v>2980</v>
      </c>
      <c r="F345">
        <v>470</v>
      </c>
      <c r="G345">
        <f>(E345-F345)</f>
        <v>2510</v>
      </c>
      <c r="H345">
        <v>5.5</v>
      </c>
      <c r="I345">
        <f>(G345*H345)</f>
        <v>13805</v>
      </c>
      <c r="AX345">
        <v>469</v>
      </c>
      <c r="AY345" t="s">
        <v>34</v>
      </c>
      <c r="AZ345" t="s">
        <v>9</v>
      </c>
    </row>
    <row r="346" spans="1:62" x14ac:dyDescent="0.35">
      <c r="A346" s="2" t="s">
        <v>27</v>
      </c>
      <c r="B346" t="s">
        <v>8</v>
      </c>
      <c r="C346" t="s">
        <v>9</v>
      </c>
      <c r="D346">
        <v>198</v>
      </c>
      <c r="E346">
        <v>740</v>
      </c>
      <c r="F346">
        <v>80</v>
      </c>
      <c r="G346">
        <f>(E346-F346)</f>
        <v>660</v>
      </c>
      <c r="H346">
        <v>6</v>
      </c>
      <c r="I346">
        <f>(G346*H346)</f>
        <v>3960</v>
      </c>
    </row>
    <row r="347" spans="1:62" x14ac:dyDescent="0.35">
      <c r="A347" s="2" t="s">
        <v>27</v>
      </c>
      <c r="B347" t="s">
        <v>23</v>
      </c>
      <c r="C347" t="s">
        <v>9</v>
      </c>
      <c r="D347">
        <v>525</v>
      </c>
    </row>
    <row r="348" spans="1:62" x14ac:dyDescent="0.35">
      <c r="B348" s="2" t="s">
        <v>17</v>
      </c>
      <c r="C348" s="2"/>
      <c r="D348" s="2">
        <f>SUM($D$344:$D$347)</f>
        <v>1558</v>
      </c>
      <c r="E348" s="2">
        <f>SUM($E$344:$E$346)</f>
        <v>5160</v>
      </c>
      <c r="F348" s="2">
        <f>SUM($F$344:$F$346)</f>
        <v>695</v>
      </c>
      <c r="G348" s="2">
        <f>SUM($G$344:$G$346)</f>
        <v>4465</v>
      </c>
      <c r="H348" s="2"/>
      <c r="I348" s="2">
        <f>SUM($I$344:$I$346)</f>
        <v>27477.5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>
        <f t="shared" ref="AX348:BB348" si="74">SUM(AX344:AX347)</f>
        <v>994</v>
      </c>
      <c r="AY348" s="2"/>
      <c r="AZ348" s="2"/>
      <c r="BA348" s="2"/>
      <c r="BB348" s="2">
        <f t="shared" si="74"/>
        <v>564</v>
      </c>
      <c r="BC348" s="2"/>
      <c r="BD348" s="2"/>
      <c r="BE348" s="2"/>
      <c r="BF348" s="2"/>
      <c r="BG348" s="2"/>
      <c r="BH348" s="2"/>
      <c r="BI348" s="2"/>
      <c r="BJ348" s="2">
        <f>SUM($AX$348:$BI$348)</f>
        <v>1558</v>
      </c>
    </row>
    <row r="349" spans="1:62" x14ac:dyDescent="0.35">
      <c r="B349" s="2" t="s">
        <v>18</v>
      </c>
      <c r="H349" s="2">
        <f>(AVERAGE(H344:H346))</f>
        <v>6.333333333333333</v>
      </c>
    </row>
    <row r="350" spans="1:62" x14ac:dyDescent="0.35">
      <c r="B350" s="2"/>
      <c r="H350" s="2"/>
    </row>
    <row r="351" spans="1:62" x14ac:dyDescent="0.35">
      <c r="A351" s="2" t="s">
        <v>29</v>
      </c>
      <c r="B351" t="s">
        <v>8</v>
      </c>
      <c r="C351" t="s">
        <v>30</v>
      </c>
      <c r="D351">
        <v>121</v>
      </c>
      <c r="E351">
        <v>660</v>
      </c>
      <c r="F351">
        <v>120</v>
      </c>
      <c r="G351">
        <f t="shared" ref="G351:G356" si="75">(E351-F351)</f>
        <v>540</v>
      </c>
      <c r="H351">
        <v>4.5</v>
      </c>
      <c r="I351">
        <f t="shared" ref="I351:I356" si="76">(G351*H351)</f>
        <v>2430</v>
      </c>
      <c r="AX351">
        <v>341</v>
      </c>
      <c r="AY351" t="s">
        <v>34</v>
      </c>
      <c r="AZ351" t="s">
        <v>9</v>
      </c>
      <c r="BB351">
        <v>2244</v>
      </c>
      <c r="BC351" t="s">
        <v>35</v>
      </c>
      <c r="BD351" t="s">
        <v>9</v>
      </c>
      <c r="BF351">
        <v>240</v>
      </c>
      <c r="BG351" t="s">
        <v>35</v>
      </c>
      <c r="BH351" t="s">
        <v>9</v>
      </c>
    </row>
    <row r="352" spans="1:62" x14ac:dyDescent="0.35">
      <c r="A352" s="2" t="s">
        <v>29</v>
      </c>
      <c r="B352" t="s">
        <v>23</v>
      </c>
      <c r="C352" t="s">
        <v>9</v>
      </c>
      <c r="D352">
        <v>303</v>
      </c>
      <c r="E352">
        <v>1700</v>
      </c>
      <c r="F352">
        <v>302</v>
      </c>
      <c r="G352">
        <f t="shared" si="75"/>
        <v>1398</v>
      </c>
      <c r="H352">
        <v>5.3</v>
      </c>
      <c r="I352">
        <f t="shared" si="76"/>
        <v>7409.4</v>
      </c>
      <c r="AX352">
        <v>82</v>
      </c>
      <c r="AY352" t="s">
        <v>34</v>
      </c>
      <c r="AZ352" t="s">
        <v>10</v>
      </c>
    </row>
    <row r="353" spans="1:62" x14ac:dyDescent="0.35">
      <c r="A353" s="2" t="s">
        <v>29</v>
      </c>
      <c r="B353" t="s">
        <v>14</v>
      </c>
      <c r="C353" t="s">
        <v>9</v>
      </c>
      <c r="D353">
        <v>241</v>
      </c>
      <c r="E353">
        <v>1040</v>
      </c>
      <c r="F353">
        <v>120</v>
      </c>
      <c r="G353">
        <f t="shared" si="75"/>
        <v>920</v>
      </c>
      <c r="H353">
        <v>7.5</v>
      </c>
      <c r="I353">
        <f t="shared" si="76"/>
        <v>6900</v>
      </c>
    </row>
    <row r="354" spans="1:62" x14ac:dyDescent="0.35">
      <c r="A354" s="2" t="s">
        <v>29</v>
      </c>
      <c r="B354" t="s">
        <v>31</v>
      </c>
      <c r="C354" t="s">
        <v>9</v>
      </c>
      <c r="D354">
        <v>955</v>
      </c>
      <c r="E354">
        <v>4040</v>
      </c>
      <c r="F354">
        <v>477</v>
      </c>
      <c r="G354">
        <f t="shared" si="75"/>
        <v>3563</v>
      </c>
      <c r="H354">
        <v>7.5</v>
      </c>
      <c r="I354">
        <f t="shared" si="76"/>
        <v>26722.5</v>
      </c>
    </row>
    <row r="355" spans="1:62" x14ac:dyDescent="0.35">
      <c r="A355" s="2" t="s">
        <v>29</v>
      </c>
      <c r="B355" t="s">
        <v>32</v>
      </c>
      <c r="C355" t="s">
        <v>9</v>
      </c>
      <c r="D355">
        <v>816</v>
      </c>
      <c r="E355">
        <v>2840</v>
      </c>
      <c r="F355">
        <v>410</v>
      </c>
      <c r="G355">
        <f t="shared" si="75"/>
        <v>2430</v>
      </c>
      <c r="H355">
        <v>4.75</v>
      </c>
      <c r="I355">
        <f t="shared" si="76"/>
        <v>11542.5</v>
      </c>
    </row>
    <row r="356" spans="1:62" x14ac:dyDescent="0.35">
      <c r="A356" s="2" t="s">
        <v>29</v>
      </c>
      <c r="B356" t="s">
        <v>14</v>
      </c>
      <c r="C356" t="s">
        <v>9</v>
      </c>
      <c r="D356">
        <v>471</v>
      </c>
      <c r="E356">
        <v>1660</v>
      </c>
      <c r="F356">
        <v>235</v>
      </c>
      <c r="G356">
        <f t="shared" si="75"/>
        <v>1425</v>
      </c>
      <c r="H356">
        <v>6.75</v>
      </c>
      <c r="I356">
        <f t="shared" si="76"/>
        <v>9618.75</v>
      </c>
    </row>
    <row r="357" spans="1:62" x14ac:dyDescent="0.35">
      <c r="B357" s="2" t="s">
        <v>17</v>
      </c>
      <c r="C357" s="2"/>
      <c r="D357" s="2">
        <f>SUM($D$351:$D$356)</f>
        <v>2907</v>
      </c>
      <c r="E357" s="2">
        <f>SUM($E$351:$E$356)</f>
        <v>11940</v>
      </c>
      <c r="F357" s="2">
        <f>SUM($F$351:$F$356)</f>
        <v>1664</v>
      </c>
      <c r="G357" s="2">
        <f>SUM($G$351:$G$356)</f>
        <v>10276</v>
      </c>
      <c r="H357" s="2"/>
      <c r="I357" s="2">
        <f>SUM($I$351:$I$356)</f>
        <v>64623.15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>
        <f t="shared" ref="AX357:BF357" si="77">SUM(AX351:AX356)</f>
        <v>423</v>
      </c>
      <c r="AY357" s="2"/>
      <c r="AZ357" s="2"/>
      <c r="BA357" s="2"/>
      <c r="BB357" s="2">
        <f t="shared" si="77"/>
        <v>2244</v>
      </c>
      <c r="BC357" s="2"/>
      <c r="BD357" s="2"/>
      <c r="BE357" s="2"/>
      <c r="BF357" s="2">
        <f t="shared" si="77"/>
        <v>240</v>
      </c>
      <c r="BG357" s="2"/>
      <c r="BH357" s="2"/>
      <c r="BI357" s="2"/>
      <c r="BJ357" s="2">
        <f>SUM($AX$357:$BI$357)</f>
        <v>2907</v>
      </c>
    </row>
    <row r="358" spans="1:62" x14ac:dyDescent="0.35">
      <c r="B358" s="2" t="s">
        <v>18</v>
      </c>
      <c r="H358" s="2">
        <f>(AVERAGE(H351:H356))</f>
        <v>6.05</v>
      </c>
    </row>
    <row r="360" spans="1:62" x14ac:dyDescent="0.35">
      <c r="A360" s="2" t="s">
        <v>38</v>
      </c>
      <c r="B360" s="8" t="s">
        <v>22</v>
      </c>
      <c r="C360" t="s">
        <v>9</v>
      </c>
      <c r="D360">
        <v>44</v>
      </c>
      <c r="E360">
        <v>184</v>
      </c>
      <c r="F360">
        <v>24</v>
      </c>
      <c r="G360">
        <f t="shared" ref="G360:G367" si="78">(E360-F360)</f>
        <v>160</v>
      </c>
      <c r="H360">
        <v>7.5</v>
      </c>
      <c r="I360">
        <f>(G360*H360)</f>
        <v>1200</v>
      </c>
      <c r="AX360">
        <v>466</v>
      </c>
      <c r="AZ360" t="s">
        <v>9</v>
      </c>
      <c r="BB360" s="7">
        <v>1889</v>
      </c>
      <c r="BF360">
        <v>284</v>
      </c>
      <c r="BH360" t="s">
        <v>9</v>
      </c>
    </row>
    <row r="361" spans="1:62" x14ac:dyDescent="0.35">
      <c r="A361" s="2" t="s">
        <v>38</v>
      </c>
      <c r="B361" s="8" t="s">
        <v>92</v>
      </c>
      <c r="C361" t="s">
        <v>9</v>
      </c>
      <c r="D361">
        <v>155</v>
      </c>
      <c r="E361">
        <v>880</v>
      </c>
      <c r="F361">
        <v>155</v>
      </c>
      <c r="G361">
        <f t="shared" si="78"/>
        <v>725</v>
      </c>
      <c r="H361">
        <v>5.65</v>
      </c>
      <c r="I361">
        <f t="shared" ref="I361:I367" si="79">(G361*H361)</f>
        <v>4096.25</v>
      </c>
    </row>
    <row r="362" spans="1:62" x14ac:dyDescent="0.35">
      <c r="A362" s="2" t="s">
        <v>38</v>
      </c>
      <c r="B362" s="8" t="s">
        <v>8</v>
      </c>
      <c r="C362" t="s">
        <v>9</v>
      </c>
      <c r="D362">
        <v>723</v>
      </c>
      <c r="E362">
        <v>2940</v>
      </c>
      <c r="F362">
        <v>300</v>
      </c>
      <c r="G362">
        <f t="shared" si="78"/>
        <v>2640</v>
      </c>
      <c r="H362">
        <v>7.25</v>
      </c>
      <c r="I362">
        <f t="shared" si="79"/>
        <v>19140</v>
      </c>
    </row>
    <row r="363" spans="1:62" x14ac:dyDescent="0.35">
      <c r="A363" s="2" t="s">
        <v>38</v>
      </c>
      <c r="B363" s="8" t="s">
        <v>93</v>
      </c>
      <c r="C363" t="s">
        <v>9</v>
      </c>
      <c r="D363">
        <v>125</v>
      </c>
      <c r="E363">
        <v>420</v>
      </c>
      <c r="F363">
        <v>62</v>
      </c>
      <c r="G363">
        <f t="shared" si="78"/>
        <v>358</v>
      </c>
      <c r="H363">
        <v>5.5</v>
      </c>
      <c r="I363">
        <f t="shared" si="79"/>
        <v>1969</v>
      </c>
    </row>
    <row r="364" spans="1:62" x14ac:dyDescent="0.35">
      <c r="A364" s="2" t="s">
        <v>38</v>
      </c>
      <c r="B364" s="8" t="s">
        <v>25</v>
      </c>
      <c r="C364" t="s">
        <v>9</v>
      </c>
      <c r="D364">
        <v>305</v>
      </c>
      <c r="E364">
        <v>1180</v>
      </c>
      <c r="F364">
        <v>150</v>
      </c>
      <c r="G364">
        <f t="shared" si="78"/>
        <v>1030</v>
      </c>
      <c r="H364">
        <v>7.5</v>
      </c>
      <c r="I364">
        <f t="shared" si="79"/>
        <v>7725</v>
      </c>
    </row>
    <row r="365" spans="1:62" x14ac:dyDescent="0.35">
      <c r="A365" s="2" t="s">
        <v>38</v>
      </c>
      <c r="B365" s="8" t="s">
        <v>32</v>
      </c>
      <c r="C365" t="s">
        <v>9</v>
      </c>
      <c r="D365">
        <v>690</v>
      </c>
      <c r="E365">
        <v>2600</v>
      </c>
      <c r="F365">
        <v>345</v>
      </c>
      <c r="G365">
        <f t="shared" si="78"/>
        <v>2255</v>
      </c>
      <c r="H365">
        <v>5</v>
      </c>
      <c r="I365">
        <f t="shared" si="79"/>
        <v>11275</v>
      </c>
    </row>
    <row r="366" spans="1:62" x14ac:dyDescent="0.35">
      <c r="A366" s="2" t="s">
        <v>38</v>
      </c>
      <c r="B366" s="8" t="s">
        <v>14</v>
      </c>
      <c r="C366" t="s">
        <v>9</v>
      </c>
      <c r="D366">
        <v>244</v>
      </c>
      <c r="E366">
        <v>820</v>
      </c>
      <c r="F366">
        <v>120</v>
      </c>
      <c r="G366">
        <f t="shared" si="78"/>
        <v>700</v>
      </c>
      <c r="H366">
        <v>4.3</v>
      </c>
      <c r="I366">
        <f t="shared" si="79"/>
        <v>3010</v>
      </c>
    </row>
    <row r="367" spans="1:62" x14ac:dyDescent="0.35">
      <c r="A367" s="2" t="s">
        <v>38</v>
      </c>
      <c r="B367" s="8" t="s">
        <v>23</v>
      </c>
      <c r="C367" t="s">
        <v>9</v>
      </c>
      <c r="D367">
        <v>292</v>
      </c>
      <c r="E367">
        <v>1640</v>
      </c>
      <c r="F367">
        <v>292</v>
      </c>
      <c r="G367">
        <f t="shared" si="78"/>
        <v>1348</v>
      </c>
      <c r="H367">
        <v>6.3</v>
      </c>
      <c r="I367" s="7">
        <f t="shared" si="79"/>
        <v>8492.4</v>
      </c>
    </row>
    <row r="368" spans="1:62" x14ac:dyDescent="0.35">
      <c r="B368" s="2" t="s">
        <v>17</v>
      </c>
      <c r="D368" s="2">
        <f>SUM($D$360:$D$367)</f>
        <v>2578</v>
      </c>
      <c r="E368" s="2">
        <f>SUM($E$360:$E$367)</f>
        <v>10664</v>
      </c>
      <c r="F368" s="2">
        <f>SUM($F$360:$F$367)</f>
        <v>1448</v>
      </c>
      <c r="G368" s="2">
        <f>SUM($G$360:$G$367)</f>
        <v>9216</v>
      </c>
      <c r="H368" s="2"/>
      <c r="I368" s="2">
        <f>SUM($I$360:$I$367)</f>
        <v>56907.65</v>
      </c>
      <c r="AX368" s="2">
        <f t="shared" ref="AX368:BF368" si="80">SUM(AX360:AX367)</f>
        <v>466</v>
      </c>
      <c r="AY368" s="2"/>
      <c r="AZ368" s="2"/>
      <c r="BA368" s="2"/>
      <c r="BB368" s="2">
        <f t="shared" si="80"/>
        <v>1889</v>
      </c>
      <c r="BC368" s="2"/>
      <c r="BD368" s="2"/>
      <c r="BE368" s="2"/>
      <c r="BF368" s="2">
        <f t="shared" si="80"/>
        <v>284</v>
      </c>
      <c r="BG368" s="2"/>
      <c r="BH368" s="2"/>
      <c r="BJ368" s="2">
        <f>SUM($AX$368:$BI$368)</f>
        <v>2639</v>
      </c>
    </row>
    <row r="369" spans="1:63" x14ac:dyDescent="0.35">
      <c r="B369" s="2" t="s">
        <v>18</v>
      </c>
      <c r="D369" s="2"/>
      <c r="E369" s="2"/>
      <c r="F369" s="2"/>
      <c r="G369" s="2"/>
      <c r="H369" s="2">
        <f>AVERAGE(H360:H367)</f>
        <v>6.1249999999999991</v>
      </c>
      <c r="I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J369" s="2"/>
    </row>
    <row r="370" spans="1:63" x14ac:dyDescent="0.35">
      <c r="A370" s="1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13"/>
    </row>
    <row r="371" spans="1:63" x14ac:dyDescent="0.35">
      <c r="A371" s="2" t="s">
        <v>99</v>
      </c>
      <c r="B371" t="s">
        <v>25</v>
      </c>
      <c r="C371" t="s">
        <v>9</v>
      </c>
      <c r="D371">
        <v>2011</v>
      </c>
      <c r="E371">
        <v>8100</v>
      </c>
      <c r="F371">
        <v>1000</v>
      </c>
      <c r="G371">
        <f t="shared" ref="G371:G380" si="81">(E371-F371)</f>
        <v>7100</v>
      </c>
      <c r="H371">
        <v>7.4</v>
      </c>
      <c r="I371">
        <f t="shared" ref="I371:I380" si="82">(G371*H371)</f>
        <v>52540</v>
      </c>
      <c r="J371">
        <v>5000</v>
      </c>
      <c r="AX371">
        <v>1742</v>
      </c>
      <c r="BA371">
        <v>8346</v>
      </c>
      <c r="BB371">
        <v>4519</v>
      </c>
      <c r="BE371">
        <v>17586</v>
      </c>
    </row>
    <row r="372" spans="1:63" x14ac:dyDescent="0.35">
      <c r="A372" s="2" t="s">
        <v>99</v>
      </c>
      <c r="B372" t="s">
        <v>23</v>
      </c>
      <c r="C372" t="s">
        <v>9</v>
      </c>
      <c r="D372">
        <v>465</v>
      </c>
      <c r="E372">
        <v>2620</v>
      </c>
      <c r="F372">
        <v>465</v>
      </c>
      <c r="G372">
        <f t="shared" si="81"/>
        <v>2155</v>
      </c>
      <c r="H372" s="14">
        <v>5.1100000000000003</v>
      </c>
      <c r="I372">
        <f t="shared" si="82"/>
        <v>11012.050000000001</v>
      </c>
    </row>
    <row r="373" spans="1:63" x14ac:dyDescent="0.35">
      <c r="A373" s="2" t="s">
        <v>99</v>
      </c>
      <c r="B373" t="s">
        <v>22</v>
      </c>
      <c r="C373" t="s">
        <v>9</v>
      </c>
      <c r="D373">
        <v>753</v>
      </c>
      <c r="E373">
        <v>3140</v>
      </c>
      <c r="F373">
        <v>390</v>
      </c>
      <c r="G373">
        <f t="shared" si="81"/>
        <v>2750</v>
      </c>
      <c r="H373">
        <v>7.5</v>
      </c>
      <c r="I373">
        <f t="shared" si="82"/>
        <v>20625</v>
      </c>
    </row>
    <row r="374" spans="1:63" x14ac:dyDescent="0.35">
      <c r="A374" s="2" t="s">
        <v>99</v>
      </c>
      <c r="B374" t="s">
        <v>8</v>
      </c>
      <c r="C374" t="s">
        <v>9</v>
      </c>
      <c r="D374">
        <v>220</v>
      </c>
      <c r="E374">
        <v>860</v>
      </c>
      <c r="F374">
        <v>90</v>
      </c>
      <c r="G374">
        <f t="shared" si="81"/>
        <v>770</v>
      </c>
      <c r="H374">
        <v>7.75</v>
      </c>
      <c r="I374">
        <f t="shared" si="82"/>
        <v>5967.5</v>
      </c>
    </row>
    <row r="375" spans="1:63" x14ac:dyDescent="0.35">
      <c r="A375" s="2" t="s">
        <v>99</v>
      </c>
      <c r="B375" t="s">
        <v>125</v>
      </c>
      <c r="C375" t="s">
        <v>9</v>
      </c>
      <c r="D375">
        <v>675</v>
      </c>
      <c r="E375">
        <v>2720</v>
      </c>
      <c r="F375">
        <v>337</v>
      </c>
      <c r="G375">
        <f t="shared" si="81"/>
        <v>2383</v>
      </c>
      <c r="H375">
        <v>7.5</v>
      </c>
      <c r="I375">
        <f t="shared" si="82"/>
        <v>17872.5</v>
      </c>
    </row>
    <row r="376" spans="1:63" x14ac:dyDescent="0.35">
      <c r="A376" s="2" t="s">
        <v>99</v>
      </c>
      <c r="B376" t="s">
        <v>15</v>
      </c>
      <c r="C376" t="s">
        <v>9</v>
      </c>
      <c r="D376">
        <v>628</v>
      </c>
      <c r="E376">
        <v>2906</v>
      </c>
      <c r="F376">
        <v>256</v>
      </c>
      <c r="G376">
        <f t="shared" si="81"/>
        <v>2650</v>
      </c>
      <c r="H376">
        <v>7.5</v>
      </c>
      <c r="I376">
        <f t="shared" si="82"/>
        <v>19875</v>
      </c>
    </row>
    <row r="377" spans="1:63" x14ac:dyDescent="0.35">
      <c r="A377" s="2" t="s">
        <v>99</v>
      </c>
      <c r="B377" t="s">
        <v>126</v>
      </c>
      <c r="C377" t="s">
        <v>9</v>
      </c>
      <c r="D377">
        <v>47</v>
      </c>
      <c r="E377">
        <v>160</v>
      </c>
      <c r="F377">
        <v>20</v>
      </c>
      <c r="G377">
        <f t="shared" si="81"/>
        <v>140</v>
      </c>
      <c r="H377">
        <v>5</v>
      </c>
      <c r="I377">
        <f t="shared" si="82"/>
        <v>700</v>
      </c>
    </row>
    <row r="378" spans="1:63" x14ac:dyDescent="0.35">
      <c r="A378" s="2" t="s">
        <v>99</v>
      </c>
      <c r="B378" t="s">
        <v>26</v>
      </c>
      <c r="C378" t="s">
        <v>9</v>
      </c>
      <c r="D378">
        <v>584</v>
      </c>
      <c r="E378">
        <v>2340</v>
      </c>
      <c r="F378">
        <v>250</v>
      </c>
      <c r="G378">
        <f t="shared" si="81"/>
        <v>2090</v>
      </c>
      <c r="H378">
        <v>6</v>
      </c>
      <c r="I378">
        <f t="shared" si="82"/>
        <v>12540</v>
      </c>
    </row>
    <row r="379" spans="1:63" x14ac:dyDescent="0.35">
      <c r="A379" s="2" t="s">
        <v>99</v>
      </c>
      <c r="B379" t="s">
        <v>21</v>
      </c>
      <c r="C379" t="s">
        <v>9</v>
      </c>
      <c r="D379">
        <v>224</v>
      </c>
      <c r="E379">
        <v>820</v>
      </c>
      <c r="F379">
        <v>120</v>
      </c>
      <c r="G379">
        <f t="shared" si="81"/>
        <v>700</v>
      </c>
      <c r="H379">
        <v>5.25</v>
      </c>
      <c r="I379">
        <f t="shared" si="82"/>
        <v>3675</v>
      </c>
      <c r="J379">
        <v>30000</v>
      </c>
      <c r="K379">
        <v>5450</v>
      </c>
    </row>
    <row r="380" spans="1:63" x14ac:dyDescent="0.35">
      <c r="A380" s="2" t="s">
        <v>99</v>
      </c>
      <c r="B380" t="s">
        <v>14</v>
      </c>
      <c r="C380" t="s">
        <v>9</v>
      </c>
      <c r="D380">
        <v>595</v>
      </c>
      <c r="E380">
        <v>4100</v>
      </c>
      <c r="F380">
        <v>600</v>
      </c>
      <c r="G380">
        <f t="shared" si="81"/>
        <v>3500</v>
      </c>
      <c r="H380">
        <v>5.5</v>
      </c>
      <c r="I380">
        <f t="shared" si="82"/>
        <v>19250</v>
      </c>
    </row>
    <row r="381" spans="1:63" x14ac:dyDescent="0.35">
      <c r="B381" s="2" t="s">
        <v>17</v>
      </c>
      <c r="D381" s="2">
        <f t="shared" ref="D381:I381" si="83">SUM(D371:D380)</f>
        <v>6202</v>
      </c>
      <c r="E381" s="2">
        <f t="shared" si="83"/>
        <v>27766</v>
      </c>
      <c r="F381" s="2">
        <f t="shared" si="83"/>
        <v>3528</v>
      </c>
      <c r="G381" s="2">
        <f t="shared" si="83"/>
        <v>24238</v>
      </c>
      <c r="H381" s="2"/>
      <c r="I381" s="2">
        <f t="shared" si="83"/>
        <v>164057.04999999999</v>
      </c>
      <c r="AX381" s="2">
        <v>1742</v>
      </c>
      <c r="BA381" s="2">
        <v>8346</v>
      </c>
      <c r="BB381" s="2">
        <v>4519</v>
      </c>
      <c r="BE381" s="2">
        <v>17586</v>
      </c>
      <c r="BJ381" s="2">
        <f>(AX381+BB381)</f>
        <v>6261</v>
      </c>
      <c r="BK381" s="2">
        <f>(BA381+BE381)</f>
        <v>25932</v>
      </c>
    </row>
    <row r="382" spans="1:63" x14ac:dyDescent="0.35">
      <c r="B382" s="2" t="s">
        <v>18</v>
      </c>
      <c r="H382" s="2">
        <f>AVERAGE($H$371:$H$380)</f>
        <v>6.4510000000000005</v>
      </c>
    </row>
    <row r="384" spans="1:63" x14ac:dyDescent="0.35">
      <c r="A384" s="2" t="s">
        <v>192</v>
      </c>
    </row>
  </sheetData>
  <mergeCells count="12">
    <mergeCell ref="R1:U1"/>
    <mergeCell ref="N1:Q1"/>
    <mergeCell ref="AX1:BA1"/>
    <mergeCell ref="BB1:BE1"/>
    <mergeCell ref="BF1:BI1"/>
    <mergeCell ref="AT1:AW1"/>
    <mergeCell ref="AP1:AS1"/>
    <mergeCell ref="AL1:AO1"/>
    <mergeCell ref="AH1:AK1"/>
    <mergeCell ref="AD1:AG1"/>
    <mergeCell ref="Z1:AC1"/>
    <mergeCell ref="V1:Y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A57-6247-4A4F-9752-70CC607DC978}">
  <dimension ref="A1:AK87"/>
  <sheetViews>
    <sheetView topLeftCell="A61" zoomScale="49" zoomScaleNormal="49" workbookViewId="0">
      <selection activeCell="C95" sqref="C95"/>
    </sheetView>
  </sheetViews>
  <sheetFormatPr defaultRowHeight="14.5" x14ac:dyDescent="0.35"/>
  <cols>
    <col min="1" max="1" width="21.6328125" bestFit="1" customWidth="1"/>
    <col min="2" max="2" width="12.08984375" bestFit="1" customWidth="1"/>
    <col min="3" max="3" width="13.1796875" bestFit="1" customWidth="1"/>
    <col min="4" max="4" width="11.453125" bestFit="1" customWidth="1"/>
    <col min="5" max="5" width="12.7265625" bestFit="1" customWidth="1"/>
    <col min="7" max="7" width="15.81640625" bestFit="1" customWidth="1"/>
    <col min="14" max="14" width="12.7265625" bestFit="1" customWidth="1"/>
    <col min="15" max="15" width="12" bestFit="1" customWidth="1"/>
    <col min="16" max="16" width="13.26953125" bestFit="1" customWidth="1"/>
    <col min="17" max="17" width="12.7265625" bestFit="1" customWidth="1"/>
    <col min="18" max="18" width="12" bestFit="1" customWidth="1"/>
    <col min="19" max="19" width="13.26953125" bestFit="1" customWidth="1"/>
    <col min="26" max="26" width="12.7265625" bestFit="1" customWidth="1"/>
    <col min="27" max="27" width="11.54296875" bestFit="1" customWidth="1"/>
    <col min="28" max="28" width="13.26953125" bestFit="1" customWidth="1"/>
    <col min="35" max="35" width="12.7265625" bestFit="1" customWidth="1"/>
    <col min="36" max="36" width="12" bestFit="1" customWidth="1"/>
    <col min="37" max="37" width="13.26953125" bestFit="1" customWidth="1"/>
  </cols>
  <sheetData>
    <row r="1" spans="1:28" s="2" customFormat="1" x14ac:dyDescent="0.35">
      <c r="A1" s="38" t="s">
        <v>104</v>
      </c>
      <c r="B1" s="38"/>
      <c r="C1" s="38"/>
      <c r="D1" s="38"/>
      <c r="E1" s="38"/>
      <c r="F1" s="21"/>
    </row>
    <row r="2" spans="1:28" s="2" customFormat="1" x14ac:dyDescent="0.35">
      <c r="A2" s="38"/>
      <c r="B2" s="38"/>
      <c r="C2" s="38"/>
      <c r="D2" s="38"/>
      <c r="E2" s="38"/>
      <c r="F2" s="21"/>
    </row>
    <row r="3" spans="1:28" s="2" customFormat="1" x14ac:dyDescent="0.35">
      <c r="A3" s="2" t="s">
        <v>46</v>
      </c>
      <c r="B3" s="2" t="s">
        <v>84</v>
      </c>
      <c r="C3" s="2" t="s">
        <v>102</v>
      </c>
      <c r="D3" s="2" t="s">
        <v>100</v>
      </c>
      <c r="E3" s="2" t="s">
        <v>101</v>
      </c>
      <c r="H3" s="25" t="s">
        <v>40</v>
      </c>
      <c r="I3" s="25" t="s">
        <v>96</v>
      </c>
      <c r="J3" s="25" t="s">
        <v>42</v>
      </c>
      <c r="K3" s="25" t="s">
        <v>40</v>
      </c>
      <c r="L3" s="25" t="s">
        <v>96</v>
      </c>
      <c r="M3" s="25" t="s">
        <v>42</v>
      </c>
      <c r="N3" s="25" t="s">
        <v>40</v>
      </c>
      <c r="O3" s="25" t="s">
        <v>96</v>
      </c>
      <c r="P3" s="25" t="s">
        <v>42</v>
      </c>
      <c r="Q3" s="25" t="s">
        <v>40</v>
      </c>
      <c r="R3" s="25" t="s">
        <v>96</v>
      </c>
      <c r="S3" s="25" t="s">
        <v>42</v>
      </c>
      <c r="T3" s="25" t="s">
        <v>40</v>
      </c>
      <c r="U3" s="25" t="s">
        <v>96</v>
      </c>
      <c r="V3" s="25" t="s">
        <v>42</v>
      </c>
      <c r="W3" s="25" t="s">
        <v>40</v>
      </c>
      <c r="X3" s="25" t="s">
        <v>96</v>
      </c>
      <c r="Y3" s="25" t="s">
        <v>42</v>
      </c>
      <c r="Z3" s="25" t="s">
        <v>84</v>
      </c>
      <c r="AA3" s="25" t="s">
        <v>129</v>
      </c>
      <c r="AB3" s="25" t="s">
        <v>101</v>
      </c>
    </row>
    <row r="4" spans="1:28" x14ac:dyDescent="0.35">
      <c r="A4" s="3" t="s">
        <v>116</v>
      </c>
      <c r="B4" s="6">
        <v>511</v>
      </c>
      <c r="C4" s="6">
        <v>1800</v>
      </c>
      <c r="D4" s="6">
        <v>1618</v>
      </c>
      <c r="E4" s="6">
        <v>12944</v>
      </c>
      <c r="F4" s="6"/>
    </row>
    <row r="5" spans="1:28" x14ac:dyDescent="0.35">
      <c r="A5" s="3" t="s">
        <v>117</v>
      </c>
      <c r="B5" s="6">
        <v>304</v>
      </c>
      <c r="C5" s="6">
        <v>2871</v>
      </c>
      <c r="D5" s="6">
        <v>2871</v>
      </c>
      <c r="E5" s="6">
        <v>21262.05</v>
      </c>
      <c r="F5" s="6"/>
    </row>
    <row r="6" spans="1:28" x14ac:dyDescent="0.35">
      <c r="A6" s="3" t="s">
        <v>122</v>
      </c>
      <c r="B6" s="6">
        <v>685</v>
      </c>
      <c r="C6" s="6">
        <v>3123</v>
      </c>
      <c r="D6" s="6">
        <v>2915</v>
      </c>
      <c r="E6" s="6">
        <v>29440</v>
      </c>
      <c r="F6" s="6"/>
    </row>
    <row r="7" spans="1:28" x14ac:dyDescent="0.35">
      <c r="A7" s="3" t="s">
        <v>143</v>
      </c>
      <c r="B7" s="6">
        <v>1892</v>
      </c>
      <c r="C7" s="6">
        <v>6248</v>
      </c>
      <c r="D7" s="6">
        <v>5963</v>
      </c>
      <c r="E7" s="6">
        <v>39766</v>
      </c>
      <c r="F7" s="6"/>
    </row>
    <row r="8" spans="1:28" x14ac:dyDescent="0.35">
      <c r="A8" s="3" t="s">
        <v>146</v>
      </c>
      <c r="B8" s="6">
        <v>1264</v>
      </c>
      <c r="C8" s="6">
        <v>4560</v>
      </c>
      <c r="D8" s="6">
        <v>3907</v>
      </c>
      <c r="E8" s="6">
        <v>27710.5</v>
      </c>
      <c r="F8" s="6"/>
      <c r="G8" t="s">
        <v>95</v>
      </c>
    </row>
    <row r="9" spans="1:28" x14ac:dyDescent="0.35">
      <c r="A9" s="3" t="s">
        <v>103</v>
      </c>
      <c r="B9" s="2">
        <f t="shared" ref="B9:E9" si="0">SUM(B4:B8)</f>
        <v>4656</v>
      </c>
      <c r="C9" s="2">
        <f t="shared" si="0"/>
        <v>18602</v>
      </c>
      <c r="D9" s="2">
        <f t="shared" si="0"/>
        <v>17274</v>
      </c>
      <c r="E9" s="2">
        <f t="shared" si="0"/>
        <v>131122.54999999999</v>
      </c>
      <c r="F9" s="2"/>
      <c r="G9" t="s">
        <v>97</v>
      </c>
    </row>
    <row r="10" spans="1:28" x14ac:dyDescent="0.35">
      <c r="A10" s="3"/>
      <c r="B10" s="2"/>
      <c r="C10" s="2"/>
      <c r="D10" s="2"/>
      <c r="E10" s="2"/>
      <c r="F10" s="2"/>
      <c r="G10" t="s">
        <v>98</v>
      </c>
    </row>
    <row r="11" spans="1:28" s="26" customFormat="1" x14ac:dyDescent="0.35"/>
    <row r="12" spans="1:28" s="7" customFormat="1" x14ac:dyDescent="0.35">
      <c r="H12" s="38" t="s">
        <v>218</v>
      </c>
      <c r="I12" s="38"/>
      <c r="J12" s="38"/>
      <c r="K12" s="38" t="s">
        <v>136</v>
      </c>
      <c r="L12" s="38"/>
      <c r="M12" s="38"/>
      <c r="N12" s="38" t="s">
        <v>227</v>
      </c>
      <c r="O12" s="38"/>
      <c r="P12" s="38"/>
      <c r="Q12" s="38" t="s">
        <v>219</v>
      </c>
      <c r="R12" s="38"/>
      <c r="S12" s="38"/>
      <c r="T12" s="38" t="s">
        <v>229</v>
      </c>
      <c r="U12" s="38"/>
      <c r="V12" s="38"/>
      <c r="W12" s="38" t="s">
        <v>137</v>
      </c>
      <c r="X12" s="38"/>
      <c r="Y12" s="38"/>
      <c r="Z12" s="25" t="s">
        <v>84</v>
      </c>
      <c r="AA12" s="25" t="s">
        <v>129</v>
      </c>
      <c r="AB12" s="25" t="s">
        <v>101</v>
      </c>
    </row>
    <row r="13" spans="1:28" x14ac:dyDescent="0.35">
      <c r="H13" s="25" t="s">
        <v>40</v>
      </c>
      <c r="I13" s="25" t="s">
        <v>96</v>
      </c>
      <c r="J13" s="25" t="s">
        <v>42</v>
      </c>
      <c r="K13" s="25" t="s">
        <v>40</v>
      </c>
      <c r="L13" s="25" t="s">
        <v>96</v>
      </c>
      <c r="M13" s="25" t="s">
        <v>42</v>
      </c>
      <c r="N13" s="25" t="s">
        <v>40</v>
      </c>
      <c r="O13" s="25" t="s">
        <v>96</v>
      </c>
      <c r="P13" s="25" t="s">
        <v>42</v>
      </c>
      <c r="Q13" s="25" t="s">
        <v>40</v>
      </c>
      <c r="R13" s="25" t="s">
        <v>96</v>
      </c>
      <c r="S13" s="25" t="s">
        <v>42</v>
      </c>
      <c r="T13" s="25" t="s">
        <v>40</v>
      </c>
      <c r="U13" s="25" t="s">
        <v>96</v>
      </c>
      <c r="V13" s="25" t="s">
        <v>42</v>
      </c>
      <c r="W13" s="25" t="s">
        <v>40</v>
      </c>
      <c r="X13" s="25" t="s">
        <v>96</v>
      </c>
      <c r="Y13" s="25" t="s">
        <v>42</v>
      </c>
    </row>
    <row r="14" spans="1:28" x14ac:dyDescent="0.35">
      <c r="A14" s="3" t="s">
        <v>150</v>
      </c>
      <c r="B14" s="6">
        <v>2808</v>
      </c>
      <c r="C14" s="6">
        <v>10051</v>
      </c>
      <c r="D14" s="6">
        <v>8712</v>
      </c>
      <c r="E14" s="6">
        <v>43928.4</v>
      </c>
      <c r="F14" s="6"/>
      <c r="H14">
        <v>730</v>
      </c>
      <c r="K14">
        <v>2192</v>
      </c>
    </row>
    <row r="15" spans="1:28" x14ac:dyDescent="0.35">
      <c r="A15" s="3" t="s">
        <v>154</v>
      </c>
      <c r="B15" s="6">
        <v>2264</v>
      </c>
      <c r="C15" s="6">
        <v>8218</v>
      </c>
      <c r="D15" s="6">
        <v>7127</v>
      </c>
      <c r="E15" s="6">
        <v>43884</v>
      </c>
      <c r="F15" s="6"/>
      <c r="H15">
        <v>100</v>
      </c>
      <c r="K15">
        <v>1087</v>
      </c>
    </row>
    <row r="16" spans="1:28" x14ac:dyDescent="0.35">
      <c r="A16" s="3" t="s">
        <v>157</v>
      </c>
      <c r="B16" s="6">
        <v>3201</v>
      </c>
      <c r="C16" s="6">
        <v>11420</v>
      </c>
      <c r="D16" s="6">
        <v>9835</v>
      </c>
      <c r="E16" s="6">
        <v>58047.5</v>
      </c>
      <c r="F16" s="6"/>
      <c r="K16">
        <v>2443</v>
      </c>
      <c r="N16">
        <v>837</v>
      </c>
      <c r="T16">
        <v>1896</v>
      </c>
    </row>
    <row r="17" spans="1:37" x14ac:dyDescent="0.35">
      <c r="A17" s="3" t="s">
        <v>162</v>
      </c>
      <c r="B17" s="6">
        <v>4823</v>
      </c>
      <c r="C17" s="6">
        <v>17600</v>
      </c>
      <c r="D17" s="6">
        <v>15434</v>
      </c>
      <c r="E17" s="6">
        <v>82975.55</v>
      </c>
      <c r="F17" s="6"/>
      <c r="H17">
        <v>250</v>
      </c>
      <c r="K17">
        <v>2760</v>
      </c>
      <c r="Q17">
        <v>864</v>
      </c>
      <c r="T17">
        <v>950</v>
      </c>
    </row>
    <row r="18" spans="1:37" x14ac:dyDescent="0.35">
      <c r="A18" s="3" t="s">
        <v>167</v>
      </c>
      <c r="B18" s="6">
        <v>4813</v>
      </c>
      <c r="C18" s="6">
        <v>19260</v>
      </c>
      <c r="D18" s="6">
        <v>16962</v>
      </c>
      <c r="E18" s="6">
        <v>86709.8</v>
      </c>
      <c r="F18" s="6"/>
      <c r="K18">
        <v>2897</v>
      </c>
      <c r="T18">
        <v>1460</v>
      </c>
      <c r="W18">
        <v>436</v>
      </c>
    </row>
    <row r="19" spans="1:37" x14ac:dyDescent="0.35">
      <c r="A19" s="3" t="s">
        <v>170</v>
      </c>
      <c r="B19" s="6">
        <v>2606</v>
      </c>
      <c r="C19" s="6">
        <v>9260</v>
      </c>
      <c r="D19" s="6">
        <v>8027</v>
      </c>
      <c r="E19" s="6">
        <v>32142</v>
      </c>
      <c r="F19" s="6"/>
      <c r="W19">
        <v>1585</v>
      </c>
    </row>
    <row r="20" spans="1:37" x14ac:dyDescent="0.35">
      <c r="A20" s="3" t="s">
        <v>103</v>
      </c>
      <c r="B20" s="2">
        <f t="shared" ref="B20:E20" si="1">SUM(B14:B19)</f>
        <v>20515</v>
      </c>
      <c r="C20" s="2">
        <f t="shared" si="1"/>
        <v>75809</v>
      </c>
      <c r="D20" s="2">
        <f t="shared" si="1"/>
        <v>66097</v>
      </c>
      <c r="E20" s="2">
        <f t="shared" si="1"/>
        <v>347687.25</v>
      </c>
      <c r="F20" s="2"/>
      <c r="G20" t="s">
        <v>95</v>
      </c>
      <c r="H20" s="2">
        <f>SUM(H14:H19)</f>
        <v>1080</v>
      </c>
      <c r="K20" s="2">
        <f>SUM(K14:K19)</f>
        <v>11379</v>
      </c>
      <c r="N20" s="2">
        <v>837</v>
      </c>
      <c r="Q20" s="2">
        <v>864</v>
      </c>
      <c r="T20" s="2">
        <f>SUM(T15:T19)</f>
        <v>4306</v>
      </c>
      <c r="W20" s="2">
        <f>SUM(W15:W19)</f>
        <v>2021</v>
      </c>
      <c r="Z20" s="2">
        <f>($H$20+$K$20+$N$20+$Q$20+$T$20+$W$20)</f>
        <v>20487</v>
      </c>
    </row>
    <row r="21" spans="1:37" x14ac:dyDescent="0.35">
      <c r="G21" t="s">
        <v>97</v>
      </c>
    </row>
    <row r="22" spans="1:37" x14ac:dyDescent="0.35">
      <c r="G22" t="s">
        <v>98</v>
      </c>
    </row>
    <row r="23" spans="1:37" s="26" customFormat="1" x14ac:dyDescent="0.35"/>
    <row r="24" spans="1:37" s="7" customFormat="1" x14ac:dyDescent="0.35">
      <c r="H24" s="37" t="s">
        <v>218</v>
      </c>
      <c r="I24" s="37"/>
      <c r="J24" s="37"/>
      <c r="K24" s="37" t="s">
        <v>136</v>
      </c>
      <c r="L24" s="37"/>
      <c r="M24" s="37"/>
      <c r="N24" s="37" t="s">
        <v>229</v>
      </c>
      <c r="O24" s="37"/>
      <c r="P24" s="37"/>
      <c r="Q24" s="37" t="s">
        <v>137</v>
      </c>
      <c r="R24" s="37"/>
      <c r="S24" s="37"/>
      <c r="T24" s="37" t="s">
        <v>226</v>
      </c>
      <c r="U24" s="37"/>
      <c r="V24" s="37"/>
      <c r="W24" s="37" t="s">
        <v>227</v>
      </c>
      <c r="X24" s="37"/>
      <c r="Y24" s="37"/>
      <c r="Z24" s="37" t="s">
        <v>223</v>
      </c>
      <c r="AA24" s="37"/>
      <c r="AB24" s="37"/>
      <c r="AC24" s="37" t="s">
        <v>222</v>
      </c>
      <c r="AD24" s="37"/>
      <c r="AE24" s="37"/>
      <c r="AF24" s="37" t="s">
        <v>225</v>
      </c>
      <c r="AG24" s="37"/>
      <c r="AH24" s="37"/>
    </row>
    <row r="25" spans="1:37" s="13" customFormat="1" x14ac:dyDescent="0.35">
      <c r="H25" s="13" t="s">
        <v>40</v>
      </c>
      <c r="I25" s="13" t="s">
        <v>96</v>
      </c>
      <c r="J25" s="13" t="s">
        <v>42</v>
      </c>
      <c r="K25" s="13" t="s">
        <v>40</v>
      </c>
      <c r="L25" s="13" t="s">
        <v>96</v>
      </c>
      <c r="M25" s="13" t="s">
        <v>42</v>
      </c>
      <c r="N25" s="13" t="s">
        <v>40</v>
      </c>
      <c r="O25" s="13" t="s">
        <v>96</v>
      </c>
      <c r="P25" s="13" t="s">
        <v>42</v>
      </c>
      <c r="Q25" s="13" t="s">
        <v>40</v>
      </c>
      <c r="R25" s="13" t="s">
        <v>96</v>
      </c>
      <c r="S25" s="13" t="s">
        <v>42</v>
      </c>
      <c r="T25" s="13" t="s">
        <v>40</v>
      </c>
      <c r="U25" s="13" t="s">
        <v>96</v>
      </c>
      <c r="V25" s="13" t="s">
        <v>42</v>
      </c>
      <c r="W25" s="13" t="s">
        <v>40</v>
      </c>
      <c r="X25" s="13" t="s">
        <v>96</v>
      </c>
      <c r="Y25" s="13" t="s">
        <v>42</v>
      </c>
      <c r="Z25" s="13" t="s">
        <v>40</v>
      </c>
      <c r="AA25" s="13" t="s">
        <v>96</v>
      </c>
      <c r="AB25" s="13" t="s">
        <v>42</v>
      </c>
      <c r="AC25" s="13" t="s">
        <v>40</v>
      </c>
      <c r="AD25" s="13" t="s">
        <v>96</v>
      </c>
      <c r="AE25" s="13" t="s">
        <v>42</v>
      </c>
      <c r="AF25" s="13" t="s">
        <v>40</v>
      </c>
      <c r="AG25" s="13" t="s">
        <v>96</v>
      </c>
      <c r="AH25" s="13" t="s">
        <v>42</v>
      </c>
      <c r="AI25" s="13" t="s">
        <v>84</v>
      </c>
      <c r="AJ25" s="13" t="s">
        <v>129</v>
      </c>
      <c r="AK25" s="13" t="s">
        <v>101</v>
      </c>
    </row>
    <row r="26" spans="1:37" x14ac:dyDescent="0.35">
      <c r="A26" s="3" t="s">
        <v>173</v>
      </c>
      <c r="B26" s="6">
        <v>4494</v>
      </c>
      <c r="C26" s="6">
        <v>16480</v>
      </c>
      <c r="D26" s="6">
        <v>14283</v>
      </c>
      <c r="E26" s="6">
        <v>56582.5</v>
      </c>
      <c r="F26" s="6"/>
      <c r="H26">
        <v>275</v>
      </c>
      <c r="K26">
        <v>2362</v>
      </c>
      <c r="N26">
        <v>1404</v>
      </c>
      <c r="Q26">
        <v>455</v>
      </c>
    </row>
    <row r="27" spans="1:37" x14ac:dyDescent="0.35">
      <c r="A27" s="3" t="s">
        <v>175</v>
      </c>
      <c r="B27" s="6">
        <v>2446</v>
      </c>
      <c r="C27" s="6">
        <v>9425</v>
      </c>
      <c r="D27" s="6">
        <v>8266</v>
      </c>
      <c r="E27" s="6">
        <v>32792.75</v>
      </c>
      <c r="F27" s="6"/>
      <c r="K27">
        <v>1459</v>
      </c>
      <c r="N27">
        <v>953</v>
      </c>
      <c r="T27">
        <v>96</v>
      </c>
    </row>
    <row r="28" spans="1:37" x14ac:dyDescent="0.35">
      <c r="A28" s="3" t="s">
        <v>177</v>
      </c>
      <c r="B28" s="6">
        <v>2109</v>
      </c>
      <c r="C28" s="6">
        <v>8543</v>
      </c>
      <c r="D28" s="6">
        <v>7597</v>
      </c>
      <c r="E28" s="6">
        <v>28540.85</v>
      </c>
      <c r="F28" s="6"/>
      <c r="K28">
        <v>813</v>
      </c>
      <c r="N28">
        <v>860</v>
      </c>
      <c r="W28">
        <v>430</v>
      </c>
    </row>
    <row r="29" spans="1:37" x14ac:dyDescent="0.35">
      <c r="A29" s="3" t="s">
        <v>178</v>
      </c>
      <c r="B29" s="6">
        <v>1900</v>
      </c>
      <c r="C29" s="6">
        <v>6810</v>
      </c>
      <c r="D29" s="6">
        <v>6012</v>
      </c>
      <c r="E29" s="6">
        <v>23343.5</v>
      </c>
      <c r="F29" s="6"/>
      <c r="K29">
        <v>1400</v>
      </c>
      <c r="L29">
        <v>4980</v>
      </c>
      <c r="Q29">
        <v>508</v>
      </c>
      <c r="R29">
        <v>1830</v>
      </c>
    </row>
    <row r="30" spans="1:37" x14ac:dyDescent="0.35">
      <c r="A30" s="3" t="s">
        <v>180</v>
      </c>
      <c r="B30" s="6">
        <v>2804</v>
      </c>
      <c r="C30" s="6">
        <v>10336</v>
      </c>
      <c r="D30" s="6">
        <v>8989</v>
      </c>
      <c r="E30" s="6">
        <v>35747.199999999997</v>
      </c>
      <c r="F30" s="6"/>
      <c r="K30">
        <v>2271</v>
      </c>
      <c r="L30">
        <v>7496</v>
      </c>
      <c r="AA30">
        <v>1676</v>
      </c>
      <c r="AC30">
        <v>277</v>
      </c>
      <c r="AD30">
        <v>874</v>
      </c>
    </row>
    <row r="31" spans="1:37" x14ac:dyDescent="0.35">
      <c r="A31" s="3" t="s">
        <v>182</v>
      </c>
      <c r="B31" s="6">
        <v>3193</v>
      </c>
      <c r="C31" s="6">
        <v>12790</v>
      </c>
      <c r="D31" s="6">
        <v>11239</v>
      </c>
      <c r="E31" s="6">
        <v>42215.75</v>
      </c>
      <c r="F31" s="6"/>
      <c r="K31">
        <v>2289</v>
      </c>
      <c r="Q31">
        <v>534</v>
      </c>
      <c r="R31">
        <v>1940</v>
      </c>
      <c r="AF31">
        <v>370</v>
      </c>
      <c r="AG31">
        <v>1100</v>
      </c>
    </row>
    <row r="32" spans="1:37" x14ac:dyDescent="0.35">
      <c r="A32" s="3" t="s">
        <v>103</v>
      </c>
      <c r="B32" s="2">
        <f t="shared" ref="B32:E32" si="2">SUM(B26:B31)</f>
        <v>16946</v>
      </c>
      <c r="C32" s="2">
        <f t="shared" si="2"/>
        <v>64384</v>
      </c>
      <c r="D32" s="2">
        <f t="shared" si="2"/>
        <v>56386</v>
      </c>
      <c r="E32" s="2">
        <f t="shared" si="2"/>
        <v>219222.55</v>
      </c>
      <c r="F32" s="2"/>
      <c r="G32" t="s">
        <v>95</v>
      </c>
      <c r="H32" s="2">
        <v>275</v>
      </c>
      <c r="K32" s="2">
        <f>SUM(K26:K31)</f>
        <v>10594</v>
      </c>
      <c r="N32" s="2">
        <f>SUM(N26:N31)</f>
        <v>3217</v>
      </c>
      <c r="Q32" s="2">
        <f>SUM(Q26:Q31)</f>
        <v>1497</v>
      </c>
      <c r="T32" s="2">
        <v>96</v>
      </c>
      <c r="W32" s="2">
        <v>430</v>
      </c>
      <c r="AA32" s="2">
        <v>1676</v>
      </c>
      <c r="AC32" s="2">
        <v>277</v>
      </c>
      <c r="AF32" s="2">
        <v>370</v>
      </c>
      <c r="AI32" s="2">
        <f>(H32+K32+N32+Q32+T32+W32+AC32+AF32)</f>
        <v>16756</v>
      </c>
    </row>
    <row r="33" spans="1:28" x14ac:dyDescent="0.35">
      <c r="G33" t="s">
        <v>97</v>
      </c>
    </row>
    <row r="34" spans="1:28" x14ac:dyDescent="0.35">
      <c r="G34" t="s">
        <v>98</v>
      </c>
    </row>
    <row r="35" spans="1:28" s="26" customFormat="1" x14ac:dyDescent="0.35"/>
    <row r="36" spans="1:28" s="13" customFormat="1" x14ac:dyDescent="0.35">
      <c r="H36" s="37" t="s">
        <v>218</v>
      </c>
      <c r="I36" s="37"/>
      <c r="J36" s="37"/>
      <c r="K36" s="37" t="s">
        <v>136</v>
      </c>
      <c r="L36" s="37"/>
      <c r="M36" s="37"/>
      <c r="N36" s="37" t="s">
        <v>137</v>
      </c>
      <c r="O36" s="37"/>
      <c r="P36" s="37"/>
      <c r="Q36" s="37" t="s">
        <v>229</v>
      </c>
      <c r="R36" s="37"/>
      <c r="S36" s="37"/>
      <c r="T36" s="37" t="s">
        <v>219</v>
      </c>
      <c r="U36" s="37"/>
      <c r="V36" s="37"/>
      <c r="W36" s="37" t="s">
        <v>228</v>
      </c>
      <c r="X36" s="37"/>
      <c r="Y36" s="37"/>
    </row>
    <row r="37" spans="1:28" s="13" customFormat="1" x14ac:dyDescent="0.35">
      <c r="H37" s="13" t="s">
        <v>40</v>
      </c>
      <c r="I37" s="13" t="s">
        <v>96</v>
      </c>
      <c r="J37" s="13" t="s">
        <v>42</v>
      </c>
      <c r="K37" s="13" t="s">
        <v>40</v>
      </c>
      <c r="L37" s="13" t="s">
        <v>96</v>
      </c>
      <c r="M37" s="13" t="s">
        <v>42</v>
      </c>
      <c r="N37" s="13" t="s">
        <v>40</v>
      </c>
      <c r="O37" s="13" t="s">
        <v>96</v>
      </c>
      <c r="P37" s="13" t="s">
        <v>42</v>
      </c>
      <c r="Q37" s="13" t="s">
        <v>40</v>
      </c>
      <c r="R37" s="13" t="s">
        <v>96</v>
      </c>
      <c r="S37" s="13" t="s">
        <v>42</v>
      </c>
      <c r="T37" s="13" t="s">
        <v>40</v>
      </c>
      <c r="U37" s="13" t="s">
        <v>96</v>
      </c>
      <c r="V37" s="13" t="s">
        <v>42</v>
      </c>
      <c r="W37" s="13" t="s">
        <v>40</v>
      </c>
      <c r="X37" s="13" t="s">
        <v>96</v>
      </c>
      <c r="Y37" s="13" t="s">
        <v>42</v>
      </c>
      <c r="Z37" s="13" t="s">
        <v>84</v>
      </c>
      <c r="AA37" s="13" t="s">
        <v>129</v>
      </c>
      <c r="AB37" s="13" t="s">
        <v>101</v>
      </c>
    </row>
    <row r="38" spans="1:28" x14ac:dyDescent="0.35">
      <c r="A38" s="3" t="s">
        <v>184</v>
      </c>
      <c r="B38" s="6">
        <v>3121</v>
      </c>
      <c r="C38" s="6">
        <v>10720</v>
      </c>
      <c r="D38" s="6">
        <v>9362</v>
      </c>
      <c r="E38" s="6">
        <v>42856.75</v>
      </c>
      <c r="F38" s="6"/>
      <c r="H38">
        <v>375</v>
      </c>
      <c r="K38">
        <v>1517</v>
      </c>
      <c r="N38">
        <v>1430</v>
      </c>
    </row>
    <row r="39" spans="1:28" x14ac:dyDescent="0.35">
      <c r="A39" s="3" t="s">
        <v>185</v>
      </c>
      <c r="B39" s="6">
        <v>2291</v>
      </c>
      <c r="C39" s="6">
        <v>8625</v>
      </c>
      <c r="D39" s="6">
        <v>7476</v>
      </c>
      <c r="E39" s="6">
        <v>33256.25</v>
      </c>
      <c r="F39" s="6"/>
      <c r="K39">
        <v>1543</v>
      </c>
      <c r="Q39">
        <v>748</v>
      </c>
    </row>
    <row r="40" spans="1:28" x14ac:dyDescent="0.35">
      <c r="A40" s="3" t="s">
        <v>186</v>
      </c>
      <c r="B40" s="6">
        <v>5027</v>
      </c>
      <c r="C40" s="6">
        <v>19195</v>
      </c>
      <c r="D40" s="6">
        <v>17134</v>
      </c>
      <c r="E40" s="6">
        <v>86660.7</v>
      </c>
      <c r="F40" s="6"/>
      <c r="K40">
        <v>2963</v>
      </c>
      <c r="N40">
        <v>2000</v>
      </c>
      <c r="T40">
        <v>144</v>
      </c>
    </row>
    <row r="41" spans="1:28" x14ac:dyDescent="0.35">
      <c r="A41" s="3" t="s">
        <v>190</v>
      </c>
      <c r="B41" s="6">
        <v>834</v>
      </c>
      <c r="C41" s="6">
        <v>9110</v>
      </c>
      <c r="D41" s="6">
        <v>8699</v>
      </c>
      <c r="E41" s="6">
        <v>27873</v>
      </c>
      <c r="F41" s="6"/>
      <c r="N41">
        <v>861</v>
      </c>
      <c r="W41">
        <v>680</v>
      </c>
      <c r="X41">
        <v>5520</v>
      </c>
    </row>
    <row r="42" spans="1:28" x14ac:dyDescent="0.35">
      <c r="A42" s="3" t="s">
        <v>195</v>
      </c>
      <c r="B42" s="6">
        <v>1544</v>
      </c>
      <c r="C42" s="6">
        <v>5925</v>
      </c>
      <c r="D42" s="6">
        <v>5152</v>
      </c>
      <c r="E42" s="6">
        <v>31301</v>
      </c>
      <c r="F42" s="6"/>
      <c r="K42">
        <v>1544</v>
      </c>
      <c r="L42">
        <v>5925</v>
      </c>
    </row>
    <row r="43" spans="1:28" x14ac:dyDescent="0.35">
      <c r="A43" s="3" t="s">
        <v>196</v>
      </c>
      <c r="B43" s="6">
        <v>1827</v>
      </c>
      <c r="C43" s="6">
        <v>7220</v>
      </c>
      <c r="D43" s="6">
        <v>6375</v>
      </c>
      <c r="E43" s="6">
        <v>37181.25</v>
      </c>
      <c r="F43" s="6"/>
      <c r="N43">
        <v>1827</v>
      </c>
      <c r="O43">
        <v>7180</v>
      </c>
    </row>
    <row r="44" spans="1:28" x14ac:dyDescent="0.35">
      <c r="A44" s="3" t="s">
        <v>103</v>
      </c>
      <c r="B44" s="2">
        <f t="shared" ref="B44:E44" si="3">SUM(B38:B43)</f>
        <v>14644</v>
      </c>
      <c r="C44" s="2">
        <f t="shared" si="3"/>
        <v>60795</v>
      </c>
      <c r="D44" s="2">
        <f t="shared" si="3"/>
        <v>54198</v>
      </c>
      <c r="E44" s="2">
        <f t="shared" si="3"/>
        <v>259128.95</v>
      </c>
      <c r="F44" s="2"/>
      <c r="G44" t="s">
        <v>95</v>
      </c>
      <c r="H44" s="2">
        <v>375</v>
      </c>
      <c r="K44" s="2">
        <f>SUM(K38:K43)</f>
        <v>7567</v>
      </c>
      <c r="N44" s="2">
        <f>SUM(N38:N43)</f>
        <v>6118</v>
      </c>
      <c r="Q44" s="2">
        <v>748</v>
      </c>
      <c r="T44" s="2">
        <v>144</v>
      </c>
      <c r="W44" s="2">
        <v>680</v>
      </c>
      <c r="Z44" s="2">
        <f>(H44+K44+N44+Q44+T44+W44)</f>
        <v>15632</v>
      </c>
    </row>
    <row r="45" spans="1:28" x14ac:dyDescent="0.35">
      <c r="G45" t="s">
        <v>97</v>
      </c>
    </row>
    <row r="46" spans="1:28" x14ac:dyDescent="0.35">
      <c r="G46" t="s">
        <v>98</v>
      </c>
    </row>
    <row r="47" spans="1:28" s="26" customFormat="1" x14ac:dyDescent="0.35"/>
    <row r="48" spans="1:28" s="2" customFormat="1" x14ac:dyDescent="0.35">
      <c r="H48" s="38" t="s">
        <v>136</v>
      </c>
      <c r="I48" s="38"/>
      <c r="J48" s="38"/>
      <c r="K48" s="38" t="s">
        <v>137</v>
      </c>
      <c r="L48" s="38"/>
      <c r="M48" s="38"/>
    </row>
    <row r="49" spans="1:19" s="2" customFormat="1" x14ac:dyDescent="0.35">
      <c r="H49" s="2" t="s">
        <v>40</v>
      </c>
      <c r="I49" s="2" t="s">
        <v>96</v>
      </c>
      <c r="J49" s="2" t="s">
        <v>42</v>
      </c>
      <c r="K49" s="2" t="s">
        <v>40</v>
      </c>
      <c r="L49" s="2" t="s">
        <v>96</v>
      </c>
      <c r="M49" s="2" t="s">
        <v>42</v>
      </c>
      <c r="N49" s="2" t="s">
        <v>84</v>
      </c>
      <c r="O49" s="2" t="s">
        <v>129</v>
      </c>
      <c r="P49" s="2" t="s">
        <v>101</v>
      </c>
    </row>
    <row r="50" spans="1:19" x14ac:dyDescent="0.35">
      <c r="A50" s="3" t="s">
        <v>198</v>
      </c>
      <c r="B50" s="6">
        <v>3859</v>
      </c>
      <c r="C50" s="6">
        <v>13680</v>
      </c>
      <c r="D50" s="6">
        <v>12005</v>
      </c>
      <c r="E50" s="6">
        <v>66336.25</v>
      </c>
      <c r="F50" s="6"/>
      <c r="H50">
        <v>2540</v>
      </c>
      <c r="K50">
        <v>1320</v>
      </c>
    </row>
    <row r="51" spans="1:19" x14ac:dyDescent="0.35">
      <c r="A51" s="3" t="s">
        <v>200</v>
      </c>
      <c r="B51" s="6">
        <v>1909</v>
      </c>
      <c r="C51" s="6">
        <v>7480</v>
      </c>
      <c r="D51" s="6">
        <v>6568</v>
      </c>
      <c r="E51" s="6">
        <v>37760</v>
      </c>
      <c r="F51" s="6"/>
      <c r="H51">
        <v>779</v>
      </c>
      <c r="K51">
        <v>1128</v>
      </c>
    </row>
    <row r="52" spans="1:19" x14ac:dyDescent="0.35">
      <c r="A52" s="3" t="s">
        <v>201</v>
      </c>
      <c r="B52" s="6">
        <v>2981</v>
      </c>
      <c r="C52" s="6">
        <v>11820</v>
      </c>
      <c r="D52" s="6">
        <v>10342</v>
      </c>
      <c r="E52" s="6">
        <v>57291</v>
      </c>
      <c r="F52" s="6"/>
      <c r="H52">
        <v>1711</v>
      </c>
      <c r="K52">
        <v>1268</v>
      </c>
    </row>
    <row r="53" spans="1:19" x14ac:dyDescent="0.35">
      <c r="A53" s="3" t="s">
        <v>202</v>
      </c>
      <c r="B53" s="6">
        <v>1829</v>
      </c>
      <c r="C53" s="6">
        <v>7360</v>
      </c>
      <c r="D53" s="6">
        <v>6463</v>
      </c>
      <c r="E53" s="6">
        <v>39774.5</v>
      </c>
      <c r="F53" s="6"/>
      <c r="H53">
        <v>510</v>
      </c>
      <c r="K53">
        <v>1320</v>
      </c>
    </row>
    <row r="54" spans="1:19" x14ac:dyDescent="0.35">
      <c r="A54" s="3" t="s">
        <v>203</v>
      </c>
      <c r="B54" s="6">
        <v>2560</v>
      </c>
      <c r="C54" s="6">
        <v>9762</v>
      </c>
      <c r="D54" s="6">
        <v>8479</v>
      </c>
      <c r="E54" s="6">
        <v>51469.5</v>
      </c>
      <c r="F54" s="6"/>
      <c r="H54">
        <v>1242</v>
      </c>
      <c r="K54">
        <v>1318</v>
      </c>
    </row>
    <row r="55" spans="1:19" x14ac:dyDescent="0.35">
      <c r="A55" s="3" t="s">
        <v>205</v>
      </c>
      <c r="B55" s="6">
        <v>902</v>
      </c>
      <c r="C55" s="6">
        <v>3140</v>
      </c>
      <c r="D55" s="6">
        <v>2690</v>
      </c>
      <c r="E55" s="6">
        <v>14086</v>
      </c>
      <c r="F55" s="6"/>
      <c r="H55">
        <v>402</v>
      </c>
      <c r="K55">
        <v>500</v>
      </c>
    </row>
    <row r="56" spans="1:19" x14ac:dyDescent="0.35">
      <c r="A56" s="3" t="s">
        <v>103</v>
      </c>
      <c r="B56" s="2">
        <f t="shared" ref="B56:E56" si="4">SUM(B50:B55)</f>
        <v>14040</v>
      </c>
      <c r="C56" s="2">
        <f t="shared" si="4"/>
        <v>53242</v>
      </c>
      <c r="D56" s="2">
        <f t="shared" si="4"/>
        <v>46547</v>
      </c>
      <c r="E56" s="2">
        <f t="shared" si="4"/>
        <v>266717.25</v>
      </c>
      <c r="F56" s="2"/>
      <c r="G56" t="s">
        <v>95</v>
      </c>
      <c r="H56" s="2">
        <f>SUM(H50:H55)</f>
        <v>7184</v>
      </c>
      <c r="K56" s="2">
        <f>SUM(K50:K55)</f>
        <v>6854</v>
      </c>
      <c r="N56" s="2">
        <f>($H$56+$K$56)</f>
        <v>14038</v>
      </c>
    </row>
    <row r="57" spans="1:19" x14ac:dyDescent="0.35">
      <c r="G57" t="s">
        <v>97</v>
      </c>
    </row>
    <row r="58" spans="1:19" x14ac:dyDescent="0.35">
      <c r="G58" t="s">
        <v>98</v>
      </c>
    </row>
    <row r="59" spans="1:19" s="26" customFormat="1" x14ac:dyDescent="0.35"/>
    <row r="60" spans="1:19" s="13" customFormat="1" x14ac:dyDescent="0.35">
      <c r="H60" s="37" t="s">
        <v>136</v>
      </c>
      <c r="I60" s="37"/>
      <c r="J60" s="37"/>
      <c r="K60" s="37" t="s">
        <v>137</v>
      </c>
      <c r="L60" s="37"/>
      <c r="M60" s="37"/>
      <c r="N60" s="37" t="s">
        <v>138</v>
      </c>
      <c r="O60" s="37"/>
      <c r="P60" s="37"/>
    </row>
    <row r="61" spans="1:19" s="2" customFormat="1" x14ac:dyDescent="0.35">
      <c r="H61" s="2" t="s">
        <v>40</v>
      </c>
      <c r="I61" s="2" t="s">
        <v>96</v>
      </c>
      <c r="J61" s="2" t="s">
        <v>42</v>
      </c>
      <c r="K61" s="2" t="s">
        <v>40</v>
      </c>
      <c r="L61" s="2" t="s">
        <v>96</v>
      </c>
      <c r="M61" s="2" t="s">
        <v>42</v>
      </c>
      <c r="N61" s="2" t="s">
        <v>40</v>
      </c>
      <c r="O61" s="2" t="s">
        <v>96</v>
      </c>
      <c r="P61" s="2" t="s">
        <v>42</v>
      </c>
      <c r="Q61" s="2" t="s">
        <v>84</v>
      </c>
      <c r="R61" s="2" t="s">
        <v>129</v>
      </c>
      <c r="S61" s="2" t="s">
        <v>101</v>
      </c>
    </row>
    <row r="62" spans="1:19" x14ac:dyDescent="0.35">
      <c r="A62" s="3" t="s">
        <v>206</v>
      </c>
      <c r="B62" s="6">
        <v>4038</v>
      </c>
      <c r="C62" s="6">
        <v>15240</v>
      </c>
      <c r="D62" s="6">
        <v>13449</v>
      </c>
      <c r="E62" s="6">
        <v>92809.5</v>
      </c>
      <c r="F62" s="6"/>
      <c r="H62">
        <v>1654</v>
      </c>
      <c r="K62">
        <v>2384</v>
      </c>
    </row>
    <row r="63" spans="1:19" x14ac:dyDescent="0.35">
      <c r="A63" s="3" t="s">
        <v>207</v>
      </c>
      <c r="B63" s="6">
        <v>2394</v>
      </c>
      <c r="C63" s="6">
        <v>9180</v>
      </c>
      <c r="D63" s="6">
        <v>7972</v>
      </c>
      <c r="E63" s="6">
        <v>53028.600000000006</v>
      </c>
      <c r="F63" s="6"/>
      <c r="H63">
        <v>1075</v>
      </c>
      <c r="K63">
        <v>1048</v>
      </c>
    </row>
    <row r="64" spans="1:19" x14ac:dyDescent="0.35">
      <c r="A64" s="3" t="s">
        <v>208</v>
      </c>
      <c r="B64" s="6">
        <v>2329</v>
      </c>
      <c r="C64" s="6">
        <v>9720</v>
      </c>
      <c r="D64" s="6">
        <v>8442</v>
      </c>
      <c r="E64" s="6">
        <v>58727.5</v>
      </c>
      <c r="F64" s="6"/>
      <c r="H64">
        <v>1013</v>
      </c>
      <c r="K64">
        <v>1318</v>
      </c>
    </row>
    <row r="65" spans="1:19" x14ac:dyDescent="0.35">
      <c r="A65" s="3" t="s">
        <v>209</v>
      </c>
      <c r="B65" s="6">
        <v>2979</v>
      </c>
      <c r="C65" s="6">
        <v>12971</v>
      </c>
      <c r="D65" s="6">
        <v>10341</v>
      </c>
      <c r="E65" s="6">
        <v>57998.25</v>
      </c>
      <c r="F65" s="6"/>
      <c r="H65">
        <v>907</v>
      </c>
      <c r="K65">
        <v>1315</v>
      </c>
      <c r="O65">
        <v>770</v>
      </c>
    </row>
    <row r="66" spans="1:19" x14ac:dyDescent="0.35">
      <c r="A66" s="3" t="s">
        <v>210</v>
      </c>
      <c r="B66" s="6">
        <v>3283</v>
      </c>
      <c r="C66" s="6">
        <v>14980</v>
      </c>
      <c r="D66" s="6">
        <v>13276</v>
      </c>
      <c r="E66" s="6">
        <v>80914</v>
      </c>
      <c r="F66" s="6"/>
      <c r="H66">
        <v>1896</v>
      </c>
      <c r="K66">
        <v>1378</v>
      </c>
    </row>
    <row r="67" spans="1:19" x14ac:dyDescent="0.35">
      <c r="A67" s="3" t="s">
        <v>214</v>
      </c>
      <c r="B67" s="6">
        <v>1253</v>
      </c>
      <c r="C67" s="6">
        <v>5701</v>
      </c>
      <c r="D67" s="6">
        <v>4875</v>
      </c>
      <c r="E67" s="6">
        <v>29387</v>
      </c>
      <c r="F67" s="6"/>
      <c r="H67">
        <v>531</v>
      </c>
      <c r="K67">
        <v>722</v>
      </c>
    </row>
    <row r="68" spans="1:19" x14ac:dyDescent="0.35">
      <c r="A68" s="3" t="s">
        <v>103</v>
      </c>
      <c r="B68" s="2">
        <f t="shared" ref="B68:E68" si="5">SUM(B62:B67)</f>
        <v>16276</v>
      </c>
      <c r="C68" s="2">
        <f t="shared" si="5"/>
        <v>67792</v>
      </c>
      <c r="D68" s="2">
        <f t="shared" si="5"/>
        <v>58355</v>
      </c>
      <c r="E68" s="2">
        <f t="shared" si="5"/>
        <v>372864.85</v>
      </c>
      <c r="F68" s="2"/>
      <c r="G68" t="s">
        <v>95</v>
      </c>
      <c r="H68" s="2">
        <f>SUM(H62:H67)</f>
        <v>7076</v>
      </c>
      <c r="K68" s="2">
        <f>SUM(K62:K67)</f>
        <v>8165</v>
      </c>
      <c r="O68" s="2">
        <v>770</v>
      </c>
      <c r="Q68">
        <f>(H68+K68+O68)</f>
        <v>16011</v>
      </c>
    </row>
    <row r="69" spans="1:19" x14ac:dyDescent="0.35">
      <c r="G69" t="s">
        <v>97</v>
      </c>
    </row>
    <row r="70" spans="1:19" x14ac:dyDescent="0.35">
      <c r="G70" t="s">
        <v>98</v>
      </c>
    </row>
    <row r="71" spans="1:19" s="26" customFormat="1" x14ac:dyDescent="0.35"/>
    <row r="72" spans="1:19" x14ac:dyDescent="0.35">
      <c r="H72" s="38" t="s">
        <v>136</v>
      </c>
      <c r="I72" s="38"/>
      <c r="J72" s="38"/>
      <c r="K72" s="38" t="s">
        <v>137</v>
      </c>
      <c r="L72" s="38"/>
      <c r="M72" s="38"/>
      <c r="N72" s="38" t="s">
        <v>138</v>
      </c>
      <c r="O72" s="38"/>
      <c r="P72" s="38"/>
    </row>
    <row r="73" spans="1:19" s="2" customFormat="1" x14ac:dyDescent="0.35">
      <c r="H73" s="2" t="s">
        <v>40</v>
      </c>
      <c r="I73" s="2" t="s">
        <v>96</v>
      </c>
      <c r="J73" s="2" t="s">
        <v>42</v>
      </c>
      <c r="K73" s="2" t="s">
        <v>40</v>
      </c>
      <c r="L73" s="2" t="s">
        <v>96</v>
      </c>
      <c r="M73" s="2" t="s">
        <v>42</v>
      </c>
      <c r="N73" s="2" t="s">
        <v>40</v>
      </c>
      <c r="O73" s="2" t="s">
        <v>96</v>
      </c>
      <c r="P73" s="2" t="s">
        <v>42</v>
      </c>
      <c r="Q73" s="2" t="s">
        <v>84</v>
      </c>
      <c r="R73" s="2" t="s">
        <v>129</v>
      </c>
      <c r="S73" s="2" t="s">
        <v>101</v>
      </c>
    </row>
    <row r="74" spans="1:19" x14ac:dyDescent="0.35">
      <c r="A74" s="3" t="s">
        <v>19</v>
      </c>
      <c r="B74" s="6">
        <v>2755</v>
      </c>
      <c r="C74" s="6">
        <v>11360</v>
      </c>
      <c r="D74" s="6">
        <v>9762</v>
      </c>
      <c r="E74" s="6">
        <v>63851.5</v>
      </c>
      <c r="F74" s="6"/>
      <c r="H74" s="6">
        <v>605</v>
      </c>
      <c r="I74" s="6"/>
      <c r="J74" s="6"/>
      <c r="K74" s="6">
        <v>1918</v>
      </c>
      <c r="N74">
        <v>230</v>
      </c>
    </row>
    <row r="75" spans="1:19" x14ac:dyDescent="0.35">
      <c r="A75" s="3" t="s">
        <v>20</v>
      </c>
      <c r="B75" s="6">
        <v>2192</v>
      </c>
      <c r="C75" s="6">
        <v>9067</v>
      </c>
      <c r="D75" s="6">
        <v>7750</v>
      </c>
      <c r="E75" s="6">
        <v>48226.5</v>
      </c>
      <c r="F75" s="6"/>
      <c r="H75" s="6">
        <v>455</v>
      </c>
      <c r="I75" s="6"/>
      <c r="J75" s="6"/>
      <c r="K75" s="6">
        <v>1455</v>
      </c>
      <c r="N75">
        <v>288</v>
      </c>
    </row>
    <row r="76" spans="1:19" x14ac:dyDescent="0.35">
      <c r="A76" s="3" t="s">
        <v>24</v>
      </c>
      <c r="B76" s="6">
        <v>3325</v>
      </c>
      <c r="C76" s="6">
        <v>14480</v>
      </c>
      <c r="D76" s="6">
        <v>12631</v>
      </c>
      <c r="E76" s="6">
        <v>84508.3</v>
      </c>
      <c r="F76" s="6"/>
      <c r="H76" s="6">
        <v>489</v>
      </c>
      <c r="I76" s="6"/>
      <c r="J76" s="6"/>
      <c r="K76" s="6">
        <v>2524</v>
      </c>
      <c r="N76">
        <v>312</v>
      </c>
    </row>
    <row r="77" spans="1:19" x14ac:dyDescent="0.35">
      <c r="A77" s="3" t="s">
        <v>27</v>
      </c>
      <c r="B77" s="6">
        <v>1558</v>
      </c>
      <c r="C77" s="6">
        <v>5160</v>
      </c>
      <c r="D77" s="6">
        <v>4465</v>
      </c>
      <c r="E77" s="6">
        <v>27477.5</v>
      </c>
      <c r="F77" s="6"/>
      <c r="H77" s="6">
        <v>994</v>
      </c>
      <c r="I77" s="6"/>
      <c r="J77" s="6"/>
      <c r="K77" s="6">
        <v>564</v>
      </c>
    </row>
    <row r="78" spans="1:19" x14ac:dyDescent="0.35">
      <c r="A78" s="3" t="s">
        <v>29</v>
      </c>
      <c r="B78" s="6">
        <v>2907</v>
      </c>
      <c r="C78" s="6">
        <v>11940</v>
      </c>
      <c r="D78" s="6">
        <v>10276</v>
      </c>
      <c r="E78" s="6">
        <v>64623.15</v>
      </c>
      <c r="F78" s="6"/>
      <c r="H78" s="6">
        <v>423</v>
      </c>
      <c r="I78" s="6"/>
      <c r="J78" s="6"/>
      <c r="K78" s="6">
        <v>2244</v>
      </c>
      <c r="N78">
        <v>240</v>
      </c>
    </row>
    <row r="79" spans="1:19" x14ac:dyDescent="0.35">
      <c r="A79" s="3" t="s">
        <v>38</v>
      </c>
      <c r="B79" s="6">
        <v>2578</v>
      </c>
      <c r="C79" s="6">
        <v>10664</v>
      </c>
      <c r="D79" s="6">
        <v>9216</v>
      </c>
      <c r="E79" s="6">
        <v>56907.65</v>
      </c>
      <c r="F79" s="6"/>
      <c r="H79" s="6">
        <v>466</v>
      </c>
      <c r="I79" s="6"/>
      <c r="J79" s="6"/>
      <c r="K79" s="6">
        <v>1889</v>
      </c>
      <c r="N79">
        <v>284</v>
      </c>
    </row>
    <row r="80" spans="1:19" x14ac:dyDescent="0.35">
      <c r="A80" s="3" t="s">
        <v>103</v>
      </c>
      <c r="B80" s="2">
        <f t="shared" ref="B80:E80" si="6">SUM(B74:B79)</f>
        <v>15315</v>
      </c>
      <c r="C80" s="2">
        <f t="shared" si="6"/>
        <v>62671</v>
      </c>
      <c r="D80" s="2">
        <f t="shared" si="6"/>
        <v>54100</v>
      </c>
      <c r="E80" s="2">
        <f t="shared" si="6"/>
        <v>345594.60000000003</v>
      </c>
      <c r="F80" s="2"/>
      <c r="G80" t="s">
        <v>95</v>
      </c>
      <c r="H80" s="2">
        <f>SUM(H74:H79)</f>
        <v>3432</v>
      </c>
      <c r="K80" s="2">
        <f>SUM(K74:K79)</f>
        <v>10594</v>
      </c>
      <c r="N80" s="2">
        <f>SUM(N74:N79)</f>
        <v>1354</v>
      </c>
      <c r="Q80">
        <f>($H$80+$K$80+$N$80)</f>
        <v>15380</v>
      </c>
      <c r="R80">
        <v>62671</v>
      </c>
      <c r="S80">
        <v>345594</v>
      </c>
    </row>
    <row r="81" spans="1:19" x14ac:dyDescent="0.35">
      <c r="G81" t="s">
        <v>97</v>
      </c>
      <c r="H81" s="6">
        <v>3340</v>
      </c>
      <c r="I81">
        <v>18856</v>
      </c>
      <c r="J81">
        <v>83720</v>
      </c>
      <c r="K81" s="6">
        <v>10702</v>
      </c>
      <c r="L81" s="6">
        <v>40747</v>
      </c>
      <c r="M81" s="6">
        <v>293890</v>
      </c>
      <c r="N81">
        <v>1974</v>
      </c>
      <c r="O81">
        <v>5030</v>
      </c>
      <c r="P81">
        <v>30180</v>
      </c>
      <c r="Q81">
        <f>(H81+K81+N81)</f>
        <v>16016</v>
      </c>
      <c r="R81">
        <f>(I81+L81+O81)</f>
        <v>64633</v>
      </c>
      <c r="S81">
        <f>(J81+M81+P81)</f>
        <v>407790</v>
      </c>
    </row>
    <row r="82" spans="1:19" x14ac:dyDescent="0.35">
      <c r="G82" t="s">
        <v>98</v>
      </c>
      <c r="H82">
        <f>($H$80-$H$81)</f>
        <v>92</v>
      </c>
      <c r="K82">
        <f>($K$80-$K$81)</f>
        <v>-108</v>
      </c>
      <c r="N82">
        <f>($N$80-$N$81)</f>
        <v>-620</v>
      </c>
      <c r="Q82">
        <f>($H$82+$K$82)</f>
        <v>-16</v>
      </c>
      <c r="R82">
        <f>($R$80-$R$81)</f>
        <v>-1962</v>
      </c>
      <c r="S82">
        <f>($S$80-$S$81)</f>
        <v>-62196</v>
      </c>
    </row>
    <row r="83" spans="1:19" s="26" customFormat="1" x14ac:dyDescent="0.35"/>
    <row r="84" spans="1:19" s="2" customFormat="1" x14ac:dyDescent="0.35">
      <c r="H84" s="38" t="s">
        <v>136</v>
      </c>
      <c r="I84" s="38"/>
      <c r="J84" s="38"/>
      <c r="K84" s="38" t="s">
        <v>137</v>
      </c>
      <c r="L84" s="38"/>
      <c r="M84" s="38"/>
    </row>
    <row r="85" spans="1:19" s="2" customFormat="1" x14ac:dyDescent="0.35">
      <c r="H85" s="2" t="s">
        <v>40</v>
      </c>
      <c r="I85" s="2" t="s">
        <v>96</v>
      </c>
      <c r="J85" s="2" t="s">
        <v>42</v>
      </c>
      <c r="K85" s="2" t="s">
        <v>40</v>
      </c>
      <c r="L85" s="2" t="s">
        <v>96</v>
      </c>
      <c r="M85" s="2" t="s">
        <v>42</v>
      </c>
    </row>
    <row r="86" spans="1:19" x14ac:dyDescent="0.35">
      <c r="A86" t="s">
        <v>191</v>
      </c>
      <c r="B86" s="8">
        <v>6202</v>
      </c>
      <c r="C86">
        <v>27766</v>
      </c>
      <c r="D86">
        <v>24238</v>
      </c>
      <c r="E86">
        <v>164057.1</v>
      </c>
      <c r="H86">
        <v>1742</v>
      </c>
      <c r="K86">
        <v>4519</v>
      </c>
    </row>
    <row r="87" spans="1:19" x14ac:dyDescent="0.35">
      <c r="A87" t="s">
        <v>192</v>
      </c>
    </row>
  </sheetData>
  <mergeCells count="33">
    <mergeCell ref="H84:J84"/>
    <mergeCell ref="K84:M84"/>
    <mergeCell ref="Q12:S12"/>
    <mergeCell ref="T12:V12"/>
    <mergeCell ref="W12:Y12"/>
    <mergeCell ref="W24:Y24"/>
    <mergeCell ref="H72:J72"/>
    <mergeCell ref="K72:M72"/>
    <mergeCell ref="N72:P72"/>
    <mergeCell ref="H48:J48"/>
    <mergeCell ref="K48:M48"/>
    <mergeCell ref="H60:J60"/>
    <mergeCell ref="K60:M60"/>
    <mergeCell ref="N60:P60"/>
    <mergeCell ref="A2:E2"/>
    <mergeCell ref="A1:E1"/>
    <mergeCell ref="H12:J12"/>
    <mergeCell ref="K12:M12"/>
    <mergeCell ref="N12:P12"/>
    <mergeCell ref="Z24:AB24"/>
    <mergeCell ref="AC24:AE24"/>
    <mergeCell ref="AF24:AH24"/>
    <mergeCell ref="H36:J36"/>
    <mergeCell ref="K36:M36"/>
    <mergeCell ref="N36:P36"/>
    <mergeCell ref="Q36:S36"/>
    <mergeCell ref="T36:V36"/>
    <mergeCell ref="W36:Y36"/>
    <mergeCell ref="H24:J24"/>
    <mergeCell ref="K24:M24"/>
    <mergeCell ref="N24:P24"/>
    <mergeCell ref="Q24:S24"/>
    <mergeCell ref="T24:V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I7"/>
  <sheetViews>
    <sheetView zoomScale="80" zoomScaleNormal="80" workbookViewId="0">
      <selection activeCell="D13" sqref="D13"/>
    </sheetView>
  </sheetViews>
  <sheetFormatPr defaultRowHeight="14.5" x14ac:dyDescent="0.35"/>
  <cols>
    <col min="1" max="1" width="19.26953125" style="2" bestFit="1" customWidth="1"/>
    <col min="2" max="2" width="15.1796875" bestFit="1" customWidth="1"/>
    <col min="5" max="5" width="9" bestFit="1" customWidth="1"/>
    <col min="8" max="8" width="15.08984375" bestFit="1" customWidth="1"/>
    <col min="9" max="9" width="17.26953125" bestFit="1" customWidth="1"/>
    <col min="10" max="10" width="11.36328125" bestFit="1" customWidth="1"/>
  </cols>
  <sheetData>
    <row r="1" spans="1:9" s="2" customFormat="1" x14ac:dyDescent="0.35">
      <c r="A1" s="2" t="s">
        <v>59</v>
      </c>
      <c r="B1" s="2" t="s">
        <v>130</v>
      </c>
      <c r="C1" s="2" t="s">
        <v>7</v>
      </c>
      <c r="E1" s="2" t="s">
        <v>133</v>
      </c>
      <c r="F1" s="2" t="s">
        <v>7</v>
      </c>
      <c r="H1" s="2" t="s">
        <v>140</v>
      </c>
      <c r="I1" s="2" t="s">
        <v>141</v>
      </c>
    </row>
    <row r="2" spans="1:9" x14ac:dyDescent="0.35">
      <c r="A2" s="4" t="s">
        <v>191</v>
      </c>
      <c r="B2" t="s">
        <v>131</v>
      </c>
      <c r="C2">
        <v>200</v>
      </c>
      <c r="E2" t="s">
        <v>134</v>
      </c>
      <c r="F2">
        <v>750</v>
      </c>
      <c r="H2" t="s">
        <v>136</v>
      </c>
      <c r="I2">
        <v>9350</v>
      </c>
    </row>
    <row r="3" spans="1:9" x14ac:dyDescent="0.35">
      <c r="A3" s="4" t="s">
        <v>191</v>
      </c>
      <c r="B3" t="s">
        <v>139</v>
      </c>
      <c r="C3">
        <v>200</v>
      </c>
      <c r="E3" t="s">
        <v>135</v>
      </c>
      <c r="F3">
        <v>750</v>
      </c>
      <c r="H3" t="s">
        <v>137</v>
      </c>
      <c r="I3">
        <v>14407</v>
      </c>
    </row>
    <row r="4" spans="1:9" x14ac:dyDescent="0.35">
      <c r="A4" s="4" t="s">
        <v>191</v>
      </c>
      <c r="B4" t="s">
        <v>73</v>
      </c>
      <c r="C4">
        <v>200</v>
      </c>
      <c r="E4" t="s">
        <v>45</v>
      </c>
      <c r="F4">
        <v>1000</v>
      </c>
      <c r="H4" t="s">
        <v>138</v>
      </c>
      <c r="I4">
        <v>4405</v>
      </c>
    </row>
    <row r="5" spans="1:9" x14ac:dyDescent="0.35">
      <c r="A5" s="4" t="s">
        <v>191</v>
      </c>
      <c r="B5" t="s">
        <v>132</v>
      </c>
      <c r="C5">
        <v>200</v>
      </c>
      <c r="E5" t="s">
        <v>45</v>
      </c>
      <c r="F5">
        <v>700</v>
      </c>
    </row>
    <row r="7" spans="1:9" x14ac:dyDescent="0.35">
      <c r="A7" s="4" t="s">
        <v>192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23" activePane="bottomLeft" state="frozen"/>
      <selection pane="bottomLeft" activeCell="I42" sqref="I42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J35" s="2"/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C8AC-A6EE-446F-B4F8-1534444C3A46}">
  <dimension ref="A1:B1"/>
  <sheetViews>
    <sheetView workbookViewId="0">
      <selection activeCell="E19" sqref="E19"/>
    </sheetView>
  </sheetViews>
  <sheetFormatPr defaultRowHeight="14.5" x14ac:dyDescent="0.35"/>
  <cols>
    <col min="1" max="1" width="11" bestFit="1" customWidth="1"/>
    <col min="2" max="2" width="18.1796875" bestFit="1" customWidth="1"/>
  </cols>
  <sheetData>
    <row r="1" spans="1:2" x14ac:dyDescent="0.35">
      <c r="A1" t="s">
        <v>14</v>
      </c>
      <c r="B1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106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127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105</v>
      </c>
      <c r="C40" t="s">
        <v>69</v>
      </c>
      <c r="E40">
        <v>10000</v>
      </c>
    </row>
    <row r="41" spans="1:5" x14ac:dyDescent="0.35">
      <c r="A41" s="1">
        <v>44391</v>
      </c>
      <c r="B41" t="s">
        <v>105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107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105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82</v>
      </c>
      <c r="C2" t="s">
        <v>69</v>
      </c>
      <c r="D2" t="s">
        <v>108</v>
      </c>
      <c r="E2">
        <v>5000</v>
      </c>
    </row>
    <row r="3" spans="1:5" x14ac:dyDescent="0.35">
      <c r="A3" s="1">
        <v>44344</v>
      </c>
      <c r="B3" t="s">
        <v>82</v>
      </c>
      <c r="C3" t="s">
        <v>69</v>
      </c>
      <c r="D3" t="s">
        <v>108</v>
      </c>
      <c r="E3">
        <v>4000</v>
      </c>
    </row>
    <row r="4" spans="1:5" x14ac:dyDescent="0.35">
      <c r="A4" s="1">
        <v>44348</v>
      </c>
      <c r="B4" t="s">
        <v>82</v>
      </c>
      <c r="C4" t="s">
        <v>63</v>
      </c>
      <c r="E4">
        <v>5000</v>
      </c>
    </row>
    <row r="5" spans="1:5" x14ac:dyDescent="0.35">
      <c r="A5" s="1">
        <v>44351</v>
      </c>
      <c r="B5" t="s">
        <v>82</v>
      </c>
      <c r="C5" t="s">
        <v>63</v>
      </c>
      <c r="E5">
        <v>13000</v>
      </c>
    </row>
    <row r="6" spans="1:5" x14ac:dyDescent="0.35">
      <c r="A6" s="1">
        <v>44351</v>
      </c>
      <c r="B6" t="s">
        <v>82</v>
      </c>
      <c r="C6" t="s">
        <v>63</v>
      </c>
      <c r="E6">
        <v>3000</v>
      </c>
    </row>
    <row r="7" spans="1:5" x14ac:dyDescent="0.35">
      <c r="A7" s="1">
        <v>44354</v>
      </c>
      <c r="B7" t="s">
        <v>82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82</v>
      </c>
      <c r="C8" t="s">
        <v>63</v>
      </c>
      <c r="D8" t="s">
        <v>109</v>
      </c>
      <c r="E8">
        <v>5000</v>
      </c>
    </row>
    <row r="9" spans="1:5" x14ac:dyDescent="0.35">
      <c r="A9" s="1">
        <v>44355</v>
      </c>
      <c r="B9" t="s">
        <v>82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82</v>
      </c>
      <c r="C10" t="s">
        <v>77</v>
      </c>
      <c r="E10">
        <v>4000</v>
      </c>
    </row>
    <row r="11" spans="1:5" x14ac:dyDescent="0.35">
      <c r="A11" s="1">
        <v>44356</v>
      </c>
      <c r="B11" t="s">
        <v>82</v>
      </c>
      <c r="C11" t="s">
        <v>63</v>
      </c>
      <c r="E11">
        <v>21000</v>
      </c>
    </row>
    <row r="12" spans="1:5" x14ac:dyDescent="0.35">
      <c r="A12" s="1">
        <v>44357</v>
      </c>
      <c r="B12" t="s">
        <v>82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82</v>
      </c>
      <c r="C13" t="s">
        <v>63</v>
      </c>
      <c r="D13" t="s">
        <v>109</v>
      </c>
      <c r="E13">
        <v>5000</v>
      </c>
    </row>
    <row r="14" spans="1:5" x14ac:dyDescent="0.35">
      <c r="A14" s="1">
        <v>44358</v>
      </c>
      <c r="B14" t="s">
        <v>82</v>
      </c>
      <c r="C14" t="s">
        <v>69</v>
      </c>
      <c r="E14">
        <v>5000</v>
      </c>
    </row>
    <row r="15" spans="1:5" x14ac:dyDescent="0.35">
      <c r="A15" s="1">
        <v>44358</v>
      </c>
      <c r="B15" t="s">
        <v>82</v>
      </c>
      <c r="C15" t="s">
        <v>63</v>
      </c>
      <c r="D15" t="s">
        <v>109</v>
      </c>
      <c r="E15">
        <v>10000</v>
      </c>
    </row>
    <row r="16" spans="1:5" x14ac:dyDescent="0.35">
      <c r="A16" s="1">
        <v>44358</v>
      </c>
      <c r="B16" t="s">
        <v>82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82</v>
      </c>
      <c r="C17" t="s">
        <v>69</v>
      </c>
      <c r="E17">
        <v>20000</v>
      </c>
    </row>
    <row r="18" spans="1:5" x14ac:dyDescent="0.35">
      <c r="A18" s="1">
        <v>44361</v>
      </c>
      <c r="B18" t="s">
        <v>82</v>
      </c>
      <c r="C18" t="s">
        <v>63</v>
      </c>
      <c r="E18">
        <v>45000</v>
      </c>
    </row>
    <row r="19" spans="1:5" x14ac:dyDescent="0.35">
      <c r="A19" s="1">
        <v>44362</v>
      </c>
      <c r="B19" t="s">
        <v>82</v>
      </c>
      <c r="C19" t="s">
        <v>69</v>
      </c>
      <c r="E19">
        <v>3000</v>
      </c>
    </row>
    <row r="20" spans="1:5" x14ac:dyDescent="0.35">
      <c r="A20" s="1">
        <v>44363</v>
      </c>
      <c r="B20" t="s">
        <v>82</v>
      </c>
      <c r="C20" t="s">
        <v>63</v>
      </c>
      <c r="E20">
        <v>30000</v>
      </c>
    </row>
    <row r="21" spans="1:5" x14ac:dyDescent="0.35">
      <c r="A21" s="1">
        <v>44364</v>
      </c>
      <c r="B21" t="s">
        <v>82</v>
      </c>
      <c r="C21" t="s">
        <v>63</v>
      </c>
      <c r="E21">
        <v>25000</v>
      </c>
    </row>
    <row r="22" spans="1:5" x14ac:dyDescent="0.35">
      <c r="A22" s="1">
        <v>44365</v>
      </c>
      <c r="B22" t="s">
        <v>82</v>
      </c>
      <c r="C22" t="s">
        <v>63</v>
      </c>
      <c r="E22">
        <v>20000</v>
      </c>
    </row>
    <row r="23" spans="1:5" x14ac:dyDescent="0.35">
      <c r="A23" s="1">
        <v>44366</v>
      </c>
      <c r="B23" t="s">
        <v>82</v>
      </c>
      <c r="C23" t="s">
        <v>69</v>
      </c>
      <c r="E23">
        <v>4000</v>
      </c>
    </row>
    <row r="24" spans="1:5" x14ac:dyDescent="0.35">
      <c r="A24" s="1">
        <v>44368</v>
      </c>
      <c r="B24" t="s">
        <v>82</v>
      </c>
      <c r="C24" t="s">
        <v>63</v>
      </c>
      <c r="E24">
        <v>24000</v>
      </c>
    </row>
    <row r="25" spans="1:5" x14ac:dyDescent="0.35">
      <c r="A25" s="1">
        <v>44369</v>
      </c>
      <c r="B25" t="s">
        <v>82</v>
      </c>
      <c r="C25" t="s">
        <v>69</v>
      </c>
      <c r="E25">
        <v>5000</v>
      </c>
    </row>
    <row r="26" spans="1:5" x14ac:dyDescent="0.35">
      <c r="A26" s="1">
        <v>44369</v>
      </c>
      <c r="B26" t="s">
        <v>82</v>
      </c>
      <c r="C26" t="s">
        <v>63</v>
      </c>
      <c r="E26">
        <v>26000</v>
      </c>
    </row>
    <row r="27" spans="1:5" x14ac:dyDescent="0.35">
      <c r="A27" s="1">
        <v>44369</v>
      </c>
      <c r="B27" t="s">
        <v>82</v>
      </c>
      <c r="C27" t="s">
        <v>63</v>
      </c>
      <c r="E27">
        <v>6000</v>
      </c>
    </row>
    <row r="28" spans="1:5" x14ac:dyDescent="0.35">
      <c r="A28" s="1">
        <v>44370</v>
      </c>
      <c r="B28" t="s">
        <v>82</v>
      </c>
      <c r="C28" t="s">
        <v>63</v>
      </c>
      <c r="E28">
        <v>30000</v>
      </c>
    </row>
    <row r="29" spans="1:5" x14ac:dyDescent="0.35">
      <c r="A29" s="1">
        <v>44372</v>
      </c>
      <c r="B29" t="s">
        <v>82</v>
      </c>
      <c r="C29" t="s">
        <v>63</v>
      </c>
      <c r="E29">
        <v>30000</v>
      </c>
    </row>
    <row r="30" spans="1:5" x14ac:dyDescent="0.35">
      <c r="A30" s="1">
        <v>44373</v>
      </c>
      <c r="B30" t="s">
        <v>82</v>
      </c>
      <c r="C30" t="s">
        <v>69</v>
      </c>
      <c r="E30">
        <v>5000</v>
      </c>
    </row>
    <row r="31" spans="1:5" x14ac:dyDescent="0.35">
      <c r="A31" s="1">
        <v>44373</v>
      </c>
      <c r="B31" t="s">
        <v>82</v>
      </c>
      <c r="C31" t="s">
        <v>63</v>
      </c>
      <c r="E31">
        <v>10000</v>
      </c>
    </row>
    <row r="32" spans="1:5" x14ac:dyDescent="0.35">
      <c r="A32" s="1">
        <v>44375</v>
      </c>
      <c r="B32" t="s">
        <v>82</v>
      </c>
      <c r="C32" t="s">
        <v>63</v>
      </c>
      <c r="E32">
        <v>23000</v>
      </c>
    </row>
    <row r="33" spans="1:5" x14ac:dyDescent="0.35">
      <c r="A33" s="1">
        <v>44376</v>
      </c>
      <c r="B33" t="s">
        <v>82</v>
      </c>
      <c r="C33" t="s">
        <v>63</v>
      </c>
      <c r="E33">
        <v>30000</v>
      </c>
    </row>
    <row r="34" spans="1:5" x14ac:dyDescent="0.35">
      <c r="A34" s="1">
        <v>44377</v>
      </c>
      <c r="B34" t="s">
        <v>82</v>
      </c>
      <c r="C34" t="s">
        <v>63</v>
      </c>
      <c r="E34">
        <v>30000</v>
      </c>
    </row>
    <row r="35" spans="1:5" x14ac:dyDescent="0.35">
      <c r="A35" s="1">
        <v>44378</v>
      </c>
      <c r="B35" t="s">
        <v>82</v>
      </c>
      <c r="C35" t="s">
        <v>77</v>
      </c>
      <c r="E35">
        <v>20000</v>
      </c>
    </row>
    <row r="36" spans="1:5" x14ac:dyDescent="0.35">
      <c r="A36" s="1">
        <v>44379</v>
      </c>
      <c r="B36" t="s">
        <v>82</v>
      </c>
      <c r="C36" t="s">
        <v>77</v>
      </c>
      <c r="E36">
        <v>5000</v>
      </c>
    </row>
    <row r="37" spans="1:5" x14ac:dyDescent="0.35">
      <c r="A37" s="1">
        <v>44380</v>
      </c>
      <c r="B37" t="s">
        <v>82</v>
      </c>
      <c r="C37" t="s">
        <v>77</v>
      </c>
      <c r="E37">
        <v>15000</v>
      </c>
    </row>
    <row r="38" spans="1:5" x14ac:dyDescent="0.35">
      <c r="A38" s="1">
        <v>44382</v>
      </c>
      <c r="B38" t="s">
        <v>82</v>
      </c>
      <c r="C38" t="s">
        <v>63</v>
      </c>
      <c r="E38">
        <v>20000</v>
      </c>
    </row>
    <row r="39" spans="1:5" x14ac:dyDescent="0.35">
      <c r="A39" s="1">
        <v>44383</v>
      </c>
      <c r="B39" t="s">
        <v>82</v>
      </c>
      <c r="C39" t="s">
        <v>63</v>
      </c>
      <c r="E39">
        <v>24000</v>
      </c>
    </row>
    <row r="40" spans="1:5" x14ac:dyDescent="0.35">
      <c r="A40" s="1">
        <v>44383</v>
      </c>
      <c r="B40" t="s">
        <v>82</v>
      </c>
      <c r="C40" t="s">
        <v>57</v>
      </c>
      <c r="E40">
        <v>35000</v>
      </c>
    </row>
    <row r="41" spans="1:5" x14ac:dyDescent="0.35">
      <c r="A41" s="1">
        <v>44384</v>
      </c>
      <c r="B41" t="s">
        <v>82</v>
      </c>
      <c r="C41" t="s">
        <v>63</v>
      </c>
      <c r="E41">
        <v>20000</v>
      </c>
    </row>
    <row r="42" spans="1:5" x14ac:dyDescent="0.35">
      <c r="A42" s="1">
        <v>44385</v>
      </c>
      <c r="B42" t="s">
        <v>82</v>
      </c>
      <c r="C42" t="s">
        <v>69</v>
      </c>
      <c r="E42">
        <v>20000</v>
      </c>
    </row>
    <row r="43" spans="1:5" x14ac:dyDescent="0.35">
      <c r="A43" s="1">
        <v>44385</v>
      </c>
      <c r="B43" t="s">
        <v>82</v>
      </c>
      <c r="C43" t="s">
        <v>63</v>
      </c>
      <c r="E43">
        <v>5000</v>
      </c>
    </row>
    <row r="44" spans="1:5" x14ac:dyDescent="0.35">
      <c r="A44" s="1">
        <v>44386</v>
      </c>
      <c r="B44" t="s">
        <v>82</v>
      </c>
      <c r="C44" t="s">
        <v>69</v>
      </c>
      <c r="E44">
        <v>20000</v>
      </c>
    </row>
    <row r="45" spans="1:5" x14ac:dyDescent="0.35">
      <c r="A45" s="1">
        <v>44387</v>
      </c>
      <c r="B45" t="s">
        <v>82</v>
      </c>
      <c r="C45" t="s">
        <v>69</v>
      </c>
      <c r="E45">
        <v>12000</v>
      </c>
    </row>
    <row r="46" spans="1:5" x14ac:dyDescent="0.35">
      <c r="A46" s="1">
        <v>44389</v>
      </c>
      <c r="B46" t="s">
        <v>82</v>
      </c>
      <c r="C46" t="s">
        <v>69</v>
      </c>
      <c r="E46">
        <v>14850</v>
      </c>
    </row>
    <row r="47" spans="1:5" x14ac:dyDescent="0.35">
      <c r="A47" s="1">
        <v>44389</v>
      </c>
      <c r="B47" t="s">
        <v>82</v>
      </c>
      <c r="C47" t="s">
        <v>63</v>
      </c>
      <c r="E47">
        <v>7000</v>
      </c>
    </row>
    <row r="48" spans="1:5" x14ac:dyDescent="0.35">
      <c r="A48" s="1">
        <v>44390</v>
      </c>
      <c r="B48" t="s">
        <v>82</v>
      </c>
      <c r="C48" t="s">
        <v>63</v>
      </c>
      <c r="E48">
        <v>5000</v>
      </c>
    </row>
    <row r="49" spans="1:5" x14ac:dyDescent="0.35">
      <c r="A49" s="1">
        <v>44391</v>
      </c>
      <c r="B49" t="s">
        <v>82</v>
      </c>
      <c r="C49" t="s">
        <v>63</v>
      </c>
      <c r="E49">
        <v>20000</v>
      </c>
    </row>
    <row r="50" spans="1:5" x14ac:dyDescent="0.35">
      <c r="A50" s="1">
        <v>44392</v>
      </c>
      <c r="B50" t="s">
        <v>82</v>
      </c>
      <c r="C50" t="s">
        <v>69</v>
      </c>
      <c r="D50" t="s">
        <v>110</v>
      </c>
      <c r="E50">
        <v>12000</v>
      </c>
    </row>
    <row r="51" spans="1:5" x14ac:dyDescent="0.35">
      <c r="A51" s="1">
        <v>44393</v>
      </c>
      <c r="B51" t="s">
        <v>82</v>
      </c>
      <c r="C51" t="s">
        <v>63</v>
      </c>
      <c r="E51">
        <v>10000</v>
      </c>
    </row>
    <row r="52" spans="1:5" x14ac:dyDescent="0.35">
      <c r="A52" s="1">
        <v>44394</v>
      </c>
      <c r="B52" t="s">
        <v>82</v>
      </c>
      <c r="C52" t="s">
        <v>69</v>
      </c>
      <c r="E52">
        <v>15000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B2" sqref="B2:B13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111</v>
      </c>
      <c r="C2" t="s">
        <v>63</v>
      </c>
      <c r="E2">
        <v>75000</v>
      </c>
    </row>
    <row r="3" spans="1:5" x14ac:dyDescent="0.35">
      <c r="A3" s="1">
        <v>44336</v>
      </c>
      <c r="B3" t="s">
        <v>111</v>
      </c>
      <c r="C3" t="s">
        <v>63</v>
      </c>
      <c r="E3">
        <v>29657.89</v>
      </c>
    </row>
    <row r="4" spans="1:5" x14ac:dyDescent="0.35">
      <c r="A4" s="1">
        <v>44336</v>
      </c>
      <c r="B4" t="s">
        <v>111</v>
      </c>
      <c r="C4" t="s">
        <v>63</v>
      </c>
      <c r="E4">
        <v>55000</v>
      </c>
    </row>
    <row r="5" spans="1:5" x14ac:dyDescent="0.35">
      <c r="A5" s="1">
        <v>44344</v>
      </c>
      <c r="B5" t="s">
        <v>111</v>
      </c>
      <c r="C5" t="s">
        <v>63</v>
      </c>
      <c r="E5">
        <v>45000</v>
      </c>
    </row>
    <row r="6" spans="1:5" x14ac:dyDescent="0.35">
      <c r="A6" s="1">
        <v>44351</v>
      </c>
      <c r="B6" t="s">
        <v>111</v>
      </c>
      <c r="C6" t="s">
        <v>63</v>
      </c>
      <c r="E6">
        <v>40000</v>
      </c>
    </row>
    <row r="7" spans="1:5" x14ac:dyDescent="0.35">
      <c r="A7" s="1">
        <v>44354</v>
      </c>
      <c r="B7" t="s">
        <v>111</v>
      </c>
      <c r="C7" t="s">
        <v>63</v>
      </c>
      <c r="E7">
        <v>20000</v>
      </c>
    </row>
    <row r="8" spans="1:5" x14ac:dyDescent="0.35">
      <c r="A8" s="1">
        <v>44357</v>
      </c>
      <c r="B8" t="s">
        <v>111</v>
      </c>
      <c r="C8" t="s">
        <v>63</v>
      </c>
      <c r="E8">
        <v>15000</v>
      </c>
    </row>
    <row r="9" spans="1:5" x14ac:dyDescent="0.35">
      <c r="A9" s="1">
        <v>44362</v>
      </c>
      <c r="B9" t="s">
        <v>111</v>
      </c>
      <c r="C9" t="s">
        <v>63</v>
      </c>
      <c r="E9">
        <v>50000</v>
      </c>
    </row>
    <row r="10" spans="1:5" x14ac:dyDescent="0.35">
      <c r="A10" s="1">
        <v>44364</v>
      </c>
      <c r="B10" t="s">
        <v>111</v>
      </c>
      <c r="C10" t="s">
        <v>63</v>
      </c>
      <c r="E10">
        <v>30000</v>
      </c>
    </row>
    <row r="11" spans="1:5" x14ac:dyDescent="0.35">
      <c r="A11" s="1">
        <v>44371</v>
      </c>
      <c r="B11" t="s">
        <v>111</v>
      </c>
      <c r="C11" t="s">
        <v>63</v>
      </c>
      <c r="E11">
        <v>52540</v>
      </c>
    </row>
    <row r="12" spans="1:5" x14ac:dyDescent="0.35">
      <c r="A12" s="1">
        <v>44372</v>
      </c>
      <c r="B12" t="s">
        <v>111</v>
      </c>
      <c r="C12" t="s">
        <v>63</v>
      </c>
      <c r="E12">
        <v>25000</v>
      </c>
    </row>
    <row r="13" spans="1:5" x14ac:dyDescent="0.35">
      <c r="A13" s="1">
        <v>44378</v>
      </c>
      <c r="B13" t="s">
        <v>111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6509-1AE9-4C25-8320-0FF3A534E871}">
  <dimension ref="A1:B8"/>
  <sheetViews>
    <sheetView zoomScale="87" zoomScaleNormal="87" workbookViewId="0">
      <selection activeCell="B21" sqref="B21"/>
    </sheetView>
  </sheetViews>
  <sheetFormatPr defaultRowHeight="14.5" x14ac:dyDescent="0.35"/>
  <cols>
    <col min="2" max="2" width="60.90625" bestFit="1" customWidth="1"/>
  </cols>
  <sheetData>
    <row r="1" spans="1:2" x14ac:dyDescent="0.35">
      <c r="A1">
        <v>1</v>
      </c>
      <c r="B1" t="s">
        <v>85</v>
      </c>
    </row>
    <row r="2" spans="1:2" x14ac:dyDescent="0.35">
      <c r="A2">
        <v>2</v>
      </c>
      <c r="B2" t="s">
        <v>86</v>
      </c>
    </row>
    <row r="3" spans="1:2" x14ac:dyDescent="0.35">
      <c r="A3">
        <v>3</v>
      </c>
      <c r="B3" t="s">
        <v>87</v>
      </c>
    </row>
    <row r="4" spans="1:2" x14ac:dyDescent="0.35">
      <c r="A4">
        <v>4</v>
      </c>
      <c r="B4" t="s">
        <v>88</v>
      </c>
    </row>
    <row r="6" spans="1:2" x14ac:dyDescent="0.35">
      <c r="A6">
        <v>5</v>
      </c>
      <c r="B6" t="s">
        <v>89</v>
      </c>
    </row>
    <row r="7" spans="1:2" x14ac:dyDescent="0.35">
      <c r="A7">
        <v>6</v>
      </c>
      <c r="B7" t="s">
        <v>90</v>
      </c>
    </row>
    <row r="8" spans="1:2" x14ac:dyDescent="0.35">
      <c r="A8">
        <v>7</v>
      </c>
      <c r="B8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GÜNLÜK_GELEN_GİDEN_MAL</vt:lpstr>
      <vt:lpstr>BİLANÇOLAR</vt:lpstr>
      <vt:lpstr>PERSONEL_GİDER</vt:lpstr>
      <vt:lpstr>KASA_ALIM</vt:lpstr>
      <vt:lpstr>NOT</vt:lpstr>
      <vt:lpstr>EGE_LİDER</vt:lpstr>
      <vt:lpstr>ŞEKEROĞLU</vt:lpstr>
      <vt:lpstr>SARIOĞLU</vt:lpstr>
      <vt:lpstr>NOTLAR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2021-07-23T15:35:10Z</dcterms:modified>
</cp:coreProperties>
</file>