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31e3eba7224d67/Documentos/programacao/"/>
    </mc:Choice>
  </mc:AlternateContent>
  <xr:revisionPtr revIDLastSave="0" documentId="8_{2BD237C1-B512-4792-B1C1-48398D5C828E}" xr6:coauthVersionLast="47" xr6:coauthVersionMax="47" xr10:uidLastSave="{00000000-0000-0000-0000-000000000000}"/>
  <bookViews>
    <workbookView xWindow="-120" yWindow="-120" windowWidth="29040" windowHeight="15720" firstSheet="2" activeTab="2" xr2:uid="{BBDEC270-C9D4-4121-B889-E2105A024C18}"/>
  </bookViews>
  <sheets>
    <sheet name="Data" sheetId="1" state="hidden" r:id="rId1"/>
    <sheet name="Controller" sheetId="2" state="hidden" r:id="rId2"/>
    <sheet name="Dashboard" sheetId="3" r:id="rId3"/>
    <sheet name="Caixinha" sheetId="5" state="hidden" r:id="rId4"/>
  </sheets>
  <definedNames>
    <definedName name="SegmentaçãodeDados_Mes">#N/A</definedName>
  </definedNames>
  <calcPr calcId="191029"/>
  <pivotCaches>
    <pivotCache cacheId="5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5" l="1"/>
  <c r="D10" i="5"/>
  <c r="D11" i="5"/>
  <c r="D12" i="5"/>
  <c r="D13" i="5"/>
  <c r="D14" i="5"/>
  <c r="D15" i="5"/>
  <c r="D16" i="5"/>
  <c r="D17" i="5"/>
  <c r="D18" i="5"/>
  <c r="D8" i="5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D4" i="5" l="1"/>
</calcChain>
</file>

<file path=xl/sharedStrings.xml><?xml version="1.0" encoding="utf-8"?>
<sst xmlns="http://schemas.openxmlformats.org/spreadsheetml/2006/main" count="645" uniqueCount="218">
  <si>
    <t>Data</t>
  </si>
  <si>
    <t>Tipo</t>
  </si>
  <si>
    <t>Categoria</t>
  </si>
  <si>
    <t>Descricao</t>
  </si>
  <si>
    <t>Valor</t>
  </si>
  <si>
    <t>Operacao bancaria</t>
  </si>
  <si>
    <t>Status</t>
  </si>
  <si>
    <t>Coluna1</t>
  </si>
  <si>
    <t>Coluna2</t>
  </si>
  <si>
    <t>Coluna3</t>
  </si>
  <si>
    <t>Coluna4</t>
  </si>
  <si>
    <t>Coluna5</t>
  </si>
  <si>
    <t>2023-12-11</t>
  </si>
  <si>
    <t>Entrada</t>
  </si>
  <si>
    <t>Mercado</t>
  </si>
  <si>
    <t>Descrição 1</t>
  </si>
  <si>
    <t>Crédito</t>
  </si>
  <si>
    <t>Pendente</t>
  </si>
  <si>
    <t>Saída</t>
  </si>
  <si>
    <t>Educação</t>
  </si>
  <si>
    <t>Descrição 2</t>
  </si>
  <si>
    <t>Débito</t>
  </si>
  <si>
    <t>2024-03-25</t>
  </si>
  <si>
    <t>Investimento</t>
  </si>
  <si>
    <t>Descrição 3</t>
  </si>
  <si>
    <t>2024-10-13</t>
  </si>
  <si>
    <t>Freelance</t>
  </si>
  <si>
    <t>Descrição 4</t>
  </si>
  <si>
    <t>Concluído</t>
  </si>
  <si>
    <t>2024-03-18</t>
  </si>
  <si>
    <t>Descrição 5</t>
  </si>
  <si>
    <t>2024-01-07</t>
  </si>
  <si>
    <t>Descrição 6</t>
  </si>
  <si>
    <t>2024-07-16</t>
  </si>
  <si>
    <t>Saúde</t>
  </si>
  <si>
    <t>Descrição 7</t>
  </si>
  <si>
    <t>2024-03-09</t>
  </si>
  <si>
    <t>Descrição 8</t>
  </si>
  <si>
    <t>2024-06-01</t>
  </si>
  <si>
    <t>Lazer</t>
  </si>
  <si>
    <t>Descrição 9</t>
  </si>
  <si>
    <t>2024-07-19</t>
  </si>
  <si>
    <t>Descrição 10</t>
  </si>
  <si>
    <t>2024-06-15</t>
  </si>
  <si>
    <t>Descrição 11</t>
  </si>
  <si>
    <t>2024-10-30</t>
  </si>
  <si>
    <t>Descrição 12</t>
  </si>
  <si>
    <t>2024-09-20</t>
  </si>
  <si>
    <t>Descrição 13</t>
  </si>
  <si>
    <t>2024-09-23</t>
  </si>
  <si>
    <t>Descrição 14</t>
  </si>
  <si>
    <t>2024-04-16</t>
  </si>
  <si>
    <t>Descrição 15</t>
  </si>
  <si>
    <t>2024-09-08</t>
  </si>
  <si>
    <t>Descrição 16</t>
  </si>
  <si>
    <t>2024-10-18</t>
  </si>
  <si>
    <t>Descrição 17</t>
  </si>
  <si>
    <t>2024-04-13</t>
  </si>
  <si>
    <t>Aluguel</t>
  </si>
  <si>
    <t>Descrição 18</t>
  </si>
  <si>
    <t>2024-02-19</t>
  </si>
  <si>
    <t>Salário</t>
  </si>
  <si>
    <t>Descrição 19</t>
  </si>
  <si>
    <t>2024-04-17</t>
  </si>
  <si>
    <t>Transporte</t>
  </si>
  <si>
    <t>Descrição 20</t>
  </si>
  <si>
    <t>2024-06-25</t>
  </si>
  <si>
    <t>Descrição 21</t>
  </si>
  <si>
    <t>2024-11-26</t>
  </si>
  <si>
    <t>Descrição 22</t>
  </si>
  <si>
    <t>2024-08-27</t>
  </si>
  <si>
    <t>Descrição 23</t>
  </si>
  <si>
    <t>2023-12-19</t>
  </si>
  <si>
    <t>Descrição 24</t>
  </si>
  <si>
    <t>2024-05-31</t>
  </si>
  <si>
    <t>Descrição 25</t>
  </si>
  <si>
    <t>2024-02-06</t>
  </si>
  <si>
    <t>Descrição 26</t>
  </si>
  <si>
    <t>2024-04-06</t>
  </si>
  <si>
    <t>Descrição 27</t>
  </si>
  <si>
    <t>2024-01-02</t>
  </si>
  <si>
    <t>Descrição 28</t>
  </si>
  <si>
    <t>2023-12-23</t>
  </si>
  <si>
    <t>Descrição 29</t>
  </si>
  <si>
    <t>2024-10-01</t>
  </si>
  <si>
    <t>Descrição 30</t>
  </si>
  <si>
    <t>Descrição 31</t>
  </si>
  <si>
    <t>2024-02-24</t>
  </si>
  <si>
    <t>Descrição 32</t>
  </si>
  <si>
    <t>2024-07-27</t>
  </si>
  <si>
    <t>Descrição 33</t>
  </si>
  <si>
    <t>2024-11-16</t>
  </si>
  <si>
    <t>Descrição 34</t>
  </si>
  <si>
    <t>2024-11-04</t>
  </si>
  <si>
    <t>Descrição 35</t>
  </si>
  <si>
    <t>2024-03-01</t>
  </si>
  <si>
    <t>Descrição 36</t>
  </si>
  <si>
    <t>2024-04-29</t>
  </si>
  <si>
    <t>Descrição 37</t>
  </si>
  <si>
    <t>2023-12-17</t>
  </si>
  <si>
    <t>Descrição 38</t>
  </si>
  <si>
    <t>2024-01-15</t>
  </si>
  <si>
    <t>Descrição 39</t>
  </si>
  <si>
    <t>2024-07-22</t>
  </si>
  <si>
    <t>Descrição 40</t>
  </si>
  <si>
    <t>2023-12-31</t>
  </si>
  <si>
    <t>Descrição 41</t>
  </si>
  <si>
    <t>Descrição 42</t>
  </si>
  <si>
    <t>2024-01-05</t>
  </si>
  <si>
    <t>Descrição 43</t>
  </si>
  <si>
    <t>2024-08-25</t>
  </si>
  <si>
    <t>Descrição 44</t>
  </si>
  <si>
    <t>2024-12-02</t>
  </si>
  <si>
    <t>Descrição 45</t>
  </si>
  <si>
    <t>2023-12-03</t>
  </si>
  <si>
    <t>Descrição 46</t>
  </si>
  <si>
    <t>2024-01-16</t>
  </si>
  <si>
    <t>Descrição 47</t>
  </si>
  <si>
    <t>2024-03-30</t>
  </si>
  <si>
    <t>Descrição 48</t>
  </si>
  <si>
    <t>2024-11-29</t>
  </si>
  <si>
    <t>Descrição 49</t>
  </si>
  <si>
    <t>Descrição 50</t>
  </si>
  <si>
    <t>2024-02-12</t>
  </si>
  <si>
    <t>Descrição 51</t>
  </si>
  <si>
    <t>2024-01-11</t>
  </si>
  <si>
    <t>Descrição 52</t>
  </si>
  <si>
    <t>2024-04-09</t>
  </si>
  <si>
    <t>Descrição 53</t>
  </si>
  <si>
    <t>2024-01-31</t>
  </si>
  <si>
    <t>Descrição 54</t>
  </si>
  <si>
    <t>2024-01-26</t>
  </si>
  <si>
    <t>Descrição 55</t>
  </si>
  <si>
    <t>2024-08-05</t>
  </si>
  <si>
    <t>Descrição 56</t>
  </si>
  <si>
    <t>2024-08-04</t>
  </si>
  <si>
    <t>Descrição 57</t>
  </si>
  <si>
    <t>2024-09-24</t>
  </si>
  <si>
    <t>Descrição 58</t>
  </si>
  <si>
    <t>2024-01-27</t>
  </si>
  <si>
    <t>Descrição 59</t>
  </si>
  <si>
    <t>Descrição 60</t>
  </si>
  <si>
    <t>2024-04-25</t>
  </si>
  <si>
    <t>Descrição 61</t>
  </si>
  <si>
    <t>2024-03-07</t>
  </si>
  <si>
    <t>Descrição 62</t>
  </si>
  <si>
    <t>2024-01-19</t>
  </si>
  <si>
    <t>Descrição 63</t>
  </si>
  <si>
    <t>Descrição 64</t>
  </si>
  <si>
    <t>Descrição 65</t>
  </si>
  <si>
    <t>2024-05-28</t>
  </si>
  <si>
    <t>Descrição 66</t>
  </si>
  <si>
    <t>2024-04-27</t>
  </si>
  <si>
    <t>Descrição 67</t>
  </si>
  <si>
    <t>Descrição 68</t>
  </si>
  <si>
    <t>2024-04-30</t>
  </si>
  <si>
    <t>Descrição 69</t>
  </si>
  <si>
    <t>2024-10-11</t>
  </si>
  <si>
    <t>Descrição 70</t>
  </si>
  <si>
    <t>Descrição 71</t>
  </si>
  <si>
    <t>Descrição 72</t>
  </si>
  <si>
    <t>2024-08-23</t>
  </si>
  <si>
    <t>Descrição 73</t>
  </si>
  <si>
    <t>2024-08-01</t>
  </si>
  <si>
    <t>Descrição 74</t>
  </si>
  <si>
    <t>Descrição 75</t>
  </si>
  <si>
    <t>2024-05-11</t>
  </si>
  <si>
    <t>Descrição 76</t>
  </si>
  <si>
    <t>2024-11-17</t>
  </si>
  <si>
    <t>Descrição 77</t>
  </si>
  <si>
    <t>2024-01-20</t>
  </si>
  <si>
    <t>Descrição 78</t>
  </si>
  <si>
    <t>Descrição 79</t>
  </si>
  <si>
    <t>2023-12-25</t>
  </si>
  <si>
    <t>Descrição 80</t>
  </si>
  <si>
    <t>Descrição 81</t>
  </si>
  <si>
    <t>2024-10-09</t>
  </si>
  <si>
    <t>Descrição 82</t>
  </si>
  <si>
    <t>2024-04-05</t>
  </si>
  <si>
    <t>Descrição 83</t>
  </si>
  <si>
    <t>Descrição 84</t>
  </si>
  <si>
    <t>Descrição 85</t>
  </si>
  <si>
    <t>2024-02-27</t>
  </si>
  <si>
    <t>Descrição 86</t>
  </si>
  <si>
    <t>2024-06-26</t>
  </si>
  <si>
    <t>Descrição 87</t>
  </si>
  <si>
    <t>2023-12-26</t>
  </si>
  <si>
    <t>Descrição 88</t>
  </si>
  <si>
    <t>2024-07-03</t>
  </si>
  <si>
    <t>Descrição 89</t>
  </si>
  <si>
    <t>2024-03-29</t>
  </si>
  <si>
    <t>Descrição 90</t>
  </si>
  <si>
    <t>2024-02-07</t>
  </si>
  <si>
    <t>Descrição 91</t>
  </si>
  <si>
    <t>Descrição 92</t>
  </si>
  <si>
    <t>2024-09-17</t>
  </si>
  <si>
    <t>Descrição 93</t>
  </si>
  <si>
    <t>2024-08-15</t>
  </si>
  <si>
    <t>Descrição 94</t>
  </si>
  <si>
    <t>2024-07-07</t>
  </si>
  <si>
    <t>Descrição 95</t>
  </si>
  <si>
    <t>2024-06-02</t>
  </si>
  <si>
    <t>Descrição 96</t>
  </si>
  <si>
    <t>Descrição 97</t>
  </si>
  <si>
    <t>2024-09-02</t>
  </si>
  <si>
    <t>Descrição 98</t>
  </si>
  <si>
    <t>2024-02-22</t>
  </si>
  <si>
    <t>Descrição 99</t>
  </si>
  <si>
    <t>2024-03-24</t>
  </si>
  <si>
    <t>Descrição 100</t>
  </si>
  <si>
    <t>Rótulos de Linha</t>
  </si>
  <si>
    <t>Total Geral</t>
  </si>
  <si>
    <t>Soma de Valor</t>
  </si>
  <si>
    <t>Mes</t>
  </si>
  <si>
    <t>Data de lacamento</t>
  </si>
  <si>
    <t>Deposito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</si>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</sst>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9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5" tint="0.59999389629810485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6F5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1" fillId="2" borderId="0" xfId="0" applyFont="1" applyFill="1"/>
    <xf numFmtId="0" fontId="2" fillId="0" borderId="0" xfId="0" applyFont="1"/>
    <xf numFmtId="169" fontId="0" fillId="0" borderId="0" xfId="0" applyNumberFormat="1" applyFont="1"/>
    <xf numFmtId="14" fontId="0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&quot;R$&quot;\ #,##0.0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[$-F800]dddd\,\ mmmm\ dd\,\ yyyy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</dxf>
    <dxf>
      <font>
        <color theme="0"/>
      </font>
      <fill>
        <patternFill>
          <bgColor rgb="FFFB6F54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rgb="FFFB6F5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0.59999389629810485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R$&quot;\ #,##0.00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0.5999938962981048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5" tint="0.5999938962981048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5" tint="0.5999938962981048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5" tint="0.5999938962981048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5" tint="0.5999938962981048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5" tint="0.59999389629810485"/>
        <name val="Aptos Narrow"/>
        <family val="2"/>
        <scheme val="minor"/>
      </font>
    </dxf>
  </dxfs>
  <tableStyles count="1" defaultTableStyle="TableStyleMedium2" defaultPivotStyle="PivotStyleLight16">
    <tableStyle name="Mystyle" pivot="0" table="0" count="10" xr9:uid="{CDD33BF1-5AB0-4A22-B505-45923C9DCE56}">
      <tableStyleElement type="wholeTable" dxfId="7"/>
      <tableStyleElement type="headerRow" dxfId="6"/>
    </tableStyle>
  </tableStyles>
  <colors>
    <mruColors>
      <color rgb="FFFB6F54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0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39994506668294322"/>
              <bgColor theme="5" tint="0.5999633777886288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[Acompanhamento finandeiro.xlsx]Controller!Tabela dinâmica6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80000">
                <a:srgbClr val="FB6F54"/>
              </a:gs>
              <a:gs pos="100000">
                <a:schemeClr val="bg1">
                  <a:lumMod val="95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Controller!$G$3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0000">
                  <a:srgbClr val="FB6F54"/>
                </a:gs>
                <a:gs pos="100000">
                  <a:schemeClr val="bg1">
                    <a:lumMod val="95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Controller!$F$4:$F$13</c:f>
              <c:strCache>
                <c:ptCount val="9"/>
                <c:pt idx="0">
                  <c:v>Aluguel</c:v>
                </c:pt>
                <c:pt idx="1">
                  <c:v>Educação</c:v>
                </c:pt>
                <c:pt idx="2">
                  <c:v>Freelance</c:v>
                </c:pt>
                <c:pt idx="3">
                  <c:v>Investimento</c:v>
                </c:pt>
                <c:pt idx="4">
                  <c:v>Lazer</c:v>
                </c:pt>
                <c:pt idx="5">
                  <c:v>Mercado</c:v>
                </c:pt>
                <c:pt idx="6">
                  <c:v>Salário</c:v>
                </c:pt>
                <c:pt idx="7">
                  <c:v>Saúde</c:v>
                </c:pt>
                <c:pt idx="8">
                  <c:v>Transporte</c:v>
                </c:pt>
              </c:strCache>
            </c:strRef>
          </c:cat>
          <c:val>
            <c:numRef>
              <c:f>Controller!$G$4:$G$13</c:f>
              <c:numCache>
                <c:formatCode>"R$"\ #,##0.00</c:formatCode>
                <c:ptCount val="9"/>
                <c:pt idx="0">
                  <c:v>14604.59</c:v>
                </c:pt>
                <c:pt idx="1">
                  <c:v>22954.690000000002</c:v>
                </c:pt>
                <c:pt idx="2">
                  <c:v>27394.359999999997</c:v>
                </c:pt>
                <c:pt idx="3">
                  <c:v>9653.619999999999</c:v>
                </c:pt>
                <c:pt idx="4">
                  <c:v>8903.7099999999991</c:v>
                </c:pt>
                <c:pt idx="5">
                  <c:v>11091.759999999998</c:v>
                </c:pt>
                <c:pt idx="6">
                  <c:v>4666.6099999999997</c:v>
                </c:pt>
                <c:pt idx="7">
                  <c:v>14359.2</c:v>
                </c:pt>
                <c:pt idx="8">
                  <c:v>7210.74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B-4E86-90F0-6264FD02B7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985262624"/>
        <c:axId val="1985263584"/>
      </c:barChart>
      <c:catAx>
        <c:axId val="198526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263584"/>
        <c:crosses val="autoZero"/>
        <c:auto val="1"/>
        <c:lblAlgn val="ctr"/>
        <c:lblOffset val="100"/>
        <c:noMultiLvlLbl val="0"/>
      </c:catAx>
      <c:valAx>
        <c:axId val="1985263584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8526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[Acompanhamento finandeiro.xlsx]Controller!Tabela dinâmica3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2"/>
        <c:spPr>
          <a:gradFill>
            <a:gsLst>
              <a:gs pos="80000">
                <a:srgbClr val="FB6F54"/>
              </a:gs>
              <a:gs pos="100000">
                <a:schemeClr val="bg1">
                  <a:lumMod val="95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063839489284085E-2"/>
          <c:y val="0.12962962962962962"/>
          <c:w val="0.95987232102143183"/>
          <c:h val="0.736141732283464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0000">
                  <a:srgbClr val="FB6F54"/>
                </a:gs>
                <a:gs pos="100000">
                  <a:schemeClr val="bg1">
                    <a:lumMod val="95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Controller!$C$4:$C$13</c:f>
              <c:strCache>
                <c:ptCount val="9"/>
                <c:pt idx="0">
                  <c:v>Aluguel</c:v>
                </c:pt>
                <c:pt idx="1">
                  <c:v>Educação</c:v>
                </c:pt>
                <c:pt idx="2">
                  <c:v>Freelance</c:v>
                </c:pt>
                <c:pt idx="3">
                  <c:v>Investimento</c:v>
                </c:pt>
                <c:pt idx="4">
                  <c:v>Lazer</c:v>
                </c:pt>
                <c:pt idx="5">
                  <c:v>Mercado</c:v>
                </c:pt>
                <c:pt idx="6">
                  <c:v>Salário</c:v>
                </c:pt>
                <c:pt idx="7">
                  <c:v>Saúde</c:v>
                </c:pt>
                <c:pt idx="8">
                  <c:v>Transporte</c:v>
                </c:pt>
              </c:strCache>
            </c:strRef>
          </c:cat>
          <c:val>
            <c:numRef>
              <c:f>Controller!$D$4:$D$13</c:f>
              <c:numCache>
                <c:formatCode>"R$"\ #,##0.00</c:formatCode>
                <c:ptCount val="9"/>
                <c:pt idx="0">
                  <c:v>10396.600000000002</c:v>
                </c:pt>
                <c:pt idx="1">
                  <c:v>4178.4799999999996</c:v>
                </c:pt>
                <c:pt idx="2">
                  <c:v>7471.4500000000007</c:v>
                </c:pt>
                <c:pt idx="3">
                  <c:v>19110.34</c:v>
                </c:pt>
                <c:pt idx="4">
                  <c:v>11139.650000000001</c:v>
                </c:pt>
                <c:pt idx="5">
                  <c:v>22727.66</c:v>
                </c:pt>
                <c:pt idx="6">
                  <c:v>22037.120000000003</c:v>
                </c:pt>
                <c:pt idx="7">
                  <c:v>13361.85</c:v>
                </c:pt>
                <c:pt idx="8">
                  <c:v>8189.38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3-499D-8963-77CB8D9EE4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4510719"/>
        <c:axId val="14507839"/>
      </c:barChart>
      <c:catAx>
        <c:axId val="1451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07839"/>
        <c:crosses val="autoZero"/>
        <c:auto val="1"/>
        <c:lblAlgn val="ctr"/>
        <c:lblOffset val="100"/>
        <c:noMultiLvlLbl val="0"/>
      </c:catAx>
      <c:valAx>
        <c:axId val="1450783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51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gradFill flip="none" rotWithShape="1">
              <a:gsLst>
                <a:gs pos="100000">
                  <a:schemeClr val="bg1">
                    <a:lumMod val="9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Caixinha!$D$5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93-49A6-9FF3-022CAEAF6A5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0356991"/>
        <c:axId val="150358911"/>
      </c:barChart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49000">
                  <a:srgbClr val="FB6F54"/>
                </a:gs>
                <a:gs pos="100000">
                  <a:schemeClr val="bg1">
                    <a:lumMod val="95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"R$"\ #,##0.00</c:formatCode>
                <c:ptCount val="1"/>
                <c:pt idx="0">
                  <c:v>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3-49A6-9FF3-022CAEAF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272143"/>
        <c:axId val="138270703"/>
      </c:barChart>
      <c:catAx>
        <c:axId val="15035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58911"/>
        <c:crosses val="autoZero"/>
        <c:auto val="1"/>
        <c:lblAlgn val="ctr"/>
        <c:lblOffset val="100"/>
        <c:noMultiLvlLbl val="0"/>
      </c:catAx>
      <c:valAx>
        <c:axId val="1503589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50356991"/>
        <c:crosses val="autoZero"/>
        <c:crossBetween val="between"/>
      </c:valAx>
      <c:valAx>
        <c:axId val="138270703"/>
        <c:scaling>
          <c:orientation val="minMax"/>
        </c:scaling>
        <c:delete val="1"/>
        <c:axPos val="r"/>
        <c:numFmt formatCode="&quot;R$&quot;\ #,##0.00" sourceLinked="1"/>
        <c:majorTickMark val="out"/>
        <c:minorTickMark val="none"/>
        <c:tickLblPos val="nextTo"/>
        <c:crossAx val="138272143"/>
        <c:crosses val="max"/>
        <c:crossBetween val="between"/>
      </c:valAx>
      <c:catAx>
        <c:axId val="138272143"/>
        <c:scaling>
          <c:orientation val="minMax"/>
        </c:scaling>
        <c:delete val="1"/>
        <c:axPos val="b"/>
        <c:majorTickMark val="out"/>
        <c:minorTickMark val="none"/>
        <c:tickLblPos val="nextTo"/>
        <c:crossAx val="1382707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9</xdr:row>
      <xdr:rowOff>9525</xdr:rowOff>
    </xdr:from>
    <xdr:to>
      <xdr:col>10</xdr:col>
      <xdr:colOff>257175</xdr:colOff>
      <xdr:row>26</xdr:row>
      <xdr:rowOff>57150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570EC981-5BBA-7F1A-6802-C1A3546E2F6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1971675" y="1724025"/>
          <a:ext cx="5676900" cy="3286125"/>
          <a:chOff x="3514725" y="771525"/>
          <a:chExt cx="7915275" cy="3286125"/>
        </a:xfrm>
      </xdr:grpSpPr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4A4B4103-246D-175D-1423-1AE7CFCEC86F}"/>
              </a:ext>
            </a:extLst>
          </xdr:cNvPr>
          <xdr:cNvGrpSpPr/>
        </xdr:nvGrpSpPr>
        <xdr:grpSpPr>
          <a:xfrm>
            <a:off x="3514725" y="771525"/>
            <a:ext cx="7915275" cy="3286125"/>
            <a:chOff x="3514725" y="771525"/>
            <a:chExt cx="7915275" cy="3286125"/>
          </a:xfrm>
        </xdr:grpSpPr>
        <xdr:sp macro="" textlink="">
          <xdr:nvSpPr>
            <xdr:cNvPr id="6" name="Retângulo: Cantos Arredondados 5">
              <a:extLst>
                <a:ext uri="{FF2B5EF4-FFF2-40B4-BE49-F238E27FC236}">
                  <a16:creationId xmlns:a16="http://schemas.microsoft.com/office/drawing/2014/main" id="{5444020B-1ACB-95D3-90F3-4E09FE9E859F}"/>
                </a:ext>
              </a:extLst>
            </xdr:cNvPr>
            <xdr:cNvSpPr/>
          </xdr:nvSpPr>
          <xdr:spPr>
            <a:xfrm>
              <a:off x="3533775" y="771525"/>
              <a:ext cx="7896225" cy="3286125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5" name="Entrada">
              <a:extLst>
                <a:ext uri="{FF2B5EF4-FFF2-40B4-BE49-F238E27FC236}">
                  <a16:creationId xmlns:a16="http://schemas.microsoft.com/office/drawing/2014/main" id="{8B97311A-9802-42B8-89B0-4293A4241F28}"/>
                </a:ext>
              </a:extLst>
            </xdr:cNvPr>
            <xdr:cNvGraphicFramePr>
              <a:graphicFrameLocks/>
            </xdr:cNvGraphicFramePr>
          </xdr:nvGraphicFramePr>
          <xdr:xfrm>
            <a:off x="3971925" y="1257300"/>
            <a:ext cx="6953250" cy="28003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8" name="Retângulo: Cantos Superiores Arredondados 7">
              <a:extLst>
                <a:ext uri="{FF2B5EF4-FFF2-40B4-BE49-F238E27FC236}">
                  <a16:creationId xmlns:a16="http://schemas.microsoft.com/office/drawing/2014/main" id="{AE9EAD04-F35C-0B4A-0106-6B1E76288325}"/>
                </a:ext>
              </a:extLst>
            </xdr:cNvPr>
            <xdr:cNvSpPr/>
          </xdr:nvSpPr>
          <xdr:spPr>
            <a:xfrm>
              <a:off x="3514725" y="781050"/>
              <a:ext cx="7915275" cy="4667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B6F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4F3F3312-0164-C42D-9444-3BC405DCDEF9}"/>
              </a:ext>
            </a:extLst>
          </xdr:cNvPr>
          <xdr:cNvSpPr txBox="1"/>
        </xdr:nvSpPr>
        <xdr:spPr>
          <a:xfrm>
            <a:off x="6057900" y="800099"/>
            <a:ext cx="283845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800" kern="1200">
                <a:latin typeface="+mj-lt"/>
              </a:rPr>
              <a:t>Entrada</a:t>
            </a:r>
          </a:p>
        </xdr:txBody>
      </xdr:sp>
    </xdr:grpSp>
    <xdr:clientData/>
  </xdr:twoCellAnchor>
  <xdr:twoCellAnchor>
    <xdr:from>
      <xdr:col>1</xdr:col>
      <xdr:colOff>66675</xdr:colOff>
      <xdr:row>27</xdr:row>
      <xdr:rowOff>85725</xdr:rowOff>
    </xdr:from>
    <xdr:to>
      <xdr:col>20</xdr:col>
      <xdr:colOff>276225</xdr:colOff>
      <xdr:row>44</xdr:row>
      <xdr:rowOff>133350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DD35340F-4CD0-25B8-0FD0-D8A0EA34DA2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1971675" y="5229225"/>
          <a:ext cx="11791950" cy="3286125"/>
          <a:chOff x="3562350" y="4676775"/>
          <a:chExt cx="7896225" cy="3286125"/>
        </a:xfrm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9959E619-9B16-3B42-40CB-2726BF2A8930}"/>
              </a:ext>
            </a:extLst>
          </xdr:cNvPr>
          <xdr:cNvGrpSpPr/>
        </xdr:nvGrpSpPr>
        <xdr:grpSpPr>
          <a:xfrm>
            <a:off x="3562350" y="4676775"/>
            <a:ext cx="7896225" cy="3286125"/>
            <a:chOff x="3562350" y="4676775"/>
            <a:chExt cx="7896225" cy="3286125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F45515B5-DB60-495D-81B8-49F0CF94FFD8}"/>
                </a:ext>
              </a:extLst>
            </xdr:cNvPr>
            <xdr:cNvSpPr/>
          </xdr:nvSpPr>
          <xdr:spPr>
            <a:xfrm>
              <a:off x="3562350" y="4676775"/>
              <a:ext cx="7896225" cy="3286125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3" name="Saida">
              <a:extLst>
                <a:ext uri="{FF2B5EF4-FFF2-40B4-BE49-F238E27FC236}">
                  <a16:creationId xmlns:a16="http://schemas.microsoft.com/office/drawing/2014/main" id="{96E8D945-1D18-4531-A3D5-391478076742}"/>
                </a:ext>
              </a:extLst>
            </xdr:cNvPr>
            <xdr:cNvGraphicFramePr>
              <a:graphicFrameLocks/>
            </xdr:cNvGraphicFramePr>
          </xdr:nvGraphicFramePr>
          <xdr:xfrm>
            <a:off x="3971925" y="5143500"/>
            <a:ext cx="6962775" cy="28098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9" name="Retângulo: Cantos Superiores Arredondados 8">
              <a:extLst>
                <a:ext uri="{FF2B5EF4-FFF2-40B4-BE49-F238E27FC236}">
                  <a16:creationId xmlns:a16="http://schemas.microsoft.com/office/drawing/2014/main" id="{8C0046B6-6EF0-44F2-AF3B-BB6A3EF481FA}"/>
                </a:ext>
              </a:extLst>
            </xdr:cNvPr>
            <xdr:cNvSpPr/>
          </xdr:nvSpPr>
          <xdr:spPr>
            <a:xfrm>
              <a:off x="3562350" y="4676775"/>
              <a:ext cx="7896225" cy="4667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B6F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1E8981C9-3C78-8F48-B2E2-4DABA66AF207}"/>
              </a:ext>
            </a:extLst>
          </xdr:cNvPr>
          <xdr:cNvSpPr txBox="1"/>
        </xdr:nvSpPr>
        <xdr:spPr>
          <a:xfrm>
            <a:off x="6200775" y="4752975"/>
            <a:ext cx="2619375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800" kern="1200">
                <a:latin typeface="+mj-lt"/>
              </a:rPr>
              <a:t>Saida</a:t>
            </a:r>
            <a:endParaRPr lang="pt-BR" sz="1050" kern="1200">
              <a:latin typeface="+mj-lt"/>
            </a:endParaRPr>
          </a:p>
        </xdr:txBody>
      </xdr:sp>
    </xdr:grpSp>
    <xdr:clientData/>
  </xdr:twoCellAnchor>
  <xdr:twoCellAnchor editAs="oneCell">
    <xdr:from>
      <xdr:col>0</xdr:col>
      <xdr:colOff>19050</xdr:colOff>
      <xdr:row>6</xdr:row>
      <xdr:rowOff>47625</xdr:rowOff>
    </xdr:from>
    <xdr:to>
      <xdr:col>0</xdr:col>
      <xdr:colOff>1847850</xdr:colOff>
      <xdr:row>26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Mes">
              <a:extLst>
                <a:ext uri="{FF2B5EF4-FFF2-40B4-BE49-F238E27FC236}">
                  <a16:creationId xmlns:a16="http://schemas.microsoft.com/office/drawing/2014/main" id="{FAC7D6A7-1A9F-4401-AAB9-9BBA1D41F0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1190625"/>
              <a:ext cx="1828800" cy="3819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66675</xdr:colOff>
      <xdr:row>0</xdr:row>
      <xdr:rowOff>38100</xdr:rowOff>
    </xdr:from>
    <xdr:to>
      <xdr:col>20</xdr:col>
      <xdr:colOff>333375</xdr:colOff>
      <xdr:row>7</xdr:row>
      <xdr:rowOff>152400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3153FF18-0842-76C3-247C-74CB0381377A}"/>
            </a:ext>
          </a:extLst>
        </xdr:cNvPr>
        <xdr:cNvGrpSpPr/>
      </xdr:nvGrpSpPr>
      <xdr:grpSpPr>
        <a:xfrm>
          <a:off x="1971675" y="38100"/>
          <a:ext cx="11849100" cy="1447800"/>
          <a:chOff x="1971675" y="38100"/>
          <a:chExt cx="11849100" cy="1447800"/>
        </a:xfrm>
      </xdr:grpSpPr>
      <xdr:sp macro="" textlink="">
        <xdr:nvSpPr>
          <xdr:cNvPr id="20" name="Retângulo: Cantos Superiores Arredondados 19">
            <a:extLst>
              <a:ext uri="{FF2B5EF4-FFF2-40B4-BE49-F238E27FC236}">
                <a16:creationId xmlns:a16="http://schemas.microsoft.com/office/drawing/2014/main" id="{42BC8E86-6463-D03E-5374-D8022142AF83}"/>
              </a:ext>
            </a:extLst>
          </xdr:cNvPr>
          <xdr:cNvSpPr/>
        </xdr:nvSpPr>
        <xdr:spPr>
          <a:xfrm>
            <a:off x="1971675" y="38100"/>
            <a:ext cx="11849100" cy="1447800"/>
          </a:xfrm>
          <a:prstGeom prst="round2SameRect">
            <a:avLst/>
          </a:prstGeom>
          <a:solidFill>
            <a:srgbClr val="FB6F5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23708EF5-2128-027A-42B8-F6F3EAB0A22C}"/>
              </a:ext>
            </a:extLst>
          </xdr:cNvPr>
          <xdr:cNvSpPr txBox="1"/>
        </xdr:nvSpPr>
        <xdr:spPr>
          <a:xfrm>
            <a:off x="2895600" y="257175"/>
            <a:ext cx="10010776" cy="790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4400" kern="1200">
                <a:latin typeface="+mj-lt"/>
              </a:rPr>
              <a:t>Acompanhamento Financeiro</a:t>
            </a:r>
          </a:p>
        </xdr:txBody>
      </xdr:sp>
      <xdr:pic>
        <xdr:nvPicPr>
          <xdr:cNvPr id="23" name="Gráfico 22" descr="Registrar estrutura de tópicos">
            <a:extLst>
              <a:ext uri="{FF2B5EF4-FFF2-40B4-BE49-F238E27FC236}">
                <a16:creationId xmlns:a16="http://schemas.microsoft.com/office/drawing/2014/main" id="{D5F77434-8A6F-5CC0-6D5E-4478B0F849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895599" y="18097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0</xdr:colOff>
      <xdr:row>9</xdr:row>
      <xdr:rowOff>0</xdr:rowOff>
    </xdr:from>
    <xdr:to>
      <xdr:col>20</xdr:col>
      <xdr:colOff>190500</xdr:colOff>
      <xdr:row>26</xdr:row>
      <xdr:rowOff>47625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B11DC16F-06A3-437C-80D3-D4C18773F7B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8001000" y="1714500"/>
          <a:ext cx="5676900" cy="3286125"/>
          <a:chOff x="3514725" y="771525"/>
          <a:chExt cx="7915275" cy="3286125"/>
        </a:xfrm>
      </xdr:grpSpPr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52A18F99-0DA4-DE8B-A094-85666F6C99BA}"/>
              </a:ext>
            </a:extLst>
          </xdr:cNvPr>
          <xdr:cNvGrpSpPr/>
        </xdr:nvGrpSpPr>
        <xdr:grpSpPr>
          <a:xfrm>
            <a:off x="3514725" y="771525"/>
            <a:ext cx="7915275" cy="3286125"/>
            <a:chOff x="3514725" y="771525"/>
            <a:chExt cx="7915275" cy="3286125"/>
          </a:xfrm>
        </xdr:grpSpPr>
        <xdr:sp macro="" textlink="">
          <xdr:nvSpPr>
            <xdr:cNvPr id="29" name="Retângulo: Cantos Arredondados 28">
              <a:extLst>
                <a:ext uri="{FF2B5EF4-FFF2-40B4-BE49-F238E27FC236}">
                  <a16:creationId xmlns:a16="http://schemas.microsoft.com/office/drawing/2014/main" id="{6241A559-F01B-7598-20B1-140880718EC8}"/>
                </a:ext>
              </a:extLst>
            </xdr:cNvPr>
            <xdr:cNvSpPr/>
          </xdr:nvSpPr>
          <xdr:spPr>
            <a:xfrm>
              <a:off x="3533775" y="771525"/>
              <a:ext cx="7896225" cy="3286125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2">
                <a:shade val="15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31" name="Retângulo: Cantos Superiores Arredondados 30">
              <a:extLst>
                <a:ext uri="{FF2B5EF4-FFF2-40B4-BE49-F238E27FC236}">
                  <a16:creationId xmlns:a16="http://schemas.microsoft.com/office/drawing/2014/main" id="{A6D6B792-BD4B-AA2E-D6E9-BD356ACB5207}"/>
                </a:ext>
              </a:extLst>
            </xdr:cNvPr>
            <xdr:cNvSpPr/>
          </xdr:nvSpPr>
          <xdr:spPr>
            <a:xfrm>
              <a:off x="3514725" y="781050"/>
              <a:ext cx="7915275" cy="4667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B6F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654D17D0-B225-88B8-D575-0252F656A50A}"/>
              </a:ext>
            </a:extLst>
          </xdr:cNvPr>
          <xdr:cNvSpPr txBox="1"/>
        </xdr:nvSpPr>
        <xdr:spPr>
          <a:xfrm>
            <a:off x="6057900" y="800099"/>
            <a:ext cx="283845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800" kern="1200">
                <a:latin typeface="+mj-lt"/>
              </a:rPr>
              <a:t>Economias</a:t>
            </a:r>
          </a:p>
        </xdr:txBody>
      </xdr:sp>
    </xdr:grpSp>
    <xdr:clientData/>
  </xdr:twoCellAnchor>
  <xdr:twoCellAnchor>
    <xdr:from>
      <xdr:col>12</xdr:col>
      <xdr:colOff>57150</xdr:colOff>
      <xdr:row>11</xdr:row>
      <xdr:rowOff>95250</xdr:rowOff>
    </xdr:from>
    <xdr:to>
      <xdr:col>19</xdr:col>
      <xdr:colOff>361950</xdr:colOff>
      <xdr:row>26</xdr:row>
      <xdr:rowOff>57150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DDE180FB-334B-41FB-A95D-462FF5A46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ilo Calore" refreshedDate="45628.532325" createdVersion="8" refreshedVersion="8" minRefreshableVersion="3" recordCount="103" xr:uid="{4C429127-8E18-4AC5-9D2E-CC09E02CC84D}">
  <cacheSource type="worksheet">
    <worksheetSource ref="A1:H1048576" sheet="Data"/>
  </cacheSource>
  <cacheFields count="8">
    <cacheField name="Data" numFmtId="2">
      <sharedItems containsBlank="1"/>
    </cacheField>
    <cacheField name="Mes" numFmtId="1">
      <sharedItems containsString="0" containsBlank="1" containsNumber="1" containsInteger="1" minValue="1" maxValue="12" count="13">
        <n v="12"/>
        <n v="3"/>
        <n v="10"/>
        <n v="1"/>
        <n v="7"/>
        <n v="6"/>
        <n v="9"/>
        <n v="4"/>
        <n v="2"/>
        <n v="11"/>
        <n v="8"/>
        <n v="5"/>
        <m/>
      </sharedItems>
    </cacheField>
    <cacheField name="Tipo" numFmtId="0">
      <sharedItems containsBlank="1" count="3">
        <s v="Entrada"/>
        <s v="Saída"/>
        <m/>
      </sharedItems>
    </cacheField>
    <cacheField name="Categoria" numFmtId="0">
      <sharedItems containsBlank="1" count="11">
        <s v="Mercado"/>
        <s v="Educação"/>
        <s v="Investimento"/>
        <s v="Freelance"/>
        <s v="Saúde"/>
        <s v="Lazer"/>
        <s v="Aluguel"/>
        <s v="Salário"/>
        <s v="Transporte"/>
        <m/>
        <s v="Categoria" u="1"/>
      </sharedItems>
    </cacheField>
    <cacheField name="Descricao" numFmtId="0">
      <sharedItems containsBlank="1"/>
    </cacheField>
    <cacheField name="Valor" numFmtId="164">
      <sharedItems containsString="0" containsBlank="1" containsNumber="1" minValue="66.28" maxValue="4969.28"/>
    </cacheField>
    <cacheField name="Operacao bancaria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 pivotCacheId="14990948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2023-12-11"/>
    <x v="0"/>
    <x v="0"/>
    <x v="0"/>
    <s v="Descrição 1"/>
    <n v="3773.4"/>
    <s v="Crédito"/>
    <s v="Pendente"/>
  </r>
  <r>
    <s v="2023-12-11"/>
    <x v="0"/>
    <x v="1"/>
    <x v="1"/>
    <s v="Descrição 2"/>
    <n v="847.53"/>
    <s v="Débito"/>
    <s v="Pendente"/>
  </r>
  <r>
    <s v="2024-03-25"/>
    <x v="1"/>
    <x v="0"/>
    <x v="2"/>
    <s v="Descrição 3"/>
    <n v="2596.98"/>
    <s v="Crédito"/>
    <s v="Pendente"/>
  </r>
  <r>
    <s v="2024-10-13"/>
    <x v="2"/>
    <x v="0"/>
    <x v="3"/>
    <s v="Descrição 4"/>
    <n v="1166.43"/>
    <s v="Débito"/>
    <s v="Concluído"/>
  </r>
  <r>
    <s v="2024-03-18"/>
    <x v="1"/>
    <x v="0"/>
    <x v="2"/>
    <s v="Descrição 5"/>
    <n v="815.77"/>
    <s v="Débito"/>
    <s v="Pendente"/>
  </r>
  <r>
    <s v="2024-01-07"/>
    <x v="3"/>
    <x v="1"/>
    <x v="2"/>
    <s v="Descrição 6"/>
    <n v="181.56"/>
    <s v="Débito"/>
    <s v="Concluído"/>
  </r>
  <r>
    <s v="2024-07-16"/>
    <x v="4"/>
    <x v="0"/>
    <x v="4"/>
    <s v="Descrição 7"/>
    <n v="3160.23"/>
    <s v="Débito"/>
    <s v="Pendente"/>
  </r>
  <r>
    <s v="2024-03-09"/>
    <x v="1"/>
    <x v="1"/>
    <x v="0"/>
    <s v="Descrição 8"/>
    <n v="1014.32"/>
    <s v="Crédito"/>
    <s v="Concluído"/>
  </r>
  <r>
    <s v="2024-06-01"/>
    <x v="5"/>
    <x v="0"/>
    <x v="5"/>
    <s v="Descrição 9"/>
    <n v="646.03"/>
    <s v="Crédito"/>
    <s v="Concluído"/>
  </r>
  <r>
    <s v="2024-07-19"/>
    <x v="4"/>
    <x v="0"/>
    <x v="5"/>
    <s v="Descrição 10"/>
    <n v="4468.54"/>
    <s v="Débito"/>
    <s v="Pendente"/>
  </r>
  <r>
    <s v="2024-06-15"/>
    <x v="5"/>
    <x v="0"/>
    <x v="5"/>
    <s v="Descrição 11"/>
    <n v="2685.04"/>
    <s v="Débito"/>
    <s v="Concluído"/>
  </r>
  <r>
    <s v="2024-10-30"/>
    <x v="2"/>
    <x v="1"/>
    <x v="3"/>
    <s v="Descrição 12"/>
    <n v="2318.6999999999998"/>
    <s v="Crédito"/>
    <s v="Pendente"/>
  </r>
  <r>
    <s v="2024-09-20"/>
    <x v="6"/>
    <x v="0"/>
    <x v="5"/>
    <s v="Descrição 13"/>
    <n v="1104.0999999999999"/>
    <s v="Débito"/>
    <s v="Pendente"/>
  </r>
  <r>
    <s v="2024-09-23"/>
    <x v="6"/>
    <x v="0"/>
    <x v="1"/>
    <s v="Descrição 14"/>
    <n v="3272.22"/>
    <s v="Débito"/>
    <s v="Pendente"/>
  </r>
  <r>
    <s v="2024-04-16"/>
    <x v="7"/>
    <x v="0"/>
    <x v="4"/>
    <s v="Descrição 15"/>
    <n v="2597.5500000000002"/>
    <s v="Débito"/>
    <s v="Concluído"/>
  </r>
  <r>
    <s v="2024-09-08"/>
    <x v="6"/>
    <x v="1"/>
    <x v="0"/>
    <s v="Descrição 16"/>
    <n v="3629.45"/>
    <s v="Crédito"/>
    <s v="Pendente"/>
  </r>
  <r>
    <s v="2024-10-18"/>
    <x v="2"/>
    <x v="0"/>
    <x v="2"/>
    <s v="Descrição 17"/>
    <n v="1843.51"/>
    <s v="Crédito"/>
    <s v="Concluído"/>
  </r>
  <r>
    <s v="2024-04-13"/>
    <x v="7"/>
    <x v="1"/>
    <x v="6"/>
    <s v="Descrição 18"/>
    <n v="3935.97"/>
    <s v="Crédito"/>
    <s v="Concluído"/>
  </r>
  <r>
    <s v="2024-02-19"/>
    <x v="8"/>
    <x v="0"/>
    <x v="7"/>
    <s v="Descrição 19"/>
    <n v="1421.25"/>
    <s v="Crédito"/>
    <s v="Pendente"/>
  </r>
  <r>
    <s v="2024-04-17"/>
    <x v="7"/>
    <x v="1"/>
    <x v="8"/>
    <s v="Descrição 20"/>
    <n v="3376.47"/>
    <s v="Débito"/>
    <s v="Pendente"/>
  </r>
  <r>
    <s v="2024-06-25"/>
    <x v="5"/>
    <x v="0"/>
    <x v="1"/>
    <s v="Descrição 21"/>
    <n v="4251.67"/>
    <s v="Crédito"/>
    <s v="Concluído"/>
  </r>
  <r>
    <s v="2024-11-26"/>
    <x v="9"/>
    <x v="1"/>
    <x v="7"/>
    <s v="Descrição 22"/>
    <n v="3326.58"/>
    <s v="Débito"/>
    <s v="Concluído"/>
  </r>
  <r>
    <s v="2024-08-27"/>
    <x v="10"/>
    <x v="1"/>
    <x v="7"/>
    <s v="Descrição 23"/>
    <n v="2402.7399999999998"/>
    <s v="Crédito"/>
    <s v="Concluído"/>
  </r>
  <r>
    <s v="2023-12-19"/>
    <x v="0"/>
    <x v="0"/>
    <x v="2"/>
    <s v="Descrição 24"/>
    <n v="4397.3599999999997"/>
    <s v="Crédito"/>
    <s v="Concluído"/>
  </r>
  <r>
    <s v="2024-05-31"/>
    <x v="11"/>
    <x v="0"/>
    <x v="4"/>
    <s v="Descrição 25"/>
    <n v="3937.38"/>
    <s v="Crédito"/>
    <s v="Pendente"/>
  </r>
  <r>
    <s v="2024-02-06"/>
    <x v="8"/>
    <x v="1"/>
    <x v="7"/>
    <s v="Descrição 26"/>
    <n v="2904.93"/>
    <s v="Crédito"/>
    <s v="Pendente"/>
  </r>
  <r>
    <s v="2024-04-06"/>
    <x v="7"/>
    <x v="0"/>
    <x v="8"/>
    <s v="Descrição 27"/>
    <n v="771.1"/>
    <s v="Crédito"/>
    <s v="Pendente"/>
  </r>
  <r>
    <s v="2024-01-02"/>
    <x v="3"/>
    <x v="1"/>
    <x v="2"/>
    <s v="Descrição 28"/>
    <n v="250.17"/>
    <s v="Crédito"/>
    <s v="Concluído"/>
  </r>
  <r>
    <s v="2023-12-23"/>
    <x v="0"/>
    <x v="1"/>
    <x v="6"/>
    <s v="Descrição 29"/>
    <n v="563.70000000000005"/>
    <s v="Crédito"/>
    <s v="Concluído"/>
  </r>
  <r>
    <s v="2024-10-01"/>
    <x v="2"/>
    <x v="1"/>
    <x v="2"/>
    <s v="Descrição 30"/>
    <n v="2892.68"/>
    <s v="Débito"/>
    <s v="Pendente"/>
  </r>
  <r>
    <s v="2024-04-16"/>
    <x v="7"/>
    <x v="1"/>
    <x v="0"/>
    <s v="Descrição 31"/>
    <n v="4969.28"/>
    <s v="Crédito"/>
    <s v="Pendente"/>
  </r>
  <r>
    <s v="2024-02-24"/>
    <x v="8"/>
    <x v="0"/>
    <x v="1"/>
    <s v="Descrição 32"/>
    <n v="729.56"/>
    <s v="Débito"/>
    <s v="Pendente"/>
  </r>
  <r>
    <s v="2024-07-27"/>
    <x v="4"/>
    <x v="1"/>
    <x v="4"/>
    <s v="Descrição 33"/>
    <n v="667.17"/>
    <s v="Débito"/>
    <s v="Pendente"/>
  </r>
  <r>
    <s v="2024-11-16"/>
    <x v="9"/>
    <x v="1"/>
    <x v="7"/>
    <s v="Descrição 34"/>
    <n v="2865.75"/>
    <s v="Crédito"/>
    <s v="Pendente"/>
  </r>
  <r>
    <s v="2024-11-04"/>
    <x v="9"/>
    <x v="1"/>
    <x v="4"/>
    <s v="Descrição 35"/>
    <n v="2496.4"/>
    <s v="Crédito"/>
    <s v="Pendente"/>
  </r>
  <r>
    <s v="2024-03-01"/>
    <x v="1"/>
    <x v="0"/>
    <x v="7"/>
    <s v="Descrição 36"/>
    <n v="393.4"/>
    <s v="Crédito"/>
    <s v="Concluído"/>
  </r>
  <r>
    <s v="2024-04-29"/>
    <x v="7"/>
    <x v="1"/>
    <x v="7"/>
    <s v="Descrição 37"/>
    <n v="2982.47"/>
    <s v="Débito"/>
    <s v="Pendente"/>
  </r>
  <r>
    <s v="2023-12-17"/>
    <x v="0"/>
    <x v="0"/>
    <x v="1"/>
    <s v="Descrição 38"/>
    <n v="1919.59"/>
    <s v="Crédito"/>
    <s v="Pendente"/>
  </r>
  <r>
    <s v="2024-01-15"/>
    <x v="3"/>
    <x v="1"/>
    <x v="3"/>
    <s v="Descrição 39"/>
    <n v="291.05"/>
    <s v="Débito"/>
    <s v="Concluído"/>
  </r>
  <r>
    <s v="2024-07-22"/>
    <x v="4"/>
    <x v="0"/>
    <x v="3"/>
    <s v="Descrição 40"/>
    <n v="1698.79"/>
    <s v="Débito"/>
    <s v="Pendente"/>
  </r>
  <r>
    <s v="2023-12-31"/>
    <x v="0"/>
    <x v="0"/>
    <x v="8"/>
    <s v="Descrição 41"/>
    <n v="2001.36"/>
    <s v="Crédito"/>
    <s v="Pendente"/>
  </r>
  <r>
    <s v="2024-07-19"/>
    <x v="4"/>
    <x v="0"/>
    <x v="0"/>
    <s v="Descrição 42"/>
    <n v="3533.95"/>
    <s v="Crédito"/>
    <s v="Concluído"/>
  </r>
  <r>
    <s v="2024-01-05"/>
    <x v="3"/>
    <x v="0"/>
    <x v="6"/>
    <s v="Descrição 43"/>
    <n v="1494.03"/>
    <s v="Crédito"/>
    <s v="Pendente"/>
  </r>
  <r>
    <s v="2024-08-25"/>
    <x v="10"/>
    <x v="1"/>
    <x v="2"/>
    <s v="Descrição 44"/>
    <n v="2794.28"/>
    <s v="Crédito"/>
    <s v="Concluído"/>
  </r>
  <r>
    <s v="2024-12-02"/>
    <x v="0"/>
    <x v="1"/>
    <x v="0"/>
    <s v="Descrição 45"/>
    <n v="4357.7"/>
    <s v="Débito"/>
    <s v="Pendente"/>
  </r>
  <r>
    <s v="2023-12-03"/>
    <x v="0"/>
    <x v="0"/>
    <x v="3"/>
    <s v="Descrição 46"/>
    <n v="4412.4399999999996"/>
    <s v="Crédito"/>
    <s v="Pendente"/>
  </r>
  <r>
    <s v="2024-01-16"/>
    <x v="3"/>
    <x v="1"/>
    <x v="5"/>
    <s v="Descrição 47"/>
    <n v="362.75"/>
    <s v="Crédito"/>
    <s v="Pendente"/>
  </r>
  <r>
    <s v="2024-03-30"/>
    <x v="1"/>
    <x v="0"/>
    <x v="3"/>
    <s v="Descrição 48"/>
    <n v="595.54"/>
    <s v="Crédito"/>
    <s v="Pendente"/>
  </r>
  <r>
    <s v="2024-11-29"/>
    <x v="9"/>
    <x v="0"/>
    <x v="3"/>
    <s v="Descrição 49"/>
    <n v="793.28"/>
    <s v="Débito"/>
    <s v="Pendente"/>
  </r>
  <r>
    <s v="2023-12-23"/>
    <x v="0"/>
    <x v="1"/>
    <x v="5"/>
    <s v="Descrição 50"/>
    <n v="3056.43"/>
    <s v="Crédito"/>
    <s v="Pendente"/>
  </r>
  <r>
    <s v="2024-02-12"/>
    <x v="8"/>
    <x v="1"/>
    <x v="2"/>
    <s v="Descrição 51"/>
    <n v="1521.93"/>
    <s v="Débito"/>
    <s v="Concluído"/>
  </r>
  <r>
    <s v="2024-01-11"/>
    <x v="3"/>
    <x v="0"/>
    <x v="8"/>
    <s v="Descrição 52"/>
    <n v="3065.96"/>
    <s v="Crédito"/>
    <s v="Concluído"/>
  </r>
  <r>
    <s v="2024-04-09"/>
    <x v="7"/>
    <x v="0"/>
    <x v="1"/>
    <s v="Descrição 53"/>
    <n v="4379.63"/>
    <s v="Débito"/>
    <s v="Pendente"/>
  </r>
  <r>
    <s v="2024-01-31"/>
    <x v="3"/>
    <x v="0"/>
    <x v="3"/>
    <s v="Descrição 54"/>
    <n v="3824.66"/>
    <s v="Débito"/>
    <s v="Pendente"/>
  </r>
  <r>
    <s v="2024-01-26"/>
    <x v="3"/>
    <x v="1"/>
    <x v="5"/>
    <s v="Descrição 55"/>
    <n v="3807.53"/>
    <s v="Crédito"/>
    <s v="Concluído"/>
  </r>
  <r>
    <s v="2024-08-05"/>
    <x v="10"/>
    <x v="1"/>
    <x v="0"/>
    <s v="Descrição 56"/>
    <n v="2087.94"/>
    <s v="Débito"/>
    <s v="Pendente"/>
  </r>
  <r>
    <s v="2024-08-04"/>
    <x v="10"/>
    <x v="1"/>
    <x v="3"/>
    <s v="Descrição 57"/>
    <n v="3596.57"/>
    <s v="Crédito"/>
    <s v="Pendente"/>
  </r>
  <r>
    <s v="2024-09-24"/>
    <x v="6"/>
    <x v="1"/>
    <x v="4"/>
    <s v="Descrição 58"/>
    <n v="3167.42"/>
    <s v="Débito"/>
    <s v="Concluído"/>
  </r>
  <r>
    <s v="2024-01-27"/>
    <x v="3"/>
    <x v="1"/>
    <x v="4"/>
    <s v="Descrição 59"/>
    <n v="4138.71"/>
    <s v="Crédito"/>
    <s v="Pendente"/>
  </r>
  <r>
    <s v="2024-02-06"/>
    <x v="8"/>
    <x v="1"/>
    <x v="4"/>
    <s v="Descrição 60"/>
    <n v="2892.15"/>
    <s v="Débito"/>
    <s v="Concluído"/>
  </r>
  <r>
    <s v="2024-04-25"/>
    <x v="7"/>
    <x v="0"/>
    <x v="3"/>
    <s v="Descrição 61"/>
    <n v="4661.51"/>
    <s v="Débito"/>
    <s v="Concluído"/>
  </r>
  <r>
    <s v="2024-03-07"/>
    <x v="1"/>
    <x v="0"/>
    <x v="6"/>
    <s v="Descrição 62"/>
    <n v="4140.59"/>
    <s v="Débito"/>
    <s v="Concluído"/>
  </r>
  <r>
    <s v="2024-01-19"/>
    <x v="3"/>
    <x v="1"/>
    <x v="8"/>
    <s v="Descrição 63"/>
    <n v="3552.8"/>
    <s v="Débito"/>
    <s v="Concluído"/>
  </r>
  <r>
    <s v="2023-12-19"/>
    <x v="0"/>
    <x v="0"/>
    <x v="6"/>
    <s v="Descrição 64"/>
    <n v="3937.4"/>
    <s v="Débito"/>
    <s v="Concluído"/>
  </r>
  <r>
    <s v="2024-07-22"/>
    <x v="4"/>
    <x v="1"/>
    <x v="0"/>
    <s v="Descrição 65"/>
    <n v="711.09"/>
    <s v="Crédito"/>
    <s v="Pendente"/>
  </r>
  <r>
    <s v="2024-05-28"/>
    <x v="11"/>
    <x v="1"/>
    <x v="7"/>
    <s v="Descrição 66"/>
    <n v="66.28"/>
    <s v="Débito"/>
    <s v="Pendente"/>
  </r>
  <r>
    <s v="2024-04-27"/>
    <x v="7"/>
    <x v="1"/>
    <x v="1"/>
    <s v="Descrição 67"/>
    <n v="1064.6099999999999"/>
    <s v="Débito"/>
    <s v="Pendente"/>
  </r>
  <r>
    <s v="2024-04-16"/>
    <x v="7"/>
    <x v="0"/>
    <x v="6"/>
    <s v="Descrição 68"/>
    <n v="3345.45"/>
    <s v="Crédito"/>
    <s v="Pendente"/>
  </r>
  <r>
    <s v="2024-04-30"/>
    <x v="7"/>
    <x v="0"/>
    <x v="8"/>
    <s v="Descrição 69"/>
    <n v="1372.32"/>
    <s v="Débito"/>
    <s v="Concluído"/>
  </r>
  <r>
    <s v="2024-10-11"/>
    <x v="2"/>
    <x v="0"/>
    <x v="4"/>
    <s v="Descrição 70"/>
    <n v="1575.32"/>
    <s v="Débito"/>
    <s v="Concluído"/>
  </r>
  <r>
    <s v="2024-10-18"/>
    <x v="2"/>
    <x v="1"/>
    <x v="2"/>
    <s v="Descrição 71"/>
    <n v="1250.08"/>
    <s v="Crédito"/>
    <s v="Pendente"/>
  </r>
  <r>
    <s v="2024-04-17"/>
    <x v="7"/>
    <x v="1"/>
    <x v="0"/>
    <s v="Descrição 72"/>
    <n v="1666.07"/>
    <s v="Débito"/>
    <s v="Pendente"/>
  </r>
  <r>
    <s v="2024-08-23"/>
    <x v="10"/>
    <x v="0"/>
    <x v="3"/>
    <s v="Descrição 73"/>
    <n v="4629.95"/>
    <s v="Crédito"/>
    <s v="Concluído"/>
  </r>
  <r>
    <s v="2024-08-01"/>
    <x v="10"/>
    <x v="0"/>
    <x v="0"/>
    <s v="Descrição 74"/>
    <n v="87.48"/>
    <s v="Débito"/>
    <s v="Concluído"/>
  </r>
  <r>
    <s v="2024-10-01"/>
    <x v="2"/>
    <x v="0"/>
    <x v="0"/>
    <s v="Descrição 75"/>
    <n v="3696.93"/>
    <s v="Crédito"/>
    <s v="Concluído"/>
  </r>
  <r>
    <s v="2024-05-11"/>
    <x v="11"/>
    <x v="1"/>
    <x v="0"/>
    <s v="Descrição 76"/>
    <n v="2364.39"/>
    <s v="Débito"/>
    <s v="Pendente"/>
  </r>
  <r>
    <s v="2024-11-17"/>
    <x v="9"/>
    <x v="1"/>
    <x v="6"/>
    <s v="Descrição 77"/>
    <n v="2712.88"/>
    <s v="Débito"/>
    <s v="Pendente"/>
  </r>
  <r>
    <s v="2024-01-20"/>
    <x v="3"/>
    <x v="0"/>
    <x v="3"/>
    <s v="Descrição 78"/>
    <n v="1112.57"/>
    <s v="Débito"/>
    <s v="Pendente"/>
  </r>
  <r>
    <s v="2024-01-15"/>
    <x v="3"/>
    <x v="0"/>
    <x v="6"/>
    <s v="Descrição 79"/>
    <n v="1264.51"/>
    <s v="Débito"/>
    <s v="Pendente"/>
  </r>
  <r>
    <s v="2023-12-25"/>
    <x v="0"/>
    <x v="1"/>
    <x v="5"/>
    <s v="Descrição 80"/>
    <n v="479.57"/>
    <s v="Crédito"/>
    <s v="Pendente"/>
  </r>
  <r>
    <s v="2023-12-23"/>
    <x v="0"/>
    <x v="0"/>
    <x v="4"/>
    <s v="Descrição 81"/>
    <n v="2918.66"/>
    <s v="Crédito"/>
    <s v="Pendente"/>
  </r>
  <r>
    <s v="2024-10-09"/>
    <x v="2"/>
    <x v="1"/>
    <x v="3"/>
    <s v="Descrição 82"/>
    <n v="1265.1300000000001"/>
    <s v="Crédito"/>
    <s v="Concluído"/>
  </r>
  <r>
    <s v="2024-04-05"/>
    <x v="7"/>
    <x v="1"/>
    <x v="8"/>
    <s v="Descrição 83"/>
    <n v="1260.1099999999999"/>
    <s v="Débito"/>
    <s v="Pendente"/>
  </r>
  <r>
    <s v="2024-03-01"/>
    <x v="1"/>
    <x v="0"/>
    <x v="7"/>
    <s v="Descrição 84"/>
    <n v="2851.96"/>
    <s v="Crédito"/>
    <s v="Pendente"/>
  </r>
  <r>
    <s v="2024-11-26"/>
    <x v="9"/>
    <x v="0"/>
    <x v="6"/>
    <s v="Descrição 85"/>
    <n v="422.61"/>
    <s v="Débito"/>
    <s v="Concluído"/>
  </r>
  <r>
    <s v="2024-02-27"/>
    <x v="8"/>
    <x v="1"/>
    <x v="7"/>
    <s v="Descrição 86"/>
    <n v="2709.75"/>
    <s v="Crédito"/>
    <s v="Concluído"/>
  </r>
  <r>
    <s v="2024-06-26"/>
    <x v="5"/>
    <x v="1"/>
    <x v="2"/>
    <s v="Descrição 87"/>
    <n v="2442.61"/>
    <s v="Crédito"/>
    <s v="Concluído"/>
  </r>
  <r>
    <s v="2023-12-26"/>
    <x v="0"/>
    <x v="1"/>
    <x v="5"/>
    <s v="Descrição 88"/>
    <n v="3433.37"/>
    <s v="Débito"/>
    <s v="Concluído"/>
  </r>
  <r>
    <s v="2024-07-03"/>
    <x v="4"/>
    <x v="1"/>
    <x v="1"/>
    <s v="Descrição 89"/>
    <n v="1709.66"/>
    <s v="Débito"/>
    <s v="Pendente"/>
  </r>
  <r>
    <s v="2024-03-29"/>
    <x v="1"/>
    <x v="0"/>
    <x v="1"/>
    <s v="Descrição 90"/>
    <n v="3812.29"/>
    <s v="Débito"/>
    <s v="Concluído"/>
  </r>
  <r>
    <s v="2024-02-07"/>
    <x v="8"/>
    <x v="1"/>
    <x v="2"/>
    <s v="Descrição 91"/>
    <n v="3578.68"/>
    <s v="Débito"/>
    <s v="Concluído"/>
  </r>
  <r>
    <s v="2024-08-01"/>
    <x v="10"/>
    <x v="0"/>
    <x v="4"/>
    <s v="Descrição 92"/>
    <n v="170.06"/>
    <s v="Crédito"/>
    <s v="Pendente"/>
  </r>
  <r>
    <s v="2024-09-17"/>
    <x v="6"/>
    <x v="1"/>
    <x v="2"/>
    <s v="Descrição 93"/>
    <n v="4198.3500000000004"/>
    <s v="Débito"/>
    <s v="Concluído"/>
  </r>
  <r>
    <s v="2024-08-15"/>
    <x v="10"/>
    <x v="1"/>
    <x v="0"/>
    <s v="Descrição 94"/>
    <n v="367.54"/>
    <s v="Crédito"/>
    <s v="Pendente"/>
  </r>
  <r>
    <s v="2024-07-07"/>
    <x v="4"/>
    <x v="0"/>
    <x v="1"/>
    <s v="Descrição 95"/>
    <n v="4589.7299999999996"/>
    <s v="Crédito"/>
    <s v="Concluído"/>
  </r>
  <r>
    <s v="2024-06-02"/>
    <x v="5"/>
    <x v="1"/>
    <x v="6"/>
    <s v="Descrição 96"/>
    <n v="3184.05"/>
    <s v="Débito"/>
    <s v="Pendente"/>
  </r>
  <r>
    <s v="2024-04-25"/>
    <x v="7"/>
    <x v="1"/>
    <x v="7"/>
    <s v="Descrição 97"/>
    <n v="4778.62"/>
    <s v="Débito"/>
    <s v="Concluído"/>
  </r>
  <r>
    <s v="2024-09-02"/>
    <x v="6"/>
    <x v="1"/>
    <x v="1"/>
    <s v="Descrição 98"/>
    <n v="556.67999999999995"/>
    <s v="Débito"/>
    <s v="Pendente"/>
  </r>
  <r>
    <s v="2024-02-22"/>
    <x v="8"/>
    <x v="0"/>
    <x v="3"/>
    <s v="Descrição 99"/>
    <n v="4499.1899999999996"/>
    <s v="Crédito"/>
    <s v="Concluído"/>
  </r>
  <r>
    <s v="2024-03-24"/>
    <x v="1"/>
    <x v="1"/>
    <x v="0"/>
    <s v="Descrição 100"/>
    <n v="1559.88"/>
    <s v="Crédito"/>
    <s v="Concluído"/>
  </r>
  <r>
    <m/>
    <x v="12"/>
    <x v="2"/>
    <x v="9"/>
    <m/>
    <m/>
    <m/>
    <m/>
  </r>
  <r>
    <m/>
    <x v="12"/>
    <x v="2"/>
    <x v="9"/>
    <m/>
    <m/>
    <m/>
    <m/>
  </r>
  <r>
    <m/>
    <x v="12"/>
    <x v="2"/>
    <x v="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CC5468-5A36-4D02-BBE7-E3F03EC3338F}" name="Tabela dinâmica6" cacheId="5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F3:G13" firstHeaderRow="1" firstDataRow="1" firstDataCol="1" rowPageCount="1" colPageCount="1"/>
  <pivotFields count="8">
    <pivotField showAll="0"/>
    <pivotField showAll="0">
      <items count="14">
        <item x="3"/>
        <item x="8"/>
        <item x="1"/>
        <item x="7"/>
        <item x="11"/>
        <item x="5"/>
        <item x="4"/>
        <item x="10"/>
        <item x="6"/>
        <item x="2"/>
        <item x="9"/>
        <item x="0"/>
        <item x="1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m="1" x="10"/>
        <item x="1"/>
        <item x="3"/>
        <item x="2"/>
        <item x="5"/>
        <item x="0"/>
        <item x="7"/>
        <item x="4"/>
        <item x="8"/>
        <item x="9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10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2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864FB6-AE42-44EE-BF70-B617CC6FFC9B}" name="Tabela dinâmica3" cacheId="5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C3:D13" firstHeaderRow="1" firstDataRow="1" firstDataCol="1" rowPageCount="1" colPageCount="1"/>
  <pivotFields count="8">
    <pivotField showAll="0"/>
    <pivotField showAll="0">
      <items count="14">
        <item x="3"/>
        <item x="8"/>
        <item x="1"/>
        <item x="7"/>
        <item x="11"/>
        <item x="5"/>
        <item x="4"/>
        <item x="10"/>
        <item x="6"/>
        <item x="2"/>
        <item x="9"/>
        <item x="0"/>
        <item x="1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m="1" x="10"/>
        <item x="1"/>
        <item x="3"/>
        <item x="2"/>
        <item x="5"/>
        <item x="0"/>
        <item x="7"/>
        <item x="4"/>
        <item x="8"/>
        <item x="9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10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1"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" xr10:uid="{768DAC42-437A-4BEB-A2CE-F40D3D9C5AF8}" sourceName="Mes">
  <pivotTables>
    <pivotTable tabId="2" name="Tabela dinâmica3"/>
    <pivotTable tabId="2" name="Tabela dinâmica6"/>
  </pivotTables>
  <data>
    <tabular pivotCacheId="1499094821">
      <items count="13">
        <i x="3" s="1"/>
        <i x="8" s="1"/>
        <i x="1" s="1"/>
        <i x="7" s="1"/>
        <i x="11" s="1"/>
        <i x="5" s="1"/>
        <i x="4" s="1"/>
        <i x="10" s="1"/>
        <i x="6" s="1"/>
        <i x="2" s="1"/>
        <i x="9" s="1"/>
        <i x="0" s="1"/>
        <i x="12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9435F52B-2F7C-4002-8069-268022A09337}" cache="SegmentaçãodeDados_Mes" caption="Mes" style="Mystyle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8F84E-3AA3-4790-9AFE-49BD00AF1431}" name="tbl_operations" displayName="tbl_operations" ref="A1:M101" totalsRowShown="0" headerRowDxfId="20" dataDxfId="19">
  <autoFilter ref="A1:M101" xr:uid="{1288F84E-3AA3-4790-9AFE-49BD00AF1431}"/>
  <tableColumns count="13">
    <tableColumn id="1" xr3:uid="{DC24856D-19B1-4C1E-8CD0-425A4A7946D1}" name="Data" dataDxfId="4"/>
    <tableColumn id="16385" xr3:uid="{4074A6F4-C723-4615-BF85-A52312BD2872}" name="Mes" dataDxfId="5">
      <calculatedColumnFormula>MONTH(tbl_operations[[#This Row],[Data]])</calculatedColumnFormula>
    </tableColumn>
    <tableColumn id="2" xr3:uid="{D128E43A-4FF8-46FF-BF30-5F040F2E68A6}" name="Tipo" dataDxfId="14"/>
    <tableColumn id="3" xr3:uid="{4CA14B00-745D-4959-8DCE-CA36D0441A65}" name="Categoria" dataDxfId="13"/>
    <tableColumn id="4" xr3:uid="{7058BBBF-D233-493A-92DA-779221945E7D}" name="Descricao" dataDxfId="12"/>
    <tableColumn id="5" xr3:uid="{D522238C-C968-4520-A517-A7F7BB1DC5EF}" name="Valor" dataDxfId="11"/>
    <tableColumn id="6" xr3:uid="{69335CF0-7AE6-4BC3-A35B-480278190C3C}" name="Operacao bancaria" dataDxfId="10"/>
    <tableColumn id="7" xr3:uid="{4603A00E-9E63-4432-BA79-3D2276021EBF}" name="Status" dataDxfId="8"/>
    <tableColumn id="8" xr3:uid="{59152D7B-B760-436E-B3B6-C4EB5E457A9C}" name="Coluna1" dataDxfId="9"/>
    <tableColumn id="9" xr3:uid="{64BB6EDC-1ADB-4451-B741-4696FDA1C62D}" name="Coluna2" dataDxfId="18"/>
    <tableColumn id="10" xr3:uid="{CFE18BA7-2EEF-4089-84BF-544C06328880}" name="Coluna3" dataDxfId="17"/>
    <tableColumn id="11" xr3:uid="{2715A141-71AA-4733-B0BD-C5A1C835D9A1}" name="Coluna4" dataDxfId="16"/>
    <tableColumn id="12" xr3:uid="{DFF407B1-F703-4920-8231-BCD85446903A}" name="Coluna5" dataDxfId="15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4941E7-3786-46B3-AAC0-6CAF32B91F9B}" name="Tabela3" displayName="Tabela3" ref="C6:D18" totalsRowShown="0" headerRowDxfId="1" dataDxfId="0">
  <autoFilter ref="C6:D18" xr:uid="{594941E7-3786-46B3-AAC0-6CAF32B91F9B}"/>
  <tableColumns count="2">
    <tableColumn id="1" xr3:uid="{1E632473-678B-4981-8256-E8BA21AC5A48}" name="Data de lacamento" dataDxfId="3"/>
    <tableColumn id="2" xr3:uid="{B6EF81C6-04C6-49D7-8750-4AE4478CB669}" name="Deposito reservado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5BB-33E0-4596-A1DE-F173BB4C1805}">
  <sheetPr>
    <tabColor rgb="FF00B0F0"/>
  </sheetPr>
  <dimension ref="A1:XFC103"/>
  <sheetViews>
    <sheetView workbookViewId="0">
      <selection sqref="A1:A1048576"/>
    </sheetView>
  </sheetViews>
  <sheetFormatPr defaultColWidth="9.140625" defaultRowHeight="15" x14ac:dyDescent="0.25"/>
  <cols>
    <col min="1" max="1" width="29" style="13" customWidth="1"/>
    <col min="2" max="2" width="29" style="10" customWidth="1"/>
    <col min="3" max="5" width="29" style="8" customWidth="1"/>
    <col min="6" max="6" width="29" style="9" customWidth="1"/>
    <col min="7" max="8" width="29" style="8" customWidth="1"/>
    <col min="9" max="9" width="29" hidden="1" customWidth="1"/>
    <col min="10" max="13" width="0" hidden="1" customWidth="1"/>
  </cols>
  <sheetData>
    <row r="1" spans="1:13" s="7" customFormat="1" x14ac:dyDescent="0.25">
      <c r="A1" s="13" t="s">
        <v>0</v>
      </c>
      <c r="B1" s="10" t="s">
        <v>213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8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s="7" customFormat="1" x14ac:dyDescent="0.25">
      <c r="A2" s="13" t="s">
        <v>12</v>
      </c>
      <c r="B2" s="10">
        <f>MONTH(tbl_operations[[#This Row],[Data]])</f>
        <v>12</v>
      </c>
      <c r="C2" s="8" t="s">
        <v>13</v>
      </c>
      <c r="D2" s="8" t="s">
        <v>14</v>
      </c>
      <c r="E2" s="8" t="s">
        <v>15</v>
      </c>
      <c r="F2" s="9">
        <v>3773.4</v>
      </c>
      <c r="G2" s="8" t="s">
        <v>16</v>
      </c>
      <c r="H2" s="8" t="s">
        <v>17</v>
      </c>
    </row>
    <row r="3" spans="1:13" s="7" customFormat="1" x14ac:dyDescent="0.25">
      <c r="A3" s="13" t="s">
        <v>12</v>
      </c>
      <c r="B3" s="10">
        <f>MONTH(tbl_operations[[#This Row],[Data]])</f>
        <v>12</v>
      </c>
      <c r="C3" s="8" t="s">
        <v>18</v>
      </c>
      <c r="D3" s="8" t="s">
        <v>19</v>
      </c>
      <c r="E3" s="8" t="s">
        <v>20</v>
      </c>
      <c r="F3" s="9">
        <v>847.53</v>
      </c>
      <c r="G3" s="8" t="s">
        <v>21</v>
      </c>
      <c r="H3" s="8" t="s">
        <v>17</v>
      </c>
    </row>
    <row r="4" spans="1:13" s="7" customFormat="1" x14ac:dyDescent="0.25">
      <c r="A4" s="13" t="s">
        <v>22</v>
      </c>
      <c r="B4" s="10">
        <f>MONTH(tbl_operations[[#This Row],[Data]])</f>
        <v>3</v>
      </c>
      <c r="C4" s="8" t="s">
        <v>13</v>
      </c>
      <c r="D4" s="8" t="s">
        <v>23</v>
      </c>
      <c r="E4" s="8" t="s">
        <v>24</v>
      </c>
      <c r="F4" s="9">
        <v>2596.98</v>
      </c>
      <c r="G4" s="8" t="s">
        <v>16</v>
      </c>
      <c r="H4" s="8" t="s">
        <v>17</v>
      </c>
    </row>
    <row r="5" spans="1:13" s="7" customFormat="1" x14ac:dyDescent="0.25">
      <c r="A5" s="13" t="s">
        <v>25</v>
      </c>
      <c r="B5" s="10">
        <f>MONTH(tbl_operations[[#This Row],[Data]])</f>
        <v>10</v>
      </c>
      <c r="C5" s="8" t="s">
        <v>13</v>
      </c>
      <c r="D5" s="8" t="s">
        <v>26</v>
      </c>
      <c r="E5" s="8" t="s">
        <v>27</v>
      </c>
      <c r="F5" s="9">
        <v>1166.43</v>
      </c>
      <c r="G5" s="8" t="s">
        <v>21</v>
      </c>
      <c r="H5" s="8" t="s">
        <v>28</v>
      </c>
    </row>
    <row r="6" spans="1:13" s="7" customFormat="1" x14ac:dyDescent="0.25">
      <c r="A6" s="13" t="s">
        <v>29</v>
      </c>
      <c r="B6" s="10">
        <f>MONTH(tbl_operations[[#This Row],[Data]])</f>
        <v>3</v>
      </c>
      <c r="C6" s="8" t="s">
        <v>13</v>
      </c>
      <c r="D6" s="8" t="s">
        <v>23</v>
      </c>
      <c r="E6" s="8" t="s">
        <v>30</v>
      </c>
      <c r="F6" s="9">
        <v>815.77</v>
      </c>
      <c r="G6" s="8" t="s">
        <v>21</v>
      </c>
      <c r="H6" s="8" t="s">
        <v>17</v>
      </c>
    </row>
    <row r="7" spans="1:13" s="7" customFormat="1" x14ac:dyDescent="0.25">
      <c r="A7" s="13" t="s">
        <v>31</v>
      </c>
      <c r="B7" s="10">
        <f>MONTH(tbl_operations[[#This Row],[Data]])</f>
        <v>1</v>
      </c>
      <c r="C7" s="8" t="s">
        <v>18</v>
      </c>
      <c r="D7" s="8" t="s">
        <v>23</v>
      </c>
      <c r="E7" s="8" t="s">
        <v>32</v>
      </c>
      <c r="F7" s="9">
        <v>181.56</v>
      </c>
      <c r="G7" s="8" t="s">
        <v>21</v>
      </c>
      <c r="H7" s="8" t="s">
        <v>28</v>
      </c>
    </row>
    <row r="8" spans="1:13" s="7" customFormat="1" x14ac:dyDescent="0.25">
      <c r="A8" s="13" t="s">
        <v>33</v>
      </c>
      <c r="B8" s="10">
        <f>MONTH(tbl_operations[[#This Row],[Data]])</f>
        <v>7</v>
      </c>
      <c r="C8" s="8" t="s">
        <v>13</v>
      </c>
      <c r="D8" s="8" t="s">
        <v>34</v>
      </c>
      <c r="E8" s="8" t="s">
        <v>35</v>
      </c>
      <c r="F8" s="9">
        <v>3160.23</v>
      </c>
      <c r="G8" s="8" t="s">
        <v>21</v>
      </c>
      <c r="H8" s="8" t="s">
        <v>17</v>
      </c>
    </row>
    <row r="9" spans="1:13" s="7" customFormat="1" x14ac:dyDescent="0.25">
      <c r="A9" s="13" t="s">
        <v>36</v>
      </c>
      <c r="B9" s="10">
        <f>MONTH(tbl_operations[[#This Row],[Data]])</f>
        <v>3</v>
      </c>
      <c r="C9" s="8" t="s">
        <v>18</v>
      </c>
      <c r="D9" s="8" t="s">
        <v>14</v>
      </c>
      <c r="E9" s="8" t="s">
        <v>37</v>
      </c>
      <c r="F9" s="9">
        <v>1014.32</v>
      </c>
      <c r="G9" s="8" t="s">
        <v>16</v>
      </c>
      <c r="H9" s="8" t="s">
        <v>28</v>
      </c>
    </row>
    <row r="10" spans="1:13" s="7" customFormat="1" x14ac:dyDescent="0.25">
      <c r="A10" s="13" t="s">
        <v>38</v>
      </c>
      <c r="B10" s="10">
        <f>MONTH(tbl_operations[[#This Row],[Data]])</f>
        <v>6</v>
      </c>
      <c r="C10" s="8" t="s">
        <v>13</v>
      </c>
      <c r="D10" s="8" t="s">
        <v>39</v>
      </c>
      <c r="E10" s="8" t="s">
        <v>40</v>
      </c>
      <c r="F10" s="9">
        <v>646.03</v>
      </c>
      <c r="G10" s="8" t="s">
        <v>16</v>
      </c>
      <c r="H10" s="8" t="s">
        <v>28</v>
      </c>
    </row>
    <row r="11" spans="1:13" s="7" customFormat="1" x14ac:dyDescent="0.25">
      <c r="A11" s="13" t="s">
        <v>41</v>
      </c>
      <c r="B11" s="10">
        <f>MONTH(tbl_operations[[#This Row],[Data]])</f>
        <v>7</v>
      </c>
      <c r="C11" s="8" t="s">
        <v>13</v>
      </c>
      <c r="D11" s="8" t="s">
        <v>39</v>
      </c>
      <c r="E11" s="8" t="s">
        <v>42</v>
      </c>
      <c r="F11" s="9">
        <v>4468.54</v>
      </c>
      <c r="G11" s="8" t="s">
        <v>21</v>
      </c>
      <c r="H11" s="8" t="s">
        <v>17</v>
      </c>
    </row>
    <row r="12" spans="1:13" s="7" customFormat="1" x14ac:dyDescent="0.25">
      <c r="A12" s="13" t="s">
        <v>43</v>
      </c>
      <c r="B12" s="10">
        <f>MONTH(tbl_operations[[#This Row],[Data]])</f>
        <v>6</v>
      </c>
      <c r="C12" s="8" t="s">
        <v>13</v>
      </c>
      <c r="D12" s="8" t="s">
        <v>39</v>
      </c>
      <c r="E12" s="8" t="s">
        <v>44</v>
      </c>
      <c r="F12" s="9">
        <v>2685.04</v>
      </c>
      <c r="G12" s="8" t="s">
        <v>21</v>
      </c>
      <c r="H12" s="8" t="s">
        <v>28</v>
      </c>
    </row>
    <row r="13" spans="1:13" s="7" customFormat="1" x14ac:dyDescent="0.25">
      <c r="A13" s="13" t="s">
        <v>45</v>
      </c>
      <c r="B13" s="10">
        <f>MONTH(tbl_operations[[#This Row],[Data]])</f>
        <v>10</v>
      </c>
      <c r="C13" s="8" t="s">
        <v>18</v>
      </c>
      <c r="D13" s="8" t="s">
        <v>26</v>
      </c>
      <c r="E13" s="8" t="s">
        <v>46</v>
      </c>
      <c r="F13" s="9">
        <v>2318.6999999999998</v>
      </c>
      <c r="G13" s="8" t="s">
        <v>16</v>
      </c>
      <c r="H13" s="8" t="s">
        <v>17</v>
      </c>
    </row>
    <row r="14" spans="1:13" s="7" customFormat="1" x14ac:dyDescent="0.25">
      <c r="A14" s="13" t="s">
        <v>47</v>
      </c>
      <c r="B14" s="10">
        <f>MONTH(tbl_operations[[#This Row],[Data]])</f>
        <v>9</v>
      </c>
      <c r="C14" s="8" t="s">
        <v>13</v>
      </c>
      <c r="D14" s="8" t="s">
        <v>39</v>
      </c>
      <c r="E14" s="8" t="s">
        <v>48</v>
      </c>
      <c r="F14" s="9">
        <v>1104.0999999999999</v>
      </c>
      <c r="G14" s="8" t="s">
        <v>21</v>
      </c>
      <c r="H14" s="8" t="s">
        <v>17</v>
      </c>
    </row>
    <row r="15" spans="1:13" s="7" customFormat="1" x14ac:dyDescent="0.25">
      <c r="A15" s="13" t="s">
        <v>49</v>
      </c>
      <c r="B15" s="10">
        <f>MONTH(tbl_operations[[#This Row],[Data]])</f>
        <v>9</v>
      </c>
      <c r="C15" s="8" t="s">
        <v>13</v>
      </c>
      <c r="D15" s="8" t="s">
        <v>19</v>
      </c>
      <c r="E15" s="8" t="s">
        <v>50</v>
      </c>
      <c r="F15" s="9">
        <v>3272.22</v>
      </c>
      <c r="G15" s="8" t="s">
        <v>21</v>
      </c>
      <c r="H15" s="8" t="s">
        <v>17</v>
      </c>
    </row>
    <row r="16" spans="1:13" s="7" customFormat="1" x14ac:dyDescent="0.25">
      <c r="A16" s="13" t="s">
        <v>51</v>
      </c>
      <c r="B16" s="10">
        <f>MONTH(tbl_operations[[#This Row],[Data]])</f>
        <v>4</v>
      </c>
      <c r="C16" s="8" t="s">
        <v>13</v>
      </c>
      <c r="D16" s="8" t="s">
        <v>34</v>
      </c>
      <c r="E16" s="8" t="s">
        <v>52</v>
      </c>
      <c r="F16" s="9">
        <v>2597.5500000000002</v>
      </c>
      <c r="G16" s="8" t="s">
        <v>21</v>
      </c>
      <c r="H16" s="8" t="s">
        <v>28</v>
      </c>
    </row>
    <row r="17" spans="1:8" s="7" customFormat="1" x14ac:dyDescent="0.25">
      <c r="A17" s="13" t="s">
        <v>53</v>
      </c>
      <c r="B17" s="10">
        <f>MONTH(tbl_operations[[#This Row],[Data]])</f>
        <v>9</v>
      </c>
      <c r="C17" s="8" t="s">
        <v>18</v>
      </c>
      <c r="D17" s="8" t="s">
        <v>14</v>
      </c>
      <c r="E17" s="8" t="s">
        <v>54</v>
      </c>
      <c r="F17" s="9">
        <v>3629.45</v>
      </c>
      <c r="G17" s="8" t="s">
        <v>16</v>
      </c>
      <c r="H17" s="8" t="s">
        <v>17</v>
      </c>
    </row>
    <row r="18" spans="1:8" s="7" customFormat="1" x14ac:dyDescent="0.25">
      <c r="A18" s="13" t="s">
        <v>55</v>
      </c>
      <c r="B18" s="10">
        <f>MONTH(tbl_operations[[#This Row],[Data]])</f>
        <v>10</v>
      </c>
      <c r="C18" s="8" t="s">
        <v>13</v>
      </c>
      <c r="D18" s="8" t="s">
        <v>23</v>
      </c>
      <c r="E18" s="8" t="s">
        <v>56</v>
      </c>
      <c r="F18" s="9">
        <v>1843.51</v>
      </c>
      <c r="G18" s="8" t="s">
        <v>16</v>
      </c>
      <c r="H18" s="8" t="s">
        <v>28</v>
      </c>
    </row>
    <row r="19" spans="1:8" s="7" customFormat="1" x14ac:dyDescent="0.25">
      <c r="A19" s="13" t="s">
        <v>57</v>
      </c>
      <c r="B19" s="10">
        <f>MONTH(tbl_operations[[#This Row],[Data]])</f>
        <v>4</v>
      </c>
      <c r="C19" s="8" t="s">
        <v>18</v>
      </c>
      <c r="D19" s="8" t="s">
        <v>58</v>
      </c>
      <c r="E19" s="8" t="s">
        <v>59</v>
      </c>
      <c r="F19" s="9">
        <v>3935.97</v>
      </c>
      <c r="G19" s="8" t="s">
        <v>16</v>
      </c>
      <c r="H19" s="8" t="s">
        <v>28</v>
      </c>
    </row>
    <row r="20" spans="1:8" s="7" customFormat="1" x14ac:dyDescent="0.25">
      <c r="A20" s="13" t="s">
        <v>60</v>
      </c>
      <c r="B20" s="10">
        <f>MONTH(tbl_operations[[#This Row],[Data]])</f>
        <v>2</v>
      </c>
      <c r="C20" s="8" t="s">
        <v>13</v>
      </c>
      <c r="D20" s="8" t="s">
        <v>61</v>
      </c>
      <c r="E20" s="8" t="s">
        <v>62</v>
      </c>
      <c r="F20" s="9">
        <v>1421.25</v>
      </c>
      <c r="G20" s="8" t="s">
        <v>16</v>
      </c>
      <c r="H20" s="8" t="s">
        <v>17</v>
      </c>
    </row>
    <row r="21" spans="1:8" s="7" customFormat="1" x14ac:dyDescent="0.25">
      <c r="A21" s="13" t="s">
        <v>63</v>
      </c>
      <c r="B21" s="10">
        <f>MONTH(tbl_operations[[#This Row],[Data]])</f>
        <v>4</v>
      </c>
      <c r="C21" s="8" t="s">
        <v>18</v>
      </c>
      <c r="D21" s="8" t="s">
        <v>64</v>
      </c>
      <c r="E21" s="8" t="s">
        <v>65</v>
      </c>
      <c r="F21" s="9">
        <v>3376.47</v>
      </c>
      <c r="G21" s="8" t="s">
        <v>21</v>
      </c>
      <c r="H21" s="8" t="s">
        <v>17</v>
      </c>
    </row>
    <row r="22" spans="1:8" s="7" customFormat="1" x14ac:dyDescent="0.25">
      <c r="A22" s="13" t="s">
        <v>66</v>
      </c>
      <c r="B22" s="10">
        <f>MONTH(tbl_operations[[#This Row],[Data]])</f>
        <v>6</v>
      </c>
      <c r="C22" s="8" t="s">
        <v>13</v>
      </c>
      <c r="D22" s="8" t="s">
        <v>19</v>
      </c>
      <c r="E22" s="8" t="s">
        <v>67</v>
      </c>
      <c r="F22" s="9">
        <v>4251.67</v>
      </c>
      <c r="G22" s="8" t="s">
        <v>16</v>
      </c>
      <c r="H22" s="8" t="s">
        <v>28</v>
      </c>
    </row>
    <row r="23" spans="1:8" s="7" customFormat="1" x14ac:dyDescent="0.25">
      <c r="A23" s="13" t="s">
        <v>68</v>
      </c>
      <c r="B23" s="10">
        <f>MONTH(tbl_operations[[#This Row],[Data]])</f>
        <v>11</v>
      </c>
      <c r="C23" s="8" t="s">
        <v>18</v>
      </c>
      <c r="D23" s="8" t="s">
        <v>61</v>
      </c>
      <c r="E23" s="8" t="s">
        <v>69</v>
      </c>
      <c r="F23" s="9">
        <v>3326.58</v>
      </c>
      <c r="G23" s="8" t="s">
        <v>21</v>
      </c>
      <c r="H23" s="8" t="s">
        <v>28</v>
      </c>
    </row>
    <row r="24" spans="1:8" s="7" customFormat="1" x14ac:dyDescent="0.25">
      <c r="A24" s="13" t="s">
        <v>70</v>
      </c>
      <c r="B24" s="10">
        <f>MONTH(tbl_operations[[#This Row],[Data]])</f>
        <v>8</v>
      </c>
      <c r="C24" s="8" t="s">
        <v>18</v>
      </c>
      <c r="D24" s="8" t="s">
        <v>61</v>
      </c>
      <c r="E24" s="8" t="s">
        <v>71</v>
      </c>
      <c r="F24" s="9">
        <v>2402.7399999999998</v>
      </c>
      <c r="G24" s="8" t="s">
        <v>16</v>
      </c>
      <c r="H24" s="8" t="s">
        <v>28</v>
      </c>
    </row>
    <row r="25" spans="1:8" s="7" customFormat="1" x14ac:dyDescent="0.25">
      <c r="A25" s="13" t="s">
        <v>72</v>
      </c>
      <c r="B25" s="10">
        <f>MONTH(tbl_operations[[#This Row],[Data]])</f>
        <v>12</v>
      </c>
      <c r="C25" s="8" t="s">
        <v>13</v>
      </c>
      <c r="D25" s="8" t="s">
        <v>23</v>
      </c>
      <c r="E25" s="8" t="s">
        <v>73</v>
      </c>
      <c r="F25" s="9">
        <v>4397.3599999999997</v>
      </c>
      <c r="G25" s="8" t="s">
        <v>16</v>
      </c>
      <c r="H25" s="8" t="s">
        <v>28</v>
      </c>
    </row>
    <row r="26" spans="1:8" s="7" customFormat="1" x14ac:dyDescent="0.25">
      <c r="A26" s="13" t="s">
        <v>74</v>
      </c>
      <c r="B26" s="10">
        <f>MONTH(tbl_operations[[#This Row],[Data]])</f>
        <v>5</v>
      </c>
      <c r="C26" s="8" t="s">
        <v>13</v>
      </c>
      <c r="D26" s="8" t="s">
        <v>34</v>
      </c>
      <c r="E26" s="8" t="s">
        <v>75</v>
      </c>
      <c r="F26" s="9">
        <v>3937.38</v>
      </c>
      <c r="G26" s="8" t="s">
        <v>16</v>
      </c>
      <c r="H26" s="8" t="s">
        <v>17</v>
      </c>
    </row>
    <row r="27" spans="1:8" s="7" customFormat="1" x14ac:dyDescent="0.25">
      <c r="A27" s="13" t="s">
        <v>76</v>
      </c>
      <c r="B27" s="10">
        <f>MONTH(tbl_operations[[#This Row],[Data]])</f>
        <v>2</v>
      </c>
      <c r="C27" s="8" t="s">
        <v>18</v>
      </c>
      <c r="D27" s="8" t="s">
        <v>61</v>
      </c>
      <c r="E27" s="8" t="s">
        <v>77</v>
      </c>
      <c r="F27" s="9">
        <v>2904.93</v>
      </c>
      <c r="G27" s="8" t="s">
        <v>16</v>
      </c>
      <c r="H27" s="8" t="s">
        <v>17</v>
      </c>
    </row>
    <row r="28" spans="1:8" s="7" customFormat="1" x14ac:dyDescent="0.25">
      <c r="A28" s="13" t="s">
        <v>78</v>
      </c>
      <c r="B28" s="10">
        <f>MONTH(tbl_operations[[#This Row],[Data]])</f>
        <v>4</v>
      </c>
      <c r="C28" s="8" t="s">
        <v>13</v>
      </c>
      <c r="D28" s="8" t="s">
        <v>64</v>
      </c>
      <c r="E28" s="8" t="s">
        <v>79</v>
      </c>
      <c r="F28" s="9">
        <v>771.1</v>
      </c>
      <c r="G28" s="8" t="s">
        <v>16</v>
      </c>
      <c r="H28" s="8" t="s">
        <v>17</v>
      </c>
    </row>
    <row r="29" spans="1:8" s="7" customFormat="1" x14ac:dyDescent="0.25">
      <c r="A29" s="13" t="s">
        <v>80</v>
      </c>
      <c r="B29" s="10">
        <f>MONTH(tbl_operations[[#This Row],[Data]])</f>
        <v>1</v>
      </c>
      <c r="C29" s="8" t="s">
        <v>18</v>
      </c>
      <c r="D29" s="8" t="s">
        <v>23</v>
      </c>
      <c r="E29" s="8" t="s">
        <v>81</v>
      </c>
      <c r="F29" s="9">
        <v>250.17</v>
      </c>
      <c r="G29" s="8" t="s">
        <v>16</v>
      </c>
      <c r="H29" s="8" t="s">
        <v>28</v>
      </c>
    </row>
    <row r="30" spans="1:8" s="7" customFormat="1" x14ac:dyDescent="0.25">
      <c r="A30" s="13" t="s">
        <v>82</v>
      </c>
      <c r="B30" s="10">
        <f>MONTH(tbl_operations[[#This Row],[Data]])</f>
        <v>12</v>
      </c>
      <c r="C30" s="8" t="s">
        <v>18</v>
      </c>
      <c r="D30" s="8" t="s">
        <v>58</v>
      </c>
      <c r="E30" s="8" t="s">
        <v>83</v>
      </c>
      <c r="F30" s="9">
        <v>563.70000000000005</v>
      </c>
      <c r="G30" s="8" t="s">
        <v>16</v>
      </c>
      <c r="H30" s="8" t="s">
        <v>28</v>
      </c>
    </row>
    <row r="31" spans="1:8" s="7" customFormat="1" x14ac:dyDescent="0.25">
      <c r="A31" s="13" t="s">
        <v>84</v>
      </c>
      <c r="B31" s="10">
        <f>MONTH(tbl_operations[[#This Row],[Data]])</f>
        <v>10</v>
      </c>
      <c r="C31" s="8" t="s">
        <v>18</v>
      </c>
      <c r="D31" s="8" t="s">
        <v>23</v>
      </c>
      <c r="E31" s="8" t="s">
        <v>85</v>
      </c>
      <c r="F31" s="9">
        <v>2892.68</v>
      </c>
      <c r="G31" s="8" t="s">
        <v>21</v>
      </c>
      <c r="H31" s="8" t="s">
        <v>17</v>
      </c>
    </row>
    <row r="32" spans="1:8" s="7" customFormat="1" x14ac:dyDescent="0.25">
      <c r="A32" s="13" t="s">
        <v>51</v>
      </c>
      <c r="B32" s="10">
        <f>MONTH(tbl_operations[[#This Row],[Data]])</f>
        <v>4</v>
      </c>
      <c r="C32" s="8" t="s">
        <v>18</v>
      </c>
      <c r="D32" s="8" t="s">
        <v>14</v>
      </c>
      <c r="E32" s="8" t="s">
        <v>86</v>
      </c>
      <c r="F32" s="9">
        <v>4969.28</v>
      </c>
      <c r="G32" s="8" t="s">
        <v>16</v>
      </c>
      <c r="H32" s="8" t="s">
        <v>17</v>
      </c>
    </row>
    <row r="33" spans="1:8" s="7" customFormat="1" x14ac:dyDescent="0.25">
      <c r="A33" s="13" t="s">
        <v>87</v>
      </c>
      <c r="B33" s="10">
        <f>MONTH(tbl_operations[[#This Row],[Data]])</f>
        <v>2</v>
      </c>
      <c r="C33" s="8" t="s">
        <v>13</v>
      </c>
      <c r="D33" s="8" t="s">
        <v>19</v>
      </c>
      <c r="E33" s="8" t="s">
        <v>88</v>
      </c>
      <c r="F33" s="9">
        <v>729.56</v>
      </c>
      <c r="G33" s="8" t="s">
        <v>21</v>
      </c>
      <c r="H33" s="8" t="s">
        <v>17</v>
      </c>
    </row>
    <row r="34" spans="1:8" s="7" customFormat="1" x14ac:dyDescent="0.25">
      <c r="A34" s="13" t="s">
        <v>89</v>
      </c>
      <c r="B34" s="10">
        <f>MONTH(tbl_operations[[#This Row],[Data]])</f>
        <v>7</v>
      </c>
      <c r="C34" s="8" t="s">
        <v>18</v>
      </c>
      <c r="D34" s="8" t="s">
        <v>34</v>
      </c>
      <c r="E34" s="8" t="s">
        <v>90</v>
      </c>
      <c r="F34" s="9">
        <v>667.17</v>
      </c>
      <c r="G34" s="8" t="s">
        <v>21</v>
      </c>
      <c r="H34" s="8" t="s">
        <v>17</v>
      </c>
    </row>
    <row r="35" spans="1:8" s="7" customFormat="1" x14ac:dyDescent="0.25">
      <c r="A35" s="13" t="s">
        <v>91</v>
      </c>
      <c r="B35" s="10">
        <f>MONTH(tbl_operations[[#This Row],[Data]])</f>
        <v>11</v>
      </c>
      <c r="C35" s="8" t="s">
        <v>18</v>
      </c>
      <c r="D35" s="8" t="s">
        <v>61</v>
      </c>
      <c r="E35" s="8" t="s">
        <v>92</v>
      </c>
      <c r="F35" s="9">
        <v>2865.75</v>
      </c>
      <c r="G35" s="8" t="s">
        <v>16</v>
      </c>
      <c r="H35" s="8" t="s">
        <v>17</v>
      </c>
    </row>
    <row r="36" spans="1:8" s="7" customFormat="1" x14ac:dyDescent="0.25">
      <c r="A36" s="13" t="s">
        <v>93</v>
      </c>
      <c r="B36" s="10">
        <f>MONTH(tbl_operations[[#This Row],[Data]])</f>
        <v>11</v>
      </c>
      <c r="C36" s="8" t="s">
        <v>18</v>
      </c>
      <c r="D36" s="8" t="s">
        <v>34</v>
      </c>
      <c r="E36" s="8" t="s">
        <v>94</v>
      </c>
      <c r="F36" s="9">
        <v>2496.4</v>
      </c>
      <c r="G36" s="8" t="s">
        <v>16</v>
      </c>
      <c r="H36" s="8" t="s">
        <v>17</v>
      </c>
    </row>
    <row r="37" spans="1:8" s="7" customFormat="1" x14ac:dyDescent="0.25">
      <c r="A37" s="13" t="s">
        <v>95</v>
      </c>
      <c r="B37" s="10">
        <f>MONTH(tbl_operations[[#This Row],[Data]])</f>
        <v>3</v>
      </c>
      <c r="C37" s="8" t="s">
        <v>13</v>
      </c>
      <c r="D37" s="8" t="s">
        <v>61</v>
      </c>
      <c r="E37" s="8" t="s">
        <v>96</v>
      </c>
      <c r="F37" s="9">
        <v>393.4</v>
      </c>
      <c r="G37" s="8" t="s">
        <v>16</v>
      </c>
      <c r="H37" s="8" t="s">
        <v>28</v>
      </c>
    </row>
    <row r="38" spans="1:8" s="7" customFormat="1" x14ac:dyDescent="0.25">
      <c r="A38" s="13" t="s">
        <v>97</v>
      </c>
      <c r="B38" s="10">
        <f>MONTH(tbl_operations[[#This Row],[Data]])</f>
        <v>4</v>
      </c>
      <c r="C38" s="8" t="s">
        <v>18</v>
      </c>
      <c r="D38" s="8" t="s">
        <v>61</v>
      </c>
      <c r="E38" s="8" t="s">
        <v>98</v>
      </c>
      <c r="F38" s="9">
        <v>2982.47</v>
      </c>
      <c r="G38" s="8" t="s">
        <v>21</v>
      </c>
      <c r="H38" s="8" t="s">
        <v>17</v>
      </c>
    </row>
    <row r="39" spans="1:8" s="7" customFormat="1" x14ac:dyDescent="0.25">
      <c r="A39" s="13" t="s">
        <v>99</v>
      </c>
      <c r="B39" s="10">
        <f>MONTH(tbl_operations[[#This Row],[Data]])</f>
        <v>12</v>
      </c>
      <c r="C39" s="8" t="s">
        <v>13</v>
      </c>
      <c r="D39" s="8" t="s">
        <v>19</v>
      </c>
      <c r="E39" s="8" t="s">
        <v>100</v>
      </c>
      <c r="F39" s="9">
        <v>1919.59</v>
      </c>
      <c r="G39" s="8" t="s">
        <v>16</v>
      </c>
      <c r="H39" s="8" t="s">
        <v>17</v>
      </c>
    </row>
    <row r="40" spans="1:8" s="7" customFormat="1" x14ac:dyDescent="0.25">
      <c r="A40" s="13" t="s">
        <v>101</v>
      </c>
      <c r="B40" s="10">
        <f>MONTH(tbl_operations[[#This Row],[Data]])</f>
        <v>1</v>
      </c>
      <c r="C40" s="8" t="s">
        <v>18</v>
      </c>
      <c r="D40" s="8" t="s">
        <v>26</v>
      </c>
      <c r="E40" s="8" t="s">
        <v>102</v>
      </c>
      <c r="F40" s="9">
        <v>291.05</v>
      </c>
      <c r="G40" s="8" t="s">
        <v>21</v>
      </c>
      <c r="H40" s="8" t="s">
        <v>28</v>
      </c>
    </row>
    <row r="41" spans="1:8" s="7" customFormat="1" x14ac:dyDescent="0.25">
      <c r="A41" s="13" t="s">
        <v>103</v>
      </c>
      <c r="B41" s="10">
        <f>MONTH(tbl_operations[[#This Row],[Data]])</f>
        <v>7</v>
      </c>
      <c r="C41" s="8" t="s">
        <v>13</v>
      </c>
      <c r="D41" s="8" t="s">
        <v>26</v>
      </c>
      <c r="E41" s="8" t="s">
        <v>104</v>
      </c>
      <c r="F41" s="9">
        <v>1698.79</v>
      </c>
      <c r="G41" s="8" t="s">
        <v>21</v>
      </c>
      <c r="H41" s="8" t="s">
        <v>17</v>
      </c>
    </row>
    <row r="42" spans="1:8" s="7" customFormat="1" x14ac:dyDescent="0.25">
      <c r="A42" s="13" t="s">
        <v>105</v>
      </c>
      <c r="B42" s="10">
        <f>MONTH(tbl_operations[[#This Row],[Data]])</f>
        <v>12</v>
      </c>
      <c r="C42" s="8" t="s">
        <v>13</v>
      </c>
      <c r="D42" s="8" t="s">
        <v>64</v>
      </c>
      <c r="E42" s="8" t="s">
        <v>106</v>
      </c>
      <c r="F42" s="9">
        <v>2001.36</v>
      </c>
      <c r="G42" s="8" t="s">
        <v>16</v>
      </c>
      <c r="H42" s="8" t="s">
        <v>17</v>
      </c>
    </row>
    <row r="43" spans="1:8" s="7" customFormat="1" x14ac:dyDescent="0.25">
      <c r="A43" s="13" t="s">
        <v>41</v>
      </c>
      <c r="B43" s="10">
        <f>MONTH(tbl_operations[[#This Row],[Data]])</f>
        <v>7</v>
      </c>
      <c r="C43" s="8" t="s">
        <v>13</v>
      </c>
      <c r="D43" s="8" t="s">
        <v>14</v>
      </c>
      <c r="E43" s="8" t="s">
        <v>107</v>
      </c>
      <c r="F43" s="9">
        <v>3533.95</v>
      </c>
      <c r="G43" s="8" t="s">
        <v>16</v>
      </c>
      <c r="H43" s="8" t="s">
        <v>28</v>
      </c>
    </row>
    <row r="44" spans="1:8" s="7" customFormat="1" x14ac:dyDescent="0.25">
      <c r="A44" s="13" t="s">
        <v>108</v>
      </c>
      <c r="B44" s="10">
        <f>MONTH(tbl_operations[[#This Row],[Data]])</f>
        <v>1</v>
      </c>
      <c r="C44" s="8" t="s">
        <v>13</v>
      </c>
      <c r="D44" s="8" t="s">
        <v>58</v>
      </c>
      <c r="E44" s="8" t="s">
        <v>109</v>
      </c>
      <c r="F44" s="9">
        <v>1494.03</v>
      </c>
      <c r="G44" s="8" t="s">
        <v>16</v>
      </c>
      <c r="H44" s="8" t="s">
        <v>17</v>
      </c>
    </row>
    <row r="45" spans="1:8" s="7" customFormat="1" x14ac:dyDescent="0.25">
      <c r="A45" s="13" t="s">
        <v>110</v>
      </c>
      <c r="B45" s="10">
        <f>MONTH(tbl_operations[[#This Row],[Data]])</f>
        <v>8</v>
      </c>
      <c r="C45" s="8" t="s">
        <v>18</v>
      </c>
      <c r="D45" s="8" t="s">
        <v>23</v>
      </c>
      <c r="E45" s="8" t="s">
        <v>111</v>
      </c>
      <c r="F45" s="9">
        <v>2794.28</v>
      </c>
      <c r="G45" s="8" t="s">
        <v>16</v>
      </c>
      <c r="H45" s="8" t="s">
        <v>28</v>
      </c>
    </row>
    <row r="46" spans="1:8" s="7" customFormat="1" x14ac:dyDescent="0.25">
      <c r="A46" s="13" t="s">
        <v>112</v>
      </c>
      <c r="B46" s="10">
        <f>MONTH(tbl_operations[[#This Row],[Data]])</f>
        <v>12</v>
      </c>
      <c r="C46" s="8" t="s">
        <v>18</v>
      </c>
      <c r="D46" s="8" t="s">
        <v>14</v>
      </c>
      <c r="E46" s="8" t="s">
        <v>113</v>
      </c>
      <c r="F46" s="9">
        <v>4357.7</v>
      </c>
      <c r="G46" s="8" t="s">
        <v>21</v>
      </c>
      <c r="H46" s="8" t="s">
        <v>17</v>
      </c>
    </row>
    <row r="47" spans="1:8" s="7" customFormat="1" x14ac:dyDescent="0.25">
      <c r="A47" s="13" t="s">
        <v>114</v>
      </c>
      <c r="B47" s="10">
        <f>MONTH(tbl_operations[[#This Row],[Data]])</f>
        <v>12</v>
      </c>
      <c r="C47" s="8" t="s">
        <v>13</v>
      </c>
      <c r="D47" s="8" t="s">
        <v>26</v>
      </c>
      <c r="E47" s="8" t="s">
        <v>115</v>
      </c>
      <c r="F47" s="9">
        <v>4412.4399999999996</v>
      </c>
      <c r="G47" s="8" t="s">
        <v>16</v>
      </c>
      <c r="H47" s="8" t="s">
        <v>17</v>
      </c>
    </row>
    <row r="48" spans="1:8" s="7" customFormat="1" x14ac:dyDescent="0.25">
      <c r="A48" s="13" t="s">
        <v>116</v>
      </c>
      <c r="B48" s="10">
        <f>MONTH(tbl_operations[[#This Row],[Data]])</f>
        <v>1</v>
      </c>
      <c r="C48" s="8" t="s">
        <v>18</v>
      </c>
      <c r="D48" s="8" t="s">
        <v>39</v>
      </c>
      <c r="E48" s="8" t="s">
        <v>117</v>
      </c>
      <c r="F48" s="9">
        <v>362.75</v>
      </c>
      <c r="G48" s="8" t="s">
        <v>16</v>
      </c>
      <c r="H48" s="8" t="s">
        <v>17</v>
      </c>
    </row>
    <row r="49" spans="1:8" s="7" customFormat="1" x14ac:dyDescent="0.25">
      <c r="A49" s="13" t="s">
        <v>118</v>
      </c>
      <c r="B49" s="10">
        <f>MONTH(tbl_operations[[#This Row],[Data]])</f>
        <v>3</v>
      </c>
      <c r="C49" s="8" t="s">
        <v>13</v>
      </c>
      <c r="D49" s="8" t="s">
        <v>26</v>
      </c>
      <c r="E49" s="8" t="s">
        <v>119</v>
      </c>
      <c r="F49" s="9">
        <v>595.54</v>
      </c>
      <c r="G49" s="8" t="s">
        <v>16</v>
      </c>
      <c r="H49" s="8" t="s">
        <v>17</v>
      </c>
    </row>
    <row r="50" spans="1:8" s="7" customFormat="1" x14ac:dyDescent="0.25">
      <c r="A50" s="13" t="s">
        <v>120</v>
      </c>
      <c r="B50" s="10">
        <f>MONTH(tbl_operations[[#This Row],[Data]])</f>
        <v>11</v>
      </c>
      <c r="C50" s="8" t="s">
        <v>13</v>
      </c>
      <c r="D50" s="8" t="s">
        <v>26</v>
      </c>
      <c r="E50" s="8" t="s">
        <v>121</v>
      </c>
      <c r="F50" s="9">
        <v>793.28</v>
      </c>
      <c r="G50" s="8" t="s">
        <v>21</v>
      </c>
      <c r="H50" s="8" t="s">
        <v>17</v>
      </c>
    </row>
    <row r="51" spans="1:8" s="7" customFormat="1" x14ac:dyDescent="0.25">
      <c r="A51" s="13" t="s">
        <v>82</v>
      </c>
      <c r="B51" s="10">
        <f>MONTH(tbl_operations[[#This Row],[Data]])</f>
        <v>12</v>
      </c>
      <c r="C51" s="8" t="s">
        <v>18</v>
      </c>
      <c r="D51" s="8" t="s">
        <v>39</v>
      </c>
      <c r="E51" s="8" t="s">
        <v>122</v>
      </c>
      <c r="F51" s="9">
        <v>3056.43</v>
      </c>
      <c r="G51" s="8" t="s">
        <v>16</v>
      </c>
      <c r="H51" s="8" t="s">
        <v>17</v>
      </c>
    </row>
    <row r="52" spans="1:8" s="7" customFormat="1" x14ac:dyDescent="0.25">
      <c r="A52" s="13" t="s">
        <v>123</v>
      </c>
      <c r="B52" s="10">
        <f>MONTH(tbl_operations[[#This Row],[Data]])</f>
        <v>2</v>
      </c>
      <c r="C52" s="8" t="s">
        <v>18</v>
      </c>
      <c r="D52" s="8" t="s">
        <v>23</v>
      </c>
      <c r="E52" s="8" t="s">
        <v>124</v>
      </c>
      <c r="F52" s="9">
        <v>1521.93</v>
      </c>
      <c r="G52" s="8" t="s">
        <v>21</v>
      </c>
      <c r="H52" s="8" t="s">
        <v>28</v>
      </c>
    </row>
    <row r="53" spans="1:8" s="7" customFormat="1" x14ac:dyDescent="0.25">
      <c r="A53" s="13" t="s">
        <v>125</v>
      </c>
      <c r="B53" s="10">
        <f>MONTH(tbl_operations[[#This Row],[Data]])</f>
        <v>1</v>
      </c>
      <c r="C53" s="8" t="s">
        <v>13</v>
      </c>
      <c r="D53" s="8" t="s">
        <v>64</v>
      </c>
      <c r="E53" s="8" t="s">
        <v>126</v>
      </c>
      <c r="F53" s="9">
        <v>3065.96</v>
      </c>
      <c r="G53" s="8" t="s">
        <v>16</v>
      </c>
      <c r="H53" s="8" t="s">
        <v>28</v>
      </c>
    </row>
    <row r="54" spans="1:8" s="7" customFormat="1" x14ac:dyDescent="0.25">
      <c r="A54" s="13" t="s">
        <v>127</v>
      </c>
      <c r="B54" s="10">
        <f>MONTH(tbl_operations[[#This Row],[Data]])</f>
        <v>4</v>
      </c>
      <c r="C54" s="8" t="s">
        <v>13</v>
      </c>
      <c r="D54" s="8" t="s">
        <v>19</v>
      </c>
      <c r="E54" s="8" t="s">
        <v>128</v>
      </c>
      <c r="F54" s="9">
        <v>4379.63</v>
      </c>
      <c r="G54" s="8" t="s">
        <v>21</v>
      </c>
      <c r="H54" s="8" t="s">
        <v>17</v>
      </c>
    </row>
    <row r="55" spans="1:8" s="7" customFormat="1" x14ac:dyDescent="0.25">
      <c r="A55" s="13" t="s">
        <v>129</v>
      </c>
      <c r="B55" s="10">
        <f>MONTH(tbl_operations[[#This Row],[Data]])</f>
        <v>1</v>
      </c>
      <c r="C55" s="8" t="s">
        <v>13</v>
      </c>
      <c r="D55" s="8" t="s">
        <v>26</v>
      </c>
      <c r="E55" s="8" t="s">
        <v>130</v>
      </c>
      <c r="F55" s="9">
        <v>3824.66</v>
      </c>
      <c r="G55" s="8" t="s">
        <v>21</v>
      </c>
      <c r="H55" s="8" t="s">
        <v>17</v>
      </c>
    </row>
    <row r="56" spans="1:8" s="7" customFormat="1" x14ac:dyDescent="0.25">
      <c r="A56" s="13" t="s">
        <v>131</v>
      </c>
      <c r="B56" s="10">
        <f>MONTH(tbl_operations[[#This Row],[Data]])</f>
        <v>1</v>
      </c>
      <c r="C56" s="8" t="s">
        <v>18</v>
      </c>
      <c r="D56" s="8" t="s">
        <v>39</v>
      </c>
      <c r="E56" s="8" t="s">
        <v>132</v>
      </c>
      <c r="F56" s="9">
        <v>3807.53</v>
      </c>
      <c r="G56" s="8" t="s">
        <v>16</v>
      </c>
      <c r="H56" s="8" t="s">
        <v>28</v>
      </c>
    </row>
    <row r="57" spans="1:8" s="7" customFormat="1" x14ac:dyDescent="0.25">
      <c r="A57" s="13" t="s">
        <v>133</v>
      </c>
      <c r="B57" s="10">
        <f>MONTH(tbl_operations[[#This Row],[Data]])</f>
        <v>8</v>
      </c>
      <c r="C57" s="8" t="s">
        <v>18</v>
      </c>
      <c r="D57" s="8" t="s">
        <v>14</v>
      </c>
      <c r="E57" s="8" t="s">
        <v>134</v>
      </c>
      <c r="F57" s="9">
        <v>2087.94</v>
      </c>
      <c r="G57" s="8" t="s">
        <v>21</v>
      </c>
      <c r="H57" s="8" t="s">
        <v>17</v>
      </c>
    </row>
    <row r="58" spans="1:8" s="7" customFormat="1" x14ac:dyDescent="0.25">
      <c r="A58" s="13" t="s">
        <v>135</v>
      </c>
      <c r="B58" s="10">
        <f>MONTH(tbl_operations[[#This Row],[Data]])</f>
        <v>8</v>
      </c>
      <c r="C58" s="8" t="s">
        <v>18</v>
      </c>
      <c r="D58" s="8" t="s">
        <v>26</v>
      </c>
      <c r="E58" s="8" t="s">
        <v>136</v>
      </c>
      <c r="F58" s="9">
        <v>3596.57</v>
      </c>
      <c r="G58" s="8" t="s">
        <v>16</v>
      </c>
      <c r="H58" s="8" t="s">
        <v>17</v>
      </c>
    </row>
    <row r="59" spans="1:8" s="7" customFormat="1" x14ac:dyDescent="0.25">
      <c r="A59" s="13" t="s">
        <v>137</v>
      </c>
      <c r="B59" s="10">
        <f>MONTH(tbl_operations[[#This Row],[Data]])</f>
        <v>9</v>
      </c>
      <c r="C59" s="8" t="s">
        <v>18</v>
      </c>
      <c r="D59" s="8" t="s">
        <v>34</v>
      </c>
      <c r="E59" s="8" t="s">
        <v>138</v>
      </c>
      <c r="F59" s="9">
        <v>3167.42</v>
      </c>
      <c r="G59" s="8" t="s">
        <v>21</v>
      </c>
      <c r="H59" s="8" t="s">
        <v>28</v>
      </c>
    </row>
    <row r="60" spans="1:8" s="7" customFormat="1" x14ac:dyDescent="0.25">
      <c r="A60" s="13" t="s">
        <v>139</v>
      </c>
      <c r="B60" s="10">
        <f>MONTH(tbl_operations[[#This Row],[Data]])</f>
        <v>1</v>
      </c>
      <c r="C60" s="8" t="s">
        <v>18</v>
      </c>
      <c r="D60" s="8" t="s">
        <v>34</v>
      </c>
      <c r="E60" s="8" t="s">
        <v>140</v>
      </c>
      <c r="F60" s="9">
        <v>4138.71</v>
      </c>
      <c r="G60" s="8" t="s">
        <v>16</v>
      </c>
      <c r="H60" s="8" t="s">
        <v>17</v>
      </c>
    </row>
    <row r="61" spans="1:8" s="7" customFormat="1" x14ac:dyDescent="0.25">
      <c r="A61" s="13" t="s">
        <v>76</v>
      </c>
      <c r="B61" s="10">
        <f>MONTH(tbl_operations[[#This Row],[Data]])</f>
        <v>2</v>
      </c>
      <c r="C61" s="8" t="s">
        <v>18</v>
      </c>
      <c r="D61" s="8" t="s">
        <v>34</v>
      </c>
      <c r="E61" s="8" t="s">
        <v>141</v>
      </c>
      <c r="F61" s="9">
        <v>2892.15</v>
      </c>
      <c r="G61" s="8" t="s">
        <v>21</v>
      </c>
      <c r="H61" s="8" t="s">
        <v>28</v>
      </c>
    </row>
    <row r="62" spans="1:8" s="7" customFormat="1" x14ac:dyDescent="0.25">
      <c r="A62" s="13" t="s">
        <v>142</v>
      </c>
      <c r="B62" s="10">
        <f>MONTH(tbl_operations[[#This Row],[Data]])</f>
        <v>4</v>
      </c>
      <c r="C62" s="8" t="s">
        <v>13</v>
      </c>
      <c r="D62" s="8" t="s">
        <v>26</v>
      </c>
      <c r="E62" s="8" t="s">
        <v>143</v>
      </c>
      <c r="F62" s="9">
        <v>4661.51</v>
      </c>
      <c r="G62" s="8" t="s">
        <v>21</v>
      </c>
      <c r="H62" s="8" t="s">
        <v>28</v>
      </c>
    </row>
    <row r="63" spans="1:8" s="7" customFormat="1" x14ac:dyDescent="0.25">
      <c r="A63" s="13" t="s">
        <v>144</v>
      </c>
      <c r="B63" s="10">
        <f>MONTH(tbl_operations[[#This Row],[Data]])</f>
        <v>3</v>
      </c>
      <c r="C63" s="8" t="s">
        <v>13</v>
      </c>
      <c r="D63" s="8" t="s">
        <v>58</v>
      </c>
      <c r="E63" s="8" t="s">
        <v>145</v>
      </c>
      <c r="F63" s="9">
        <v>4140.59</v>
      </c>
      <c r="G63" s="8" t="s">
        <v>21</v>
      </c>
      <c r="H63" s="8" t="s">
        <v>28</v>
      </c>
    </row>
    <row r="64" spans="1:8" s="7" customFormat="1" x14ac:dyDescent="0.25">
      <c r="A64" s="13" t="s">
        <v>146</v>
      </c>
      <c r="B64" s="10">
        <f>MONTH(tbl_operations[[#This Row],[Data]])</f>
        <v>1</v>
      </c>
      <c r="C64" s="8" t="s">
        <v>18</v>
      </c>
      <c r="D64" s="8" t="s">
        <v>64</v>
      </c>
      <c r="E64" s="8" t="s">
        <v>147</v>
      </c>
      <c r="F64" s="9">
        <v>3552.8</v>
      </c>
      <c r="G64" s="8" t="s">
        <v>21</v>
      </c>
      <c r="H64" s="8" t="s">
        <v>28</v>
      </c>
    </row>
    <row r="65" spans="1:8" s="7" customFormat="1" x14ac:dyDescent="0.25">
      <c r="A65" s="13" t="s">
        <v>72</v>
      </c>
      <c r="B65" s="10">
        <f>MONTH(tbl_operations[[#This Row],[Data]])</f>
        <v>12</v>
      </c>
      <c r="C65" s="8" t="s">
        <v>13</v>
      </c>
      <c r="D65" s="8" t="s">
        <v>58</v>
      </c>
      <c r="E65" s="8" t="s">
        <v>148</v>
      </c>
      <c r="F65" s="9">
        <v>3937.4</v>
      </c>
      <c r="G65" s="8" t="s">
        <v>21</v>
      </c>
      <c r="H65" s="8" t="s">
        <v>28</v>
      </c>
    </row>
    <row r="66" spans="1:8" s="7" customFormat="1" x14ac:dyDescent="0.25">
      <c r="A66" s="13" t="s">
        <v>103</v>
      </c>
      <c r="B66" s="10">
        <f>MONTH(tbl_operations[[#This Row],[Data]])</f>
        <v>7</v>
      </c>
      <c r="C66" s="8" t="s">
        <v>18</v>
      </c>
      <c r="D66" s="8" t="s">
        <v>14</v>
      </c>
      <c r="E66" s="8" t="s">
        <v>149</v>
      </c>
      <c r="F66" s="9">
        <v>711.09</v>
      </c>
      <c r="G66" s="8" t="s">
        <v>16</v>
      </c>
      <c r="H66" s="8" t="s">
        <v>17</v>
      </c>
    </row>
    <row r="67" spans="1:8" s="7" customFormat="1" x14ac:dyDescent="0.25">
      <c r="A67" s="13" t="s">
        <v>150</v>
      </c>
      <c r="B67" s="10">
        <f>MONTH(tbl_operations[[#This Row],[Data]])</f>
        <v>5</v>
      </c>
      <c r="C67" s="8" t="s">
        <v>18</v>
      </c>
      <c r="D67" s="8" t="s">
        <v>61</v>
      </c>
      <c r="E67" s="8" t="s">
        <v>151</v>
      </c>
      <c r="F67" s="9">
        <v>66.28</v>
      </c>
      <c r="G67" s="8" t="s">
        <v>21</v>
      </c>
      <c r="H67" s="8" t="s">
        <v>17</v>
      </c>
    </row>
    <row r="68" spans="1:8" s="7" customFormat="1" x14ac:dyDescent="0.25">
      <c r="A68" s="13" t="s">
        <v>152</v>
      </c>
      <c r="B68" s="10">
        <f>MONTH(tbl_operations[[#This Row],[Data]])</f>
        <v>4</v>
      </c>
      <c r="C68" s="8" t="s">
        <v>18</v>
      </c>
      <c r="D68" s="8" t="s">
        <v>19</v>
      </c>
      <c r="E68" s="8" t="s">
        <v>153</v>
      </c>
      <c r="F68" s="9">
        <v>1064.6099999999999</v>
      </c>
      <c r="G68" s="8" t="s">
        <v>21</v>
      </c>
      <c r="H68" s="8" t="s">
        <v>17</v>
      </c>
    </row>
    <row r="69" spans="1:8" s="7" customFormat="1" x14ac:dyDescent="0.25">
      <c r="A69" s="13" t="s">
        <v>51</v>
      </c>
      <c r="B69" s="10">
        <f>MONTH(tbl_operations[[#This Row],[Data]])</f>
        <v>4</v>
      </c>
      <c r="C69" s="8" t="s">
        <v>13</v>
      </c>
      <c r="D69" s="8" t="s">
        <v>58</v>
      </c>
      <c r="E69" s="8" t="s">
        <v>154</v>
      </c>
      <c r="F69" s="9">
        <v>3345.45</v>
      </c>
      <c r="G69" s="8" t="s">
        <v>16</v>
      </c>
      <c r="H69" s="8" t="s">
        <v>17</v>
      </c>
    </row>
    <row r="70" spans="1:8" s="7" customFormat="1" x14ac:dyDescent="0.25">
      <c r="A70" s="13" t="s">
        <v>155</v>
      </c>
      <c r="B70" s="10">
        <f>MONTH(tbl_operations[[#This Row],[Data]])</f>
        <v>4</v>
      </c>
      <c r="C70" s="8" t="s">
        <v>13</v>
      </c>
      <c r="D70" s="8" t="s">
        <v>64</v>
      </c>
      <c r="E70" s="8" t="s">
        <v>156</v>
      </c>
      <c r="F70" s="9">
        <v>1372.32</v>
      </c>
      <c r="G70" s="8" t="s">
        <v>21</v>
      </c>
      <c r="H70" s="8" t="s">
        <v>28</v>
      </c>
    </row>
    <row r="71" spans="1:8" s="7" customFormat="1" x14ac:dyDescent="0.25">
      <c r="A71" s="13" t="s">
        <v>157</v>
      </c>
      <c r="B71" s="10">
        <f>MONTH(tbl_operations[[#This Row],[Data]])</f>
        <v>10</v>
      </c>
      <c r="C71" s="8" t="s">
        <v>13</v>
      </c>
      <c r="D71" s="8" t="s">
        <v>34</v>
      </c>
      <c r="E71" s="8" t="s">
        <v>158</v>
      </c>
      <c r="F71" s="9">
        <v>1575.32</v>
      </c>
      <c r="G71" s="8" t="s">
        <v>21</v>
      </c>
      <c r="H71" s="8" t="s">
        <v>28</v>
      </c>
    </row>
    <row r="72" spans="1:8" s="7" customFormat="1" x14ac:dyDescent="0.25">
      <c r="A72" s="13" t="s">
        <v>55</v>
      </c>
      <c r="B72" s="10">
        <f>MONTH(tbl_operations[[#This Row],[Data]])</f>
        <v>10</v>
      </c>
      <c r="C72" s="8" t="s">
        <v>18</v>
      </c>
      <c r="D72" s="8" t="s">
        <v>23</v>
      </c>
      <c r="E72" s="8" t="s">
        <v>159</v>
      </c>
      <c r="F72" s="9">
        <v>1250.08</v>
      </c>
      <c r="G72" s="8" t="s">
        <v>16</v>
      </c>
      <c r="H72" s="8" t="s">
        <v>17</v>
      </c>
    </row>
    <row r="73" spans="1:8" s="7" customFormat="1" x14ac:dyDescent="0.25">
      <c r="A73" s="13" t="s">
        <v>63</v>
      </c>
      <c r="B73" s="10">
        <f>MONTH(tbl_operations[[#This Row],[Data]])</f>
        <v>4</v>
      </c>
      <c r="C73" s="8" t="s">
        <v>18</v>
      </c>
      <c r="D73" s="8" t="s">
        <v>14</v>
      </c>
      <c r="E73" s="8" t="s">
        <v>160</v>
      </c>
      <c r="F73" s="9">
        <v>1666.07</v>
      </c>
      <c r="G73" s="8" t="s">
        <v>21</v>
      </c>
      <c r="H73" s="8" t="s">
        <v>17</v>
      </c>
    </row>
    <row r="74" spans="1:8" s="7" customFormat="1" x14ac:dyDescent="0.25">
      <c r="A74" s="13" t="s">
        <v>161</v>
      </c>
      <c r="B74" s="10">
        <f>MONTH(tbl_operations[[#This Row],[Data]])</f>
        <v>8</v>
      </c>
      <c r="C74" s="8" t="s">
        <v>13</v>
      </c>
      <c r="D74" s="8" t="s">
        <v>26</v>
      </c>
      <c r="E74" s="8" t="s">
        <v>162</v>
      </c>
      <c r="F74" s="9">
        <v>4629.95</v>
      </c>
      <c r="G74" s="8" t="s">
        <v>16</v>
      </c>
      <c r="H74" s="8" t="s">
        <v>28</v>
      </c>
    </row>
    <row r="75" spans="1:8" s="7" customFormat="1" x14ac:dyDescent="0.25">
      <c r="A75" s="13" t="s">
        <v>163</v>
      </c>
      <c r="B75" s="10">
        <f>MONTH(tbl_operations[[#This Row],[Data]])</f>
        <v>8</v>
      </c>
      <c r="C75" s="8" t="s">
        <v>13</v>
      </c>
      <c r="D75" s="8" t="s">
        <v>14</v>
      </c>
      <c r="E75" s="8" t="s">
        <v>164</v>
      </c>
      <c r="F75" s="9">
        <v>87.48</v>
      </c>
      <c r="G75" s="8" t="s">
        <v>21</v>
      </c>
      <c r="H75" s="8" t="s">
        <v>28</v>
      </c>
    </row>
    <row r="76" spans="1:8" s="7" customFormat="1" x14ac:dyDescent="0.25">
      <c r="A76" s="13" t="s">
        <v>84</v>
      </c>
      <c r="B76" s="10">
        <f>MONTH(tbl_operations[[#This Row],[Data]])</f>
        <v>10</v>
      </c>
      <c r="C76" s="8" t="s">
        <v>13</v>
      </c>
      <c r="D76" s="8" t="s">
        <v>14</v>
      </c>
      <c r="E76" s="8" t="s">
        <v>165</v>
      </c>
      <c r="F76" s="9">
        <v>3696.93</v>
      </c>
      <c r="G76" s="8" t="s">
        <v>16</v>
      </c>
      <c r="H76" s="8" t="s">
        <v>28</v>
      </c>
    </row>
    <row r="77" spans="1:8" s="7" customFormat="1" x14ac:dyDescent="0.25">
      <c r="A77" s="13" t="s">
        <v>166</v>
      </c>
      <c r="B77" s="10">
        <f>MONTH(tbl_operations[[#This Row],[Data]])</f>
        <v>5</v>
      </c>
      <c r="C77" s="8" t="s">
        <v>18</v>
      </c>
      <c r="D77" s="8" t="s">
        <v>14</v>
      </c>
      <c r="E77" s="8" t="s">
        <v>167</v>
      </c>
      <c r="F77" s="9">
        <v>2364.39</v>
      </c>
      <c r="G77" s="8" t="s">
        <v>21</v>
      </c>
      <c r="H77" s="8" t="s">
        <v>17</v>
      </c>
    </row>
    <row r="78" spans="1:8" s="7" customFormat="1" x14ac:dyDescent="0.25">
      <c r="A78" s="13" t="s">
        <v>168</v>
      </c>
      <c r="B78" s="10">
        <f>MONTH(tbl_operations[[#This Row],[Data]])</f>
        <v>11</v>
      </c>
      <c r="C78" s="8" t="s">
        <v>18</v>
      </c>
      <c r="D78" s="8" t="s">
        <v>58</v>
      </c>
      <c r="E78" s="8" t="s">
        <v>169</v>
      </c>
      <c r="F78" s="9">
        <v>2712.88</v>
      </c>
      <c r="G78" s="8" t="s">
        <v>21</v>
      </c>
      <c r="H78" s="8" t="s">
        <v>17</v>
      </c>
    </row>
    <row r="79" spans="1:8" s="7" customFormat="1" x14ac:dyDescent="0.25">
      <c r="A79" s="13" t="s">
        <v>170</v>
      </c>
      <c r="B79" s="10">
        <f>MONTH(tbl_operations[[#This Row],[Data]])</f>
        <v>1</v>
      </c>
      <c r="C79" s="8" t="s">
        <v>13</v>
      </c>
      <c r="D79" s="8" t="s">
        <v>26</v>
      </c>
      <c r="E79" s="8" t="s">
        <v>171</v>
      </c>
      <c r="F79" s="9">
        <v>1112.57</v>
      </c>
      <c r="G79" s="8" t="s">
        <v>21</v>
      </c>
      <c r="H79" s="8" t="s">
        <v>17</v>
      </c>
    </row>
    <row r="80" spans="1:8" s="7" customFormat="1" x14ac:dyDescent="0.25">
      <c r="A80" s="13" t="s">
        <v>101</v>
      </c>
      <c r="B80" s="10">
        <f>MONTH(tbl_operations[[#This Row],[Data]])</f>
        <v>1</v>
      </c>
      <c r="C80" s="8" t="s">
        <v>13</v>
      </c>
      <c r="D80" s="8" t="s">
        <v>58</v>
      </c>
      <c r="E80" s="8" t="s">
        <v>172</v>
      </c>
      <c r="F80" s="9">
        <v>1264.51</v>
      </c>
      <c r="G80" s="8" t="s">
        <v>21</v>
      </c>
      <c r="H80" s="8" t="s">
        <v>17</v>
      </c>
    </row>
    <row r="81" spans="1:8" s="7" customFormat="1" x14ac:dyDescent="0.25">
      <c r="A81" s="13" t="s">
        <v>173</v>
      </c>
      <c r="B81" s="10">
        <f>MONTH(tbl_operations[[#This Row],[Data]])</f>
        <v>12</v>
      </c>
      <c r="C81" s="8" t="s">
        <v>18</v>
      </c>
      <c r="D81" s="8" t="s">
        <v>39</v>
      </c>
      <c r="E81" s="8" t="s">
        <v>174</v>
      </c>
      <c r="F81" s="9">
        <v>479.57</v>
      </c>
      <c r="G81" s="8" t="s">
        <v>16</v>
      </c>
      <c r="H81" s="8" t="s">
        <v>17</v>
      </c>
    </row>
    <row r="82" spans="1:8" s="7" customFormat="1" x14ac:dyDescent="0.25">
      <c r="A82" s="13" t="s">
        <v>82</v>
      </c>
      <c r="B82" s="10">
        <f>MONTH(tbl_operations[[#This Row],[Data]])</f>
        <v>12</v>
      </c>
      <c r="C82" s="8" t="s">
        <v>13</v>
      </c>
      <c r="D82" s="8" t="s">
        <v>34</v>
      </c>
      <c r="E82" s="8" t="s">
        <v>175</v>
      </c>
      <c r="F82" s="9">
        <v>2918.66</v>
      </c>
      <c r="G82" s="8" t="s">
        <v>16</v>
      </c>
      <c r="H82" s="8" t="s">
        <v>17</v>
      </c>
    </row>
    <row r="83" spans="1:8" s="7" customFormat="1" x14ac:dyDescent="0.25">
      <c r="A83" s="13" t="s">
        <v>176</v>
      </c>
      <c r="B83" s="10">
        <f>MONTH(tbl_operations[[#This Row],[Data]])</f>
        <v>10</v>
      </c>
      <c r="C83" s="8" t="s">
        <v>18</v>
      </c>
      <c r="D83" s="8" t="s">
        <v>26</v>
      </c>
      <c r="E83" s="8" t="s">
        <v>177</v>
      </c>
      <c r="F83" s="9">
        <v>1265.1300000000001</v>
      </c>
      <c r="G83" s="8" t="s">
        <v>16</v>
      </c>
      <c r="H83" s="8" t="s">
        <v>28</v>
      </c>
    </row>
    <row r="84" spans="1:8" s="7" customFormat="1" x14ac:dyDescent="0.25">
      <c r="A84" s="13" t="s">
        <v>178</v>
      </c>
      <c r="B84" s="10">
        <f>MONTH(tbl_operations[[#This Row],[Data]])</f>
        <v>4</v>
      </c>
      <c r="C84" s="8" t="s">
        <v>18</v>
      </c>
      <c r="D84" s="8" t="s">
        <v>64</v>
      </c>
      <c r="E84" s="8" t="s">
        <v>179</v>
      </c>
      <c r="F84" s="9">
        <v>1260.1099999999999</v>
      </c>
      <c r="G84" s="8" t="s">
        <v>21</v>
      </c>
      <c r="H84" s="8" t="s">
        <v>17</v>
      </c>
    </row>
    <row r="85" spans="1:8" s="7" customFormat="1" x14ac:dyDescent="0.25">
      <c r="A85" s="13" t="s">
        <v>95</v>
      </c>
      <c r="B85" s="10">
        <f>MONTH(tbl_operations[[#This Row],[Data]])</f>
        <v>3</v>
      </c>
      <c r="C85" s="8" t="s">
        <v>13</v>
      </c>
      <c r="D85" s="8" t="s">
        <v>61</v>
      </c>
      <c r="E85" s="8" t="s">
        <v>180</v>
      </c>
      <c r="F85" s="9">
        <v>2851.96</v>
      </c>
      <c r="G85" s="8" t="s">
        <v>16</v>
      </c>
      <c r="H85" s="8" t="s">
        <v>17</v>
      </c>
    </row>
    <row r="86" spans="1:8" s="7" customFormat="1" x14ac:dyDescent="0.25">
      <c r="A86" s="13" t="s">
        <v>68</v>
      </c>
      <c r="B86" s="10">
        <f>MONTH(tbl_operations[[#This Row],[Data]])</f>
        <v>11</v>
      </c>
      <c r="C86" s="8" t="s">
        <v>13</v>
      </c>
      <c r="D86" s="8" t="s">
        <v>58</v>
      </c>
      <c r="E86" s="8" t="s">
        <v>181</v>
      </c>
      <c r="F86" s="9">
        <v>422.61</v>
      </c>
      <c r="G86" s="8" t="s">
        <v>21</v>
      </c>
      <c r="H86" s="8" t="s">
        <v>28</v>
      </c>
    </row>
    <row r="87" spans="1:8" s="7" customFormat="1" x14ac:dyDescent="0.25">
      <c r="A87" s="13" t="s">
        <v>182</v>
      </c>
      <c r="B87" s="10">
        <f>MONTH(tbl_operations[[#This Row],[Data]])</f>
        <v>2</v>
      </c>
      <c r="C87" s="8" t="s">
        <v>18</v>
      </c>
      <c r="D87" s="8" t="s">
        <v>61</v>
      </c>
      <c r="E87" s="8" t="s">
        <v>183</v>
      </c>
      <c r="F87" s="9">
        <v>2709.75</v>
      </c>
      <c r="G87" s="8" t="s">
        <v>16</v>
      </c>
      <c r="H87" s="8" t="s">
        <v>28</v>
      </c>
    </row>
    <row r="88" spans="1:8" s="7" customFormat="1" x14ac:dyDescent="0.25">
      <c r="A88" s="13" t="s">
        <v>184</v>
      </c>
      <c r="B88" s="10">
        <f>MONTH(tbl_operations[[#This Row],[Data]])</f>
        <v>6</v>
      </c>
      <c r="C88" s="8" t="s">
        <v>18</v>
      </c>
      <c r="D88" s="8" t="s">
        <v>23</v>
      </c>
      <c r="E88" s="8" t="s">
        <v>185</v>
      </c>
      <c r="F88" s="9">
        <v>2442.61</v>
      </c>
      <c r="G88" s="8" t="s">
        <v>16</v>
      </c>
      <c r="H88" s="8" t="s">
        <v>28</v>
      </c>
    </row>
    <row r="89" spans="1:8" s="7" customFormat="1" x14ac:dyDescent="0.25">
      <c r="A89" s="13" t="s">
        <v>186</v>
      </c>
      <c r="B89" s="10">
        <f>MONTH(tbl_operations[[#This Row],[Data]])</f>
        <v>12</v>
      </c>
      <c r="C89" s="8" t="s">
        <v>18</v>
      </c>
      <c r="D89" s="8" t="s">
        <v>39</v>
      </c>
      <c r="E89" s="8" t="s">
        <v>187</v>
      </c>
      <c r="F89" s="9">
        <v>3433.37</v>
      </c>
      <c r="G89" s="8" t="s">
        <v>21</v>
      </c>
      <c r="H89" s="8" t="s">
        <v>28</v>
      </c>
    </row>
    <row r="90" spans="1:8" s="7" customFormat="1" x14ac:dyDescent="0.25">
      <c r="A90" s="13" t="s">
        <v>188</v>
      </c>
      <c r="B90" s="10">
        <f>MONTH(tbl_operations[[#This Row],[Data]])</f>
        <v>7</v>
      </c>
      <c r="C90" s="8" t="s">
        <v>18</v>
      </c>
      <c r="D90" s="8" t="s">
        <v>19</v>
      </c>
      <c r="E90" s="8" t="s">
        <v>189</v>
      </c>
      <c r="F90" s="9">
        <v>1709.66</v>
      </c>
      <c r="G90" s="8" t="s">
        <v>21</v>
      </c>
      <c r="H90" s="8" t="s">
        <v>17</v>
      </c>
    </row>
    <row r="91" spans="1:8" s="7" customFormat="1" x14ac:dyDescent="0.25">
      <c r="A91" s="13" t="s">
        <v>190</v>
      </c>
      <c r="B91" s="10">
        <f>MONTH(tbl_operations[[#This Row],[Data]])</f>
        <v>3</v>
      </c>
      <c r="C91" s="8" t="s">
        <v>13</v>
      </c>
      <c r="D91" s="8" t="s">
        <v>19</v>
      </c>
      <c r="E91" s="8" t="s">
        <v>191</v>
      </c>
      <c r="F91" s="9">
        <v>3812.29</v>
      </c>
      <c r="G91" s="8" t="s">
        <v>21</v>
      </c>
      <c r="H91" s="8" t="s">
        <v>28</v>
      </c>
    </row>
    <row r="92" spans="1:8" s="7" customFormat="1" x14ac:dyDescent="0.25">
      <c r="A92" s="13" t="s">
        <v>192</v>
      </c>
      <c r="B92" s="10">
        <f>MONTH(tbl_operations[[#This Row],[Data]])</f>
        <v>2</v>
      </c>
      <c r="C92" s="8" t="s">
        <v>18</v>
      </c>
      <c r="D92" s="8" t="s">
        <v>23</v>
      </c>
      <c r="E92" s="8" t="s">
        <v>193</v>
      </c>
      <c r="F92" s="9">
        <v>3578.68</v>
      </c>
      <c r="G92" s="8" t="s">
        <v>21</v>
      </c>
      <c r="H92" s="8" t="s">
        <v>28</v>
      </c>
    </row>
    <row r="93" spans="1:8" s="7" customFormat="1" x14ac:dyDescent="0.25">
      <c r="A93" s="13" t="s">
        <v>163</v>
      </c>
      <c r="B93" s="10">
        <f>MONTH(tbl_operations[[#This Row],[Data]])</f>
        <v>8</v>
      </c>
      <c r="C93" s="8" t="s">
        <v>13</v>
      </c>
      <c r="D93" s="8" t="s">
        <v>34</v>
      </c>
      <c r="E93" s="8" t="s">
        <v>194</v>
      </c>
      <c r="F93" s="9">
        <v>170.06</v>
      </c>
      <c r="G93" s="8" t="s">
        <v>16</v>
      </c>
      <c r="H93" s="8" t="s">
        <v>17</v>
      </c>
    </row>
    <row r="94" spans="1:8" s="7" customFormat="1" x14ac:dyDescent="0.25">
      <c r="A94" s="13" t="s">
        <v>195</v>
      </c>
      <c r="B94" s="10">
        <f>MONTH(tbl_operations[[#This Row],[Data]])</f>
        <v>9</v>
      </c>
      <c r="C94" s="8" t="s">
        <v>18</v>
      </c>
      <c r="D94" s="8" t="s">
        <v>23</v>
      </c>
      <c r="E94" s="8" t="s">
        <v>196</v>
      </c>
      <c r="F94" s="9">
        <v>4198.3500000000004</v>
      </c>
      <c r="G94" s="8" t="s">
        <v>21</v>
      </c>
      <c r="H94" s="8" t="s">
        <v>28</v>
      </c>
    </row>
    <row r="95" spans="1:8" s="7" customFormat="1" x14ac:dyDescent="0.25">
      <c r="A95" s="13" t="s">
        <v>197</v>
      </c>
      <c r="B95" s="10">
        <f>MONTH(tbl_operations[[#This Row],[Data]])</f>
        <v>8</v>
      </c>
      <c r="C95" s="8" t="s">
        <v>18</v>
      </c>
      <c r="D95" s="8" t="s">
        <v>14</v>
      </c>
      <c r="E95" s="8" t="s">
        <v>198</v>
      </c>
      <c r="F95" s="9">
        <v>367.54</v>
      </c>
      <c r="G95" s="8" t="s">
        <v>16</v>
      </c>
      <c r="H95" s="8" t="s">
        <v>17</v>
      </c>
    </row>
    <row r="96" spans="1:8" s="7" customFormat="1" x14ac:dyDescent="0.25">
      <c r="A96" s="13" t="s">
        <v>199</v>
      </c>
      <c r="B96" s="10">
        <f>MONTH(tbl_operations[[#This Row],[Data]])</f>
        <v>7</v>
      </c>
      <c r="C96" s="8" t="s">
        <v>13</v>
      </c>
      <c r="D96" s="8" t="s">
        <v>19</v>
      </c>
      <c r="E96" s="8" t="s">
        <v>200</v>
      </c>
      <c r="F96" s="9">
        <v>4589.7299999999996</v>
      </c>
      <c r="G96" s="8" t="s">
        <v>16</v>
      </c>
      <c r="H96" s="8" t="s">
        <v>28</v>
      </c>
    </row>
    <row r="97" spans="1:8" s="7" customFormat="1" x14ac:dyDescent="0.25">
      <c r="A97" s="13" t="s">
        <v>201</v>
      </c>
      <c r="B97" s="10">
        <f>MONTH(tbl_operations[[#This Row],[Data]])</f>
        <v>6</v>
      </c>
      <c r="C97" s="8" t="s">
        <v>18</v>
      </c>
      <c r="D97" s="8" t="s">
        <v>58</v>
      </c>
      <c r="E97" s="8" t="s">
        <v>202</v>
      </c>
      <c r="F97" s="9">
        <v>3184.05</v>
      </c>
      <c r="G97" s="8" t="s">
        <v>21</v>
      </c>
      <c r="H97" s="8" t="s">
        <v>17</v>
      </c>
    </row>
    <row r="98" spans="1:8" s="7" customFormat="1" x14ac:dyDescent="0.25">
      <c r="A98" s="13" t="s">
        <v>142</v>
      </c>
      <c r="B98" s="10">
        <f>MONTH(tbl_operations[[#This Row],[Data]])</f>
        <v>4</v>
      </c>
      <c r="C98" s="8" t="s">
        <v>18</v>
      </c>
      <c r="D98" s="8" t="s">
        <v>61</v>
      </c>
      <c r="E98" s="8" t="s">
        <v>203</v>
      </c>
      <c r="F98" s="9">
        <v>4778.62</v>
      </c>
      <c r="G98" s="8" t="s">
        <v>21</v>
      </c>
      <c r="H98" s="8" t="s">
        <v>28</v>
      </c>
    </row>
    <row r="99" spans="1:8" s="7" customFormat="1" x14ac:dyDescent="0.25">
      <c r="A99" s="13" t="s">
        <v>204</v>
      </c>
      <c r="B99" s="10">
        <f>MONTH(tbl_operations[[#This Row],[Data]])</f>
        <v>9</v>
      </c>
      <c r="C99" s="8" t="s">
        <v>18</v>
      </c>
      <c r="D99" s="8" t="s">
        <v>19</v>
      </c>
      <c r="E99" s="8" t="s">
        <v>205</v>
      </c>
      <c r="F99" s="9">
        <v>556.67999999999995</v>
      </c>
      <c r="G99" s="8" t="s">
        <v>21</v>
      </c>
      <c r="H99" s="8" t="s">
        <v>17</v>
      </c>
    </row>
    <row r="100" spans="1:8" s="7" customFormat="1" x14ac:dyDescent="0.25">
      <c r="A100" s="13" t="s">
        <v>206</v>
      </c>
      <c r="B100" s="10">
        <f>MONTH(tbl_operations[[#This Row],[Data]])</f>
        <v>2</v>
      </c>
      <c r="C100" s="8" t="s">
        <v>13</v>
      </c>
      <c r="D100" s="8" t="s">
        <v>26</v>
      </c>
      <c r="E100" s="8" t="s">
        <v>207</v>
      </c>
      <c r="F100" s="9">
        <v>4499.1899999999996</v>
      </c>
      <c r="G100" s="8" t="s">
        <v>16</v>
      </c>
      <c r="H100" s="8" t="s">
        <v>28</v>
      </c>
    </row>
    <row r="101" spans="1:8" s="7" customFormat="1" x14ac:dyDescent="0.25">
      <c r="A101" s="13" t="s">
        <v>208</v>
      </c>
      <c r="B101" s="10">
        <f>MONTH(tbl_operations[[#This Row],[Data]])</f>
        <v>3</v>
      </c>
      <c r="C101" s="8" t="s">
        <v>18</v>
      </c>
      <c r="D101" s="8" t="s">
        <v>14</v>
      </c>
      <c r="E101" s="8" t="s">
        <v>209</v>
      </c>
      <c r="F101" s="9">
        <v>1559.88</v>
      </c>
      <c r="G101" s="8" t="s">
        <v>16</v>
      </c>
      <c r="H101" s="8" t="s">
        <v>28</v>
      </c>
    </row>
    <row r="102" spans="1:8" customFormat="1" x14ac:dyDescent="0.25">
      <c r="A102" s="13"/>
      <c r="B102" s="10"/>
      <c r="C102" s="8"/>
      <c r="D102" s="8"/>
      <c r="E102" s="8"/>
      <c r="F102" s="9"/>
      <c r="G102" s="8"/>
      <c r="H102" s="8"/>
    </row>
    <row r="103" spans="1:8" customFormat="1" x14ac:dyDescent="0.25">
      <c r="A103" s="13"/>
      <c r="B103" s="10"/>
      <c r="C103" s="8"/>
      <c r="D103" s="8"/>
      <c r="E103" s="8"/>
      <c r="F103" s="9"/>
      <c r="G103" s="8"/>
      <c r="H103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0E46-D494-4FA1-A50B-142577A2CF42}">
  <sheetPr>
    <tabColor rgb="FF0070C0"/>
  </sheetPr>
  <dimension ref="C1:G13"/>
  <sheetViews>
    <sheetView workbookViewId="0">
      <selection activeCell="C1" sqref="C1"/>
    </sheetView>
  </sheetViews>
  <sheetFormatPr defaultRowHeight="15" x14ac:dyDescent="0.25"/>
  <cols>
    <col min="3" max="3" width="18.42578125" bestFit="1" customWidth="1"/>
    <col min="4" max="4" width="13.85546875" bestFit="1" customWidth="1"/>
    <col min="6" max="6" width="18.42578125" bestFit="1" customWidth="1"/>
    <col min="7" max="7" width="13.85546875" bestFit="1" customWidth="1"/>
  </cols>
  <sheetData>
    <row r="1" spans="3:7" x14ac:dyDescent="0.25">
      <c r="C1" s="2" t="s">
        <v>1</v>
      </c>
      <c r="D1" t="s">
        <v>18</v>
      </c>
      <c r="F1" s="2" t="s">
        <v>1</v>
      </c>
      <c r="G1" t="s">
        <v>13</v>
      </c>
    </row>
    <row r="3" spans="3:7" x14ac:dyDescent="0.25">
      <c r="C3" s="2" t="s">
        <v>210</v>
      </c>
      <c r="D3" t="s">
        <v>212</v>
      </c>
      <c r="F3" s="2" t="s">
        <v>210</v>
      </c>
      <c r="G3" t="s">
        <v>212</v>
      </c>
    </row>
    <row r="4" spans="3:7" x14ac:dyDescent="0.25">
      <c r="C4" s="3" t="s">
        <v>58</v>
      </c>
      <c r="D4" s="1">
        <v>10396.600000000002</v>
      </c>
      <c r="F4" s="3" t="s">
        <v>58</v>
      </c>
      <c r="G4" s="1">
        <v>14604.59</v>
      </c>
    </row>
    <row r="5" spans="3:7" x14ac:dyDescent="0.25">
      <c r="C5" s="3" t="s">
        <v>19</v>
      </c>
      <c r="D5" s="1">
        <v>4178.4799999999996</v>
      </c>
      <c r="F5" s="3" t="s">
        <v>19</v>
      </c>
      <c r="G5" s="1">
        <v>22954.690000000002</v>
      </c>
    </row>
    <row r="6" spans="3:7" x14ac:dyDescent="0.25">
      <c r="C6" s="3" t="s">
        <v>26</v>
      </c>
      <c r="D6" s="1">
        <v>7471.4500000000007</v>
      </c>
      <c r="F6" s="3" t="s">
        <v>26</v>
      </c>
      <c r="G6" s="1">
        <v>27394.359999999997</v>
      </c>
    </row>
    <row r="7" spans="3:7" x14ac:dyDescent="0.25">
      <c r="C7" s="3" t="s">
        <v>23</v>
      </c>
      <c r="D7" s="1">
        <v>19110.34</v>
      </c>
      <c r="F7" s="3" t="s">
        <v>23</v>
      </c>
      <c r="G7" s="1">
        <v>9653.619999999999</v>
      </c>
    </row>
    <row r="8" spans="3:7" x14ac:dyDescent="0.25">
      <c r="C8" s="3" t="s">
        <v>39</v>
      </c>
      <c r="D8" s="1">
        <v>11139.650000000001</v>
      </c>
      <c r="F8" s="3" t="s">
        <v>39</v>
      </c>
      <c r="G8" s="1">
        <v>8903.7099999999991</v>
      </c>
    </row>
    <row r="9" spans="3:7" x14ac:dyDescent="0.25">
      <c r="C9" s="3" t="s">
        <v>14</v>
      </c>
      <c r="D9" s="1">
        <v>22727.66</v>
      </c>
      <c r="F9" s="3" t="s">
        <v>14</v>
      </c>
      <c r="G9" s="1">
        <v>11091.759999999998</v>
      </c>
    </row>
    <row r="10" spans="3:7" x14ac:dyDescent="0.25">
      <c r="C10" s="3" t="s">
        <v>61</v>
      </c>
      <c r="D10" s="1">
        <v>22037.120000000003</v>
      </c>
      <c r="F10" s="3" t="s">
        <v>61</v>
      </c>
      <c r="G10" s="1">
        <v>4666.6099999999997</v>
      </c>
    </row>
    <row r="11" spans="3:7" x14ac:dyDescent="0.25">
      <c r="C11" s="3" t="s">
        <v>34</v>
      </c>
      <c r="D11" s="1">
        <v>13361.85</v>
      </c>
      <c r="F11" s="3" t="s">
        <v>34</v>
      </c>
      <c r="G11" s="1">
        <v>14359.2</v>
      </c>
    </row>
    <row r="12" spans="3:7" x14ac:dyDescent="0.25">
      <c r="C12" s="3" t="s">
        <v>64</v>
      </c>
      <c r="D12" s="1">
        <v>8189.38</v>
      </c>
      <c r="F12" s="3" t="s">
        <v>64</v>
      </c>
      <c r="G12" s="1">
        <v>7210.74</v>
      </c>
    </row>
    <row r="13" spans="3:7" x14ac:dyDescent="0.25">
      <c r="C13" s="3" t="s">
        <v>211</v>
      </c>
      <c r="D13" s="1">
        <v>118612.53000000003</v>
      </c>
      <c r="F13" s="3" t="s">
        <v>211</v>
      </c>
      <c r="G13" s="1">
        <v>120839.28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D101-130A-46AC-9EEF-01A76D4515B8}">
  <dimension ref="A1:U1"/>
  <sheetViews>
    <sheetView showGridLines="0" showRowColHeaders="0" tabSelected="1" workbookViewId="0">
      <selection activeCell="V1" sqref="V1:XFD1048576"/>
    </sheetView>
  </sheetViews>
  <sheetFormatPr defaultColWidth="0" defaultRowHeight="15" x14ac:dyDescent="0.25"/>
  <cols>
    <col min="1" max="1" width="28.5703125" style="4" customWidth="1"/>
    <col min="2" max="21" width="9.140625" style="5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CCCC-BAE7-4378-BEA7-6A66444BE9B3}">
  <sheetPr>
    <tabColor rgb="FF0070C0"/>
  </sheetPr>
  <dimension ref="C1:D18"/>
  <sheetViews>
    <sheetView workbookViewId="0">
      <selection activeCell="D5" sqref="D4:D5"/>
    </sheetView>
  </sheetViews>
  <sheetFormatPr defaultRowHeight="15" x14ac:dyDescent="0.25"/>
  <cols>
    <col min="3" max="3" width="19.85546875" customWidth="1"/>
    <col min="4" max="4" width="20.85546875" customWidth="1"/>
  </cols>
  <sheetData>
    <row r="1" spans="3:4" s="11" customFormat="1" ht="81" customHeight="1" x14ac:dyDescent="0.25"/>
    <row r="4" spans="3:4" x14ac:dyDescent="0.25">
      <c r="C4" s="4" t="s">
        <v>216</v>
      </c>
      <c r="D4" s="1">
        <f ca="1">SUM(Tabela3[[#All],[Deposito reservado]])</f>
        <v>3143</v>
      </c>
    </row>
    <row r="5" spans="3:4" x14ac:dyDescent="0.25">
      <c r="C5" s="4" t="s">
        <v>217</v>
      </c>
      <c r="D5" s="1">
        <v>20000</v>
      </c>
    </row>
    <row r="6" spans="3:4" x14ac:dyDescent="0.25">
      <c r="C6" s="12" t="s">
        <v>214</v>
      </c>
      <c r="D6" s="12" t="s">
        <v>215</v>
      </c>
    </row>
    <row r="7" spans="3:4" x14ac:dyDescent="0.25">
      <c r="C7" s="14">
        <v>45271</v>
      </c>
      <c r="D7" s="6">
        <v>50</v>
      </c>
    </row>
    <row r="8" spans="3:4" x14ac:dyDescent="0.25">
      <c r="C8" s="15">
        <v>45248</v>
      </c>
      <c r="D8" s="6">
        <f ca="1">RANDBETWEEN(10,500)</f>
        <v>106</v>
      </c>
    </row>
    <row r="9" spans="3:4" x14ac:dyDescent="0.25">
      <c r="C9" s="14">
        <v>45225</v>
      </c>
      <c r="D9" s="6">
        <f t="shared" ref="D9:D18" ca="1" si="0">RANDBETWEEN(10,500)</f>
        <v>257</v>
      </c>
    </row>
    <row r="10" spans="3:4" x14ac:dyDescent="0.25">
      <c r="C10" s="15">
        <v>45202</v>
      </c>
      <c r="D10" s="6">
        <f t="shared" ca="1" si="0"/>
        <v>18</v>
      </c>
    </row>
    <row r="11" spans="3:4" x14ac:dyDescent="0.25">
      <c r="C11" s="14">
        <v>45179</v>
      </c>
      <c r="D11" s="6">
        <f t="shared" ca="1" si="0"/>
        <v>427</v>
      </c>
    </row>
    <row r="12" spans="3:4" x14ac:dyDescent="0.25">
      <c r="C12" s="15">
        <v>45156</v>
      </c>
      <c r="D12" s="6">
        <f t="shared" ca="1" si="0"/>
        <v>244</v>
      </c>
    </row>
    <row r="13" spans="3:4" x14ac:dyDescent="0.25">
      <c r="C13" s="14">
        <v>45133</v>
      </c>
      <c r="D13" s="6">
        <f t="shared" ca="1" si="0"/>
        <v>171</v>
      </c>
    </row>
    <row r="14" spans="3:4" x14ac:dyDescent="0.25">
      <c r="C14" s="15">
        <v>45110</v>
      </c>
      <c r="D14" s="6">
        <f t="shared" ca="1" si="0"/>
        <v>358</v>
      </c>
    </row>
    <row r="15" spans="3:4" x14ac:dyDescent="0.25">
      <c r="C15" s="14">
        <v>45087</v>
      </c>
      <c r="D15" s="6">
        <f t="shared" ca="1" si="0"/>
        <v>306</v>
      </c>
    </row>
    <row r="16" spans="3:4" x14ac:dyDescent="0.25">
      <c r="C16" s="15">
        <v>45064</v>
      </c>
      <c r="D16" s="6">
        <f t="shared" ca="1" si="0"/>
        <v>453</v>
      </c>
    </row>
    <row r="17" spans="3:4" x14ac:dyDescent="0.25">
      <c r="C17" s="14">
        <v>45041</v>
      </c>
      <c r="D17" s="6">
        <f t="shared" ca="1" si="0"/>
        <v>346</v>
      </c>
    </row>
    <row r="18" spans="3:4" x14ac:dyDescent="0.25">
      <c r="C18" s="15">
        <v>45018</v>
      </c>
      <c r="D18" s="6">
        <f t="shared" ca="1" si="0"/>
        <v>407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Dashboard</vt:lpstr>
      <vt:lpstr>Caixinha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Calore</dc:creator>
  <cp:lastModifiedBy>Murilo Calore</cp:lastModifiedBy>
  <dcterms:created xsi:type="dcterms:W3CDTF">2024-12-02T13:50:12Z</dcterms:created>
  <dcterms:modified xsi:type="dcterms:W3CDTF">2024-12-02T16:31:34Z</dcterms:modified>
</cp:coreProperties>
</file>