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620" windowHeight="14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1" i="1"/>
  <c r="D31" s="1"/>
  <c r="E31" s="1"/>
  <c r="F31" s="1"/>
  <c r="G31" s="1"/>
  <c r="H31" s="1"/>
  <c r="C30"/>
  <c r="D30" s="1"/>
  <c r="E30" s="1"/>
  <c r="F30" s="1"/>
  <c r="G30" s="1"/>
  <c r="H30" s="1"/>
  <c r="C29"/>
  <c r="D29" s="1"/>
  <c r="E29" s="1"/>
  <c r="F29" s="1"/>
  <c r="G29" s="1"/>
  <c r="H29" s="1"/>
  <c r="C32"/>
  <c r="D32" s="1"/>
  <c r="E32" s="1"/>
  <c r="F32" s="1"/>
  <c r="G32" s="1"/>
  <c r="H32" s="1"/>
  <c r="C28"/>
  <c r="D28" s="1"/>
  <c r="E28" s="1"/>
  <c r="F28" s="1"/>
  <c r="G28" s="1"/>
  <c r="H28" s="1"/>
  <c r="C26"/>
  <c r="D26" s="1"/>
  <c r="E26" s="1"/>
  <c r="F26" s="1"/>
  <c r="G26" s="1"/>
  <c r="H26" s="1"/>
  <c r="C27"/>
  <c r="D27" s="1"/>
  <c r="E27" s="1"/>
  <c r="F27" s="1"/>
  <c r="G27" s="1"/>
  <c r="H27" s="1"/>
  <c r="B8"/>
  <c r="B9"/>
  <c r="C9" s="1"/>
  <c r="D9" s="1"/>
  <c r="E9" s="1"/>
  <c r="F9" s="1"/>
  <c r="G9" s="1"/>
  <c r="H9" s="1"/>
  <c r="B10"/>
  <c r="C10" s="1"/>
  <c r="D10" s="1"/>
  <c r="E10" s="1"/>
  <c r="F10" s="1"/>
  <c r="G10" s="1"/>
  <c r="H10" s="1"/>
  <c r="B11"/>
  <c r="C11" s="1"/>
  <c r="D11" s="1"/>
  <c r="E11" s="1"/>
  <c r="F11" s="1"/>
  <c r="G11" s="1"/>
  <c r="H11" s="1"/>
  <c r="B12"/>
  <c r="C12" s="1"/>
  <c r="D12" s="1"/>
  <c r="E12" s="1"/>
  <c r="F12" s="1"/>
  <c r="G12" s="1"/>
  <c r="H12" s="1"/>
  <c r="B13"/>
  <c r="C13" s="1"/>
  <c r="D13" s="1"/>
  <c r="E13" s="1"/>
  <c r="F13" s="1"/>
  <c r="G13" s="1"/>
  <c r="H13" s="1"/>
  <c r="B14"/>
  <c r="C14" s="1"/>
  <c r="D14" s="1"/>
  <c r="E14" s="1"/>
  <c r="F14" s="1"/>
  <c r="G14" s="1"/>
  <c r="H14" s="1"/>
  <c r="B15"/>
  <c r="C15" s="1"/>
  <c r="D15" s="1"/>
  <c r="E15" s="1"/>
  <c r="F15" s="1"/>
  <c r="G15" s="1"/>
  <c r="H15" s="1"/>
  <c r="B16"/>
  <c r="C16" s="1"/>
  <c r="D16" s="1"/>
  <c r="E16" s="1"/>
  <c r="F16" s="1"/>
  <c r="G16" s="1"/>
  <c r="H16" s="1"/>
  <c r="B17"/>
  <c r="C17" s="1"/>
  <c r="D17" s="1"/>
  <c r="E17" s="1"/>
  <c r="F17" s="1"/>
  <c r="G17" s="1"/>
  <c r="H17" s="1"/>
  <c r="B7"/>
  <c r="C7" s="1"/>
  <c r="D7" s="1"/>
  <c r="E7" s="1"/>
  <c r="F7" s="1"/>
  <c r="G7" s="1"/>
  <c r="H7" s="1"/>
  <c r="C8"/>
  <c r="D8" s="1"/>
  <c r="E8" s="1"/>
  <c r="F8" s="1"/>
  <c r="G8" s="1"/>
  <c r="H8" s="1"/>
  <c r="C19"/>
  <c r="D19" s="1"/>
  <c r="E19" s="1"/>
  <c r="F19" s="1"/>
  <c r="G19" s="1"/>
  <c r="H19" s="1"/>
  <c r="C20"/>
  <c r="D20" s="1"/>
  <c r="E20" s="1"/>
  <c r="F20" s="1"/>
  <c r="G20" s="1"/>
  <c r="H20" s="1"/>
  <c r="C21"/>
  <c r="D21" s="1"/>
  <c r="E21" s="1"/>
  <c r="F21" s="1"/>
  <c r="G21" s="1"/>
  <c r="H21" s="1"/>
  <c r="C22"/>
  <c r="D22" s="1"/>
  <c r="E22" s="1"/>
  <c r="F22" s="1"/>
  <c r="G22" s="1"/>
  <c r="H22" s="1"/>
  <c r="C23"/>
  <c r="D23" s="1"/>
  <c r="E23" s="1"/>
  <c r="F23" s="1"/>
  <c r="G23" s="1"/>
  <c r="H23" s="1"/>
  <c r="C24"/>
  <c r="D24" s="1"/>
  <c r="E24" s="1"/>
  <c r="F24" s="1"/>
  <c r="G24" s="1"/>
  <c r="H24" s="1"/>
  <c r="C25"/>
  <c r="D25" s="1"/>
  <c r="E25" s="1"/>
  <c r="F25" s="1"/>
  <c r="G25" s="1"/>
  <c r="H25" s="1"/>
  <c r="C6"/>
  <c r="D6" s="1"/>
  <c r="E6" s="1"/>
  <c r="F6" s="1"/>
  <c r="G6" s="1"/>
  <c r="H6" s="1"/>
  <c r="C18"/>
  <c r="D18" s="1"/>
  <c r="E18" s="1"/>
  <c r="F18" s="1"/>
  <c r="G18" s="1"/>
  <c r="H18" s="1"/>
</calcChain>
</file>

<file path=xl/sharedStrings.xml><?xml version="1.0" encoding="utf-8"?>
<sst xmlns="http://schemas.openxmlformats.org/spreadsheetml/2006/main" count="17" uniqueCount="16">
  <si>
    <t>Patm=</t>
  </si>
  <si>
    <t>N/m2</t>
  </si>
  <si>
    <t>r=</t>
  </si>
  <si>
    <t>kg/m3</t>
  </si>
  <si>
    <t>m/s2</t>
  </si>
  <si>
    <t>g=</t>
  </si>
  <si>
    <t>Depth (ft)</t>
  </si>
  <si>
    <t>Depth(m)</t>
  </si>
  <si>
    <t>Pfluid(N/m2)</t>
  </si>
  <si>
    <t>Ptotal(N/m2)</t>
  </si>
  <si>
    <t>Ptotal(psi)</t>
  </si>
  <si>
    <t>Vout</t>
  </si>
  <si>
    <t>Digital</t>
  </si>
  <si>
    <t>Depth(in)</t>
  </si>
  <si>
    <t>(water)</t>
  </si>
  <si>
    <t>(sea water)</t>
  </si>
</sst>
</file>

<file path=xl/styles.xml><?xml version="1.0" encoding="utf-8"?>
<styleSheet xmlns="http://schemas.openxmlformats.org/spreadsheetml/2006/main">
  <numFmts count="1">
    <numFmt numFmtId="167" formatCode="0.0"/>
  </numFmts>
  <fonts count="2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11" fontId="0" fillId="0" borderId="0" xfId="0" applyNumberFormat="1"/>
    <xf numFmtId="2" fontId="1" fillId="2" borderId="1" xfId="1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1" fillId="2" borderId="1" xfId="1" applyNumberFormat="1" applyAlignment="1">
      <alignment horizontal="center"/>
    </xf>
    <xf numFmtId="167" fontId="1" fillId="2" borderId="1" xfId="1" applyNumberFormat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selection activeCell="L13" sqref="L13"/>
    </sheetView>
  </sheetViews>
  <sheetFormatPr defaultRowHeight="15"/>
  <cols>
    <col min="1" max="1" width="9.7109375" bestFit="1" customWidth="1"/>
    <col min="2" max="2" width="9.5703125" bestFit="1" customWidth="1"/>
    <col min="3" max="3" width="12.7109375" bestFit="1" customWidth="1"/>
    <col min="4" max="4" width="13.85546875" customWidth="1"/>
    <col min="5" max="5" width="13.5703125" customWidth="1"/>
    <col min="6" max="6" width="10.140625" customWidth="1"/>
    <col min="7" max="7" width="10.28515625" customWidth="1"/>
    <col min="8" max="8" width="11.140625" customWidth="1"/>
  </cols>
  <sheetData>
    <row r="1" spans="1:8">
      <c r="A1" t="s">
        <v>0</v>
      </c>
      <c r="B1" s="1">
        <v>101000</v>
      </c>
      <c r="C1" t="s">
        <v>1</v>
      </c>
    </row>
    <row r="2" spans="1:8">
      <c r="A2" t="s">
        <v>2</v>
      </c>
      <c r="B2" s="1">
        <v>1000</v>
      </c>
      <c r="C2" t="s">
        <v>3</v>
      </c>
      <c r="D2" t="s">
        <v>14</v>
      </c>
      <c r="F2" s="1">
        <v>1030</v>
      </c>
      <c r="G2" t="s">
        <v>3</v>
      </c>
      <c r="H2" t="s">
        <v>15</v>
      </c>
    </row>
    <row r="3" spans="1:8">
      <c r="A3" t="s">
        <v>5</v>
      </c>
      <c r="B3">
        <v>9.8000000000000007</v>
      </c>
      <c r="C3" t="s">
        <v>4</v>
      </c>
    </row>
    <row r="5" spans="1:8">
      <c r="A5" s="3" t="s">
        <v>13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</row>
    <row r="6" spans="1:8">
      <c r="A6" s="3"/>
      <c r="B6" s="3">
        <v>0</v>
      </c>
      <c r="C6" s="2">
        <f>CONVERT(B6,"ft","m")</f>
        <v>0</v>
      </c>
      <c r="D6" s="5">
        <f>$B$2*$B$3*C6</f>
        <v>0</v>
      </c>
      <c r="E6" s="5">
        <f>$B$1+D6</f>
        <v>101000</v>
      </c>
      <c r="F6" s="6">
        <f>E6*0.000145037743897283</f>
        <v>14.648812133625583</v>
      </c>
      <c r="G6" s="2">
        <f>(F6-1.045)/7.42</f>
        <v>1.8333978616746069</v>
      </c>
      <c r="H6" s="5">
        <f>G6*204.6</f>
        <v>375.11320249862456</v>
      </c>
    </row>
    <row r="7" spans="1:8">
      <c r="A7" s="3">
        <v>1</v>
      </c>
      <c r="B7" s="2">
        <f>A7/12</f>
        <v>8.3333333333333329E-2</v>
      </c>
      <c r="C7" s="2">
        <f>CONVERT(B7,"ft","m")</f>
        <v>2.5399999999999999E-2</v>
      </c>
      <c r="D7" s="5">
        <f>$B$2*$B$3*C7</f>
        <v>248.92</v>
      </c>
      <c r="E7" s="5">
        <f>$B$1+D7</f>
        <v>101248.92</v>
      </c>
      <c r="F7" s="6">
        <f>E7*0.000145037743897283</f>
        <v>14.684914928836495</v>
      </c>
      <c r="G7" s="2">
        <f>(F7-1.045)/7.42</f>
        <v>1.8382634674981799</v>
      </c>
      <c r="H7" s="5">
        <f>G7*204.6</f>
        <v>376.10870545012762</v>
      </c>
    </row>
    <row r="8" spans="1:8">
      <c r="A8" s="3">
        <v>2</v>
      </c>
      <c r="B8" s="2">
        <f t="shared" ref="B8:B17" si="0">A8/12</f>
        <v>0.16666666666666666</v>
      </c>
      <c r="C8" s="2">
        <f>CONVERT(B8,"ft","m")</f>
        <v>5.0799999999999998E-2</v>
      </c>
      <c r="D8" s="5">
        <f>$B$2*$B$3*C8</f>
        <v>497.84</v>
      </c>
      <c r="E8" s="5">
        <f>$B$1+D8</f>
        <v>101497.84</v>
      </c>
      <c r="F8" s="6">
        <f>E8*0.000145037743897283</f>
        <v>14.721017724047407</v>
      </c>
      <c r="G8" s="2">
        <f>(F8-1.045)/7.42</f>
        <v>1.8431290733217529</v>
      </c>
      <c r="H8" s="5">
        <f>G8*204.6</f>
        <v>377.10420840163061</v>
      </c>
    </row>
    <row r="9" spans="1:8">
      <c r="A9" s="3">
        <v>3</v>
      </c>
      <c r="B9" s="2">
        <f t="shared" si="0"/>
        <v>0.25</v>
      </c>
      <c r="C9" s="2">
        <f t="shared" ref="C9:C17" si="1">CONVERT(B9,"ft","m")</f>
        <v>7.6200000000000004E-2</v>
      </c>
      <c r="D9" s="5">
        <f t="shared" ref="D9:D17" si="2">$B$2*$B$3*C9</f>
        <v>746.76</v>
      </c>
      <c r="E9" s="5">
        <f t="shared" ref="E9:E17" si="3">$B$1+D9</f>
        <v>101746.76</v>
      </c>
      <c r="F9" s="6">
        <f t="shared" ref="F9:F17" si="4">E9*0.000145037743897283</f>
        <v>14.757120519258319</v>
      </c>
      <c r="G9" s="2">
        <f t="shared" ref="G9:G17" si="5">(F9-1.045)/7.42</f>
        <v>1.8479946791453259</v>
      </c>
      <c r="H9" s="5">
        <f t="shared" ref="H9:H17" si="6">G9*204.6</f>
        <v>378.09971135313367</v>
      </c>
    </row>
    <row r="10" spans="1:8">
      <c r="A10" s="3">
        <v>4</v>
      </c>
      <c r="B10" s="2">
        <f t="shared" si="0"/>
        <v>0.33333333333333331</v>
      </c>
      <c r="C10" s="2">
        <f t="shared" si="1"/>
        <v>0.1016</v>
      </c>
      <c r="D10" s="5">
        <f t="shared" si="2"/>
        <v>995.68</v>
      </c>
      <c r="E10" s="5">
        <f t="shared" si="3"/>
        <v>101995.68</v>
      </c>
      <c r="F10" s="6">
        <f t="shared" si="4"/>
        <v>14.793223314469229</v>
      </c>
      <c r="G10" s="2">
        <f t="shared" si="5"/>
        <v>1.8528602849688989</v>
      </c>
      <c r="H10" s="5">
        <f t="shared" si="6"/>
        <v>379.09521430463673</v>
      </c>
    </row>
    <row r="11" spans="1:8">
      <c r="A11" s="3">
        <v>5</v>
      </c>
      <c r="B11" s="2">
        <f t="shared" si="0"/>
        <v>0.41666666666666669</v>
      </c>
      <c r="C11" s="2">
        <f t="shared" si="1"/>
        <v>0.127</v>
      </c>
      <c r="D11" s="5">
        <f t="shared" si="2"/>
        <v>1244.5999999999999</v>
      </c>
      <c r="E11" s="5">
        <f t="shared" si="3"/>
        <v>102244.6</v>
      </c>
      <c r="F11" s="6">
        <f t="shared" si="4"/>
        <v>14.829326109680142</v>
      </c>
      <c r="G11" s="2">
        <f t="shared" si="5"/>
        <v>1.8577258907924721</v>
      </c>
      <c r="H11" s="5">
        <f t="shared" si="6"/>
        <v>380.09071725613978</v>
      </c>
    </row>
    <row r="12" spans="1:8">
      <c r="A12" s="3">
        <v>6</v>
      </c>
      <c r="B12" s="2">
        <f t="shared" si="0"/>
        <v>0.5</v>
      </c>
      <c r="C12" s="2">
        <f t="shared" si="1"/>
        <v>0.15240000000000001</v>
      </c>
      <c r="D12" s="5">
        <f t="shared" si="2"/>
        <v>1493.52</v>
      </c>
      <c r="E12" s="5">
        <f t="shared" si="3"/>
        <v>102493.52</v>
      </c>
      <c r="F12" s="6">
        <f t="shared" si="4"/>
        <v>14.865428904891054</v>
      </c>
      <c r="G12" s="2">
        <f t="shared" si="5"/>
        <v>1.8625914966160451</v>
      </c>
      <c r="H12" s="5">
        <f t="shared" si="6"/>
        <v>381.08622020764278</v>
      </c>
    </row>
    <row r="13" spans="1:8">
      <c r="A13" s="3">
        <v>7</v>
      </c>
      <c r="B13" s="2">
        <f t="shared" si="0"/>
        <v>0.58333333333333337</v>
      </c>
      <c r="C13" s="2">
        <f t="shared" si="1"/>
        <v>0.17780000000000001</v>
      </c>
      <c r="D13" s="5">
        <f t="shared" si="2"/>
        <v>1742.44</v>
      </c>
      <c r="E13" s="5">
        <f t="shared" si="3"/>
        <v>102742.44</v>
      </c>
      <c r="F13" s="6">
        <f t="shared" si="4"/>
        <v>14.901531700101966</v>
      </c>
      <c r="G13" s="2">
        <f t="shared" si="5"/>
        <v>1.867457102439618</v>
      </c>
      <c r="H13" s="5">
        <f t="shared" si="6"/>
        <v>382.08172315914584</v>
      </c>
    </row>
    <row r="14" spans="1:8">
      <c r="A14" s="3">
        <v>8</v>
      </c>
      <c r="B14" s="2">
        <f t="shared" si="0"/>
        <v>0.66666666666666663</v>
      </c>
      <c r="C14" s="2">
        <f t="shared" si="1"/>
        <v>0.20319999999999999</v>
      </c>
      <c r="D14" s="5">
        <f t="shared" si="2"/>
        <v>1991.36</v>
      </c>
      <c r="E14" s="5">
        <f t="shared" si="3"/>
        <v>102991.36</v>
      </c>
      <c r="F14" s="6">
        <f t="shared" si="4"/>
        <v>14.937634495312878</v>
      </c>
      <c r="G14" s="2">
        <f t="shared" si="5"/>
        <v>1.872322708263191</v>
      </c>
      <c r="H14" s="5">
        <f t="shared" si="6"/>
        <v>383.07722611064889</v>
      </c>
    </row>
    <row r="15" spans="1:8">
      <c r="A15" s="3">
        <v>9</v>
      </c>
      <c r="B15" s="2">
        <f t="shared" si="0"/>
        <v>0.75</v>
      </c>
      <c r="C15" s="2">
        <f t="shared" si="1"/>
        <v>0.2286</v>
      </c>
      <c r="D15" s="5">
        <f t="shared" si="2"/>
        <v>2240.2800000000002</v>
      </c>
      <c r="E15" s="5">
        <f t="shared" si="3"/>
        <v>103240.28</v>
      </c>
      <c r="F15" s="6">
        <f t="shared" si="4"/>
        <v>14.973737290523788</v>
      </c>
      <c r="G15" s="2">
        <f t="shared" si="5"/>
        <v>1.877188314086764</v>
      </c>
      <c r="H15" s="5">
        <f t="shared" si="6"/>
        <v>384.07272906215189</v>
      </c>
    </row>
    <row r="16" spans="1:8">
      <c r="A16" s="3">
        <v>10</v>
      </c>
      <c r="B16" s="2">
        <f t="shared" si="0"/>
        <v>0.83333333333333337</v>
      </c>
      <c r="C16" s="2">
        <f t="shared" si="1"/>
        <v>0.254</v>
      </c>
      <c r="D16" s="5">
        <f t="shared" si="2"/>
        <v>2489.1999999999998</v>
      </c>
      <c r="E16" s="5">
        <f t="shared" si="3"/>
        <v>103489.2</v>
      </c>
      <c r="F16" s="6">
        <f t="shared" si="4"/>
        <v>15.0098400857347</v>
      </c>
      <c r="G16" s="2">
        <f t="shared" si="5"/>
        <v>1.882053919910337</v>
      </c>
      <c r="H16" s="5">
        <f t="shared" si="6"/>
        <v>385.06823201365495</v>
      </c>
    </row>
    <row r="17" spans="1:8">
      <c r="A17" s="3">
        <v>11</v>
      </c>
      <c r="B17" s="2">
        <f t="shared" si="0"/>
        <v>0.91666666666666663</v>
      </c>
      <c r="C17" s="2">
        <f t="shared" si="1"/>
        <v>0.27939999999999998</v>
      </c>
      <c r="D17" s="5">
        <f t="shared" si="2"/>
        <v>2738.12</v>
      </c>
      <c r="E17" s="5">
        <f t="shared" si="3"/>
        <v>103738.12</v>
      </c>
      <c r="F17" s="6">
        <f t="shared" si="4"/>
        <v>15.045942880945612</v>
      </c>
      <c r="G17" s="2">
        <f t="shared" si="5"/>
        <v>1.88691952573391</v>
      </c>
      <c r="H17" s="5">
        <f t="shared" si="6"/>
        <v>386.06373496515795</v>
      </c>
    </row>
    <row r="18" spans="1:8">
      <c r="A18" s="3"/>
      <c r="B18" s="3">
        <v>1</v>
      </c>
      <c r="C18" s="2">
        <f>CONVERT(B18,"ft","m")</f>
        <v>0.30480000000000002</v>
      </c>
      <c r="D18" s="5">
        <f t="shared" ref="D18:D25" si="7">$B$2*$B$3*C18</f>
        <v>2987.04</v>
      </c>
      <c r="E18" s="5">
        <f t="shared" ref="E18:E25" si="8">$B$1+D18</f>
        <v>103987.04</v>
      </c>
      <c r="F18" s="6">
        <f t="shared" ref="F18:F25" si="9">E18*0.000145037743897283</f>
        <v>15.082045676156524</v>
      </c>
      <c r="G18" s="2">
        <f t="shared" ref="G18:G25" si="10">(F18-1.045)/7.42</f>
        <v>1.891785131557483</v>
      </c>
      <c r="H18" s="5">
        <f t="shared" ref="H18:H25" si="11">G18*204.6</f>
        <v>387.059237916661</v>
      </c>
    </row>
    <row r="19" spans="1:8">
      <c r="A19" s="3"/>
      <c r="B19" s="3">
        <v>2</v>
      </c>
      <c r="C19" s="2">
        <f t="shared" ref="C19:C25" si="12">CONVERT(B19,"ft","m")</f>
        <v>0.60960000000000003</v>
      </c>
      <c r="D19" s="5">
        <f t="shared" si="7"/>
        <v>5974.08</v>
      </c>
      <c r="E19" s="5">
        <f t="shared" si="8"/>
        <v>106974.08</v>
      </c>
      <c r="F19" s="6">
        <f t="shared" si="9"/>
        <v>15.515279218687464</v>
      </c>
      <c r="G19" s="2">
        <f t="shared" si="10"/>
        <v>1.950172401440359</v>
      </c>
      <c r="H19" s="5">
        <f t="shared" si="11"/>
        <v>399.00527333469745</v>
      </c>
    </row>
    <row r="20" spans="1:8">
      <c r="A20" s="3"/>
      <c r="B20" s="3">
        <v>3</v>
      </c>
      <c r="C20" s="2">
        <f t="shared" si="12"/>
        <v>0.91439999999999999</v>
      </c>
      <c r="D20" s="5">
        <f t="shared" si="7"/>
        <v>8961.1200000000008</v>
      </c>
      <c r="E20" s="5">
        <f t="shared" si="8"/>
        <v>109961.12</v>
      </c>
      <c r="F20" s="6">
        <f t="shared" si="9"/>
        <v>15.948512761218403</v>
      </c>
      <c r="G20" s="2">
        <f t="shared" si="10"/>
        <v>2.0085596713232348</v>
      </c>
      <c r="H20" s="5">
        <f t="shared" si="11"/>
        <v>410.95130875273384</v>
      </c>
    </row>
    <row r="21" spans="1:8">
      <c r="A21" s="3"/>
      <c r="B21" s="3">
        <v>4</v>
      </c>
      <c r="C21" s="2">
        <f t="shared" si="12"/>
        <v>1.2192000000000001</v>
      </c>
      <c r="D21" s="5">
        <f t="shared" si="7"/>
        <v>11948.16</v>
      </c>
      <c r="E21" s="5">
        <f t="shared" si="8"/>
        <v>112948.16</v>
      </c>
      <c r="F21" s="6">
        <f t="shared" si="9"/>
        <v>16.381746303749345</v>
      </c>
      <c r="G21" s="2">
        <f t="shared" si="10"/>
        <v>2.0669469412061114</v>
      </c>
      <c r="H21" s="5">
        <f t="shared" si="11"/>
        <v>422.8973441707704</v>
      </c>
    </row>
    <row r="22" spans="1:8">
      <c r="A22" s="3"/>
      <c r="B22" s="3">
        <v>5</v>
      </c>
      <c r="C22" s="2">
        <f t="shared" si="12"/>
        <v>1.524</v>
      </c>
      <c r="D22" s="5">
        <f t="shared" si="7"/>
        <v>14935.2</v>
      </c>
      <c r="E22" s="5">
        <f t="shared" si="8"/>
        <v>115935.2</v>
      </c>
      <c r="F22" s="6">
        <f t="shared" si="9"/>
        <v>16.814979846280284</v>
      </c>
      <c r="G22" s="2">
        <f t="shared" si="10"/>
        <v>2.1253342110889872</v>
      </c>
      <c r="H22" s="5">
        <f t="shared" si="11"/>
        <v>434.84337958880678</v>
      </c>
    </row>
    <row r="23" spans="1:8">
      <c r="A23" s="3"/>
      <c r="B23" s="3">
        <v>6</v>
      </c>
      <c r="C23" s="2">
        <f t="shared" si="12"/>
        <v>1.8288</v>
      </c>
      <c r="D23" s="5">
        <f t="shared" si="7"/>
        <v>17922.240000000002</v>
      </c>
      <c r="E23" s="5">
        <f t="shared" si="8"/>
        <v>118922.24000000001</v>
      </c>
      <c r="F23" s="6">
        <f t="shared" si="9"/>
        <v>17.248213388811227</v>
      </c>
      <c r="G23" s="2">
        <f t="shared" si="10"/>
        <v>2.1837214809718635</v>
      </c>
      <c r="H23" s="5">
        <f t="shared" si="11"/>
        <v>446.78941500684323</v>
      </c>
    </row>
    <row r="24" spans="1:8">
      <c r="A24" s="3"/>
      <c r="B24" s="3">
        <v>7</v>
      </c>
      <c r="C24" s="2">
        <f t="shared" si="12"/>
        <v>2.1335999999999999</v>
      </c>
      <c r="D24" s="5">
        <f t="shared" si="7"/>
        <v>20909.28</v>
      </c>
      <c r="E24" s="5">
        <f t="shared" si="8"/>
        <v>121909.28</v>
      </c>
      <c r="F24" s="6">
        <f t="shared" si="9"/>
        <v>17.681446931342165</v>
      </c>
      <c r="G24" s="2">
        <f t="shared" si="10"/>
        <v>2.2421087508547393</v>
      </c>
      <c r="H24" s="5">
        <f t="shared" si="11"/>
        <v>458.73545042487962</v>
      </c>
    </row>
    <row r="25" spans="1:8">
      <c r="A25" s="3"/>
      <c r="B25" s="3">
        <v>8</v>
      </c>
      <c r="C25" s="2">
        <f t="shared" si="12"/>
        <v>2.4384000000000001</v>
      </c>
      <c r="D25" s="5">
        <f t="shared" si="7"/>
        <v>23896.32</v>
      </c>
      <c r="E25" s="5">
        <f t="shared" si="8"/>
        <v>124896.32000000001</v>
      </c>
      <c r="F25" s="6">
        <f t="shared" si="9"/>
        <v>18.114680473873108</v>
      </c>
      <c r="G25" s="2">
        <f t="shared" si="10"/>
        <v>2.3004960207376155</v>
      </c>
      <c r="H25" s="5">
        <f t="shared" si="11"/>
        <v>470.68148584291612</v>
      </c>
    </row>
    <row r="26" spans="1:8">
      <c r="A26" s="3"/>
      <c r="B26" s="3">
        <v>9</v>
      </c>
      <c r="C26" s="2">
        <f t="shared" ref="C26:C27" si="13">CONVERT(B26,"ft","m")</f>
        <v>2.7431999999999999</v>
      </c>
      <c r="D26" s="5">
        <f t="shared" ref="D26:D27" si="14">$B$2*$B$3*C26</f>
        <v>26883.359999999997</v>
      </c>
      <c r="E26" s="5">
        <f t="shared" ref="E26:E27" si="15">$B$1+D26</f>
        <v>127883.36</v>
      </c>
      <c r="F26" s="6">
        <f t="shared" ref="F26:F27" si="16">E26*0.000145037743897283</f>
        <v>18.547914016404047</v>
      </c>
      <c r="G26" s="2">
        <f t="shared" ref="G26:G27" si="17">(F26-1.045)/7.42</f>
        <v>2.3588832906204917</v>
      </c>
      <c r="H26" s="5">
        <f t="shared" ref="H26:H27" si="18">G26*204.6</f>
        <v>482.62752126095262</v>
      </c>
    </row>
    <row r="27" spans="1:8">
      <c r="A27" s="3"/>
      <c r="B27" s="3">
        <v>10</v>
      </c>
      <c r="C27" s="2">
        <f t="shared" si="13"/>
        <v>3.048</v>
      </c>
      <c r="D27" s="5">
        <f t="shared" si="14"/>
        <v>29870.400000000001</v>
      </c>
      <c r="E27" s="5">
        <f t="shared" si="15"/>
        <v>130870.39999999999</v>
      </c>
      <c r="F27" s="6">
        <f t="shared" si="16"/>
        <v>18.981147558934985</v>
      </c>
      <c r="G27" s="2">
        <f t="shared" si="17"/>
        <v>2.4172705605033671</v>
      </c>
      <c r="H27" s="5">
        <f t="shared" si="18"/>
        <v>494.57355667898889</v>
      </c>
    </row>
    <row r="28" spans="1:8">
      <c r="A28" s="3"/>
      <c r="B28" s="3">
        <v>20</v>
      </c>
      <c r="C28" s="2">
        <f t="shared" ref="C28" si="19">CONVERT(B28,"ft","m")</f>
        <v>6.0960000000000001</v>
      </c>
      <c r="D28" s="5">
        <f t="shared" ref="D28" si="20">$B$2*$B$3*C28</f>
        <v>59740.800000000003</v>
      </c>
      <c r="E28" s="5">
        <f t="shared" ref="E28" si="21">$B$1+D28</f>
        <v>160740.79999999999</v>
      </c>
      <c r="F28" s="6">
        <f t="shared" ref="F28" si="22">E28*0.000145037743897283</f>
        <v>23.313482984244388</v>
      </c>
      <c r="G28" s="2">
        <f t="shared" ref="G28" si="23">(F28-1.045)/7.42</f>
        <v>3.0011432593321277</v>
      </c>
      <c r="H28" s="5">
        <f t="shared" ref="H28" si="24">G28*204.6</f>
        <v>614.03391085935334</v>
      </c>
    </row>
    <row r="29" spans="1:8">
      <c r="A29" s="3"/>
      <c r="B29" s="3">
        <v>30</v>
      </c>
      <c r="C29" s="2">
        <f t="shared" ref="C29" si="25">CONVERT(B29,"ft","m")</f>
        <v>9.1440000000000001</v>
      </c>
      <c r="D29" s="5">
        <f t="shared" ref="D29" si="26">$B$2*$B$3*C29</f>
        <v>89611.199999999997</v>
      </c>
      <c r="E29" s="5">
        <f t="shared" ref="E29" si="27">$B$1+D29</f>
        <v>190611.20000000001</v>
      </c>
      <c r="F29" s="6">
        <f t="shared" ref="F29" si="28">E29*0.000145037743897283</f>
        <v>27.645818409553794</v>
      </c>
      <c r="G29" s="2">
        <f t="shared" ref="G29" si="29">(F29-1.045)/7.42</f>
        <v>3.5850159581608891</v>
      </c>
      <c r="H29" s="5">
        <f t="shared" ref="H29" si="30">G29*204.6</f>
        <v>733.4942650397179</v>
      </c>
    </row>
    <row r="30" spans="1:8">
      <c r="A30" s="3"/>
      <c r="B30" s="3">
        <v>40</v>
      </c>
      <c r="C30" s="2">
        <f t="shared" ref="C30" si="31">CONVERT(B30,"ft","m")</f>
        <v>12.192</v>
      </c>
      <c r="D30" s="5">
        <f t="shared" ref="D30" si="32">$B$2*$B$3*C30</f>
        <v>119481.60000000001</v>
      </c>
      <c r="E30" s="5">
        <f t="shared" ref="E30" si="33">$B$1+D30</f>
        <v>220481.6</v>
      </c>
      <c r="F30" s="6">
        <f t="shared" ref="F30" si="34">E30*0.000145037743897283</f>
        <v>31.978153834863193</v>
      </c>
      <c r="G30" s="2">
        <f t="shared" ref="G30" si="35">(F30-1.045)/7.42</f>
        <v>4.1688886569896484</v>
      </c>
      <c r="H30" s="5">
        <f t="shared" ref="H30" si="36">G30*204.6</f>
        <v>852.95461922008201</v>
      </c>
    </row>
    <row r="31" spans="1:8">
      <c r="A31" s="3"/>
      <c r="B31" s="3">
        <v>50</v>
      </c>
      <c r="C31" s="2">
        <f t="shared" ref="C31" si="37">CONVERT(B31,"ft","m")</f>
        <v>15.24</v>
      </c>
      <c r="D31" s="5">
        <f t="shared" ref="D31" si="38">$B$2*$B$3*C31</f>
        <v>149352</v>
      </c>
      <c r="E31" s="5">
        <f t="shared" ref="E31" si="39">$B$1+D31</f>
        <v>250352</v>
      </c>
      <c r="F31" s="6">
        <f t="shared" ref="F31" si="40">E31*0.000145037743897283</f>
        <v>36.310489260172595</v>
      </c>
      <c r="G31" s="2">
        <f t="shared" ref="G31" si="41">(F31-1.045)/7.42</f>
        <v>4.752761355818409</v>
      </c>
      <c r="H31" s="5">
        <f t="shared" ref="H31" si="42">G31*204.6</f>
        <v>972.41497340044646</v>
      </c>
    </row>
    <row r="32" spans="1:8">
      <c r="A32" s="3"/>
      <c r="B32" s="4">
        <v>300.87972206599198</v>
      </c>
      <c r="C32" s="2">
        <f>CONVERT(B32,"ft","m")</f>
        <v>91.708139285714353</v>
      </c>
      <c r="D32" s="5">
        <f>$B$2*$B$3*C32</f>
        <v>898739.76500000071</v>
      </c>
      <c r="E32" s="5">
        <f>$B$1+D32</f>
        <v>999739.76500000071</v>
      </c>
      <c r="F32" s="6">
        <f>E32*0.000145037743897283</f>
        <v>145</v>
      </c>
      <c r="G32" s="2">
        <f>(F32-1.045)/7.42</f>
        <v>19.400943396226417</v>
      </c>
      <c r="H32" s="5">
        <f>G32*204.6</f>
        <v>3969.4330188679246</v>
      </c>
    </row>
  </sheetData>
  <pageMargins left="0.70866141732283472" right="0.70866141732283472" top="0.74803149606299213" bottom="0.74803149606299213" header="0.31496062992125984" footer="0.31496062992125984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Avestin,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Hutchinson</dc:creator>
  <cp:lastModifiedBy>Nathan Hutchinson</cp:lastModifiedBy>
  <cp:lastPrinted>2011-03-09T19:25:09Z</cp:lastPrinted>
  <dcterms:created xsi:type="dcterms:W3CDTF">2010-09-10T17:31:31Z</dcterms:created>
  <dcterms:modified xsi:type="dcterms:W3CDTF">2011-03-09T19:25:18Z</dcterms:modified>
</cp:coreProperties>
</file>