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385" yWindow="-15" windowWidth="14430" windowHeight="13050" activeTab="2"/>
  </bookViews>
  <sheets>
    <sheet name="Condition - Summary" sheetId="8" r:id="rId1"/>
    <sheet name="Condition - Details" sheetId="7" r:id="rId2"/>
    <sheet name="Operation" sheetId="6" r:id="rId3"/>
  </sheets>
  <calcPr calcId="144525"/>
</workbook>
</file>

<file path=xl/calcChain.xml><?xml version="1.0" encoding="utf-8"?>
<calcChain xmlns="http://schemas.openxmlformats.org/spreadsheetml/2006/main">
  <c r="G11" i="6" l="1"/>
  <c r="G12" i="6"/>
  <c r="G13" i="6"/>
  <c r="G14" i="6"/>
  <c r="G15" i="6"/>
  <c r="G16" i="6"/>
  <c r="G17" i="6"/>
  <c r="E99" i="8"/>
  <c r="E98" i="8"/>
  <c r="E97" i="8"/>
  <c r="E96" i="8"/>
  <c r="E93" i="8"/>
  <c r="E90" i="8"/>
  <c r="E87" i="8"/>
  <c r="E77" i="8"/>
  <c r="E76" i="8"/>
  <c r="E74" i="8"/>
  <c r="E73" i="8"/>
  <c r="E72" i="8"/>
  <c r="E70" i="8"/>
  <c r="E67" i="8"/>
  <c r="E66" i="8"/>
  <c r="E65" i="8"/>
  <c r="E64" i="8"/>
  <c r="E63" i="8"/>
  <c r="E62" i="8"/>
  <c r="E61" i="8"/>
  <c r="E60" i="8"/>
  <c r="E59" i="8"/>
  <c r="E57" i="8"/>
  <c r="E49" i="8"/>
  <c r="E48" i="8"/>
  <c r="E47" i="8"/>
  <c r="E42" i="8"/>
  <c r="E41" i="8"/>
  <c r="E40" i="8"/>
  <c r="E39" i="8"/>
  <c r="E38" i="8"/>
  <c r="E32" i="8"/>
  <c r="E31" i="8"/>
  <c r="E22" i="8"/>
  <c r="E21" i="8"/>
  <c r="E19" i="8"/>
  <c r="E17" i="8"/>
  <c r="E13" i="8"/>
  <c r="E11" i="8"/>
  <c r="F212" i="7"/>
  <c r="B212" i="7"/>
  <c r="F205" i="7"/>
  <c r="B205" i="7"/>
  <c r="F201" i="7"/>
  <c r="A198" i="7"/>
  <c r="B201" i="7" s="1"/>
  <c r="F196" i="7"/>
  <c r="A193" i="7"/>
  <c r="B196" i="7" s="1"/>
  <c r="F191" i="7"/>
  <c r="B191" i="7"/>
  <c r="F183" i="7"/>
  <c r="B183" i="7"/>
  <c r="F172" i="7"/>
  <c r="B172" i="7"/>
  <c r="F154" i="7"/>
  <c r="B154" i="7"/>
  <c r="F143" i="7"/>
  <c r="E58" i="8" s="1"/>
  <c r="B143" i="7"/>
  <c r="F137" i="7"/>
  <c r="B137" i="7"/>
  <c r="F128" i="7"/>
  <c r="B128" i="7"/>
  <c r="F122" i="7"/>
  <c r="E44" i="8" s="1"/>
  <c r="B122" i="7"/>
  <c r="F114" i="7"/>
  <c r="B114" i="7"/>
  <c r="F105" i="7"/>
  <c r="E36" i="8" s="1"/>
  <c r="B105" i="7"/>
  <c r="F78" i="7"/>
  <c r="E27" i="8" s="1"/>
  <c r="B78" i="7"/>
  <c r="F90" i="7"/>
  <c r="E28" i="8" s="1"/>
  <c r="B90" i="7"/>
  <c r="F95" i="7"/>
  <c r="B95" i="7"/>
  <c r="F74" i="7"/>
  <c r="E25" i="8" s="1"/>
  <c r="B74" i="7"/>
  <c r="F67" i="7"/>
  <c r="E24" i="8" s="1"/>
  <c r="B67" i="7"/>
  <c r="B60" i="7"/>
  <c r="B57" i="7"/>
  <c r="F55" i="7"/>
  <c r="E18" i="8" s="1"/>
  <c r="C55" i="7"/>
  <c r="F49" i="7"/>
  <c r="B24" i="7"/>
  <c r="F22" i="7"/>
  <c r="E12" i="8" s="1"/>
  <c r="C22" i="7"/>
  <c r="G78" i="6"/>
  <c r="F73" i="6"/>
  <c r="E73" i="6"/>
  <c r="D73" i="6"/>
  <c r="G72" i="6"/>
  <c r="G71" i="6"/>
  <c r="G70" i="6"/>
  <c r="G69" i="6"/>
  <c r="G68" i="6"/>
  <c r="E65" i="6"/>
  <c r="D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E35" i="6"/>
  <c r="D35" i="6"/>
  <c r="G34" i="6"/>
  <c r="G33" i="6"/>
  <c r="G32" i="6"/>
  <c r="G31" i="6"/>
  <c r="G30" i="6"/>
  <c r="F35" i="6"/>
  <c r="G29" i="6"/>
  <c r="F24" i="6"/>
  <c r="E24" i="6"/>
  <c r="D24" i="6"/>
  <c r="G23" i="6"/>
  <c r="G22" i="6"/>
  <c r="G21" i="6"/>
  <c r="E18" i="6"/>
  <c r="D18" i="6"/>
  <c r="E14" i="8" l="1"/>
  <c r="G73" i="6"/>
  <c r="E75" i="6"/>
  <c r="G35" i="6"/>
  <c r="D75" i="6"/>
  <c r="E25" i="6"/>
  <c r="G24" i="6"/>
  <c r="D25" i="6"/>
  <c r="E100" i="8"/>
  <c r="E75" i="8"/>
  <c r="E78" i="8" s="1"/>
  <c r="E68" i="8"/>
  <c r="E50" i="8"/>
  <c r="E43" i="8"/>
  <c r="E45" i="8" s="1"/>
  <c r="E51" i="8" s="1"/>
  <c r="F24" i="7"/>
  <c r="F60" i="7"/>
  <c r="E16" i="8"/>
  <c r="E20" i="8" s="1"/>
  <c r="E23" i="8" s="1"/>
  <c r="E30" i="8"/>
  <c r="E91" i="8"/>
  <c r="F57" i="7"/>
  <c r="G18" i="6"/>
  <c r="G65" i="6"/>
  <c r="F18" i="6"/>
  <c r="F25" i="6" s="1"/>
  <c r="F65" i="6"/>
  <c r="F75" i="6" s="1"/>
  <c r="G75" i="6" l="1"/>
  <c r="E76" i="6"/>
  <c r="E79" i="6" s="1"/>
  <c r="D79" i="6"/>
  <c r="G25" i="6"/>
  <c r="E80" i="8"/>
  <c r="E33" i="8"/>
  <c r="E53" i="8" s="1"/>
  <c r="F76" i="6"/>
  <c r="F79" i="6" s="1"/>
  <c r="G76" i="6" l="1"/>
  <c r="G79" i="6" s="1"/>
  <c r="E94" i="8" s="1"/>
  <c r="E102" i="8" s="1"/>
  <c r="E104" i="8" s="1"/>
</calcChain>
</file>

<file path=xl/sharedStrings.xml><?xml version="1.0" encoding="utf-8"?>
<sst xmlns="http://schemas.openxmlformats.org/spreadsheetml/2006/main" count="729" uniqueCount="666">
  <si>
    <t>ASSETS</t>
  </si>
  <si>
    <t>Current Assets</t>
  </si>
  <si>
    <t>Cash and Cash Equivalents</t>
  </si>
  <si>
    <t>Cash on Hand</t>
  </si>
  <si>
    <t>Cash in Bank</t>
  </si>
  <si>
    <t>Petty Cash Fund</t>
  </si>
  <si>
    <t xml:space="preserve">Cash and Cash Equivalents    </t>
  </si>
  <si>
    <t>Loans and Receivables</t>
  </si>
  <si>
    <t>Loans Receivable - Current</t>
  </si>
  <si>
    <t>Loans Receivable - Past Due</t>
  </si>
  <si>
    <t>Loans Receivable - Restructured</t>
  </si>
  <si>
    <t>Loans Receivable - Loans in Litigation</t>
  </si>
  <si>
    <t>Total Loans Receivable</t>
  </si>
  <si>
    <t>Less Allowance for Probable Losses</t>
  </si>
  <si>
    <t xml:space="preserve">        Unearned Interests &amp; Discounts</t>
  </si>
  <si>
    <t xml:space="preserve">Loans Receivable (net) </t>
  </si>
  <si>
    <t>Merchandise Inventory</t>
  </si>
  <si>
    <t>Other Receivables</t>
  </si>
  <si>
    <t>Other Current Assets</t>
  </si>
  <si>
    <t>Unused Office Supplies</t>
  </si>
  <si>
    <t>Prepaid Expenses</t>
  </si>
  <si>
    <t>Others</t>
  </si>
  <si>
    <t>Total Other Current Assets</t>
  </si>
  <si>
    <t>Total Current Assets</t>
  </si>
  <si>
    <t>Non-Current Assets</t>
  </si>
  <si>
    <t xml:space="preserve">Investment in Non-Marketable Equity Securities </t>
  </si>
  <si>
    <t>Property and Equipment</t>
  </si>
  <si>
    <t>Land</t>
  </si>
  <si>
    <t>Building</t>
  </si>
  <si>
    <t>Leasehold Improvements</t>
  </si>
  <si>
    <t>Furniture, Fixtures &amp; Equipment</t>
  </si>
  <si>
    <t>Transportation Equipment</t>
  </si>
  <si>
    <t>Total Property and Equipment</t>
  </si>
  <si>
    <t>Less Accumulated Depreciation</t>
  </si>
  <si>
    <t>Property &amp; Equipment (net)</t>
  </si>
  <si>
    <t>Other Non Current Assets</t>
  </si>
  <si>
    <t>Computerization Cost</t>
  </si>
  <si>
    <t>Other Funds and Deposits</t>
  </si>
  <si>
    <t>Total Other Non Current Assets</t>
  </si>
  <si>
    <t>Total Non Current Assets</t>
  </si>
  <si>
    <t>TOTAL ASSETS</t>
  </si>
  <si>
    <t>LIABILITIES</t>
  </si>
  <si>
    <t>Current Liabilities</t>
  </si>
  <si>
    <t>Savings Deposits</t>
  </si>
  <si>
    <t>Time Deposits</t>
  </si>
  <si>
    <t>Accounts Payable</t>
  </si>
  <si>
    <t>Cash Bond Payable</t>
  </si>
  <si>
    <t>SSS/Philhealth Premium Payable</t>
  </si>
  <si>
    <t>Withholding Tax Payable</t>
  </si>
  <si>
    <t>Accrued Expenses</t>
  </si>
  <si>
    <t>Due to Union/Federation (CETF)</t>
  </si>
  <si>
    <t>Other Current Liabilities</t>
  </si>
  <si>
    <t>Total Current Liabilities</t>
  </si>
  <si>
    <t>Non Current Liabilities</t>
  </si>
  <si>
    <t xml:space="preserve">Retirement Fund Payable     </t>
  </si>
  <si>
    <t>Other Non-Current Liabilities</t>
  </si>
  <si>
    <t>Members' Benefit and Other Funds Payable</t>
  </si>
  <si>
    <t>Primetime Deposits</t>
  </si>
  <si>
    <t xml:space="preserve">Others    </t>
  </si>
  <si>
    <t>Total Other Non-Current Liabilities</t>
  </si>
  <si>
    <t>Total Non Current Liabilities</t>
  </si>
  <si>
    <t>TOTAL LIABILITIES</t>
  </si>
  <si>
    <t>EQUITY AND STATUTORY ACCOUNTS</t>
  </si>
  <si>
    <t>Members' Equity</t>
  </si>
  <si>
    <t xml:space="preserve">Common Share Capital </t>
  </si>
  <si>
    <t>Preferred Share Capital</t>
  </si>
  <si>
    <t>Authorized Share Capital - 50,000 @ P100  par value</t>
  </si>
  <si>
    <t>Total Equity</t>
  </si>
  <si>
    <t>Donations and Grants</t>
  </si>
  <si>
    <t>Statutory Funds</t>
  </si>
  <si>
    <t>Reserve Fund</t>
  </si>
  <si>
    <t>Coop. Education &amp; Training Fund</t>
  </si>
  <si>
    <t xml:space="preserve">Community Development Fund     </t>
  </si>
  <si>
    <t xml:space="preserve">Optional Fund </t>
  </si>
  <si>
    <t>Total Statutory Accounts</t>
  </si>
  <si>
    <t>TOTAL EQUITY &amp;  STATUTORY ACCOUNTS</t>
  </si>
  <si>
    <t>TOTAL LIABILITIES, EQUITY &amp; STATUTORY ACCOUNTS</t>
  </si>
  <si>
    <t xml:space="preserve"> Paid-up Share Capital - Common</t>
  </si>
  <si>
    <t xml:space="preserve"> Paid-up Share Capital - Preferred </t>
  </si>
  <si>
    <t>Net Surplus</t>
  </si>
  <si>
    <t>Due to Head Office-SCCO Polo</t>
  </si>
  <si>
    <t>Due to Head Office-SCCO Bulacan</t>
  </si>
  <si>
    <t>Authorized Share Capital - 880,000 @ P100  par value</t>
  </si>
  <si>
    <t>General Manager</t>
  </si>
  <si>
    <t>Prepared By:</t>
  </si>
  <si>
    <t>Noted By:</t>
  </si>
  <si>
    <t>Accounting Head</t>
  </si>
  <si>
    <t>SCH</t>
  </si>
  <si>
    <t>Interest on Share Capital Payable</t>
  </si>
  <si>
    <t>Patronage Refund Payable</t>
  </si>
  <si>
    <t xml:space="preserve"> </t>
  </si>
  <si>
    <t>Asset Acquired in settlement of Loan</t>
  </si>
  <si>
    <t>"101"</t>
  </si>
  <si>
    <t>"103"</t>
  </si>
  <si>
    <t>"151"</t>
  </si>
  <si>
    <t>"153"</t>
  </si>
  <si>
    <t>"154"</t>
  </si>
  <si>
    <t>"322"</t>
  </si>
  <si>
    <t>"334"</t>
  </si>
  <si>
    <t>"256"</t>
  </si>
  <si>
    <t>"256.01"</t>
  </si>
  <si>
    <t>"170"</t>
  </si>
  <si>
    <t>"174"</t>
  </si>
  <si>
    <t>"191"</t>
  </si>
  <si>
    <t>"196"</t>
  </si>
  <si>
    <t>"210"</t>
  </si>
  <si>
    <t>"205"</t>
  </si>
  <si>
    <t>"208"</t>
  </si>
  <si>
    <t>"251"</t>
  </si>
  <si>
    <t>"252"</t>
  </si>
  <si>
    <t>"257"</t>
  </si>
  <si>
    <t>"316.02"</t>
  </si>
  <si>
    <t>"308"</t>
  </si>
  <si>
    <t>"309"</t>
  </si>
  <si>
    <t>"310","310.01","310.02","310.03","310.04"</t>
  </si>
  <si>
    <t>"311"</t>
  </si>
  <si>
    <t>"312"</t>
  </si>
  <si>
    <t>"313"</t>
  </si>
  <si>
    <t>"339"</t>
  </si>
  <si>
    <t>"363.01"</t>
  </si>
  <si>
    <t>"334.01"</t>
  </si>
  <si>
    <t>"363"</t>
  </si>
  <si>
    <t>"367"</t>
  </si>
  <si>
    <t>"381"</t>
  </si>
  <si>
    <t>"391"</t>
  </si>
  <si>
    <t>"392"</t>
  </si>
  <si>
    <t>"337"</t>
  </si>
  <si>
    <t>"393"</t>
  </si>
  <si>
    <t>SCHEDULES</t>
  </si>
  <si>
    <t>CODE</t>
  </si>
  <si>
    <t>1</t>
  </si>
  <si>
    <t>101</t>
  </si>
  <si>
    <t>102.01</t>
  </si>
  <si>
    <t>102.02</t>
  </si>
  <si>
    <t>102.04</t>
  </si>
  <si>
    <t>102.06</t>
  </si>
  <si>
    <t>102.07</t>
  </si>
  <si>
    <t>102.10</t>
  </si>
  <si>
    <t>102.11</t>
  </si>
  <si>
    <t>102.13</t>
  </si>
  <si>
    <t>102.14</t>
  </si>
  <si>
    <t>103</t>
  </si>
  <si>
    <t>2</t>
  </si>
  <si>
    <t>150.01</t>
  </si>
  <si>
    <t>150.02</t>
  </si>
  <si>
    <t>150.03</t>
  </si>
  <si>
    <t>150.04</t>
  </si>
  <si>
    <t>150.05</t>
  </si>
  <si>
    <t>150.06</t>
  </si>
  <si>
    <t>150.07</t>
  </si>
  <si>
    <t>150.08</t>
  </si>
  <si>
    <t>150.09</t>
  </si>
  <si>
    <t>150.11</t>
  </si>
  <si>
    <t>150.12</t>
  </si>
  <si>
    <t>150.13</t>
  </si>
  <si>
    <t>150.14</t>
  </si>
  <si>
    <t>150.15</t>
  </si>
  <si>
    <t>150.16</t>
  </si>
  <si>
    <t>150.17</t>
  </si>
  <si>
    <t>150.18</t>
  </si>
  <si>
    <t>150.20</t>
  </si>
  <si>
    <t>150.22</t>
  </si>
  <si>
    <t>150.24</t>
  </si>
  <si>
    <t>150.25</t>
  </si>
  <si>
    <t>151</t>
  </si>
  <si>
    <t>153</t>
  </si>
  <si>
    <t>AMOUNT</t>
  </si>
  <si>
    <t>154</t>
  </si>
  <si>
    <t>314</t>
  </si>
  <si>
    <t>3</t>
  </si>
  <si>
    <t>253</t>
  </si>
  <si>
    <t>253.01</t>
  </si>
  <si>
    <t>254</t>
  </si>
  <si>
    <t>255</t>
  </si>
  <si>
    <t>OTHER RECEIVABLES CURRENT</t>
  </si>
  <si>
    <t>4</t>
  </si>
  <si>
    <t>161</t>
  </si>
  <si>
    <t>162</t>
  </si>
  <si>
    <t>261.01</t>
  </si>
  <si>
    <t>261.02</t>
  </si>
  <si>
    <t>PREPAID EXPENSE</t>
  </si>
  <si>
    <t>5</t>
  </si>
  <si>
    <t>171</t>
  </si>
  <si>
    <t>172</t>
  </si>
  <si>
    <t>173</t>
  </si>
  <si>
    <t>174</t>
  </si>
  <si>
    <t>176</t>
  </si>
  <si>
    <t>179</t>
  </si>
  <si>
    <t>181</t>
  </si>
  <si>
    <t>186</t>
  </si>
  <si>
    <t>INVESTMENT IN NON-MARKETABLE EQUITY SECURITIES</t>
  </si>
  <si>
    <t>6</t>
  </si>
  <si>
    <t>182.01</t>
  </si>
  <si>
    <t>182.02</t>
  </si>
  <si>
    <t>182.03</t>
  </si>
  <si>
    <t>185.01</t>
  </si>
  <si>
    <t>185.04</t>
  </si>
  <si>
    <t>185.06</t>
  </si>
  <si>
    <t>SAVINGS DEPOSIT</t>
  </si>
  <si>
    <t>7</t>
  </si>
  <si>
    <t>300</t>
  </si>
  <si>
    <t>300.01</t>
  </si>
  <si>
    <t>300.02</t>
  </si>
  <si>
    <t>300.03</t>
  </si>
  <si>
    <t>300.07</t>
  </si>
  <si>
    <t>300.08</t>
  </si>
  <si>
    <t>TIME DEPOSIT</t>
  </si>
  <si>
    <t>8</t>
  </si>
  <si>
    <t xml:space="preserve">       Time Deposit</t>
  </si>
  <si>
    <t>303</t>
  </si>
  <si>
    <t xml:space="preserve">       Special Time Deposit</t>
  </si>
  <si>
    <t>303.01</t>
  </si>
  <si>
    <t xml:space="preserve">       Emergency Savings</t>
  </si>
  <si>
    <t>300.06</t>
  </si>
  <si>
    <t>ACCOUNTS PAYABLE</t>
  </si>
  <si>
    <t>9</t>
  </si>
  <si>
    <t>304.01</t>
  </si>
  <si>
    <t>304</t>
  </si>
  <si>
    <t>304.03</t>
  </si>
  <si>
    <t>304.04</t>
  </si>
  <si>
    <t>304.06</t>
  </si>
  <si>
    <t>304.07</t>
  </si>
  <si>
    <t>304.08</t>
  </si>
  <si>
    <t>304.10</t>
  </si>
  <si>
    <t>MEMBERS' BENEFIT AND OTHER FUNDS PAYABLE</t>
  </si>
  <si>
    <t>10</t>
  </si>
  <si>
    <t>315</t>
  </si>
  <si>
    <t>316</t>
  </si>
  <si>
    <t>316.03</t>
  </si>
  <si>
    <t>316.08</t>
  </si>
  <si>
    <t>317</t>
  </si>
  <si>
    <t>319</t>
  </si>
  <si>
    <t>324</t>
  </si>
  <si>
    <t>333</t>
  </si>
  <si>
    <t>333.01</t>
  </si>
  <si>
    <t>337.01</t>
  </si>
  <si>
    <t>338</t>
  </si>
  <si>
    <t>339</t>
  </si>
  <si>
    <t>340</t>
  </si>
  <si>
    <t>396</t>
  </si>
  <si>
    <t>397.02</t>
  </si>
  <si>
    <t>Banco de Oro-Savings</t>
  </si>
  <si>
    <t>Banco de Oro-Time Deposit</t>
  </si>
  <si>
    <t>ChinaBank-Savings</t>
  </si>
  <si>
    <t>Metro South Coop. Bank-Savings</t>
  </si>
  <si>
    <t>RBSPI-Savings</t>
  </si>
  <si>
    <t>Philippine National Bank-Savings</t>
  </si>
  <si>
    <t>Metrobank-Savings Deposit</t>
  </si>
  <si>
    <t>LandBank-Savings</t>
  </si>
  <si>
    <t>LandBank-Current</t>
  </si>
  <si>
    <t>RCBC</t>
  </si>
  <si>
    <t>Kaibigan Ko Sagot Ko</t>
  </si>
  <si>
    <t>Notes Receivable</t>
  </si>
  <si>
    <t>Livelihood Loan</t>
  </si>
  <si>
    <t>Loan Against Deposit</t>
  </si>
  <si>
    <t>ATM Pension Loan</t>
  </si>
  <si>
    <t>Quick Salary Loan</t>
  </si>
  <si>
    <t>Barangay Salary Loan</t>
  </si>
  <si>
    <t>ATM Salary Advances</t>
  </si>
  <si>
    <t>Utility Loan</t>
  </si>
  <si>
    <t>Go Negosyo Loan</t>
  </si>
  <si>
    <t>Special Loan (Ideal Vision)</t>
  </si>
  <si>
    <t>Chattel Mortgage Loan Receivable</t>
  </si>
  <si>
    <t>Motorcycle Financing Loan</t>
  </si>
  <si>
    <t>SM Credit Card Loan</t>
  </si>
  <si>
    <t>LESS:Allowance for Probable Losses</t>
  </si>
  <si>
    <t>Unearned Interest and Discounts</t>
  </si>
  <si>
    <t>Merchandise Inventory-Coffee</t>
  </si>
  <si>
    <t>Merchandise Inventory-Smart Load</t>
  </si>
  <si>
    <t>Merchandise Inventory-MassCard</t>
  </si>
  <si>
    <t>Merchandise Inventory-ASC Mom Cares</t>
  </si>
  <si>
    <t>Due from Accountable Officers and Employees</t>
  </si>
  <si>
    <t>Other Receivable</t>
  </si>
  <si>
    <t>Salary Loan Receivables</t>
  </si>
  <si>
    <t>Salary Loan Receivable-Emergency</t>
  </si>
  <si>
    <t>Prepaid Expenses-shrinkable plastic</t>
  </si>
  <si>
    <t>Prepaid Expense-Surety Bond</t>
  </si>
  <si>
    <t>Prepaid Expense-Communication</t>
  </si>
  <si>
    <t>Prepaid Insurance-Insurance for Building</t>
  </si>
  <si>
    <t>Prepaid Expenses-Rental</t>
  </si>
  <si>
    <t>Bulacan Federation of Credit Cooperative</t>
  </si>
  <si>
    <t>Kalipunan ng Koop. Sa Pamimili sa Bulacan</t>
  </si>
  <si>
    <t>CLRL-PFCCO</t>
  </si>
  <si>
    <t>Metro South Cooperative Bank</t>
  </si>
  <si>
    <t>National Confederation of Cooperatives</t>
  </si>
  <si>
    <t>Investment Bonds-Puregold</t>
  </si>
  <si>
    <t>Investment-Sunlife Grepa Financial Inc.</t>
  </si>
  <si>
    <t>Savings Deposit</t>
  </si>
  <si>
    <t>Savings Deposit-Premium</t>
  </si>
  <si>
    <t>Kiddie Savers</t>
  </si>
  <si>
    <t>Batang Bulakenyo Savers</t>
  </si>
  <si>
    <t>Utility Savings</t>
  </si>
  <si>
    <t>Educational Savings</t>
  </si>
  <si>
    <t>Time Deposit</t>
  </si>
  <si>
    <t>Special Time Deposit</t>
  </si>
  <si>
    <t>Emergency Savings</t>
  </si>
  <si>
    <t>Accounts Payable-Appliance</t>
  </si>
  <si>
    <t>Accounts Payable Merchandise-BDO CREDIT CARD</t>
  </si>
  <si>
    <t>Accounts Payable-Puregold P.O.</t>
  </si>
  <si>
    <t>Accounts Payable-Ideal Vision</t>
  </si>
  <si>
    <t>Accounts Payable-Credit Card</t>
  </si>
  <si>
    <t>Accounts Payable-Accounting System</t>
  </si>
  <si>
    <t>Accounts Payable-MASSCARD</t>
  </si>
  <si>
    <t>Accounts Payable-SM Credit Card</t>
  </si>
  <si>
    <t>Aling Puring Incentive Fund</t>
  </si>
  <si>
    <t>Other Payables</t>
  </si>
  <si>
    <t>Other Payable-Members</t>
  </si>
  <si>
    <t>Leave Credits Bond Payable</t>
  </si>
  <si>
    <t>E-Card Fund Payable</t>
  </si>
  <si>
    <t>Miscellaneous Fund Payable</t>
  </si>
  <si>
    <t>Employees Benefit Fund Payable</t>
  </si>
  <si>
    <t>Mutual Benefit Payable</t>
  </si>
  <si>
    <t>PTTK Benefit Fund</t>
  </si>
  <si>
    <t>Gift Giving Fund</t>
  </si>
  <si>
    <t>Senior Members Assistance Program</t>
  </si>
  <si>
    <t xml:space="preserve">Members Benefit Fund </t>
  </si>
  <si>
    <t>Future Benefit Fund</t>
  </si>
  <si>
    <t>Tulungan Plan</t>
  </si>
  <si>
    <t>Scholarship Fund</t>
  </si>
  <si>
    <t>Total Loan Receivables - Current</t>
  </si>
  <si>
    <t>Prepaid Expense (Special Time Deposit)</t>
  </si>
  <si>
    <t>Prepaid Expenses (General Assembly Meeting Expense)</t>
  </si>
  <si>
    <t>Prepaid Expense (Sunlife Grepalife Financial, Inc.)</t>
  </si>
  <si>
    <t>Prepaid Expense (T-shirt)</t>
  </si>
  <si>
    <t>LOAN RECEIVABLES</t>
  </si>
  <si>
    <t>MERCHANDISE INVENTORY</t>
  </si>
  <si>
    <t>CASH AND CASH EQUIVALENTS</t>
  </si>
  <si>
    <t>152</t>
  </si>
  <si>
    <t>Commercial Loan - Past Due</t>
  </si>
  <si>
    <t>152.01</t>
  </si>
  <si>
    <t>UNUSED OFFICE SUPPLIES</t>
  </si>
  <si>
    <t>170</t>
  </si>
  <si>
    <t>DUE FROM HEAD OFFICE</t>
  </si>
  <si>
    <t>Due from Head Office - Polo</t>
  </si>
  <si>
    <t>Due from Head Office - Bulacan</t>
  </si>
  <si>
    <t>256</t>
  </si>
  <si>
    <t>256.01</t>
  </si>
  <si>
    <t>Educational Loan - Past Due</t>
  </si>
  <si>
    <t>152.02</t>
  </si>
  <si>
    <t>191</t>
  </si>
  <si>
    <t>196</t>
  </si>
  <si>
    <t>210</t>
  </si>
  <si>
    <t>205</t>
  </si>
  <si>
    <t>208</t>
  </si>
  <si>
    <t>ACCUMULATED DEPRECATION</t>
  </si>
  <si>
    <t>193</t>
  </si>
  <si>
    <t>197</t>
  </si>
  <si>
    <t>206</t>
  </si>
  <si>
    <t>209</t>
  </si>
  <si>
    <t>260</t>
  </si>
  <si>
    <t>Accumulated Depreciation - Land Improvements</t>
  </si>
  <si>
    <t>Accumulated Depreciation - Building</t>
  </si>
  <si>
    <t>Accumulated Depreciation - Furniture, Fixtures and</t>
  </si>
  <si>
    <t>Accumulated Depreciation - Transportation Equipmen</t>
  </si>
  <si>
    <t>Accumulated Depreciation - Other Building</t>
  </si>
  <si>
    <t>Land Improvements</t>
  </si>
  <si>
    <t>192</t>
  </si>
  <si>
    <t>Leashold Rights and Improvement</t>
  </si>
  <si>
    <t>Furniture, Fixtures and Office Equipment</t>
  </si>
  <si>
    <t>Commercial Loan</t>
  </si>
  <si>
    <t>Educational Loan</t>
  </si>
  <si>
    <t>Appliance Loan</t>
  </si>
  <si>
    <t>Emergency Loan</t>
  </si>
  <si>
    <t>Mortgage Loan</t>
  </si>
  <si>
    <t>Micro-Financing Loan</t>
  </si>
  <si>
    <t>COOP Purchase Order</t>
  </si>
  <si>
    <t>PROPERTY AND EQUIPMENT</t>
  </si>
  <si>
    <t>OTHER NON-CURRENT ASSETS</t>
  </si>
  <si>
    <t>251</t>
  </si>
  <si>
    <t>252</t>
  </si>
  <si>
    <t>257</t>
  </si>
  <si>
    <t>Computerization Costs</t>
  </si>
  <si>
    <t>Assets Acquired in Settlement of Loans</t>
  </si>
  <si>
    <t>316.02</t>
  </si>
  <si>
    <t>SSS/ECC/Philhealth Premium and Pag-ibig Contibution</t>
  </si>
  <si>
    <t>308</t>
  </si>
  <si>
    <t>309</t>
  </si>
  <si>
    <t>OTHER CURRENT LIABILITIES</t>
  </si>
  <si>
    <t>310</t>
  </si>
  <si>
    <t>311</t>
  </si>
  <si>
    <t>"315"</t>
  </si>
  <si>
    <t>"316"</t>
  </si>
  <si>
    <t>"316.03"</t>
  </si>
  <si>
    <t>"316.08"</t>
  </si>
  <si>
    <t>"317"</t>
  </si>
  <si>
    <t>"319"</t>
  </si>
  <si>
    <t>"324"</t>
  </si>
  <si>
    <t>"333"</t>
  </si>
  <si>
    <t>"333.01"</t>
  </si>
  <si>
    <t>"337.01"</t>
  </si>
  <si>
    <t>"338"</t>
  </si>
  <si>
    <t>"340"</t>
  </si>
  <si>
    <t>"396"</t>
  </si>
  <si>
    <t>"397.02"</t>
  </si>
  <si>
    <t>312</t>
  </si>
  <si>
    <t>Due to CETF - (Apex)</t>
  </si>
  <si>
    <t>313</t>
  </si>
  <si>
    <t>NON-CURRENT LIABILITIES</t>
  </si>
  <si>
    <t>322</t>
  </si>
  <si>
    <t>363.01</t>
  </si>
  <si>
    <t xml:space="preserve">Due to Head Office-SCCO Polo  </t>
  </si>
  <si>
    <t>334</t>
  </si>
  <si>
    <t>334.01</t>
  </si>
  <si>
    <t>363</t>
  </si>
  <si>
    <t>367</t>
  </si>
  <si>
    <t>Loans Receivable -  Loans in Litigation</t>
  </si>
  <si>
    <t>STATUTORY FUNDS</t>
  </si>
  <si>
    <t>391</t>
  </si>
  <si>
    <t>337</t>
  </si>
  <si>
    <t>393</t>
  </si>
  <si>
    <t>392</t>
  </si>
  <si>
    <t>DONATION AND GRANTS</t>
  </si>
  <si>
    <t>381</t>
  </si>
  <si>
    <t>"304.01"</t>
  </si>
  <si>
    <t>"304"</t>
  </si>
  <si>
    <t>"304.03"</t>
  </si>
  <si>
    <t>"304.04"</t>
  </si>
  <si>
    <t>"304.06"</t>
  </si>
  <si>
    <t>"304.07"</t>
  </si>
  <si>
    <t>"304.08"</t>
  </si>
  <si>
    <t>"304.10"</t>
  </si>
  <si>
    <t>"303"</t>
  </si>
  <si>
    <t>"303.01"</t>
  </si>
  <si>
    <t>"300.06"</t>
  </si>
  <si>
    <t>"102.01"</t>
  </si>
  <si>
    <t>"102.02"</t>
  </si>
  <si>
    <t>"102.04"</t>
  </si>
  <si>
    <t>"102.06"</t>
  </si>
  <si>
    <t>"102.07"</t>
  </si>
  <si>
    <t>"102.10"</t>
  </si>
  <si>
    <t>"102.11"</t>
  </si>
  <si>
    <t>"102.13"</t>
  </si>
  <si>
    <t>"102.14"</t>
  </si>
  <si>
    <t>"150.01"</t>
  </si>
  <si>
    <t>"150.02"</t>
  </si>
  <si>
    <t>"150.03"</t>
  </si>
  <si>
    <t>"150.04"</t>
  </si>
  <si>
    <t>"150.05"</t>
  </si>
  <si>
    <t>"150.06"</t>
  </si>
  <si>
    <t>"150.07"</t>
  </si>
  <si>
    <t>"150.08"</t>
  </si>
  <si>
    <t>"150.09"</t>
  </si>
  <si>
    <t>"150.11"</t>
  </si>
  <si>
    <t>"150.12"</t>
  </si>
  <si>
    <t>"150.13"</t>
  </si>
  <si>
    <t>"150.14"</t>
  </si>
  <si>
    <t>"150.15"</t>
  </si>
  <si>
    <t>"150.16"</t>
  </si>
  <si>
    <t>"150.17"</t>
  </si>
  <si>
    <t>"150.18"</t>
  </si>
  <si>
    <t>"150.20"</t>
  </si>
  <si>
    <t>"150.22"</t>
  </si>
  <si>
    <t>"150.24"</t>
  </si>
  <si>
    <t>"150.25"</t>
  </si>
  <si>
    <t>"152"</t>
  </si>
  <si>
    <t>"152.01"</t>
  </si>
  <si>
    <t>"152.02"</t>
  </si>
  <si>
    <t>"314"</t>
  </si>
  <si>
    <t>"253"</t>
  </si>
  <si>
    <t>"253.01"</t>
  </si>
  <si>
    <t>"254"</t>
  </si>
  <si>
    <t>"255"</t>
  </si>
  <si>
    <t>"161"</t>
  </si>
  <si>
    <t>"162"</t>
  </si>
  <si>
    <t>"261.01"</t>
  </si>
  <si>
    <t>"261.02"</t>
  </si>
  <si>
    <t>"171"</t>
  </si>
  <si>
    <t>"172"</t>
  </si>
  <si>
    <t>"173"</t>
  </si>
  <si>
    <t>"176"</t>
  </si>
  <si>
    <t>"179"</t>
  </si>
  <si>
    <t>"181"</t>
  </si>
  <si>
    <t>"186"</t>
  </si>
  <si>
    <t>"182.01"</t>
  </si>
  <si>
    <t>"182.02"</t>
  </si>
  <si>
    <t>"182.03"</t>
  </si>
  <si>
    <t>"185.01"</t>
  </si>
  <si>
    <t>"185.04"</t>
  </si>
  <si>
    <t>"185.06"</t>
  </si>
  <si>
    <t>"192"</t>
  </si>
  <si>
    <t>"193"</t>
  </si>
  <si>
    <t>"197"</t>
  </si>
  <si>
    <t>"206"</t>
  </si>
  <si>
    <t>"209"</t>
  </si>
  <si>
    <t>"260"</t>
  </si>
  <si>
    <t>"300"</t>
  </si>
  <si>
    <t>"300.01"</t>
  </si>
  <si>
    <t>"300.02"</t>
  </si>
  <si>
    <t>"300.03"</t>
  </si>
  <si>
    <t>"300.07"</t>
  </si>
  <si>
    <t>"300.08"</t>
  </si>
  <si>
    <t>COOPERATIVE NAME</t>
  </si>
  <si>
    <t>ADDRESS</t>
  </si>
  <si>
    <t>STATEMENT OF OPERATION</t>
  </si>
  <si>
    <t>AS OF</t>
  </si>
  <si>
    <t>CODE:</t>
  </si>
  <si>
    <t>(xxxx) BUDGET</t>
  </si>
  <si>
    <t>LAST MONTH</t>
  </si>
  <si>
    <t>THIS MONTH</t>
  </si>
  <si>
    <t xml:space="preserve">TO DATE </t>
  </si>
  <si>
    <t>REVENUE</t>
  </si>
  <si>
    <t>INCOME FROM CREDIT OPERATION</t>
  </si>
  <si>
    <t xml:space="preserve">          Interest on Loans (net of int. rebate)</t>
  </si>
  <si>
    <t>401</t>
  </si>
  <si>
    <t>PHP</t>
  </si>
  <si>
    <t>"401","401.01"</t>
  </si>
  <si>
    <t xml:space="preserve">          Service Fees</t>
  </si>
  <si>
    <t>405</t>
  </si>
  <si>
    <t>"405"</t>
  </si>
  <si>
    <t xml:space="preserve">          Fines, Penalties, Surcharges</t>
  </si>
  <si>
    <t>407</t>
  </si>
  <si>
    <t>"407"</t>
  </si>
  <si>
    <t xml:space="preserve">          Membership Fees</t>
  </si>
  <si>
    <t>408</t>
  </si>
  <si>
    <t>"408"</t>
  </si>
  <si>
    <t xml:space="preserve">          Income /Interest from Investments/Deposits</t>
  </si>
  <si>
    <t>409</t>
  </si>
  <si>
    <t>"409"</t>
  </si>
  <si>
    <t xml:space="preserve">          Miscellaneous Income</t>
  </si>
  <si>
    <t>410</t>
  </si>
  <si>
    <t>"410"</t>
  </si>
  <si>
    <t xml:space="preserve">          Miscellaneous Income-Loan Insurance</t>
  </si>
  <si>
    <t>410.08</t>
  </si>
  <si>
    <t>"410.08"</t>
  </si>
  <si>
    <t xml:space="preserve">          TOTAL INCOME FROM CREDIT OPERATION</t>
  </si>
  <si>
    <t>INCOME FROM MARKETING OPERATION</t>
  </si>
  <si>
    <t xml:space="preserve">          Income from Sales-Load</t>
  </si>
  <si>
    <t>410.05</t>
  </si>
  <si>
    <t>"410.05"</t>
  </si>
  <si>
    <t xml:space="preserve">          Income from Sales-Mass Card</t>
  </si>
  <si>
    <t>410.07</t>
  </si>
  <si>
    <t>"410.07"</t>
  </si>
  <si>
    <t xml:space="preserve">          Income from Sales-ASC Mom Cares</t>
  </si>
  <si>
    <t>410.10</t>
  </si>
  <si>
    <t>"410.10"</t>
  </si>
  <si>
    <t xml:space="preserve">          TOTAL INCOME FROM MARKETING</t>
  </si>
  <si>
    <t>GROSS REVENUE</t>
  </si>
  <si>
    <t>EXPENSES</t>
  </si>
  <si>
    <t>FINANCING COST</t>
  </si>
  <si>
    <t xml:space="preserve">          Interest Expense on Deposit-Savings</t>
  </si>
  <si>
    <t>501.01</t>
  </si>
  <si>
    <t>"501.01"</t>
  </si>
  <si>
    <t xml:space="preserve">          Interest Expense on Deposit- Time</t>
  </si>
  <si>
    <t>501.02</t>
  </si>
  <si>
    <t>"501.02"</t>
  </si>
  <si>
    <t xml:space="preserve">          Interest Expense on STDs</t>
  </si>
  <si>
    <t>501.03</t>
  </si>
  <si>
    <t>"501.03"</t>
  </si>
  <si>
    <t xml:space="preserve">          Other Financing Charges</t>
  </si>
  <si>
    <t>501.05</t>
  </si>
  <si>
    <t>"501.05"</t>
  </si>
  <si>
    <t xml:space="preserve">          Interest Expense on Cash Bond</t>
  </si>
  <si>
    <t>501.06</t>
  </si>
  <si>
    <t>"501.06"</t>
  </si>
  <si>
    <t xml:space="preserve">          Interest Expense on Emergency Savings</t>
  </si>
  <si>
    <t>501.07</t>
  </si>
  <si>
    <t>"501.07"</t>
  </si>
  <si>
    <t xml:space="preserve">          Total:</t>
  </si>
  <si>
    <t>Administrative Cost</t>
  </si>
  <si>
    <t xml:space="preserve">          Salaries and Wages</t>
  </si>
  <si>
    <t>516</t>
  </si>
  <si>
    <t>"516"</t>
  </si>
  <si>
    <t xml:space="preserve">          Employees Benefits</t>
  </si>
  <si>
    <t>517</t>
  </si>
  <si>
    <t>"517"</t>
  </si>
  <si>
    <t xml:space="preserve">          SSS, Philhealth, ECC, Pag-ibig contribution</t>
  </si>
  <si>
    <t>518</t>
  </si>
  <si>
    <t>"518"</t>
  </si>
  <si>
    <t xml:space="preserve">          Retirement Benefit Expenses</t>
  </si>
  <si>
    <t>519</t>
  </si>
  <si>
    <t>"519"</t>
  </si>
  <si>
    <t xml:space="preserve">          Officers' Honorarium and Allowances</t>
  </si>
  <si>
    <t>538</t>
  </si>
  <si>
    <t>"538"</t>
  </si>
  <si>
    <t xml:space="preserve">          Training/Seminars</t>
  </si>
  <si>
    <t>539</t>
  </si>
  <si>
    <t>"539"</t>
  </si>
  <si>
    <t xml:space="preserve">          Office Supplies</t>
  </si>
  <si>
    <t>540</t>
  </si>
  <si>
    <t>"540"</t>
  </si>
  <si>
    <t xml:space="preserve">          Power, Light &amp; Water</t>
  </si>
  <si>
    <t>551</t>
  </si>
  <si>
    <t>"551"</t>
  </si>
  <si>
    <t xml:space="preserve">          Travel and Transportation</t>
  </si>
  <si>
    <t>552</t>
  </si>
  <si>
    <t>"552"</t>
  </si>
  <si>
    <t xml:space="preserve">          Insurance</t>
  </si>
  <si>
    <t>553</t>
  </si>
  <si>
    <t>"553"</t>
  </si>
  <si>
    <t xml:space="preserve">          Credit Life Insurance</t>
  </si>
  <si>
    <t>553.01</t>
  </si>
  <si>
    <t>"553.01"</t>
  </si>
  <si>
    <t xml:space="preserve">          Repair and Maintenance</t>
  </si>
  <si>
    <t>554</t>
  </si>
  <si>
    <t>"554"</t>
  </si>
  <si>
    <t xml:space="preserve">          Taxes, Fees and Charges</t>
  </si>
  <si>
    <t>556</t>
  </si>
  <si>
    <t>"556"</t>
  </si>
  <si>
    <t xml:space="preserve">          Professional Fees</t>
  </si>
  <si>
    <t>557</t>
  </si>
  <si>
    <t>"557"</t>
  </si>
  <si>
    <t xml:space="preserve">          Communication</t>
  </si>
  <si>
    <t>558</t>
  </si>
  <si>
    <t>"558"</t>
  </si>
  <si>
    <t xml:space="preserve">          Representation</t>
  </si>
  <si>
    <t>559</t>
  </si>
  <si>
    <t>"559"</t>
  </si>
  <si>
    <t xml:space="preserve">          Meetings and Conferences</t>
  </si>
  <si>
    <t>561</t>
  </si>
  <si>
    <t>"561"</t>
  </si>
  <si>
    <t xml:space="preserve">          Bank Charges</t>
  </si>
  <si>
    <t>562</t>
  </si>
  <si>
    <t>"562"</t>
  </si>
  <si>
    <t xml:space="preserve">          Collection Expense</t>
  </si>
  <si>
    <t>563</t>
  </si>
  <si>
    <t>"563"</t>
  </si>
  <si>
    <t xml:space="preserve">          Litigation Expenses</t>
  </si>
  <si>
    <t>564</t>
  </si>
  <si>
    <t>"564"</t>
  </si>
  <si>
    <t xml:space="preserve">          Promotional Expenses</t>
  </si>
  <si>
    <t>567</t>
  </si>
  <si>
    <t>"567"</t>
  </si>
  <si>
    <t xml:space="preserve">          Periodical, Magazine, Subscription</t>
  </si>
  <si>
    <t>568</t>
  </si>
  <si>
    <t>"568"</t>
  </si>
  <si>
    <t xml:space="preserve">          General Support Services</t>
  </si>
  <si>
    <t>569</t>
  </si>
  <si>
    <t>"569"</t>
  </si>
  <si>
    <t xml:space="preserve">          Miscellaneous Expenses</t>
  </si>
  <si>
    <t>575</t>
  </si>
  <si>
    <t>"575"</t>
  </si>
  <si>
    <t xml:space="preserve">          Depreciation</t>
  </si>
  <si>
    <t>576</t>
  </si>
  <si>
    <t>"576"</t>
  </si>
  <si>
    <t xml:space="preserve">          Provision for Probable Losses</t>
  </si>
  <si>
    <t>578</t>
  </si>
  <si>
    <t>"578"</t>
  </si>
  <si>
    <t xml:space="preserve">          Contingency</t>
  </si>
  <si>
    <t xml:space="preserve">          Total Administrative Cost</t>
  </si>
  <si>
    <t>Democratic Governance Cost</t>
  </si>
  <si>
    <t xml:space="preserve">          General Assembly Meeting Expenses</t>
  </si>
  <si>
    <t>560</t>
  </si>
  <si>
    <t>"560"</t>
  </si>
  <si>
    <t xml:space="preserve">          Affiliation Fee</t>
  </si>
  <si>
    <t>565</t>
  </si>
  <si>
    <t>"565"</t>
  </si>
  <si>
    <t xml:space="preserve">          Social and Community Services Expenses</t>
  </si>
  <si>
    <t>566</t>
  </si>
  <si>
    <t>"566"</t>
  </si>
  <si>
    <t xml:space="preserve">          Member's Benefit Expense</t>
  </si>
  <si>
    <t>570</t>
  </si>
  <si>
    <t>"570"</t>
  </si>
  <si>
    <t xml:space="preserve">          Senior Members Assistance Expense</t>
  </si>
  <si>
    <t>577</t>
  </si>
  <si>
    <t>"577"</t>
  </si>
  <si>
    <t xml:space="preserve">          Total Democratic Governance Cost</t>
  </si>
  <si>
    <t>Total Expenses</t>
  </si>
  <si>
    <t>NET SURPLUS before Other Items</t>
  </si>
  <si>
    <t>Add:Other Items</t>
  </si>
  <si>
    <t xml:space="preserve">          Donation and Grant Subsidy</t>
  </si>
  <si>
    <t>NET SURPLUS</t>
  </si>
  <si>
    <t>Process Codes</t>
  </si>
  <si>
    <t>STATEMENT OF FINANCIAL CONDITION</t>
  </si>
  <si>
    <t>StartRow</t>
  </si>
  <si>
    <t>EndRow</t>
  </si>
  <si>
    <t>ProcessCodes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</si>
</sst>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u val="singleAccounting"/>
      <sz val="11"/>
      <name val="Times New Roman"/>
      <family val="1"/>
    </font>
    <font>
      <b/>
      <i/>
      <u val="singleAccounting"/>
      <sz val="11"/>
      <name val="Times New Roman"/>
      <family val="1"/>
    </font>
    <font>
      <b/>
      <i/>
      <u val="doubleAccounting"/>
      <sz val="11"/>
      <name val="Times New Roman"/>
      <family val="1"/>
    </font>
    <font>
      <i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u val="singleAccounting"/>
      <sz val="12"/>
      <name val="Times New Roman"/>
      <family val="1"/>
    </font>
    <font>
      <u val="singleAccounting"/>
      <sz val="12"/>
      <color theme="1"/>
      <name val="Times New Roman"/>
      <family val="1"/>
    </font>
    <font>
      <b/>
      <i/>
      <u val="singleAccounting"/>
      <sz val="12"/>
      <name val="Times New Roman"/>
      <family val="1"/>
    </font>
    <font>
      <b/>
      <i/>
      <u val="singleAccounting"/>
      <sz val="12"/>
      <color theme="1"/>
      <name val="Times New Roman"/>
      <family val="1"/>
    </font>
    <font>
      <i/>
      <u val="singleAccounting"/>
      <sz val="12"/>
      <name val="Times New Roman"/>
      <family val="1"/>
    </font>
    <font>
      <b/>
      <u val="singleAccounting"/>
      <sz val="12"/>
      <color theme="1"/>
      <name val="Times New Roman"/>
      <family val="1"/>
    </font>
    <font>
      <b/>
      <u val="singleAccounting"/>
      <sz val="12"/>
      <name val="Times New Roman"/>
      <family val="1"/>
    </font>
    <font>
      <b/>
      <i/>
      <u val="doubleAccounting"/>
      <sz val="12"/>
      <name val="Times New Roman"/>
      <family val="1"/>
    </font>
    <font>
      <b/>
      <i/>
      <u val="doubleAccounting"/>
      <sz val="12"/>
      <color theme="1"/>
      <name val="Times New Roman"/>
      <family val="1"/>
    </font>
    <font>
      <sz val="12"/>
      <color theme="0" tint="-0.499984740745262"/>
      <name val="Consolas"/>
      <family val="3"/>
    </font>
    <font>
      <sz val="11"/>
      <color theme="0" tint="-0.499984740745262"/>
      <name val="Consolas"/>
      <family val="3"/>
    </font>
    <font>
      <sz val="11"/>
      <color theme="1"/>
      <name val="Consolas"/>
      <family val="3"/>
    </font>
    <font>
      <i/>
      <sz val="12"/>
      <color theme="0" tint="-0.499984740745262"/>
      <name val="Consolas"/>
      <family val="3"/>
    </font>
    <font>
      <i/>
      <u val="singleAccounting"/>
      <sz val="12"/>
      <color theme="0" tint="-0.499984740745262"/>
      <name val="Consolas"/>
      <family val="3"/>
    </font>
    <font>
      <i/>
      <u val="doubleAccounting"/>
      <sz val="12"/>
      <color theme="0" tint="-0.499984740745262"/>
      <name val="Consolas"/>
      <family val="3"/>
    </font>
    <font>
      <sz val="12"/>
      <name val="Consolas"/>
      <family val="3"/>
    </font>
    <font>
      <b/>
      <i/>
      <sz val="11"/>
      <color theme="0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4" fillId="0" borderId="0" xfId="1" applyFont="1" applyFill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3" fontId="3" fillId="0" borderId="0" xfId="2" applyNumberFormat="1" applyFont="1" applyFill="1" applyBorder="1" applyAlignment="1">
      <alignment horizontal="right"/>
    </xf>
    <xf numFmtId="43" fontId="3" fillId="0" borderId="5" xfId="2" applyNumberFormat="1" applyFont="1" applyFill="1" applyBorder="1" applyAlignment="1">
      <alignment horizontal="right"/>
    </xf>
    <xf numFmtId="43" fontId="4" fillId="0" borderId="8" xfId="2" applyNumberFormat="1" applyFont="1" applyFill="1" applyBorder="1" applyAlignment="1">
      <alignment horizontal="right"/>
    </xf>
    <xf numFmtId="43" fontId="3" fillId="0" borderId="4" xfId="2" applyNumberFormat="1" applyFont="1" applyFill="1" applyBorder="1" applyAlignment="1">
      <alignment horizontal="right"/>
    </xf>
    <xf numFmtId="43" fontId="3" fillId="0" borderId="8" xfId="2" applyNumberFormat="1" applyFont="1" applyFill="1" applyBorder="1" applyAlignment="1">
      <alignment horizontal="right"/>
    </xf>
    <xf numFmtId="43" fontId="4" fillId="0" borderId="12" xfId="2" applyNumberFormat="1" applyFont="1" applyFill="1" applyBorder="1" applyAlignment="1">
      <alignment horizontal="right"/>
    </xf>
    <xf numFmtId="43" fontId="3" fillId="0" borderId="2" xfId="2" applyNumberFormat="1" applyFont="1" applyFill="1" applyBorder="1" applyAlignment="1">
      <alignment horizontal="right"/>
    </xf>
    <xf numFmtId="43" fontId="4" fillId="0" borderId="2" xfId="2" applyNumberFormat="1" applyFont="1" applyFill="1" applyBorder="1" applyAlignment="1">
      <alignment horizontal="right"/>
    </xf>
    <xf numFmtId="43" fontId="4" fillId="0" borderId="4" xfId="2" applyNumberFormat="1" applyFont="1" applyFill="1" applyBorder="1" applyAlignment="1">
      <alignment horizontal="right"/>
    </xf>
    <xf numFmtId="43" fontId="4" fillId="0" borderId="15" xfId="2" applyNumberFormat="1" applyFont="1" applyFill="1" applyBorder="1" applyAlignment="1">
      <alignment horizontal="right"/>
    </xf>
    <xf numFmtId="43" fontId="3" fillId="0" borderId="15" xfId="2" applyNumberFormat="1" applyFont="1" applyFill="1" applyBorder="1" applyAlignment="1">
      <alignment horizontal="right"/>
    </xf>
    <xf numFmtId="43" fontId="3" fillId="0" borderId="16" xfId="2" applyNumberFormat="1" applyFont="1" applyFill="1" applyBorder="1" applyAlignment="1">
      <alignment horizontal="right"/>
    </xf>
    <xf numFmtId="43" fontId="4" fillId="0" borderId="0" xfId="2" applyNumberFormat="1" applyFont="1" applyFill="1" applyBorder="1" applyAlignment="1">
      <alignment horizontal="right"/>
    </xf>
    <xf numFmtId="43" fontId="3" fillId="0" borderId="0" xfId="2" applyNumberFormat="1" applyFont="1" applyFill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4" fillId="0" borderId="13" xfId="0" applyFont="1" applyFill="1" applyBorder="1" applyAlignment="1"/>
    <xf numFmtId="0" fontId="5" fillId="0" borderId="6" xfId="0" applyFont="1" applyFill="1" applyBorder="1" applyAlignment="1">
      <alignment horizontal="left"/>
    </xf>
    <xf numFmtId="0" fontId="3" fillId="0" borderId="6" xfId="0" applyFont="1" applyFill="1" applyBorder="1" applyAlignment="1"/>
    <xf numFmtId="0" fontId="5" fillId="0" borderId="6" xfId="0" applyFont="1" applyFill="1" applyBorder="1" applyAlignment="1"/>
    <xf numFmtId="0" fontId="5" fillId="0" borderId="19" xfId="0" applyFont="1" applyFill="1" applyBorder="1" applyAlignment="1"/>
    <xf numFmtId="0" fontId="3" fillId="0" borderId="13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10" fillId="0" borderId="0" xfId="0" applyFont="1" applyBorder="1" applyAlignment="1"/>
    <xf numFmtId="43" fontId="3" fillId="0" borderId="0" xfId="1" applyFont="1" applyFill="1" applyBorder="1" applyAlignment="1"/>
    <xf numFmtId="43" fontId="13" fillId="0" borderId="0" xfId="1" applyFont="1" applyFill="1" applyBorder="1" applyAlignment="1"/>
    <xf numFmtId="43" fontId="7" fillId="0" borderId="0" xfId="1" applyFont="1" applyFill="1" applyBorder="1" applyAlignment="1"/>
    <xf numFmtId="43" fontId="4" fillId="0" borderId="0" xfId="1" applyFont="1" applyFill="1" applyBorder="1" applyAlignment="1"/>
    <xf numFmtId="43" fontId="2" fillId="0" borderId="0" xfId="1" applyFont="1" applyFill="1" applyBorder="1" applyAlignment="1"/>
    <xf numFmtId="43" fontId="9" fillId="0" borderId="0" xfId="1" applyFont="1" applyFill="1" applyBorder="1" applyAlignment="1"/>
    <xf numFmtId="43" fontId="12" fillId="0" borderId="0" xfId="1" applyFont="1" applyFill="1" applyBorder="1" applyAlignment="1"/>
    <xf numFmtId="43" fontId="6" fillId="0" borderId="0" xfId="1" applyFont="1" applyFill="1" applyBorder="1" applyAlignment="1"/>
    <xf numFmtId="43" fontId="11" fillId="0" borderId="0" xfId="1" applyFont="1" applyFill="1" applyBorder="1" applyAlignment="1"/>
    <xf numFmtId="43" fontId="5" fillId="0" borderId="0" xfId="1" applyFont="1" applyFill="1" applyBorder="1" applyAlignment="1"/>
    <xf numFmtId="0" fontId="5" fillId="0" borderId="0" xfId="0" applyFont="1" applyFill="1" applyBorder="1" applyAlignment="1"/>
    <xf numFmtId="43" fontId="2" fillId="0" borderId="0" xfId="1" quotePrefix="1" applyFont="1" applyFill="1" applyBorder="1" applyAlignment="1"/>
    <xf numFmtId="43" fontId="3" fillId="0" borderId="0" xfId="1" quotePrefix="1" applyFont="1" applyFill="1" applyBorder="1" applyAlignment="1"/>
    <xf numFmtId="43" fontId="14" fillId="0" borderId="0" xfId="1" applyFont="1" applyFill="1" applyBorder="1" applyAlignment="1"/>
    <xf numFmtId="43" fontId="4" fillId="0" borderId="0" xfId="1" quotePrefix="1" applyFont="1" applyFill="1" applyBorder="1" applyAlignment="1"/>
    <xf numFmtId="43" fontId="15" fillId="0" borderId="0" xfId="1" applyFont="1" applyFill="1" applyBorder="1" applyAlignment="1"/>
    <xf numFmtId="0" fontId="4" fillId="0" borderId="0" xfId="0" applyFont="1" applyFill="1" applyBorder="1" applyAlignment="1"/>
    <xf numFmtId="43" fontId="12" fillId="0" borderId="0" xfId="1" quotePrefix="1" applyFont="1" applyFill="1" applyBorder="1" applyAlignment="1"/>
    <xf numFmtId="43" fontId="16" fillId="0" borderId="0" xfId="1" applyFont="1" applyFill="1" applyBorder="1" applyAlignment="1"/>
    <xf numFmtId="43" fontId="9" fillId="0" borderId="0" xfId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8" fillId="0" borderId="0" xfId="1" applyFont="1" applyFill="1" applyBorder="1" applyAlignment="1"/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43" fontId="3" fillId="0" borderId="6" xfId="2" applyNumberFormat="1" applyFont="1" applyFill="1" applyBorder="1" applyAlignment="1">
      <alignment horizontal="right"/>
    </xf>
    <xf numFmtId="0" fontId="5" fillId="0" borderId="13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center"/>
    </xf>
    <xf numFmtId="43" fontId="5" fillId="0" borderId="8" xfId="2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/>
    <xf numFmtId="0" fontId="3" fillId="0" borderId="23" xfId="0" applyFont="1" applyFill="1" applyBorder="1" applyAlignment="1"/>
    <xf numFmtId="0" fontId="3" fillId="0" borderId="9" xfId="0" applyFont="1" applyFill="1" applyBorder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4" fillId="0" borderId="17" xfId="0" applyFont="1" applyFill="1" applyBorder="1" applyAlignment="1"/>
    <xf numFmtId="0" fontId="3" fillId="0" borderId="18" xfId="0" applyFont="1" applyFill="1" applyBorder="1" applyAlignment="1"/>
    <xf numFmtId="0" fontId="5" fillId="0" borderId="18" xfId="0" applyFont="1" applyFill="1" applyBorder="1" applyAlignment="1"/>
    <xf numFmtId="0" fontId="3" fillId="0" borderId="17" xfId="0" applyFont="1" applyFill="1" applyBorder="1" applyAlignment="1"/>
    <xf numFmtId="0" fontId="3" fillId="0" borderId="20" xfId="0" applyFont="1" applyFill="1" applyBorder="1" applyAlignment="1"/>
    <xf numFmtId="0" fontId="5" fillId="0" borderId="17" xfId="0" applyFont="1" applyFill="1" applyBorder="1" applyAlignment="1"/>
    <xf numFmtId="0" fontId="4" fillId="0" borderId="21" xfId="0" applyFont="1" applyFill="1" applyBorder="1" applyAlignment="1"/>
    <xf numFmtId="0" fontId="3" fillId="0" borderId="0" xfId="0" applyFont="1" applyFill="1" applyAlignment="1"/>
    <xf numFmtId="0" fontId="4" fillId="0" borderId="18" xfId="0" applyFont="1" applyFill="1" applyBorder="1" applyAlignment="1"/>
    <xf numFmtId="0" fontId="4" fillId="0" borderId="23" xfId="0" applyFont="1" applyFill="1" applyBorder="1" applyAlignment="1"/>
    <xf numFmtId="0" fontId="4" fillId="0" borderId="20" xfId="0" applyFont="1" applyFill="1" applyBorder="1" applyAlignment="1"/>
    <xf numFmtId="0" fontId="4" fillId="0" borderId="24" xfId="0" applyFont="1" applyFill="1" applyBorder="1" applyAlignment="1"/>
    <xf numFmtId="0" fontId="3" fillId="0" borderId="24" xfId="0" applyFont="1" applyFill="1" applyBorder="1" applyAlignment="1"/>
    <xf numFmtId="0" fontId="3" fillId="0" borderId="25" xfId="0" applyFont="1" applyFill="1" applyBorder="1" applyAlignment="1"/>
    <xf numFmtId="0" fontId="4" fillId="0" borderId="7" xfId="0" applyFont="1" applyFill="1" applyBorder="1" applyAlignment="1"/>
    <xf numFmtId="0" fontId="3" fillId="0" borderId="3" xfId="0" applyFont="1" applyFill="1" applyBorder="1" applyAlignment="1"/>
    <xf numFmtId="0" fontId="5" fillId="0" borderId="7" xfId="0" applyFont="1" applyFill="1" applyBorder="1" applyAlignment="1"/>
    <xf numFmtId="0" fontId="4" fillId="0" borderId="11" xfId="0" applyFont="1" applyFill="1" applyBorder="1" applyAlignment="1"/>
    <xf numFmtId="0" fontId="4" fillId="0" borderId="1" xfId="0" applyFont="1" applyFill="1" applyBorder="1" applyAlignment="1"/>
    <xf numFmtId="0" fontId="4" fillId="0" borderId="3" xfId="0" applyFont="1" applyFill="1" applyBorder="1" applyAlignment="1"/>
    <xf numFmtId="0" fontId="4" fillId="0" borderId="14" xfId="0" applyFont="1" applyFill="1" applyBorder="1" applyAlignment="1"/>
    <xf numFmtId="0" fontId="3" fillId="0" borderId="14" xfId="0" applyFont="1" applyFill="1" applyBorder="1" applyAlignment="1"/>
    <xf numFmtId="0" fontId="3" fillId="0" borderId="10" xfId="0" applyFont="1" applyFill="1" applyBorder="1" applyAlignment="1"/>
    <xf numFmtId="0" fontId="7" fillId="0" borderId="0" xfId="0" applyFont="1" applyFill="1" applyBorder="1" applyAlignment="1">
      <alignment horizontal="left"/>
    </xf>
    <xf numFmtId="43" fontId="5" fillId="0" borderId="0" xfId="2" applyNumberFormat="1" applyFont="1" applyFill="1" applyAlignment="1">
      <alignment horizontal="left"/>
    </xf>
    <xf numFmtId="43" fontId="3" fillId="0" borderId="0" xfId="2" applyNumberFormat="1" applyFont="1" applyFill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3" fontId="18" fillId="0" borderId="0" xfId="1" applyFont="1" applyFill="1" applyAlignment="1">
      <alignment horizontal="center"/>
    </xf>
    <xf numFmtId="43" fontId="19" fillId="0" borderId="0" xfId="1" applyFont="1" applyFill="1"/>
    <xf numFmtId="43" fontId="3" fillId="0" borderId="0" xfId="1" applyFont="1" applyFill="1"/>
    <xf numFmtId="0" fontId="19" fillId="0" borderId="0" xfId="0" applyFont="1" applyFill="1"/>
    <xf numFmtId="43" fontId="6" fillId="0" borderId="0" xfId="1" applyFont="1" applyFill="1" applyAlignment="1">
      <alignment horizontal="left"/>
    </xf>
    <xf numFmtId="43" fontId="3" fillId="0" borderId="0" xfId="1" applyFont="1" applyFill="1" applyAlignment="1">
      <alignment horizontal="center"/>
    </xf>
    <xf numFmtId="43" fontId="4" fillId="0" borderId="0" xfId="1" applyFont="1" applyFill="1" applyAlignment="1">
      <alignment horizontal="center" vertical="center"/>
    </xf>
    <xf numFmtId="43" fontId="4" fillId="0" borderId="0" xfId="1" applyNumberFormat="1" applyFont="1" applyFill="1" applyBorder="1" applyAlignment="1">
      <alignment horizontal="center" vertical="center"/>
    </xf>
    <xf numFmtId="43" fontId="20" fillId="0" borderId="0" xfId="1" applyNumberFormat="1" applyFont="1" applyFill="1" applyBorder="1" applyAlignment="1">
      <alignment horizontal="center" vertical="center"/>
    </xf>
    <xf numFmtId="43" fontId="4" fillId="0" borderId="0" xfId="1" applyFont="1" applyFill="1" applyAlignment="1">
      <alignment horizontal="center"/>
    </xf>
    <xf numFmtId="43" fontId="20" fillId="0" borderId="0" xfId="1" applyFont="1" applyFill="1" applyAlignment="1">
      <alignment horizontal="center"/>
    </xf>
    <xf numFmtId="43" fontId="6" fillId="0" borderId="0" xfId="1" quotePrefix="1" applyFont="1" applyFill="1" applyAlignment="1">
      <alignment horizontal="left"/>
    </xf>
    <xf numFmtId="43" fontId="19" fillId="0" borderId="0" xfId="1" applyFont="1" applyFill="1" applyAlignment="1">
      <alignment horizontal="center"/>
    </xf>
    <xf numFmtId="43" fontId="21" fillId="0" borderId="0" xfId="1" applyFont="1" applyFill="1" applyAlignment="1">
      <alignment horizontal="left"/>
    </xf>
    <xf numFmtId="43" fontId="21" fillId="0" borderId="0" xfId="1" applyFont="1" applyFill="1"/>
    <xf numFmtId="43" fontId="22" fillId="0" borderId="0" xfId="1" applyFont="1" applyFill="1" applyAlignment="1">
      <alignment horizontal="center"/>
    </xf>
    <xf numFmtId="43" fontId="22" fillId="0" borderId="0" xfId="1" applyFont="1" applyFill="1"/>
    <xf numFmtId="43" fontId="23" fillId="0" borderId="0" xfId="1" applyFont="1" applyFill="1" applyAlignment="1">
      <alignment horizontal="left"/>
    </xf>
    <xf numFmtId="43" fontId="23" fillId="0" borderId="0" xfId="1" applyFont="1" applyFill="1"/>
    <xf numFmtId="43" fontId="24" fillId="0" borderId="0" xfId="1" applyFont="1" applyFill="1" applyAlignment="1">
      <alignment horizontal="center"/>
    </xf>
    <xf numFmtId="43" fontId="24" fillId="0" borderId="0" xfId="1" applyFont="1" applyFill="1"/>
    <xf numFmtId="43" fontId="25" fillId="0" borderId="0" xfId="1" applyFont="1" applyFill="1"/>
    <xf numFmtId="43" fontId="4" fillId="0" borderId="0" xfId="1" quotePrefix="1" applyFont="1" applyFill="1" applyAlignment="1">
      <alignment horizontal="left"/>
    </xf>
    <xf numFmtId="43" fontId="22" fillId="0" borderId="0" xfId="1" applyFont="1" applyFill="1" applyBorder="1"/>
    <xf numFmtId="0" fontId="20" fillId="0" borderId="0" xfId="0" applyFont="1" applyFill="1"/>
    <xf numFmtId="43" fontId="26" fillId="0" borderId="0" xfId="1" applyFont="1" applyFill="1" applyAlignment="1">
      <alignment horizontal="center"/>
    </xf>
    <xf numFmtId="43" fontId="22" fillId="0" borderId="0" xfId="1" applyFont="1" applyFill="1" applyBorder="1" applyAlignment="1">
      <alignment horizontal="center"/>
    </xf>
    <xf numFmtId="43" fontId="27" fillId="0" borderId="0" xfId="1" applyFont="1" applyFill="1" applyAlignment="1">
      <alignment horizontal="left"/>
    </xf>
    <xf numFmtId="43" fontId="28" fillId="0" borderId="0" xfId="1" applyFont="1" applyFill="1" applyBorder="1" applyAlignment="1">
      <alignment horizontal="left"/>
    </xf>
    <xf numFmtId="43" fontId="28" fillId="0" borderId="0" xfId="1" applyFont="1" applyFill="1"/>
    <xf numFmtId="43" fontId="29" fillId="0" borderId="0" xfId="1" applyFont="1" applyFill="1" applyAlignment="1">
      <alignment horizontal="center"/>
    </xf>
    <xf numFmtId="43" fontId="29" fillId="0" borderId="0" xfId="1" applyFont="1" applyFill="1"/>
    <xf numFmtId="43" fontId="28" fillId="0" borderId="0" xfId="1" applyFont="1" applyFill="1" applyAlignment="1">
      <alignment horizontal="center"/>
    </xf>
    <xf numFmtId="43" fontId="6" fillId="0" borderId="0" xfId="1" applyFont="1" applyFill="1" applyAlignment="1"/>
    <xf numFmtId="43" fontId="4" fillId="0" borderId="0" xfId="1" applyFont="1" applyFill="1" applyAlignment="1"/>
    <xf numFmtId="43" fontId="6" fillId="0" borderId="0" xfId="0" applyNumberFormat="1" applyFont="1" applyFill="1" applyAlignment="1">
      <alignment horizontal="right"/>
    </xf>
    <xf numFmtId="43" fontId="6" fillId="0" borderId="0" xfId="2" applyNumberFormat="1" applyFont="1" applyFill="1" applyAlignment="1">
      <alignment horizontal="right"/>
    </xf>
    <xf numFmtId="43" fontId="4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43" fontId="30" fillId="0" borderId="0" xfId="1" applyFont="1" applyFill="1"/>
    <xf numFmtId="0" fontId="31" fillId="0" borderId="0" xfId="0" applyFont="1"/>
    <xf numFmtId="0" fontId="32" fillId="0" borderId="0" xfId="0" applyFont="1"/>
    <xf numFmtId="43" fontId="33" fillId="0" borderId="0" xfId="1" applyFont="1" applyFill="1" applyAlignment="1">
      <alignment horizontal="center"/>
    </xf>
    <xf numFmtId="43" fontId="30" fillId="0" borderId="0" xfId="1" quotePrefix="1" applyFont="1" applyFill="1" applyAlignment="1">
      <alignment horizontal="left"/>
    </xf>
    <xf numFmtId="43" fontId="33" fillId="0" borderId="0" xfId="1" applyFont="1" applyFill="1" applyAlignment="1">
      <alignment horizontal="left"/>
    </xf>
    <xf numFmtId="43" fontId="30" fillId="0" borderId="0" xfId="1" applyFont="1" applyFill="1" applyAlignment="1">
      <alignment horizontal="left"/>
    </xf>
    <xf numFmtId="43" fontId="33" fillId="0" borderId="0" xfId="1" quotePrefix="1" applyFont="1" applyFill="1" applyAlignment="1">
      <alignment horizontal="left"/>
    </xf>
    <xf numFmtId="43" fontId="34" fillId="0" borderId="0" xfId="1" applyFont="1" applyFill="1"/>
    <xf numFmtId="43" fontId="35" fillId="0" borderId="0" xfId="1" applyFont="1" applyFill="1"/>
    <xf numFmtId="0" fontId="36" fillId="0" borderId="0" xfId="0" applyFont="1" applyFill="1" applyAlignment="1">
      <alignment horizontal="left"/>
    </xf>
    <xf numFmtId="43" fontId="31" fillId="0" borderId="0" xfId="1" applyFont="1" applyFill="1" applyBorder="1" applyAlignment="1"/>
    <xf numFmtId="43" fontId="31" fillId="0" borderId="0" xfId="1" applyFont="1" applyFill="1"/>
    <xf numFmtId="43" fontId="31" fillId="0" borderId="0" xfId="1" quotePrefix="1" applyFont="1" applyFill="1" applyBorder="1" applyAlignment="1"/>
    <xf numFmtId="43" fontId="37" fillId="0" borderId="0" xfId="1" quotePrefix="1" applyFont="1" applyFill="1" applyBorder="1" applyAlignment="1"/>
    <xf numFmtId="0" fontId="31" fillId="0" borderId="0" xfId="0" quotePrefix="1" applyFont="1" applyFill="1" applyAlignment="1">
      <alignment horizontal="left"/>
    </xf>
    <xf numFmtId="0" fontId="31" fillId="0" borderId="0" xfId="0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80" zoomScaleNormal="80" workbookViewId="0">
      <selection sqref="A1:A2"/>
    </sheetView>
  </sheetViews>
  <sheetFormatPr defaultRowHeight="15" x14ac:dyDescent="0.25"/>
  <cols>
    <col min="1" max="2" width="4.7109375" customWidth="1"/>
    <col min="3" max="3" width="50.5703125" bestFit="1" customWidth="1"/>
    <col min="4" max="4" width="10.7109375" customWidth="1"/>
    <col min="5" max="5" width="20.7109375" customWidth="1"/>
  </cols>
  <sheetData>
    <row r="1" spans="1:5" ht="15.75" x14ac:dyDescent="0.25">
      <c r="A1" s="154" t="s">
        <v>491</v>
      </c>
      <c r="B1" s="90"/>
      <c r="C1" s="43"/>
      <c r="D1" s="43"/>
      <c r="E1" s="155"/>
    </row>
    <row r="2" spans="1:5" ht="15.75" x14ac:dyDescent="0.25">
      <c r="A2" s="154" t="s">
        <v>492</v>
      </c>
      <c r="B2" s="90"/>
      <c r="C2" s="43"/>
      <c r="D2" s="43"/>
      <c r="E2" s="155"/>
    </row>
    <row r="3" spans="1:5" ht="15.75" x14ac:dyDescent="0.25">
      <c r="A3" s="91"/>
      <c r="B3" s="90"/>
      <c r="C3" s="43"/>
      <c r="D3" s="43"/>
      <c r="E3" s="156"/>
    </row>
    <row r="4" spans="1:5" ht="15.75" x14ac:dyDescent="0.25">
      <c r="A4" s="91"/>
      <c r="B4" s="99"/>
      <c r="C4" s="1"/>
      <c r="D4" s="8"/>
      <c r="E4" s="22"/>
    </row>
    <row r="5" spans="1:5" ht="15.75" x14ac:dyDescent="0.25">
      <c r="A5" s="91" t="s">
        <v>662</v>
      </c>
      <c r="B5" s="91"/>
      <c r="C5" s="44"/>
      <c r="D5" s="44"/>
      <c r="E5" s="157"/>
    </row>
    <row r="6" spans="1:5" ht="15.75" x14ac:dyDescent="0.25">
      <c r="A6" s="91" t="s">
        <v>494</v>
      </c>
      <c r="B6" s="91"/>
      <c r="C6" s="44"/>
      <c r="D6" s="44"/>
      <c r="E6" s="157"/>
    </row>
    <row r="7" spans="1:5" ht="15.75" x14ac:dyDescent="0.25">
      <c r="A7" s="68"/>
      <c r="B7" s="32"/>
      <c r="C7" s="119"/>
      <c r="D7" s="7"/>
      <c r="E7" s="9"/>
    </row>
    <row r="8" spans="1:5" ht="15.75" x14ac:dyDescent="0.25">
      <c r="A8" s="92" t="s">
        <v>0</v>
      </c>
      <c r="B8" s="106"/>
      <c r="C8" s="52"/>
      <c r="D8" s="5" t="s">
        <v>87</v>
      </c>
      <c r="E8" s="11"/>
    </row>
    <row r="9" spans="1:5" ht="15.75" x14ac:dyDescent="0.25">
      <c r="A9" s="92" t="s">
        <v>1</v>
      </c>
      <c r="B9" s="106"/>
      <c r="C9" s="48"/>
      <c r="D9" s="5"/>
      <c r="E9" s="13"/>
    </row>
    <row r="10" spans="1:5" ht="15.75" x14ac:dyDescent="0.25">
      <c r="A10" s="93"/>
      <c r="B10" s="32" t="s">
        <v>2</v>
      </c>
      <c r="C10" s="46"/>
      <c r="D10" s="4">
        <v>1</v>
      </c>
      <c r="E10" s="10"/>
    </row>
    <row r="11" spans="1:5" ht="15.75" x14ac:dyDescent="0.25">
      <c r="A11" s="93"/>
      <c r="B11" s="32"/>
      <c r="C11" s="46" t="s">
        <v>3</v>
      </c>
      <c r="D11" s="4"/>
      <c r="E11" s="10">
        <f>'Condition - Details'!F10</f>
        <v>0</v>
      </c>
    </row>
    <row r="12" spans="1:5" ht="15.75" x14ac:dyDescent="0.25">
      <c r="A12" s="93"/>
      <c r="B12" s="32"/>
      <c r="C12" s="46" t="s">
        <v>4</v>
      </c>
      <c r="D12" s="4"/>
      <c r="E12" s="10">
        <f>'Condition - Details'!F22</f>
        <v>0</v>
      </c>
    </row>
    <row r="13" spans="1:5" ht="15.75" x14ac:dyDescent="0.25">
      <c r="A13" s="93"/>
      <c r="B13" s="32"/>
      <c r="C13" s="46" t="s">
        <v>5</v>
      </c>
      <c r="D13" s="23"/>
      <c r="E13" s="10">
        <f>'Condition - Details'!F23</f>
        <v>0</v>
      </c>
    </row>
    <row r="14" spans="1:5" ht="15.75" x14ac:dyDescent="0.25">
      <c r="A14" s="92"/>
      <c r="B14" s="106"/>
      <c r="C14" s="24" t="s">
        <v>6</v>
      </c>
      <c r="D14" s="5"/>
      <c r="E14" s="11">
        <f>SUM(E11:E13)</f>
        <v>0</v>
      </c>
    </row>
    <row r="15" spans="1:5" ht="15.75" x14ac:dyDescent="0.25">
      <c r="A15" s="93"/>
      <c r="B15" s="32" t="s">
        <v>7</v>
      </c>
      <c r="C15" s="46"/>
      <c r="D15" s="4">
        <v>2</v>
      </c>
      <c r="E15" s="10"/>
    </row>
    <row r="16" spans="1:5" ht="15.75" x14ac:dyDescent="0.25">
      <c r="A16" s="93"/>
      <c r="B16" s="32"/>
      <c r="C16" s="46" t="s">
        <v>8</v>
      </c>
      <c r="D16" s="4"/>
      <c r="E16" s="10">
        <f>'Condition - Details'!F49</f>
        <v>0</v>
      </c>
    </row>
    <row r="17" spans="1:5" ht="15.75" x14ac:dyDescent="0.25">
      <c r="A17" s="93"/>
      <c r="B17" s="32"/>
      <c r="C17" s="46" t="s">
        <v>10</v>
      </c>
      <c r="D17" s="4"/>
      <c r="E17" s="10">
        <f>'Condition - Details'!F50</f>
        <v>0</v>
      </c>
    </row>
    <row r="18" spans="1:5" ht="15.75" x14ac:dyDescent="0.25">
      <c r="A18" s="93"/>
      <c r="B18" s="32"/>
      <c r="C18" s="46" t="s">
        <v>9</v>
      </c>
      <c r="D18" s="4"/>
      <c r="E18" s="10">
        <f>'Condition - Details'!F55</f>
        <v>0</v>
      </c>
    </row>
    <row r="19" spans="1:5" ht="15.75" x14ac:dyDescent="0.25">
      <c r="A19" s="93"/>
      <c r="B19" s="32"/>
      <c r="C19" s="46" t="s">
        <v>11</v>
      </c>
      <c r="D19" s="4"/>
      <c r="E19" s="10">
        <f>'Condition - Details'!F56</f>
        <v>0</v>
      </c>
    </row>
    <row r="20" spans="1:5" ht="15.75" x14ac:dyDescent="0.25">
      <c r="A20" s="92"/>
      <c r="B20" s="106"/>
      <c r="C20" s="48" t="s">
        <v>12</v>
      </c>
      <c r="D20" s="5"/>
      <c r="E20" s="11">
        <f>SUM(E16:E19)</f>
        <v>0</v>
      </c>
    </row>
    <row r="21" spans="1:5" ht="15.75" x14ac:dyDescent="0.25">
      <c r="A21" s="93"/>
      <c r="B21" s="32"/>
      <c r="C21" s="46" t="s">
        <v>13</v>
      </c>
      <c r="D21" s="4"/>
      <c r="E21" s="10">
        <f>'Condition - Details'!F58</f>
        <v>0</v>
      </c>
    </row>
    <row r="22" spans="1:5" ht="15.75" x14ac:dyDescent="0.25">
      <c r="A22" s="93"/>
      <c r="B22" s="32"/>
      <c r="C22" s="46" t="s">
        <v>14</v>
      </c>
      <c r="D22" s="4"/>
      <c r="E22" s="10">
        <f>'Condition - Details'!F59</f>
        <v>0</v>
      </c>
    </row>
    <row r="23" spans="1:5" ht="15.75" x14ac:dyDescent="0.25">
      <c r="A23" s="92"/>
      <c r="B23" s="106"/>
      <c r="C23" s="48" t="s">
        <v>15</v>
      </c>
      <c r="D23" s="5"/>
      <c r="E23" s="11">
        <f>E20-E21-E22</f>
        <v>0</v>
      </c>
    </row>
    <row r="24" spans="1:5" ht="15.75" x14ac:dyDescent="0.25">
      <c r="A24" s="94"/>
      <c r="B24" s="32" t="s">
        <v>16</v>
      </c>
      <c r="C24" s="25"/>
      <c r="D24" s="4">
        <v>3</v>
      </c>
      <c r="E24" s="10">
        <f>'Condition - Details'!F67</f>
        <v>0</v>
      </c>
    </row>
    <row r="25" spans="1:5" ht="15.75" x14ac:dyDescent="0.25">
      <c r="A25" s="93"/>
      <c r="B25" s="32" t="s">
        <v>17</v>
      </c>
      <c r="C25" s="46"/>
      <c r="D25" s="4">
        <v>4</v>
      </c>
      <c r="E25" s="10">
        <f>'Condition - Details'!F74</f>
        <v>0</v>
      </c>
    </row>
    <row r="26" spans="1:5" ht="15.75" x14ac:dyDescent="0.25">
      <c r="A26" s="93"/>
      <c r="B26" s="32" t="s">
        <v>18</v>
      </c>
      <c r="C26" s="46"/>
      <c r="D26" s="4"/>
      <c r="E26" s="10"/>
    </row>
    <row r="27" spans="1:5" ht="15.75" x14ac:dyDescent="0.25">
      <c r="A27" s="93"/>
      <c r="B27" s="32"/>
      <c r="C27" s="26" t="s">
        <v>19</v>
      </c>
      <c r="D27" s="4"/>
      <c r="E27" s="10">
        <f>'Condition - Details'!F78</f>
        <v>0</v>
      </c>
    </row>
    <row r="28" spans="1:5" ht="15.75" x14ac:dyDescent="0.25">
      <c r="A28" s="93"/>
      <c r="B28" s="32"/>
      <c r="C28" s="26" t="s">
        <v>20</v>
      </c>
      <c r="D28" s="4">
        <v>5</v>
      </c>
      <c r="E28" s="10">
        <f>'Condition - Details'!F90</f>
        <v>0</v>
      </c>
    </row>
    <row r="29" spans="1:5" ht="15.75" x14ac:dyDescent="0.25">
      <c r="A29" s="93"/>
      <c r="B29" s="32"/>
      <c r="C29" s="26" t="s">
        <v>21</v>
      </c>
      <c r="D29" s="4"/>
      <c r="E29" s="10">
        <v>0</v>
      </c>
    </row>
    <row r="30" spans="1:5" ht="15.75" x14ac:dyDescent="0.25">
      <c r="A30" s="95"/>
      <c r="B30" s="35"/>
      <c r="C30" s="24" t="s">
        <v>22</v>
      </c>
      <c r="D30" s="5"/>
      <c r="E30" s="11">
        <f>SUM(E24:E29)</f>
        <v>0</v>
      </c>
    </row>
    <row r="31" spans="1:5" ht="15.75" x14ac:dyDescent="0.25">
      <c r="A31" s="93"/>
      <c r="B31" s="32" t="s">
        <v>333</v>
      </c>
      <c r="C31" s="27"/>
      <c r="D31" s="4"/>
      <c r="E31" s="10">
        <f>'Condition - Details'!F93</f>
        <v>0</v>
      </c>
    </row>
    <row r="32" spans="1:5" ht="15.75" x14ac:dyDescent="0.25">
      <c r="A32" s="96"/>
      <c r="B32" s="107" t="s">
        <v>334</v>
      </c>
      <c r="C32" s="28"/>
      <c r="D32" s="23"/>
      <c r="E32" s="12">
        <f>'Condition - Details'!F94</f>
        <v>0</v>
      </c>
    </row>
    <row r="33" spans="1:5" ht="15.75" x14ac:dyDescent="0.25">
      <c r="A33" s="92"/>
      <c r="B33" s="106" t="s">
        <v>23</v>
      </c>
      <c r="C33" s="48"/>
      <c r="D33" s="5"/>
      <c r="E33" s="11">
        <f>+E14+E23+E30+E31+E32</f>
        <v>0</v>
      </c>
    </row>
    <row r="34" spans="1:5" ht="15.75" x14ac:dyDescent="0.25">
      <c r="A34" s="93"/>
      <c r="B34" s="32"/>
      <c r="C34" s="119"/>
      <c r="D34" s="7"/>
      <c r="E34" s="83"/>
    </row>
    <row r="35" spans="1:5" ht="15.75" x14ac:dyDescent="0.25">
      <c r="A35" s="92" t="s">
        <v>24</v>
      </c>
      <c r="B35" s="106"/>
      <c r="C35" s="48"/>
      <c r="D35" s="5"/>
      <c r="E35" s="13"/>
    </row>
    <row r="36" spans="1:5" ht="15.75" x14ac:dyDescent="0.25">
      <c r="A36" s="93"/>
      <c r="B36" s="32" t="s">
        <v>25</v>
      </c>
      <c r="C36" s="46"/>
      <c r="D36" s="4">
        <v>6</v>
      </c>
      <c r="E36" s="10">
        <f>'Condition - Details'!F105</f>
        <v>0</v>
      </c>
    </row>
    <row r="37" spans="1:5" ht="15.75" x14ac:dyDescent="0.25">
      <c r="A37" s="93"/>
      <c r="B37" s="32" t="s">
        <v>26</v>
      </c>
      <c r="C37" s="46"/>
      <c r="D37" s="4"/>
      <c r="E37" s="10"/>
    </row>
    <row r="38" spans="1:5" ht="15.75" x14ac:dyDescent="0.25">
      <c r="A38" s="93"/>
      <c r="B38" s="32"/>
      <c r="C38" s="46" t="s">
        <v>27</v>
      </c>
      <c r="D38" s="4"/>
      <c r="E38" s="10">
        <f>'Condition - Details'!F108</f>
        <v>0</v>
      </c>
    </row>
    <row r="39" spans="1:5" ht="15.75" x14ac:dyDescent="0.25">
      <c r="A39" s="93"/>
      <c r="B39" s="32"/>
      <c r="C39" s="46" t="s">
        <v>28</v>
      </c>
      <c r="D39" s="4"/>
      <c r="E39" s="10">
        <f>'Condition - Details'!F109</f>
        <v>0</v>
      </c>
    </row>
    <row r="40" spans="1:5" ht="15.75" x14ac:dyDescent="0.25">
      <c r="A40" s="93"/>
      <c r="B40" s="32"/>
      <c r="C40" s="46" t="s">
        <v>29</v>
      </c>
      <c r="D40" s="4"/>
      <c r="E40" s="10">
        <f>'Condition - Details'!F111</f>
        <v>0</v>
      </c>
    </row>
    <row r="41" spans="1:5" ht="15.75" x14ac:dyDescent="0.25">
      <c r="A41" s="93"/>
      <c r="B41" s="32"/>
      <c r="C41" s="46" t="s">
        <v>30</v>
      </c>
      <c r="D41" s="4"/>
      <c r="E41" s="10">
        <f>'Condition - Details'!F112</f>
        <v>0</v>
      </c>
    </row>
    <row r="42" spans="1:5" ht="15.75" x14ac:dyDescent="0.25">
      <c r="A42" s="93"/>
      <c r="B42" s="32"/>
      <c r="C42" s="46" t="s">
        <v>31</v>
      </c>
      <c r="D42" s="4"/>
      <c r="E42" s="10">
        <f>'Condition - Details'!F113</f>
        <v>0</v>
      </c>
    </row>
    <row r="43" spans="1:5" ht="15.75" x14ac:dyDescent="0.25">
      <c r="A43" s="97"/>
      <c r="B43" s="108"/>
      <c r="C43" s="84" t="s">
        <v>32</v>
      </c>
      <c r="D43" s="85"/>
      <c r="E43" s="86">
        <f>SUM(E38:E42)</f>
        <v>0</v>
      </c>
    </row>
    <row r="44" spans="1:5" ht="15.75" x14ac:dyDescent="0.25">
      <c r="A44" s="93"/>
      <c r="B44" s="32"/>
      <c r="C44" s="46" t="s">
        <v>33</v>
      </c>
      <c r="D44" s="4"/>
      <c r="E44" s="10">
        <f>'Condition - Details'!F122</f>
        <v>0</v>
      </c>
    </row>
    <row r="45" spans="1:5" ht="15.75" x14ac:dyDescent="0.25">
      <c r="A45" s="92"/>
      <c r="B45" s="106"/>
      <c r="C45" s="48" t="s">
        <v>34</v>
      </c>
      <c r="D45" s="5"/>
      <c r="E45" s="11">
        <f>E43-E44</f>
        <v>0</v>
      </c>
    </row>
    <row r="46" spans="1:5" ht="15.75" x14ac:dyDescent="0.25">
      <c r="A46" s="94"/>
      <c r="B46" s="36" t="s">
        <v>35</v>
      </c>
      <c r="C46" s="49"/>
      <c r="D46" s="4"/>
      <c r="E46" s="10"/>
    </row>
    <row r="47" spans="1:5" ht="15.75" x14ac:dyDescent="0.25">
      <c r="A47" s="94"/>
      <c r="B47" s="32"/>
      <c r="C47" s="46" t="s">
        <v>36</v>
      </c>
      <c r="D47" s="4"/>
      <c r="E47" s="10">
        <f>'Condition - Details'!F125</f>
        <v>0</v>
      </c>
    </row>
    <row r="48" spans="1:5" ht="15.75" x14ac:dyDescent="0.25">
      <c r="A48" s="94"/>
      <c r="B48" s="32"/>
      <c r="C48" s="46" t="s">
        <v>37</v>
      </c>
      <c r="D48" s="4"/>
      <c r="E48" s="10">
        <f>'Condition - Details'!F126</f>
        <v>0</v>
      </c>
    </row>
    <row r="49" spans="1:5" ht="15.75" x14ac:dyDescent="0.25">
      <c r="A49" s="94"/>
      <c r="B49" s="32"/>
      <c r="C49" s="46" t="s">
        <v>91</v>
      </c>
      <c r="D49" s="4"/>
      <c r="E49" s="10">
        <f>'Condition - Details'!F127</f>
        <v>0</v>
      </c>
    </row>
    <row r="50" spans="1:5" ht="15.75" x14ac:dyDescent="0.25">
      <c r="A50" s="97"/>
      <c r="B50" s="35"/>
      <c r="C50" s="29" t="s">
        <v>38</v>
      </c>
      <c r="D50" s="5"/>
      <c r="E50" s="13">
        <f>SUM(E47:E49)</f>
        <v>0</v>
      </c>
    </row>
    <row r="51" spans="1:5" ht="15.75" x14ac:dyDescent="0.25">
      <c r="A51" s="92"/>
      <c r="B51" s="106" t="s">
        <v>39</v>
      </c>
      <c r="C51" s="48"/>
      <c r="D51" s="5"/>
      <c r="E51" s="11">
        <f>E36+E45+E50</f>
        <v>0</v>
      </c>
    </row>
    <row r="52" spans="1:5" ht="15.75" x14ac:dyDescent="0.25">
      <c r="A52" s="96"/>
      <c r="B52" s="107"/>
      <c r="C52" s="30"/>
      <c r="D52" s="23"/>
      <c r="E52" s="12"/>
    </row>
    <row r="53" spans="1:5" ht="16.5" thickBot="1" x14ac:dyDescent="0.3">
      <c r="A53" s="98" t="s">
        <v>40</v>
      </c>
      <c r="B53" s="109"/>
      <c r="C53" s="51"/>
      <c r="D53" s="31"/>
      <c r="E53" s="14">
        <f>E51+E33</f>
        <v>0</v>
      </c>
    </row>
    <row r="54" spans="1:5" ht="16.5" thickTop="1" x14ac:dyDescent="0.25">
      <c r="A54" s="99"/>
      <c r="B54" s="99"/>
      <c r="C54" s="119"/>
      <c r="D54" s="7"/>
      <c r="E54" s="9"/>
    </row>
    <row r="55" spans="1:5" ht="15.75" x14ac:dyDescent="0.25">
      <c r="A55" s="92" t="s">
        <v>41</v>
      </c>
      <c r="B55" s="106"/>
      <c r="C55" s="52"/>
      <c r="D55" s="5" t="s">
        <v>87</v>
      </c>
      <c r="E55" s="11"/>
    </row>
    <row r="56" spans="1:5" ht="15.75" x14ac:dyDescent="0.25">
      <c r="A56" s="100" t="s">
        <v>42</v>
      </c>
      <c r="B56" s="74"/>
      <c r="C56" s="42"/>
      <c r="D56" s="4"/>
      <c r="E56" s="10"/>
    </row>
    <row r="57" spans="1:5" ht="15.75" x14ac:dyDescent="0.25">
      <c r="A57" s="93"/>
      <c r="B57" s="32" t="s">
        <v>43</v>
      </c>
      <c r="C57" s="119"/>
      <c r="D57" s="4">
        <v>7</v>
      </c>
      <c r="E57" s="10">
        <f>'Condition - Details'!F131</f>
        <v>0</v>
      </c>
    </row>
    <row r="58" spans="1:5" ht="15.75" x14ac:dyDescent="0.25">
      <c r="A58" s="93"/>
      <c r="B58" s="32" t="s">
        <v>44</v>
      </c>
      <c r="C58" s="119"/>
      <c r="D58" s="4">
        <v>8</v>
      </c>
      <c r="E58" s="10">
        <f>'Condition - Details'!F143</f>
        <v>0</v>
      </c>
    </row>
    <row r="59" spans="1:5" ht="15.75" x14ac:dyDescent="0.25">
      <c r="A59" s="93"/>
      <c r="B59" s="32" t="s">
        <v>45</v>
      </c>
      <c r="C59" s="119"/>
      <c r="D59" s="4">
        <v>9</v>
      </c>
      <c r="E59" s="10">
        <f>'Condition - Details'!F175</f>
        <v>0</v>
      </c>
    </row>
    <row r="60" spans="1:5" ht="15.75" x14ac:dyDescent="0.25">
      <c r="A60" s="93"/>
      <c r="B60" s="32" t="s">
        <v>46</v>
      </c>
      <c r="C60" s="119"/>
      <c r="D60" s="4"/>
      <c r="E60" s="10">
        <f>'Condition - Details'!F176</f>
        <v>0</v>
      </c>
    </row>
    <row r="61" spans="1:5" ht="15.75" x14ac:dyDescent="0.25">
      <c r="A61" s="93"/>
      <c r="B61" s="32" t="s">
        <v>47</v>
      </c>
      <c r="C61" s="119"/>
      <c r="D61" s="4"/>
      <c r="E61" s="10">
        <f>'Condition - Details'!F176</f>
        <v>0</v>
      </c>
    </row>
    <row r="62" spans="1:5" ht="15.75" x14ac:dyDescent="0.25">
      <c r="A62" s="93"/>
      <c r="B62" s="32" t="s">
        <v>48</v>
      </c>
      <c r="C62" s="119"/>
      <c r="D62" s="4"/>
      <c r="E62" s="10">
        <f>'Condition - Details'!F177</f>
        <v>0</v>
      </c>
    </row>
    <row r="63" spans="1:5" ht="15.75" x14ac:dyDescent="0.25">
      <c r="A63" s="93"/>
      <c r="B63" s="32" t="s">
        <v>49</v>
      </c>
      <c r="C63" s="119"/>
      <c r="D63" s="4"/>
      <c r="E63" s="10">
        <f>'Condition - Details'!F178</f>
        <v>0</v>
      </c>
    </row>
    <row r="64" spans="1:5" ht="15.75" x14ac:dyDescent="0.25">
      <c r="A64" s="93"/>
      <c r="B64" s="32" t="s">
        <v>88</v>
      </c>
      <c r="C64" s="119"/>
      <c r="D64" s="4"/>
      <c r="E64" s="10">
        <f>'Condition - Details'!F179</f>
        <v>0</v>
      </c>
    </row>
    <row r="65" spans="1:5" ht="15.75" x14ac:dyDescent="0.25">
      <c r="A65" s="93"/>
      <c r="B65" s="32" t="s">
        <v>89</v>
      </c>
      <c r="C65" s="119"/>
      <c r="D65" s="4"/>
      <c r="E65" s="10">
        <f>'Condition - Details'!F180</f>
        <v>0</v>
      </c>
    </row>
    <row r="66" spans="1:5" ht="15.75" x14ac:dyDescent="0.25">
      <c r="A66" s="93"/>
      <c r="B66" s="32" t="s">
        <v>50</v>
      </c>
      <c r="C66" s="119"/>
      <c r="D66" s="4"/>
      <c r="E66" s="10">
        <f>'Condition - Details'!F181</f>
        <v>0</v>
      </c>
    </row>
    <row r="67" spans="1:5" ht="15.75" x14ac:dyDescent="0.25">
      <c r="A67" s="93"/>
      <c r="B67" s="32" t="s">
        <v>51</v>
      </c>
      <c r="C67" s="119"/>
      <c r="D67" s="4"/>
      <c r="E67" s="10">
        <f>'Condition - Details'!F182</f>
        <v>0</v>
      </c>
    </row>
    <row r="68" spans="1:5" ht="15.75" x14ac:dyDescent="0.25">
      <c r="A68" s="92"/>
      <c r="B68" s="106" t="s">
        <v>52</v>
      </c>
      <c r="C68" s="47"/>
      <c r="D68" s="5"/>
      <c r="E68" s="11">
        <f>SUM(E57:E67)</f>
        <v>0</v>
      </c>
    </row>
    <row r="69" spans="1:5" ht="15.75" x14ac:dyDescent="0.25">
      <c r="A69" s="88" t="s">
        <v>53</v>
      </c>
      <c r="B69" s="36"/>
      <c r="C69" s="89"/>
      <c r="D69" s="4"/>
      <c r="E69" s="10"/>
    </row>
    <row r="70" spans="1:5" ht="15.75" x14ac:dyDescent="0.25">
      <c r="A70" s="93"/>
      <c r="B70" s="32" t="s">
        <v>54</v>
      </c>
      <c r="C70" s="26"/>
      <c r="D70" s="4"/>
      <c r="E70" s="10">
        <f>'Condition - Details'!F186</f>
        <v>0</v>
      </c>
    </row>
    <row r="71" spans="1:5" ht="15.75" x14ac:dyDescent="0.25">
      <c r="A71" s="93"/>
      <c r="B71" s="32" t="s">
        <v>55</v>
      </c>
      <c r="C71" s="26"/>
      <c r="D71" s="4"/>
      <c r="E71" s="10"/>
    </row>
    <row r="72" spans="1:5" ht="15.75" x14ac:dyDescent="0.25">
      <c r="A72" s="93"/>
      <c r="B72" s="32"/>
      <c r="C72" s="32" t="s">
        <v>56</v>
      </c>
      <c r="D72" s="4">
        <v>10</v>
      </c>
      <c r="E72" s="10">
        <f>'Condition - Details'!F172</f>
        <v>0</v>
      </c>
    </row>
    <row r="73" spans="1:5" ht="15.75" x14ac:dyDescent="0.25">
      <c r="A73" s="93"/>
      <c r="B73" s="32"/>
      <c r="C73" s="32" t="s">
        <v>57</v>
      </c>
      <c r="D73" s="4"/>
      <c r="E73" s="10">
        <f>'Condition - Details'!F189</f>
        <v>0</v>
      </c>
    </row>
    <row r="74" spans="1:5" ht="15.75" x14ac:dyDescent="0.25">
      <c r="A74" s="93"/>
      <c r="B74" s="32"/>
      <c r="C74" s="33" t="s">
        <v>58</v>
      </c>
      <c r="D74" s="34"/>
      <c r="E74" s="10">
        <f>'Condition - Details'!F190</f>
        <v>0</v>
      </c>
    </row>
    <row r="75" spans="1:5" ht="15.75" x14ac:dyDescent="0.25">
      <c r="A75" s="95"/>
      <c r="B75" s="35"/>
      <c r="C75" s="35" t="s">
        <v>59</v>
      </c>
      <c r="D75" s="5"/>
      <c r="E75" s="13">
        <f>E72+E73</f>
        <v>0</v>
      </c>
    </row>
    <row r="76" spans="1:5" ht="15.75" x14ac:dyDescent="0.25">
      <c r="A76" s="93"/>
      <c r="B76" s="32" t="s">
        <v>80</v>
      </c>
      <c r="C76" s="32"/>
      <c r="D76" s="4"/>
      <c r="E76" s="10">
        <f>'Condition - Details'!F194</f>
        <v>0</v>
      </c>
    </row>
    <row r="77" spans="1:5" ht="15.75" x14ac:dyDescent="0.25">
      <c r="A77" s="88"/>
      <c r="B77" s="36" t="s">
        <v>81</v>
      </c>
      <c r="C77" s="36"/>
      <c r="D77" s="37"/>
      <c r="E77" s="15">
        <f>'Condition - Details'!F195</f>
        <v>0</v>
      </c>
    </row>
    <row r="78" spans="1:5" ht="15.75" x14ac:dyDescent="0.25">
      <c r="A78" s="101"/>
      <c r="B78" s="110" t="s">
        <v>60</v>
      </c>
      <c r="C78" s="53"/>
      <c r="D78" s="37"/>
      <c r="E78" s="16">
        <f>E75+E70+E76+E77</f>
        <v>0</v>
      </c>
    </row>
    <row r="79" spans="1:5" ht="15.75" x14ac:dyDescent="0.25">
      <c r="A79" s="95"/>
      <c r="B79" s="35"/>
      <c r="C79" s="54"/>
      <c r="D79" s="5"/>
      <c r="E79" s="13"/>
    </row>
    <row r="80" spans="1:5" ht="15.75" x14ac:dyDescent="0.25">
      <c r="A80" s="102" t="s">
        <v>61</v>
      </c>
      <c r="B80" s="111"/>
      <c r="C80" s="55"/>
      <c r="D80" s="23"/>
      <c r="E80" s="17">
        <f>E78+E68</f>
        <v>0</v>
      </c>
    </row>
    <row r="81" spans="1:5" ht="15.75" x14ac:dyDescent="0.25">
      <c r="A81" s="93"/>
      <c r="B81" s="32"/>
      <c r="C81" s="119"/>
      <c r="D81" s="4"/>
      <c r="E81" s="10"/>
    </row>
    <row r="82" spans="1:5" ht="15.75" x14ac:dyDescent="0.25">
      <c r="A82" s="100" t="s">
        <v>62</v>
      </c>
      <c r="B82" s="74"/>
      <c r="C82" s="45"/>
      <c r="D82" s="4"/>
      <c r="E82" s="10"/>
    </row>
    <row r="83" spans="1:5" ht="15.75" x14ac:dyDescent="0.25">
      <c r="A83" s="93"/>
      <c r="B83" s="32"/>
      <c r="C83" s="119"/>
      <c r="D83" s="4"/>
      <c r="E83" s="10"/>
    </row>
    <row r="84" spans="1:5" ht="15.75" x14ac:dyDescent="0.25">
      <c r="A84" s="100" t="s">
        <v>63</v>
      </c>
      <c r="B84" s="74"/>
      <c r="C84" s="42"/>
      <c r="D84" s="4"/>
      <c r="E84" s="10"/>
    </row>
    <row r="85" spans="1:5" ht="15.75" x14ac:dyDescent="0.25">
      <c r="A85" s="93"/>
      <c r="B85" s="32" t="s">
        <v>64</v>
      </c>
      <c r="C85" s="46"/>
      <c r="D85" s="4"/>
      <c r="E85" s="10"/>
    </row>
    <row r="86" spans="1:5" ht="15.75" x14ac:dyDescent="0.25">
      <c r="A86" s="93"/>
      <c r="B86" s="32"/>
      <c r="C86" s="26" t="s">
        <v>82</v>
      </c>
      <c r="D86" s="4"/>
      <c r="E86" s="10"/>
    </row>
    <row r="87" spans="1:5" ht="15.75" x14ac:dyDescent="0.25">
      <c r="A87" s="95"/>
      <c r="B87" s="35"/>
      <c r="C87" s="54" t="s">
        <v>77</v>
      </c>
      <c r="D87" s="5"/>
      <c r="E87" s="13">
        <f>'Condition - Details'!F199</f>
        <v>0</v>
      </c>
    </row>
    <row r="88" spans="1:5" ht="15.75" x14ac:dyDescent="0.25">
      <c r="A88" s="93"/>
      <c r="B88" s="32" t="s">
        <v>65</v>
      </c>
      <c r="C88" s="46"/>
      <c r="D88" s="4"/>
      <c r="E88" s="10"/>
    </row>
    <row r="89" spans="1:5" ht="15.75" x14ac:dyDescent="0.25">
      <c r="A89" s="93"/>
      <c r="B89" s="32"/>
      <c r="C89" s="26" t="s">
        <v>66</v>
      </c>
      <c r="D89" s="4"/>
      <c r="E89" s="10" t="s">
        <v>90</v>
      </c>
    </row>
    <row r="90" spans="1:5" ht="15.75" x14ac:dyDescent="0.25">
      <c r="A90" s="95"/>
      <c r="B90" s="35"/>
      <c r="C90" s="54" t="s">
        <v>78</v>
      </c>
      <c r="D90" s="5"/>
      <c r="E90" s="13">
        <f>'Condition - Details'!F200</f>
        <v>0</v>
      </c>
    </row>
    <row r="91" spans="1:5" ht="15.75" x14ac:dyDescent="0.25">
      <c r="A91" s="92"/>
      <c r="B91" s="106" t="s">
        <v>67</v>
      </c>
      <c r="C91" s="48"/>
      <c r="D91" s="5"/>
      <c r="E91" s="11">
        <f>E87+E90</f>
        <v>0</v>
      </c>
    </row>
    <row r="92" spans="1:5" ht="15.75" x14ac:dyDescent="0.25">
      <c r="A92" s="93"/>
      <c r="B92" s="32"/>
      <c r="C92" s="119"/>
      <c r="D92" s="4"/>
      <c r="E92" s="10"/>
    </row>
    <row r="93" spans="1:5" ht="15.75" x14ac:dyDescent="0.25">
      <c r="A93" s="93" t="s">
        <v>68</v>
      </c>
      <c r="B93" s="32"/>
      <c r="C93" s="119"/>
      <c r="D93" s="4"/>
      <c r="E93" s="10">
        <f>'Condition - Details'!F204</f>
        <v>0</v>
      </c>
    </row>
    <row r="94" spans="1:5" ht="15.75" x14ac:dyDescent="0.25">
      <c r="A94" s="93" t="s">
        <v>79</v>
      </c>
      <c r="B94" s="32"/>
      <c r="C94" s="119"/>
      <c r="D94" s="4"/>
      <c r="E94" s="10">
        <f>Operation!G79</f>
        <v>0</v>
      </c>
    </row>
    <row r="95" spans="1:5" ht="15.75" x14ac:dyDescent="0.25">
      <c r="A95" s="93" t="s">
        <v>69</v>
      </c>
      <c r="B95" s="32"/>
      <c r="C95" s="119"/>
      <c r="D95" s="4"/>
      <c r="E95" s="10"/>
    </row>
    <row r="96" spans="1:5" ht="15.75" x14ac:dyDescent="0.25">
      <c r="A96" s="93"/>
      <c r="B96" s="32" t="s">
        <v>70</v>
      </c>
      <c r="C96" s="119"/>
      <c r="D96" s="4"/>
      <c r="E96" s="10">
        <f>'Condition - Details'!F208</f>
        <v>0</v>
      </c>
    </row>
    <row r="97" spans="1:5" ht="15.75" x14ac:dyDescent="0.25">
      <c r="A97" s="93"/>
      <c r="B97" s="32" t="s">
        <v>71</v>
      </c>
      <c r="C97" s="119"/>
      <c r="D97" s="4"/>
      <c r="E97" s="10">
        <f>'Condition - Details'!F209</f>
        <v>0</v>
      </c>
    </row>
    <row r="98" spans="1:5" ht="15.75" x14ac:dyDescent="0.25">
      <c r="A98" s="93"/>
      <c r="B98" s="32" t="s">
        <v>72</v>
      </c>
      <c r="C98" s="119"/>
      <c r="D98" s="4"/>
      <c r="E98" s="10">
        <f>'Condition - Details'!F210</f>
        <v>0</v>
      </c>
    </row>
    <row r="99" spans="1:5" ht="15.75" x14ac:dyDescent="0.25">
      <c r="A99" s="93"/>
      <c r="B99" s="32" t="s">
        <v>73</v>
      </c>
      <c r="C99" s="119"/>
      <c r="D99" s="4"/>
      <c r="E99" s="10">
        <f>'Condition - Details'!F211</f>
        <v>0</v>
      </c>
    </row>
    <row r="100" spans="1:5" ht="15.75" x14ac:dyDescent="0.25">
      <c r="A100" s="103"/>
      <c r="B100" s="112" t="s">
        <v>74</v>
      </c>
      <c r="C100" s="56"/>
      <c r="D100" s="38"/>
      <c r="E100" s="18">
        <f>SUM(E96:E99)</f>
        <v>0</v>
      </c>
    </row>
    <row r="101" spans="1:5" ht="15.75" x14ac:dyDescent="0.25">
      <c r="A101" s="104"/>
      <c r="B101" s="113"/>
      <c r="C101" s="39"/>
      <c r="D101" s="38"/>
      <c r="E101" s="19"/>
    </row>
    <row r="102" spans="1:5" ht="15.75" x14ac:dyDescent="0.25">
      <c r="A102" s="103" t="s">
        <v>75</v>
      </c>
      <c r="B102" s="112"/>
      <c r="C102" s="56"/>
      <c r="D102" s="38"/>
      <c r="E102" s="18">
        <f>+E91+E93+E94+E100</f>
        <v>0</v>
      </c>
    </row>
    <row r="103" spans="1:5" ht="15.75" x14ac:dyDescent="0.25">
      <c r="A103" s="105"/>
      <c r="B103" s="114"/>
      <c r="C103" s="40"/>
      <c r="D103" s="41"/>
      <c r="E103" s="20"/>
    </row>
    <row r="104" spans="1:5" ht="16.5" thickBot="1" x14ac:dyDescent="0.3">
      <c r="A104" s="98" t="s">
        <v>76</v>
      </c>
      <c r="B104" s="109"/>
      <c r="C104" s="50"/>
      <c r="D104" s="31"/>
      <c r="E104" s="14">
        <f>E102+E80</f>
        <v>0</v>
      </c>
    </row>
    <row r="105" spans="1:5" ht="16.5" thickTop="1" x14ac:dyDescent="0.25">
      <c r="A105" s="74"/>
      <c r="B105" s="74"/>
      <c r="C105" s="42"/>
      <c r="D105" s="7"/>
      <c r="E105" s="21"/>
    </row>
    <row r="106" spans="1:5" ht="15.75" x14ac:dyDescent="0.25">
      <c r="A106" s="99"/>
      <c r="B106" s="99"/>
      <c r="C106" s="1"/>
      <c r="D106" s="8"/>
      <c r="E106" s="22"/>
    </row>
    <row r="107" spans="1:5" ht="15.75" x14ac:dyDescent="0.25">
      <c r="A107" s="6" t="s">
        <v>84</v>
      </c>
      <c r="B107" s="99"/>
      <c r="C107" s="1"/>
      <c r="D107" s="116" t="s">
        <v>85</v>
      </c>
      <c r="E107" s="22"/>
    </row>
    <row r="108" spans="1:5" ht="15.75" x14ac:dyDescent="0.25">
      <c r="A108" s="1"/>
      <c r="B108" s="99"/>
      <c r="C108" s="1"/>
      <c r="D108" s="117"/>
      <c r="E108" s="22"/>
    </row>
    <row r="109" spans="1:5" ht="15.75" x14ac:dyDescent="0.25">
      <c r="A109" s="1"/>
      <c r="B109" s="99"/>
      <c r="C109" s="1"/>
      <c r="D109" s="117"/>
      <c r="E109" s="22"/>
    </row>
    <row r="110" spans="1:5" ht="15.75" x14ac:dyDescent="0.25">
      <c r="A110" s="6" t="s">
        <v>86</v>
      </c>
      <c r="B110" s="99"/>
      <c r="C110" s="1"/>
      <c r="D110" s="116" t="s">
        <v>83</v>
      </c>
      <c r="E110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zoomScale="80" zoomScaleNormal="80" workbookViewId="0"/>
  </sheetViews>
  <sheetFormatPr defaultRowHeight="15" x14ac:dyDescent="0.25"/>
  <cols>
    <col min="1" max="2" width="4.7109375" customWidth="1"/>
    <col min="3" max="3" width="60.7109375" customWidth="1"/>
    <col min="4" max="4" width="10.7109375" customWidth="1"/>
    <col min="5" max="5" width="9.85546875" bestFit="1" customWidth="1"/>
    <col min="6" max="6" width="18.7109375" customWidth="1"/>
    <col min="10" max="10" width="20.7109375" style="160" customWidth="1"/>
    <col min="11" max="12" width="12.7109375" style="160" customWidth="1"/>
  </cols>
  <sheetData>
    <row r="1" spans="1:12" ht="15.75" x14ac:dyDescent="0.25">
      <c r="A1" s="154" t="s">
        <v>491</v>
      </c>
      <c r="B1" s="58"/>
      <c r="C1" s="58"/>
      <c r="D1" s="59"/>
      <c r="E1" s="58"/>
      <c r="F1" s="60"/>
      <c r="G1" s="60"/>
      <c r="H1" s="60"/>
      <c r="I1" s="60"/>
      <c r="J1" s="171" t="s">
        <v>661</v>
      </c>
      <c r="K1" s="160" t="s">
        <v>663</v>
      </c>
      <c r="L1" s="160" t="s">
        <v>664</v>
      </c>
    </row>
    <row r="2" spans="1:12" ht="15.75" x14ac:dyDescent="0.25">
      <c r="A2" s="154" t="s">
        <v>492</v>
      </c>
      <c r="B2" s="58"/>
      <c r="C2" s="58"/>
      <c r="D2" s="59"/>
      <c r="E2" s="58"/>
      <c r="F2" s="60"/>
      <c r="G2" s="60"/>
      <c r="H2" s="60"/>
      <c r="I2" s="60"/>
      <c r="J2" s="170"/>
      <c r="K2" s="160">
        <v>10</v>
      </c>
      <c r="L2" s="160">
        <v>211</v>
      </c>
    </row>
    <row r="3" spans="1:12" ht="15.75" x14ac:dyDescent="0.25">
      <c r="A3" s="61"/>
      <c r="B3" s="58"/>
      <c r="C3" s="58"/>
      <c r="D3" s="59"/>
      <c r="E3" s="58"/>
      <c r="F3" s="60"/>
      <c r="G3" s="60"/>
      <c r="H3" s="60"/>
      <c r="I3" s="60"/>
      <c r="J3" s="170"/>
    </row>
    <row r="4" spans="1:12" ht="15.75" x14ac:dyDescent="0.25">
      <c r="A4" s="61"/>
      <c r="B4" s="58"/>
      <c r="C4" s="58"/>
      <c r="D4" s="59"/>
      <c r="E4" s="58"/>
      <c r="F4" s="60"/>
      <c r="G4" s="60"/>
      <c r="H4" s="60"/>
      <c r="I4" s="60"/>
      <c r="J4" s="170"/>
    </row>
    <row r="5" spans="1:12" ht="15.75" x14ac:dyDescent="0.25">
      <c r="A5" s="61" t="s">
        <v>128</v>
      </c>
      <c r="B5" s="61"/>
      <c r="C5" s="61"/>
      <c r="D5" s="62"/>
      <c r="E5" s="61"/>
      <c r="F5" s="63"/>
      <c r="G5" s="63"/>
      <c r="H5" s="63"/>
      <c r="I5" s="63"/>
      <c r="J5" s="170"/>
    </row>
    <row r="6" spans="1:12" ht="15.75" x14ac:dyDescent="0.25">
      <c r="A6" s="154" t="s">
        <v>494</v>
      </c>
      <c r="B6" s="61"/>
      <c r="C6" s="61"/>
      <c r="D6" s="64"/>
      <c r="E6" s="65"/>
      <c r="F6" s="66"/>
      <c r="G6" s="66"/>
      <c r="H6" s="66"/>
      <c r="I6" s="66"/>
      <c r="J6" s="170"/>
    </row>
    <row r="7" spans="1:12" ht="15.75" x14ac:dyDescent="0.25">
      <c r="A7" s="154"/>
      <c r="B7" s="61"/>
      <c r="C7" s="61"/>
      <c r="D7" s="64"/>
      <c r="E7" s="65"/>
      <c r="F7" s="66"/>
      <c r="G7" s="66"/>
      <c r="H7" s="66"/>
      <c r="I7" s="66"/>
      <c r="J7" s="170"/>
    </row>
    <row r="8" spans="1:12" ht="15.75" x14ac:dyDescent="0.25">
      <c r="A8" s="61"/>
      <c r="B8" s="61"/>
      <c r="C8" s="61"/>
      <c r="D8" s="79" t="s">
        <v>87</v>
      </c>
      <c r="E8" s="78" t="s">
        <v>129</v>
      </c>
      <c r="F8" s="77" t="s">
        <v>166</v>
      </c>
      <c r="G8" s="63"/>
      <c r="H8" s="63"/>
      <c r="I8" s="63"/>
      <c r="J8" s="170"/>
    </row>
    <row r="9" spans="1:12" ht="15.75" x14ac:dyDescent="0.25">
      <c r="A9" s="61" t="s">
        <v>326</v>
      </c>
      <c r="B9" s="61"/>
      <c r="C9" s="61"/>
      <c r="D9" s="69" t="s">
        <v>130</v>
      </c>
      <c r="E9" s="70"/>
      <c r="F9" s="60"/>
      <c r="G9" s="60"/>
      <c r="H9" s="60"/>
      <c r="I9" s="60"/>
      <c r="J9" s="170"/>
    </row>
    <row r="10" spans="1:12" ht="15.75" x14ac:dyDescent="0.25">
      <c r="A10" s="58"/>
      <c r="B10" s="58" t="s">
        <v>3</v>
      </c>
      <c r="C10" s="58"/>
      <c r="D10" s="59"/>
      <c r="E10" s="70" t="s">
        <v>131</v>
      </c>
      <c r="F10" s="60">
        <v>0</v>
      </c>
      <c r="G10" s="60"/>
      <c r="H10" s="60"/>
      <c r="I10" s="60"/>
      <c r="J10" s="172" t="s">
        <v>92</v>
      </c>
    </row>
    <row r="11" spans="1:12" ht="15.75" x14ac:dyDescent="0.25">
      <c r="A11" s="58"/>
      <c r="B11" s="58" t="s">
        <v>4</v>
      </c>
      <c r="C11" s="58"/>
      <c r="D11" s="59"/>
      <c r="E11" s="58"/>
      <c r="F11" s="60"/>
      <c r="G11" s="60"/>
      <c r="H11" s="60"/>
      <c r="I11" s="60"/>
      <c r="J11" s="170"/>
    </row>
    <row r="12" spans="1:12" ht="15.75" x14ac:dyDescent="0.25">
      <c r="A12" s="58"/>
      <c r="B12" s="58"/>
      <c r="C12" s="58" t="s">
        <v>241</v>
      </c>
      <c r="D12" s="59"/>
      <c r="E12" s="70" t="s">
        <v>132</v>
      </c>
      <c r="F12" s="60">
        <v>0</v>
      </c>
      <c r="G12" s="60"/>
      <c r="H12" s="60"/>
      <c r="I12" s="60"/>
      <c r="J12" s="172" t="s">
        <v>424</v>
      </c>
    </row>
    <row r="13" spans="1:12" ht="15.75" x14ac:dyDescent="0.25">
      <c r="A13" s="58"/>
      <c r="B13" s="58"/>
      <c r="C13" s="58" t="s">
        <v>242</v>
      </c>
      <c r="D13" s="59"/>
      <c r="E13" s="70" t="s">
        <v>133</v>
      </c>
      <c r="F13" s="60">
        <v>0</v>
      </c>
      <c r="G13" s="60"/>
      <c r="H13" s="60"/>
      <c r="I13" s="60"/>
      <c r="J13" s="172" t="s">
        <v>425</v>
      </c>
    </row>
    <row r="14" spans="1:12" ht="15.75" x14ac:dyDescent="0.25">
      <c r="A14" s="58"/>
      <c r="B14" s="58"/>
      <c r="C14" s="58" t="s">
        <v>243</v>
      </c>
      <c r="D14" s="59"/>
      <c r="E14" s="70" t="s">
        <v>134</v>
      </c>
      <c r="F14" s="60">
        <v>0</v>
      </c>
      <c r="G14" s="60"/>
      <c r="H14" s="60"/>
      <c r="I14" s="60"/>
      <c r="J14" s="172" t="s">
        <v>426</v>
      </c>
    </row>
    <row r="15" spans="1:12" ht="15.75" x14ac:dyDescent="0.25">
      <c r="A15" s="58"/>
      <c r="B15" s="58"/>
      <c r="C15" s="58" t="s">
        <v>244</v>
      </c>
      <c r="D15" s="59"/>
      <c r="E15" s="70" t="s">
        <v>135</v>
      </c>
      <c r="F15" s="60">
        <v>0</v>
      </c>
      <c r="G15" s="60"/>
      <c r="H15" s="60"/>
      <c r="I15" s="60"/>
      <c r="J15" s="172" t="s">
        <v>427</v>
      </c>
    </row>
    <row r="16" spans="1:12" ht="15.75" x14ac:dyDescent="0.25">
      <c r="A16" s="58"/>
      <c r="B16" s="58"/>
      <c r="C16" s="58" t="s">
        <v>245</v>
      </c>
      <c r="D16" s="59"/>
      <c r="E16" s="70" t="s">
        <v>136</v>
      </c>
      <c r="F16" s="60">
        <v>0</v>
      </c>
      <c r="G16" s="60"/>
      <c r="H16" s="60"/>
      <c r="I16" s="60"/>
      <c r="J16" s="172" t="s">
        <v>428</v>
      </c>
    </row>
    <row r="17" spans="1:10" ht="15.75" x14ac:dyDescent="0.25">
      <c r="A17" s="58"/>
      <c r="B17" s="58"/>
      <c r="C17" s="58" t="s">
        <v>246</v>
      </c>
      <c r="D17" s="59"/>
      <c r="E17" s="70" t="s">
        <v>137</v>
      </c>
      <c r="F17" s="60">
        <v>0</v>
      </c>
      <c r="G17" s="60"/>
      <c r="H17" s="60"/>
      <c r="I17" s="60"/>
      <c r="J17" s="172" t="s">
        <v>429</v>
      </c>
    </row>
    <row r="18" spans="1:10" ht="15.75" x14ac:dyDescent="0.25">
      <c r="A18" s="58"/>
      <c r="B18" s="58"/>
      <c r="C18" s="58" t="s">
        <v>247</v>
      </c>
      <c r="D18" s="59"/>
      <c r="E18" s="70" t="s">
        <v>138</v>
      </c>
      <c r="F18" s="60">
        <v>0</v>
      </c>
      <c r="G18" s="60"/>
      <c r="H18" s="60"/>
      <c r="I18" s="60"/>
      <c r="J18" s="172" t="s">
        <v>430</v>
      </c>
    </row>
    <row r="19" spans="1:10" ht="15.75" x14ac:dyDescent="0.25">
      <c r="A19" s="58"/>
      <c r="B19" s="58"/>
      <c r="C19" s="58" t="s">
        <v>248</v>
      </c>
      <c r="D19" s="59"/>
      <c r="E19" s="70" t="s">
        <v>139</v>
      </c>
      <c r="F19" s="60">
        <v>0</v>
      </c>
      <c r="G19" s="60"/>
      <c r="H19" s="60"/>
      <c r="I19" s="60"/>
      <c r="J19" s="172" t="s">
        <v>431</v>
      </c>
    </row>
    <row r="20" spans="1:10" ht="15.75" x14ac:dyDescent="0.25">
      <c r="A20" s="58"/>
      <c r="B20" s="58"/>
      <c r="C20" s="58" t="s">
        <v>249</v>
      </c>
      <c r="D20" s="59"/>
      <c r="E20" s="70" t="s">
        <v>140</v>
      </c>
      <c r="F20" s="60">
        <v>0</v>
      </c>
      <c r="G20" s="60"/>
      <c r="H20" s="60"/>
      <c r="I20" s="60"/>
      <c r="J20" s="172" t="s">
        <v>432</v>
      </c>
    </row>
    <row r="21" spans="1:10" ht="18" x14ac:dyDescent="0.4">
      <c r="A21" s="58"/>
      <c r="B21" s="58"/>
      <c r="C21" s="58" t="s">
        <v>250</v>
      </c>
      <c r="D21" s="59"/>
      <c r="E21" s="70"/>
      <c r="F21" s="71">
        <v>0</v>
      </c>
      <c r="G21" s="71"/>
      <c r="H21" s="71"/>
      <c r="I21" s="71"/>
      <c r="J21" s="172"/>
    </row>
    <row r="22" spans="1:10" ht="15.75" x14ac:dyDescent="0.25">
      <c r="A22" s="58"/>
      <c r="B22" s="58"/>
      <c r="C22" s="81" t="str">
        <f>PROPER(CONCATENATE("TOTAL ", B11))</f>
        <v>Total Cash In Bank</v>
      </c>
      <c r="D22" s="59"/>
      <c r="E22" s="70"/>
      <c r="F22" s="80">
        <f>SUM(F12:F21)</f>
        <v>0</v>
      </c>
      <c r="G22" s="60"/>
      <c r="H22" s="60"/>
      <c r="I22" s="60"/>
      <c r="J22" s="172"/>
    </row>
    <row r="23" spans="1:10" ht="18" x14ac:dyDescent="0.4">
      <c r="A23" s="58"/>
      <c r="B23" s="58" t="s">
        <v>5</v>
      </c>
      <c r="C23" s="58"/>
      <c r="D23" s="59"/>
      <c r="E23" s="70" t="s">
        <v>141</v>
      </c>
      <c r="F23" s="71">
        <v>0</v>
      </c>
      <c r="G23" s="71"/>
      <c r="H23" s="71"/>
      <c r="I23" s="71"/>
      <c r="J23" s="172" t="s">
        <v>93</v>
      </c>
    </row>
    <row r="24" spans="1:10" ht="18" x14ac:dyDescent="0.4">
      <c r="A24" s="61"/>
      <c r="B24" s="82" t="str">
        <f>PROPER(CONCATENATE("TOTAL ", A9))</f>
        <v>Total Cash And Cash Equivalents</v>
      </c>
      <c r="C24" s="61"/>
      <c r="D24" s="62"/>
      <c r="E24" s="72"/>
      <c r="F24" s="73">
        <f>SUM(F10,F22,F23)</f>
        <v>0</v>
      </c>
      <c r="G24" s="73"/>
      <c r="H24" s="73"/>
      <c r="I24" s="73"/>
      <c r="J24" s="173"/>
    </row>
    <row r="25" spans="1:10" ht="18" x14ac:dyDescent="0.4">
      <c r="A25" s="61"/>
      <c r="B25" s="61"/>
      <c r="C25" s="61"/>
      <c r="D25" s="62"/>
      <c r="E25" s="72"/>
      <c r="F25" s="73"/>
      <c r="G25" s="73"/>
      <c r="H25" s="73"/>
      <c r="I25" s="73"/>
      <c r="J25" s="173"/>
    </row>
    <row r="26" spans="1:10" ht="15.75" x14ac:dyDescent="0.25">
      <c r="A26" s="61" t="s">
        <v>324</v>
      </c>
      <c r="B26" s="61"/>
      <c r="C26" s="61"/>
      <c r="D26" s="75" t="s">
        <v>142</v>
      </c>
      <c r="E26" s="70"/>
      <c r="F26" s="60"/>
      <c r="G26" s="60"/>
      <c r="H26" s="60"/>
      <c r="I26" s="60"/>
      <c r="J26" s="172"/>
    </row>
    <row r="27" spans="1:10" ht="15.75" x14ac:dyDescent="0.25">
      <c r="A27" s="61"/>
      <c r="B27" s="58" t="s">
        <v>8</v>
      </c>
      <c r="C27" s="61"/>
      <c r="D27" s="75"/>
      <c r="E27" s="70"/>
      <c r="F27" s="60"/>
      <c r="G27" s="60"/>
      <c r="H27" s="60"/>
      <c r="I27" s="60"/>
      <c r="J27" s="172"/>
    </row>
    <row r="28" spans="1:10" ht="15.75" x14ac:dyDescent="0.25">
      <c r="A28" s="58"/>
      <c r="B28" s="58"/>
      <c r="C28" s="58" t="s">
        <v>359</v>
      </c>
      <c r="D28" s="59"/>
      <c r="E28" s="70" t="s">
        <v>143</v>
      </c>
      <c r="F28" s="60">
        <v>0</v>
      </c>
      <c r="G28" s="60"/>
      <c r="H28" s="60"/>
      <c r="I28" s="60"/>
      <c r="J28" s="172" t="s">
        <v>433</v>
      </c>
    </row>
    <row r="29" spans="1:10" ht="15.75" x14ac:dyDescent="0.25">
      <c r="A29" s="58"/>
      <c r="B29" s="58"/>
      <c r="C29" s="58" t="s">
        <v>360</v>
      </c>
      <c r="D29" s="59"/>
      <c r="E29" s="70" t="s">
        <v>144</v>
      </c>
      <c r="F29" s="60">
        <v>0</v>
      </c>
      <c r="G29" s="60"/>
      <c r="H29" s="60"/>
      <c r="I29" s="60"/>
      <c r="J29" s="172" t="s">
        <v>434</v>
      </c>
    </row>
    <row r="30" spans="1:10" ht="15.75" x14ac:dyDescent="0.25">
      <c r="A30" s="58"/>
      <c r="B30" s="58"/>
      <c r="C30" s="58" t="s">
        <v>361</v>
      </c>
      <c r="D30" s="59"/>
      <c r="E30" s="70" t="s">
        <v>145</v>
      </c>
      <c r="F30" s="60">
        <v>0</v>
      </c>
      <c r="G30" s="60"/>
      <c r="H30" s="60"/>
      <c r="I30" s="60"/>
      <c r="J30" s="172" t="s">
        <v>435</v>
      </c>
    </row>
    <row r="31" spans="1:10" ht="15.75" x14ac:dyDescent="0.25">
      <c r="A31" s="58"/>
      <c r="B31" s="58"/>
      <c r="C31" s="58" t="s">
        <v>362</v>
      </c>
      <c r="D31" s="59"/>
      <c r="E31" s="70" t="s">
        <v>146</v>
      </c>
      <c r="F31" s="60">
        <v>0</v>
      </c>
      <c r="G31" s="60"/>
      <c r="H31" s="60"/>
      <c r="I31" s="60"/>
      <c r="J31" s="172" t="s">
        <v>436</v>
      </c>
    </row>
    <row r="32" spans="1:10" ht="15.75" x14ac:dyDescent="0.25">
      <c r="A32" s="58"/>
      <c r="B32" s="58"/>
      <c r="C32" s="58" t="s">
        <v>251</v>
      </c>
      <c r="D32" s="59"/>
      <c r="E32" s="70" t="s">
        <v>147</v>
      </c>
      <c r="F32" s="60">
        <v>0</v>
      </c>
      <c r="G32" s="60"/>
      <c r="H32" s="60"/>
      <c r="I32" s="60"/>
      <c r="J32" s="172" t="s">
        <v>437</v>
      </c>
    </row>
    <row r="33" spans="1:10" ht="15.75" x14ac:dyDescent="0.25">
      <c r="A33" s="58"/>
      <c r="B33" s="58"/>
      <c r="C33" s="58" t="s">
        <v>363</v>
      </c>
      <c r="D33" s="59"/>
      <c r="E33" s="70" t="s">
        <v>148</v>
      </c>
      <c r="F33" s="60">
        <v>0</v>
      </c>
      <c r="G33" s="60"/>
      <c r="H33" s="60"/>
      <c r="I33" s="60"/>
      <c r="J33" s="172" t="s">
        <v>438</v>
      </c>
    </row>
    <row r="34" spans="1:10" ht="15.75" x14ac:dyDescent="0.25">
      <c r="A34" s="58"/>
      <c r="B34" s="58"/>
      <c r="C34" s="58" t="s">
        <v>252</v>
      </c>
      <c r="D34" s="59"/>
      <c r="E34" s="70" t="s">
        <v>149</v>
      </c>
      <c r="F34" s="60">
        <v>0</v>
      </c>
      <c r="G34" s="60"/>
      <c r="H34" s="60"/>
      <c r="I34" s="60"/>
      <c r="J34" s="172" t="s">
        <v>439</v>
      </c>
    </row>
    <row r="35" spans="1:10" ht="15.75" x14ac:dyDescent="0.25">
      <c r="A35" s="58"/>
      <c r="B35" s="58"/>
      <c r="C35" s="58" t="s">
        <v>253</v>
      </c>
      <c r="D35" s="59"/>
      <c r="E35" s="70" t="s">
        <v>150</v>
      </c>
      <c r="F35" s="60">
        <v>0</v>
      </c>
      <c r="G35" s="60"/>
      <c r="H35" s="60"/>
      <c r="I35" s="60"/>
      <c r="J35" s="172" t="s">
        <v>440</v>
      </c>
    </row>
    <row r="36" spans="1:10" ht="15.75" x14ac:dyDescent="0.25">
      <c r="A36" s="58"/>
      <c r="B36" s="58"/>
      <c r="C36" s="58" t="s">
        <v>254</v>
      </c>
      <c r="D36" s="59"/>
      <c r="E36" s="70" t="s">
        <v>151</v>
      </c>
      <c r="F36" s="60">
        <v>0</v>
      </c>
      <c r="G36" s="60"/>
      <c r="H36" s="60"/>
      <c r="I36" s="60"/>
      <c r="J36" s="172" t="s">
        <v>441</v>
      </c>
    </row>
    <row r="37" spans="1:10" ht="15.75" x14ac:dyDescent="0.25">
      <c r="A37" s="58"/>
      <c r="B37" s="58"/>
      <c r="C37" s="58" t="s">
        <v>255</v>
      </c>
      <c r="D37" s="59"/>
      <c r="E37" s="70" t="s">
        <v>152</v>
      </c>
      <c r="F37" s="60">
        <v>0</v>
      </c>
      <c r="G37" s="60"/>
      <c r="H37" s="60"/>
      <c r="I37" s="60"/>
      <c r="J37" s="172" t="s">
        <v>442</v>
      </c>
    </row>
    <row r="38" spans="1:10" ht="15.75" x14ac:dyDescent="0.25">
      <c r="A38" s="58"/>
      <c r="B38" s="58"/>
      <c r="C38" s="58" t="s">
        <v>256</v>
      </c>
      <c r="D38" s="59"/>
      <c r="E38" s="70" t="s">
        <v>153</v>
      </c>
      <c r="F38" s="60">
        <v>0</v>
      </c>
      <c r="G38" s="60"/>
      <c r="H38" s="60"/>
      <c r="I38" s="60"/>
      <c r="J38" s="172" t="s">
        <v>443</v>
      </c>
    </row>
    <row r="39" spans="1:10" ht="15.75" x14ac:dyDescent="0.25">
      <c r="A39" s="58"/>
      <c r="B39" s="58"/>
      <c r="C39" s="58" t="s">
        <v>257</v>
      </c>
      <c r="D39" s="59"/>
      <c r="E39" s="70" t="s">
        <v>154</v>
      </c>
      <c r="F39" s="60">
        <v>0</v>
      </c>
      <c r="G39" s="60"/>
      <c r="H39" s="60"/>
      <c r="I39" s="60"/>
      <c r="J39" s="172" t="s">
        <v>444</v>
      </c>
    </row>
    <row r="40" spans="1:10" ht="15.75" x14ac:dyDescent="0.25">
      <c r="A40" s="58"/>
      <c r="B40" s="58"/>
      <c r="C40" s="58" t="s">
        <v>364</v>
      </c>
      <c r="D40" s="59"/>
      <c r="E40" s="70" t="s">
        <v>155</v>
      </c>
      <c r="F40" s="60">
        <v>0</v>
      </c>
      <c r="G40" s="60"/>
      <c r="H40" s="60"/>
      <c r="I40" s="60"/>
      <c r="J40" s="172" t="s">
        <v>445</v>
      </c>
    </row>
    <row r="41" spans="1:10" ht="15.75" x14ac:dyDescent="0.25">
      <c r="A41" s="58"/>
      <c r="B41" s="58"/>
      <c r="C41" s="58" t="s">
        <v>258</v>
      </c>
      <c r="D41" s="59"/>
      <c r="E41" s="70" t="s">
        <v>156</v>
      </c>
      <c r="F41" s="60">
        <v>0</v>
      </c>
      <c r="G41" s="60"/>
      <c r="H41" s="60"/>
      <c r="I41" s="60"/>
      <c r="J41" s="172" t="s">
        <v>446</v>
      </c>
    </row>
    <row r="42" spans="1:10" ht="15.75" x14ac:dyDescent="0.25">
      <c r="A42" s="58"/>
      <c r="B42" s="58"/>
      <c r="C42" s="58" t="s">
        <v>259</v>
      </c>
      <c r="D42" s="59"/>
      <c r="E42" s="70" t="s">
        <v>157</v>
      </c>
      <c r="F42" s="60">
        <v>0</v>
      </c>
      <c r="G42" s="60"/>
      <c r="H42" s="60"/>
      <c r="I42" s="60"/>
      <c r="J42" s="172" t="s">
        <v>447</v>
      </c>
    </row>
    <row r="43" spans="1:10" ht="15.75" x14ac:dyDescent="0.25">
      <c r="A43" s="58"/>
      <c r="B43" s="58"/>
      <c r="C43" s="58" t="s">
        <v>260</v>
      </c>
      <c r="D43" s="59"/>
      <c r="E43" s="70" t="s">
        <v>158</v>
      </c>
      <c r="F43" s="60">
        <v>0</v>
      </c>
      <c r="G43" s="60"/>
      <c r="H43" s="60"/>
      <c r="I43" s="60"/>
      <c r="J43" s="172" t="s">
        <v>448</v>
      </c>
    </row>
    <row r="44" spans="1:10" ht="15.75" x14ac:dyDescent="0.25">
      <c r="A44" s="58"/>
      <c r="B44" s="58"/>
      <c r="C44" s="58" t="s">
        <v>365</v>
      </c>
      <c r="D44" s="59"/>
      <c r="E44" s="70" t="s">
        <v>159</v>
      </c>
      <c r="F44" s="60">
        <v>0</v>
      </c>
      <c r="G44" s="60"/>
      <c r="H44" s="60"/>
      <c r="I44" s="60"/>
      <c r="J44" s="172" t="s">
        <v>449</v>
      </c>
    </row>
    <row r="45" spans="1:10" ht="15.75" x14ac:dyDescent="0.25">
      <c r="A45" s="58"/>
      <c r="B45" s="58"/>
      <c r="C45" s="58" t="s">
        <v>261</v>
      </c>
      <c r="D45" s="59"/>
      <c r="E45" s="70" t="s">
        <v>160</v>
      </c>
      <c r="F45" s="60">
        <v>0</v>
      </c>
      <c r="G45" s="60"/>
      <c r="H45" s="60"/>
      <c r="I45" s="60"/>
      <c r="J45" s="172" t="s">
        <v>450</v>
      </c>
    </row>
    <row r="46" spans="1:10" ht="15.75" x14ac:dyDescent="0.25">
      <c r="A46" s="58"/>
      <c r="B46" s="58"/>
      <c r="C46" s="58" t="s">
        <v>262</v>
      </c>
      <c r="D46" s="59"/>
      <c r="E46" s="70" t="s">
        <v>161</v>
      </c>
      <c r="F46" s="60">
        <v>0</v>
      </c>
      <c r="G46" s="60"/>
      <c r="H46" s="60"/>
      <c r="I46" s="60"/>
      <c r="J46" s="172" t="s">
        <v>451</v>
      </c>
    </row>
    <row r="47" spans="1:10" ht="15.75" x14ac:dyDescent="0.25">
      <c r="A47" s="58"/>
      <c r="B47" s="58"/>
      <c r="C47" s="58" t="s">
        <v>263</v>
      </c>
      <c r="D47" s="59"/>
      <c r="E47" s="70" t="s">
        <v>162</v>
      </c>
      <c r="F47" s="60">
        <v>0</v>
      </c>
      <c r="G47" s="60"/>
      <c r="H47" s="60"/>
      <c r="I47" s="60"/>
      <c r="J47" s="172" t="s">
        <v>452</v>
      </c>
    </row>
    <row r="48" spans="1:10" ht="18" x14ac:dyDescent="0.4">
      <c r="A48" s="58"/>
      <c r="B48" s="58"/>
      <c r="C48" s="58" t="s">
        <v>264</v>
      </c>
      <c r="D48" s="59"/>
      <c r="E48" s="70" t="s">
        <v>163</v>
      </c>
      <c r="F48" s="71">
        <v>0</v>
      </c>
      <c r="G48" s="71"/>
      <c r="H48" s="71"/>
      <c r="I48" s="71"/>
      <c r="J48" s="172" t="s">
        <v>453</v>
      </c>
    </row>
    <row r="49" spans="1:10" ht="15.75" x14ac:dyDescent="0.25">
      <c r="A49" s="58"/>
      <c r="B49" s="58"/>
      <c r="C49" s="67" t="s">
        <v>319</v>
      </c>
      <c r="D49" s="59"/>
      <c r="E49" s="58"/>
      <c r="F49" s="80">
        <f>SUM(F28:F48)</f>
        <v>0</v>
      </c>
      <c r="G49" s="60"/>
      <c r="H49" s="60"/>
      <c r="I49" s="60"/>
      <c r="J49" s="170"/>
    </row>
    <row r="50" spans="1:10" ht="15.75" x14ac:dyDescent="0.25">
      <c r="A50" s="58"/>
      <c r="B50" s="58" t="s">
        <v>10</v>
      </c>
      <c r="C50" s="58"/>
      <c r="D50" s="59"/>
      <c r="E50" s="70" t="s">
        <v>164</v>
      </c>
      <c r="F50" s="60">
        <v>0</v>
      </c>
      <c r="G50" s="60"/>
      <c r="H50" s="60"/>
      <c r="I50" s="60"/>
      <c r="J50" s="172" t="s">
        <v>94</v>
      </c>
    </row>
    <row r="51" spans="1:10" ht="15.75" x14ac:dyDescent="0.25">
      <c r="A51" s="58"/>
      <c r="B51" s="58" t="s">
        <v>9</v>
      </c>
      <c r="C51" s="58"/>
      <c r="D51" s="59"/>
      <c r="E51" s="70"/>
      <c r="F51" s="60"/>
      <c r="G51" s="60"/>
      <c r="H51" s="60"/>
      <c r="I51" s="60"/>
      <c r="J51" s="172"/>
    </row>
    <row r="52" spans="1:10" ht="15.75" x14ac:dyDescent="0.25">
      <c r="A52" s="58"/>
      <c r="B52" s="58"/>
      <c r="C52" s="58" t="s">
        <v>9</v>
      </c>
      <c r="D52" s="59"/>
      <c r="E52" s="70" t="s">
        <v>327</v>
      </c>
      <c r="F52" s="60">
        <v>0</v>
      </c>
      <c r="G52" s="60"/>
      <c r="H52" s="60"/>
      <c r="I52" s="60"/>
      <c r="J52" s="172" t="s">
        <v>454</v>
      </c>
    </row>
    <row r="53" spans="1:10" ht="15.75" x14ac:dyDescent="0.25">
      <c r="A53" s="58"/>
      <c r="B53" s="58"/>
      <c r="C53" s="58" t="s">
        <v>328</v>
      </c>
      <c r="D53" s="59"/>
      <c r="E53" s="70" t="s">
        <v>329</v>
      </c>
      <c r="F53" s="60">
        <v>0</v>
      </c>
      <c r="G53" s="60"/>
      <c r="H53" s="60"/>
      <c r="I53" s="60"/>
      <c r="J53" s="172" t="s">
        <v>455</v>
      </c>
    </row>
    <row r="54" spans="1:10" ht="18" x14ac:dyDescent="0.4">
      <c r="A54" s="58"/>
      <c r="B54" s="58"/>
      <c r="C54" s="58" t="s">
        <v>337</v>
      </c>
      <c r="D54" s="59"/>
      <c r="E54" s="70" t="s">
        <v>338</v>
      </c>
      <c r="F54" s="71">
        <v>0</v>
      </c>
      <c r="G54" s="60"/>
      <c r="H54" s="60"/>
      <c r="I54" s="60"/>
      <c r="J54" s="172" t="s">
        <v>456</v>
      </c>
    </row>
    <row r="55" spans="1:10" ht="15.75" x14ac:dyDescent="0.25">
      <c r="A55" s="58"/>
      <c r="B55" s="58"/>
      <c r="C55" s="81" t="str">
        <f>PROPER(CONCATENATE("TOTAL ", B51))</f>
        <v>Total Loans Receivable - Past Due</v>
      </c>
      <c r="D55" s="59"/>
      <c r="E55" s="58"/>
      <c r="F55" s="80">
        <f>SUM(F52:F54)</f>
        <v>0</v>
      </c>
      <c r="G55" s="60"/>
      <c r="H55" s="60"/>
      <c r="I55" s="60"/>
      <c r="J55" s="170"/>
    </row>
    <row r="56" spans="1:10" ht="18" x14ac:dyDescent="0.4">
      <c r="A56" s="58"/>
      <c r="B56" s="58" t="s">
        <v>405</v>
      </c>
      <c r="C56" s="58"/>
      <c r="D56" s="59"/>
      <c r="E56" s="70" t="s">
        <v>165</v>
      </c>
      <c r="F56" s="60">
        <v>0</v>
      </c>
      <c r="G56" s="71"/>
      <c r="H56" s="71"/>
      <c r="I56" s="71"/>
      <c r="J56" s="172" t="s">
        <v>95</v>
      </c>
    </row>
    <row r="57" spans="1:10" ht="15.75" x14ac:dyDescent="0.25">
      <c r="A57" s="58"/>
      <c r="B57" s="82" t="str">
        <f>PROPER(CONCATENATE("TOTAL ", A26))</f>
        <v>Total Loan Receivables</v>
      </c>
      <c r="C57" s="58"/>
      <c r="D57" s="59"/>
      <c r="E57" s="58"/>
      <c r="F57" s="80">
        <f>SUM(F56,F54,F49)</f>
        <v>0</v>
      </c>
      <c r="G57" s="60"/>
      <c r="H57" s="60"/>
      <c r="I57" s="60"/>
      <c r="J57" s="170"/>
    </row>
    <row r="58" spans="1:10" ht="15.75" x14ac:dyDescent="0.25">
      <c r="A58" s="58"/>
      <c r="B58" s="58" t="s">
        <v>265</v>
      </c>
      <c r="C58" s="58"/>
      <c r="D58" s="59"/>
      <c r="E58" s="70" t="s">
        <v>167</v>
      </c>
      <c r="F58" s="60">
        <v>0</v>
      </c>
      <c r="G58" s="60"/>
      <c r="H58" s="60"/>
      <c r="I58" s="60"/>
      <c r="J58" s="172" t="s">
        <v>96</v>
      </c>
    </row>
    <row r="59" spans="1:10" ht="18" x14ac:dyDescent="0.4">
      <c r="A59" s="58"/>
      <c r="B59" s="58"/>
      <c r="C59" s="58" t="s">
        <v>266</v>
      </c>
      <c r="D59" s="59"/>
      <c r="E59" s="70" t="s">
        <v>168</v>
      </c>
      <c r="F59" s="71">
        <v>0</v>
      </c>
      <c r="G59" s="71"/>
      <c r="H59" s="71"/>
      <c r="I59" s="71"/>
      <c r="J59" s="172" t="s">
        <v>457</v>
      </c>
    </row>
    <row r="60" spans="1:10" ht="18" x14ac:dyDescent="0.4">
      <c r="A60" s="61"/>
      <c r="B60" s="82" t="str">
        <f>PROPER(CONCATENATE("TOTAL ", A26, " (NET)"))</f>
        <v>Total Loan Receivables (Net)</v>
      </c>
      <c r="C60" s="61"/>
      <c r="D60" s="62"/>
      <c r="E60" s="72"/>
      <c r="F60" s="73">
        <f>(F49+F50+F55+F56)-(F58+F59)</f>
        <v>0</v>
      </c>
      <c r="G60" s="73"/>
      <c r="H60" s="73"/>
      <c r="I60" s="73"/>
      <c r="J60" s="173"/>
    </row>
    <row r="61" spans="1:10" ht="18" x14ac:dyDescent="0.4">
      <c r="A61" s="58"/>
      <c r="B61" s="58"/>
      <c r="C61" s="58"/>
      <c r="D61" s="59"/>
      <c r="E61" s="70"/>
      <c r="F61" s="71"/>
      <c r="G61" s="71"/>
      <c r="H61" s="71"/>
      <c r="I61" s="71"/>
      <c r="J61" s="172"/>
    </row>
    <row r="62" spans="1:10" ht="18" x14ac:dyDescent="0.4">
      <c r="A62" s="61" t="s">
        <v>325</v>
      </c>
      <c r="B62" s="61"/>
      <c r="C62" s="61"/>
      <c r="D62" s="75" t="s">
        <v>169</v>
      </c>
      <c r="E62" s="70"/>
      <c r="F62" s="71"/>
      <c r="G62" s="71"/>
      <c r="H62" s="71"/>
      <c r="I62" s="71"/>
      <c r="J62" s="172"/>
    </row>
    <row r="63" spans="1:10" ht="18" x14ac:dyDescent="0.4">
      <c r="A63" s="65"/>
      <c r="B63" s="58" t="s">
        <v>267</v>
      </c>
      <c r="C63" s="58"/>
      <c r="D63" s="75"/>
      <c r="E63" s="70" t="s">
        <v>170</v>
      </c>
      <c r="F63" s="60">
        <v>0</v>
      </c>
      <c r="G63" s="60"/>
      <c r="H63" s="71"/>
      <c r="I63" s="60"/>
      <c r="J63" s="172" t="s">
        <v>458</v>
      </c>
    </row>
    <row r="64" spans="1:10" ht="18" x14ac:dyDescent="0.4">
      <c r="A64" s="58"/>
      <c r="B64" s="58" t="s">
        <v>268</v>
      </c>
      <c r="C64" s="58"/>
      <c r="D64" s="59"/>
      <c r="E64" s="70" t="s">
        <v>171</v>
      </c>
      <c r="F64" s="60">
        <v>0</v>
      </c>
      <c r="G64" s="71"/>
      <c r="H64" s="71"/>
      <c r="I64" s="60"/>
      <c r="J64" s="172" t="s">
        <v>459</v>
      </c>
    </row>
    <row r="65" spans="1:10" ht="18" x14ac:dyDescent="0.4">
      <c r="A65" s="58"/>
      <c r="B65" s="58" t="s">
        <v>269</v>
      </c>
      <c r="C65" s="58"/>
      <c r="D65" s="59"/>
      <c r="E65" s="70" t="s">
        <v>172</v>
      </c>
      <c r="F65" s="60">
        <v>0</v>
      </c>
      <c r="G65" s="71"/>
      <c r="H65" s="71"/>
      <c r="I65" s="60"/>
      <c r="J65" s="172" t="s">
        <v>460</v>
      </c>
    </row>
    <row r="66" spans="1:10" ht="18" x14ac:dyDescent="0.4">
      <c r="A66" s="58"/>
      <c r="B66" s="58" t="s">
        <v>270</v>
      </c>
      <c r="C66" s="58"/>
      <c r="D66" s="59"/>
      <c r="E66" s="70" t="s">
        <v>173</v>
      </c>
      <c r="F66" s="71">
        <v>0</v>
      </c>
      <c r="G66" s="71"/>
      <c r="H66" s="71"/>
      <c r="I66" s="60"/>
      <c r="J66" s="172" t="s">
        <v>461</v>
      </c>
    </row>
    <row r="67" spans="1:10" ht="18" x14ac:dyDescent="0.4">
      <c r="A67" s="61"/>
      <c r="B67" s="82" t="str">
        <f>PROPER(CONCATENATE("TOTAL ", A62))</f>
        <v>Total Merchandise Inventory</v>
      </c>
      <c r="C67" s="61"/>
      <c r="D67" s="62"/>
      <c r="E67" s="72"/>
      <c r="F67" s="76">
        <f>SUM(F63:F66)</f>
        <v>0</v>
      </c>
      <c r="G67" s="73"/>
      <c r="H67" s="73"/>
      <c r="I67" s="76"/>
      <c r="J67" s="173"/>
    </row>
    <row r="68" spans="1:10" ht="18" x14ac:dyDescent="0.4">
      <c r="A68" s="61"/>
      <c r="B68" s="61"/>
      <c r="C68" s="61"/>
      <c r="D68" s="62"/>
      <c r="E68" s="72"/>
      <c r="F68" s="76"/>
      <c r="G68" s="73"/>
      <c r="H68" s="73"/>
      <c r="I68" s="76"/>
      <c r="J68" s="173"/>
    </row>
    <row r="69" spans="1:10" ht="18" x14ac:dyDescent="0.4">
      <c r="A69" s="61" t="s">
        <v>174</v>
      </c>
      <c r="B69" s="61"/>
      <c r="C69" s="61"/>
      <c r="D69" s="75" t="s">
        <v>175</v>
      </c>
      <c r="E69" s="70"/>
      <c r="F69" s="60"/>
      <c r="G69" s="71"/>
      <c r="H69" s="71"/>
      <c r="I69" s="60"/>
      <c r="J69" s="172"/>
    </row>
    <row r="70" spans="1:10" ht="18" x14ac:dyDescent="0.4">
      <c r="A70" s="58"/>
      <c r="B70" s="58" t="s">
        <v>271</v>
      </c>
      <c r="C70" s="58"/>
      <c r="D70" s="59"/>
      <c r="E70" s="70" t="s">
        <v>176</v>
      </c>
      <c r="F70" s="60">
        <v>0</v>
      </c>
      <c r="G70" s="71"/>
      <c r="H70" s="71"/>
      <c r="I70" s="60"/>
      <c r="J70" s="172" t="s">
        <v>462</v>
      </c>
    </row>
    <row r="71" spans="1:10" ht="18" x14ac:dyDescent="0.4">
      <c r="A71" s="58"/>
      <c r="B71" s="58" t="s">
        <v>272</v>
      </c>
      <c r="C71" s="58"/>
      <c r="D71" s="59"/>
      <c r="E71" s="70" t="s">
        <v>177</v>
      </c>
      <c r="F71" s="60">
        <v>0</v>
      </c>
      <c r="G71" s="71"/>
      <c r="H71" s="71"/>
      <c r="I71" s="60"/>
      <c r="J71" s="172" t="s">
        <v>463</v>
      </c>
    </row>
    <row r="72" spans="1:10" ht="18" x14ac:dyDescent="0.4">
      <c r="A72" s="58"/>
      <c r="B72" s="58" t="s">
        <v>273</v>
      </c>
      <c r="C72" s="58"/>
      <c r="D72" s="59"/>
      <c r="E72" s="70" t="s">
        <v>178</v>
      </c>
      <c r="F72" s="60">
        <v>0</v>
      </c>
      <c r="G72" s="71"/>
      <c r="H72" s="71"/>
      <c r="I72" s="60"/>
      <c r="J72" s="172" t="s">
        <v>464</v>
      </c>
    </row>
    <row r="73" spans="1:10" ht="18" x14ac:dyDescent="0.4">
      <c r="A73" s="58"/>
      <c r="B73" s="58" t="s">
        <v>274</v>
      </c>
      <c r="C73" s="58"/>
      <c r="D73" s="59"/>
      <c r="E73" s="70" t="s">
        <v>179</v>
      </c>
      <c r="F73" s="71">
        <v>0</v>
      </c>
      <c r="G73" s="71"/>
      <c r="H73" s="71"/>
      <c r="I73" s="71"/>
      <c r="J73" s="172" t="s">
        <v>465</v>
      </c>
    </row>
    <row r="74" spans="1:10" ht="18" x14ac:dyDescent="0.4">
      <c r="A74" s="61"/>
      <c r="B74" s="82" t="str">
        <f>PROPER(CONCATENATE("TOTAL ", A69))</f>
        <v>Total Other Receivables Current</v>
      </c>
      <c r="C74" s="61"/>
      <c r="D74" s="62"/>
      <c r="E74" s="72"/>
      <c r="F74" s="76">
        <f>SUM(F70:F73)</f>
        <v>0</v>
      </c>
      <c r="G74" s="73"/>
      <c r="H74" s="73"/>
      <c r="I74" s="76"/>
      <c r="J74" s="173"/>
    </row>
    <row r="75" spans="1:10" ht="18" x14ac:dyDescent="0.4">
      <c r="A75" s="58"/>
      <c r="B75" s="58"/>
      <c r="C75" s="58"/>
      <c r="D75" s="59"/>
      <c r="E75" s="70"/>
      <c r="F75" s="60"/>
      <c r="G75" s="60"/>
      <c r="H75" s="71"/>
      <c r="I75" s="60"/>
      <c r="J75" s="172"/>
    </row>
    <row r="76" spans="1:10" ht="18" x14ac:dyDescent="0.4">
      <c r="A76" s="61" t="s">
        <v>330</v>
      </c>
      <c r="B76" s="61"/>
      <c r="C76" s="61"/>
      <c r="D76" s="75"/>
      <c r="E76" s="70"/>
      <c r="F76" s="60"/>
      <c r="G76" s="60"/>
      <c r="H76" s="71"/>
      <c r="I76" s="60"/>
      <c r="J76" s="172"/>
    </row>
    <row r="77" spans="1:10" ht="18" x14ac:dyDescent="0.4">
      <c r="A77" s="58"/>
      <c r="B77" s="58" t="s">
        <v>19</v>
      </c>
      <c r="C77" s="58"/>
      <c r="D77" s="75"/>
      <c r="E77" s="70" t="s">
        <v>331</v>
      </c>
      <c r="F77" s="71">
        <v>0</v>
      </c>
      <c r="G77" s="60"/>
      <c r="H77" s="71"/>
      <c r="I77" s="60"/>
      <c r="J77" s="172" t="s">
        <v>101</v>
      </c>
    </row>
    <row r="78" spans="1:10" ht="18" x14ac:dyDescent="0.4">
      <c r="A78" s="58"/>
      <c r="B78" s="82" t="str">
        <f>PROPER(CONCATENATE("TOTAL ", A76))</f>
        <v>Total Unused Office Supplies</v>
      </c>
      <c r="C78" s="58"/>
      <c r="D78" s="75"/>
      <c r="E78" s="70"/>
      <c r="F78" s="73">
        <f>SUM(F77)</f>
        <v>0</v>
      </c>
      <c r="G78" s="60"/>
      <c r="H78" s="71"/>
      <c r="I78" s="60"/>
      <c r="J78" s="172"/>
    </row>
    <row r="79" spans="1:10" ht="18" x14ac:dyDescent="0.4">
      <c r="A79" s="58"/>
      <c r="B79" s="58"/>
      <c r="C79" s="58"/>
      <c r="D79" s="59"/>
      <c r="E79" s="70"/>
      <c r="F79" s="60"/>
      <c r="G79" s="60"/>
      <c r="H79" s="71"/>
      <c r="I79" s="60"/>
      <c r="J79" s="172"/>
    </row>
    <row r="80" spans="1:10" ht="18" x14ac:dyDescent="0.4">
      <c r="A80" s="61" t="s">
        <v>180</v>
      </c>
      <c r="B80" s="61"/>
      <c r="C80" s="61"/>
      <c r="D80" s="75" t="s">
        <v>181</v>
      </c>
      <c r="E80" s="70"/>
      <c r="F80" s="60"/>
      <c r="G80" s="60"/>
      <c r="H80" s="71"/>
      <c r="I80" s="60"/>
      <c r="J80" s="172"/>
    </row>
    <row r="81" spans="1:10" ht="18" x14ac:dyDescent="0.4">
      <c r="A81" s="58"/>
      <c r="B81" s="58" t="s">
        <v>275</v>
      </c>
      <c r="C81" s="58"/>
      <c r="D81" s="75"/>
      <c r="E81" s="70" t="s">
        <v>182</v>
      </c>
      <c r="F81" s="60">
        <v>0</v>
      </c>
      <c r="G81" s="60"/>
      <c r="H81" s="71"/>
      <c r="I81" s="60"/>
      <c r="J81" s="172" t="s">
        <v>466</v>
      </c>
    </row>
    <row r="82" spans="1:10" ht="18" x14ac:dyDescent="0.4">
      <c r="A82" s="58"/>
      <c r="B82" s="58" t="s">
        <v>276</v>
      </c>
      <c r="C82" s="58"/>
      <c r="D82" s="59"/>
      <c r="E82" s="70" t="s">
        <v>183</v>
      </c>
      <c r="F82" s="60">
        <v>0</v>
      </c>
      <c r="G82" s="60"/>
      <c r="H82" s="71"/>
      <c r="I82" s="60"/>
      <c r="J82" s="172" t="s">
        <v>467</v>
      </c>
    </row>
    <row r="83" spans="1:10" ht="18" x14ac:dyDescent="0.4">
      <c r="A83" s="58"/>
      <c r="B83" s="58" t="s">
        <v>277</v>
      </c>
      <c r="C83" s="58"/>
      <c r="D83" s="59"/>
      <c r="E83" s="70" t="s">
        <v>184</v>
      </c>
      <c r="F83" s="60">
        <v>0</v>
      </c>
      <c r="G83" s="60"/>
      <c r="H83" s="71"/>
      <c r="I83" s="60"/>
      <c r="J83" s="172" t="s">
        <v>468</v>
      </c>
    </row>
    <row r="84" spans="1:10" ht="18" x14ac:dyDescent="0.4">
      <c r="A84" s="58"/>
      <c r="B84" s="58" t="s">
        <v>323</v>
      </c>
      <c r="C84" s="58"/>
      <c r="D84" s="59"/>
      <c r="E84" s="70" t="s">
        <v>185</v>
      </c>
      <c r="F84" s="60">
        <v>0</v>
      </c>
      <c r="G84" s="60"/>
      <c r="H84" s="71"/>
      <c r="I84" s="60"/>
      <c r="J84" s="172" t="s">
        <v>102</v>
      </c>
    </row>
    <row r="85" spans="1:10" ht="18" x14ac:dyDescent="0.4">
      <c r="A85" s="58"/>
      <c r="B85" s="58" t="s">
        <v>320</v>
      </c>
      <c r="C85" s="58"/>
      <c r="D85" s="59"/>
      <c r="E85" s="70" t="s">
        <v>186</v>
      </c>
      <c r="F85" s="60">
        <v>0</v>
      </c>
      <c r="G85" s="60"/>
      <c r="H85" s="71"/>
      <c r="I85" s="60"/>
      <c r="J85" s="172" t="s">
        <v>469</v>
      </c>
    </row>
    <row r="86" spans="1:10" ht="18" x14ac:dyDescent="0.4">
      <c r="A86" s="58"/>
      <c r="B86" s="58" t="s">
        <v>278</v>
      </c>
      <c r="C86" s="58"/>
      <c r="D86" s="59"/>
      <c r="E86" s="70" t="s">
        <v>187</v>
      </c>
      <c r="F86" s="60">
        <v>0</v>
      </c>
      <c r="G86" s="60"/>
      <c r="H86" s="71"/>
      <c r="I86" s="60"/>
      <c r="J86" s="172" t="s">
        <v>470</v>
      </c>
    </row>
    <row r="87" spans="1:10" ht="18" x14ac:dyDescent="0.4">
      <c r="A87" s="58"/>
      <c r="B87" s="58" t="s">
        <v>321</v>
      </c>
      <c r="C87" s="58"/>
      <c r="D87" s="59"/>
      <c r="E87" s="70" t="s">
        <v>188</v>
      </c>
      <c r="F87" s="60">
        <v>0</v>
      </c>
      <c r="G87" s="60"/>
      <c r="H87" s="71"/>
      <c r="I87" s="60"/>
      <c r="J87" s="172" t="s">
        <v>471</v>
      </c>
    </row>
    <row r="88" spans="1:10" ht="18" x14ac:dyDescent="0.4">
      <c r="A88" s="58"/>
      <c r="B88" s="58" t="s">
        <v>322</v>
      </c>
      <c r="C88" s="58"/>
      <c r="D88" s="59"/>
      <c r="E88" s="70" t="s">
        <v>189</v>
      </c>
      <c r="F88" s="60">
        <v>0</v>
      </c>
      <c r="G88" s="60"/>
      <c r="H88" s="71"/>
      <c r="I88" s="60"/>
      <c r="J88" s="172" t="s">
        <v>472</v>
      </c>
    </row>
    <row r="89" spans="1:10" ht="18" x14ac:dyDescent="0.4">
      <c r="A89" s="58"/>
      <c r="B89" s="58" t="s">
        <v>279</v>
      </c>
      <c r="C89" s="58"/>
      <c r="D89" s="59"/>
      <c r="E89" s="70" t="s">
        <v>185</v>
      </c>
      <c r="F89" s="71">
        <v>0</v>
      </c>
      <c r="G89" s="71"/>
      <c r="H89" s="71"/>
      <c r="I89" s="71"/>
      <c r="J89" s="172" t="s">
        <v>102</v>
      </c>
    </row>
    <row r="90" spans="1:10" ht="18" x14ac:dyDescent="0.4">
      <c r="A90" s="61"/>
      <c r="B90" s="82" t="str">
        <f>PROPER(CONCATENATE("TOTAL ", A80))</f>
        <v>Total Prepaid Expense</v>
      </c>
      <c r="C90" s="61"/>
      <c r="D90" s="62"/>
      <c r="E90" s="72"/>
      <c r="F90" s="73">
        <f>SUM(F81:F89)</f>
        <v>0</v>
      </c>
      <c r="G90" s="73"/>
      <c r="H90" s="73"/>
      <c r="I90" s="73"/>
      <c r="J90" s="173"/>
    </row>
    <row r="91" spans="1:10" ht="18" x14ac:dyDescent="0.4">
      <c r="A91" s="61"/>
      <c r="B91" s="82"/>
      <c r="C91" s="61"/>
      <c r="D91" s="62"/>
      <c r="E91" s="72"/>
      <c r="F91" s="73"/>
      <c r="G91" s="73"/>
      <c r="H91" s="73"/>
      <c r="I91" s="73"/>
      <c r="J91" s="173"/>
    </row>
    <row r="92" spans="1:10" ht="18" x14ac:dyDescent="0.4">
      <c r="A92" s="61" t="s">
        <v>332</v>
      </c>
      <c r="B92" s="61"/>
      <c r="C92" s="61"/>
      <c r="D92" s="75"/>
      <c r="E92" s="70"/>
      <c r="F92" s="60"/>
      <c r="G92" s="60"/>
      <c r="H92" s="71"/>
      <c r="I92" s="60"/>
      <c r="J92" s="172"/>
    </row>
    <row r="93" spans="1:10" ht="18" x14ac:dyDescent="0.4">
      <c r="A93" s="58"/>
      <c r="B93" s="58" t="s">
        <v>333</v>
      </c>
      <c r="C93" s="58"/>
      <c r="D93" s="75"/>
      <c r="E93" s="70" t="s">
        <v>335</v>
      </c>
      <c r="F93" s="60">
        <v>0</v>
      </c>
      <c r="G93" s="60"/>
      <c r="H93" s="71"/>
      <c r="I93" s="60"/>
      <c r="J93" s="172" t="s">
        <v>99</v>
      </c>
    </row>
    <row r="94" spans="1:10" ht="18" x14ac:dyDescent="0.4">
      <c r="A94" s="58"/>
      <c r="B94" s="58" t="s">
        <v>334</v>
      </c>
      <c r="C94" s="58"/>
      <c r="D94" s="75"/>
      <c r="E94" s="70" t="s">
        <v>336</v>
      </c>
      <c r="F94" s="71">
        <v>0</v>
      </c>
      <c r="G94" s="60"/>
      <c r="H94" s="71"/>
      <c r="I94" s="60"/>
      <c r="J94" s="172" t="s">
        <v>100</v>
      </c>
    </row>
    <row r="95" spans="1:10" ht="18" x14ac:dyDescent="0.4">
      <c r="A95" s="58"/>
      <c r="B95" s="82" t="str">
        <f>PROPER(CONCATENATE("TOTAL ", A92))</f>
        <v>Total Due From Head Office</v>
      </c>
      <c r="C95" s="58"/>
      <c r="D95" s="75"/>
      <c r="E95" s="70"/>
      <c r="F95" s="73">
        <f>SUM(F93:F94)</f>
        <v>0</v>
      </c>
      <c r="G95" s="60"/>
      <c r="H95" s="71"/>
      <c r="I95" s="60"/>
      <c r="J95" s="172"/>
    </row>
    <row r="96" spans="1:10" ht="18" x14ac:dyDescent="0.4">
      <c r="A96" s="58"/>
      <c r="B96" s="58"/>
      <c r="C96" s="58"/>
      <c r="D96" s="59"/>
      <c r="E96" s="70"/>
      <c r="F96" s="60"/>
      <c r="G96" s="60"/>
      <c r="H96" s="71"/>
      <c r="I96" s="60"/>
      <c r="J96" s="172"/>
    </row>
    <row r="97" spans="1:10" ht="15.75" x14ac:dyDescent="0.25">
      <c r="A97" s="61" t="s">
        <v>190</v>
      </c>
      <c r="B97" s="61"/>
      <c r="C97" s="61"/>
      <c r="D97" s="69" t="s">
        <v>191</v>
      </c>
      <c r="E97" s="58"/>
      <c r="F97" s="60"/>
      <c r="G97" s="60"/>
      <c r="H97" s="60"/>
      <c r="I97" s="60"/>
      <c r="J97" s="170"/>
    </row>
    <row r="98" spans="1:10" ht="15.75" x14ac:dyDescent="0.25">
      <c r="A98" s="58"/>
      <c r="B98" s="58" t="s">
        <v>280</v>
      </c>
      <c r="C98" s="58"/>
      <c r="D98" s="59"/>
      <c r="E98" s="70" t="s">
        <v>192</v>
      </c>
      <c r="F98" s="60">
        <v>0</v>
      </c>
      <c r="G98" s="60"/>
      <c r="H98" s="60"/>
      <c r="I98" s="60"/>
      <c r="J98" s="172" t="s">
        <v>473</v>
      </c>
    </row>
    <row r="99" spans="1:10" ht="15.75" x14ac:dyDescent="0.25">
      <c r="A99" s="58"/>
      <c r="B99" s="58" t="s">
        <v>281</v>
      </c>
      <c r="C99" s="58"/>
      <c r="D99" s="59"/>
      <c r="E99" s="70" t="s">
        <v>193</v>
      </c>
      <c r="F99" s="60">
        <v>0</v>
      </c>
      <c r="G99" s="60"/>
      <c r="H99" s="60"/>
      <c r="I99" s="60"/>
      <c r="J99" s="172" t="s">
        <v>474</v>
      </c>
    </row>
    <row r="100" spans="1:10" ht="15.75" x14ac:dyDescent="0.25">
      <c r="A100" s="58"/>
      <c r="B100" s="58" t="s">
        <v>282</v>
      </c>
      <c r="C100" s="58"/>
      <c r="D100" s="59"/>
      <c r="E100" s="70" t="s">
        <v>194</v>
      </c>
      <c r="F100" s="60">
        <v>0</v>
      </c>
      <c r="G100" s="60"/>
      <c r="H100" s="60"/>
      <c r="I100" s="60"/>
      <c r="J100" s="172" t="s">
        <v>475</v>
      </c>
    </row>
    <row r="101" spans="1:10" ht="15.75" x14ac:dyDescent="0.25">
      <c r="A101" s="58"/>
      <c r="B101" s="58" t="s">
        <v>283</v>
      </c>
      <c r="C101" s="58"/>
      <c r="D101" s="59"/>
      <c r="E101" s="70" t="s">
        <v>195</v>
      </c>
      <c r="F101" s="60">
        <v>0</v>
      </c>
      <c r="G101" s="60"/>
      <c r="H101" s="60"/>
      <c r="I101" s="60"/>
      <c r="J101" s="172" t="s">
        <v>476</v>
      </c>
    </row>
    <row r="102" spans="1:10" ht="15.75" x14ac:dyDescent="0.25">
      <c r="A102" s="58"/>
      <c r="B102" s="58" t="s">
        <v>284</v>
      </c>
      <c r="C102" s="58"/>
      <c r="D102" s="59"/>
      <c r="E102" s="70" t="s">
        <v>196</v>
      </c>
      <c r="F102" s="60">
        <v>0</v>
      </c>
      <c r="G102" s="60"/>
      <c r="H102" s="60"/>
      <c r="I102" s="60"/>
      <c r="J102" s="172" t="s">
        <v>477</v>
      </c>
    </row>
    <row r="103" spans="1:10" ht="15.75" x14ac:dyDescent="0.25">
      <c r="A103" s="58"/>
      <c r="B103" s="58" t="s">
        <v>285</v>
      </c>
      <c r="C103" s="58"/>
      <c r="D103" s="59"/>
      <c r="E103" s="70" t="s">
        <v>197</v>
      </c>
      <c r="F103" s="60">
        <v>0</v>
      </c>
      <c r="G103" s="60"/>
      <c r="H103" s="60"/>
      <c r="I103" s="60"/>
      <c r="J103" s="172" t="s">
        <v>478</v>
      </c>
    </row>
    <row r="104" spans="1:10" ht="18" x14ac:dyDescent="0.4">
      <c r="A104" s="58"/>
      <c r="B104" s="58" t="s">
        <v>286</v>
      </c>
      <c r="C104" s="58"/>
      <c r="D104" s="59"/>
      <c r="E104" s="70"/>
      <c r="F104" s="71">
        <v>0</v>
      </c>
      <c r="G104" s="71"/>
      <c r="H104" s="71"/>
      <c r="I104" s="71"/>
      <c r="J104" s="172"/>
    </row>
    <row r="105" spans="1:10" ht="18" x14ac:dyDescent="0.4">
      <c r="A105" s="61"/>
      <c r="B105" s="82" t="str">
        <f>PROPER(CONCATENATE("TOTAL ", A97))</f>
        <v>Total Investment In Non-Marketable Equity Securities</v>
      </c>
      <c r="C105" s="61"/>
      <c r="D105" s="62"/>
      <c r="E105" s="72"/>
      <c r="F105" s="73">
        <f>SUM(F98:F104)</f>
        <v>0</v>
      </c>
      <c r="G105" s="73"/>
      <c r="H105" s="63"/>
      <c r="I105" s="76"/>
      <c r="J105" s="173"/>
    </row>
    <row r="106" spans="1:10" ht="18" x14ac:dyDescent="0.4">
      <c r="A106" s="61"/>
      <c r="B106" s="61"/>
      <c r="C106" s="61"/>
      <c r="D106" s="62"/>
      <c r="E106" s="72"/>
      <c r="F106" s="73"/>
      <c r="G106" s="63"/>
      <c r="H106" s="63"/>
      <c r="I106" s="63"/>
      <c r="J106" s="173"/>
    </row>
    <row r="107" spans="1:10" ht="18" x14ac:dyDescent="0.4">
      <c r="A107" s="61" t="s">
        <v>366</v>
      </c>
      <c r="B107" s="61"/>
      <c r="C107" s="61"/>
      <c r="D107" s="75"/>
      <c r="E107" s="70"/>
      <c r="F107" s="60"/>
      <c r="G107" s="60"/>
      <c r="H107" s="71"/>
      <c r="I107" s="60"/>
      <c r="J107" s="172"/>
    </row>
    <row r="108" spans="1:10" ht="18" x14ac:dyDescent="0.4">
      <c r="A108" s="58"/>
      <c r="B108" s="58" t="s">
        <v>27</v>
      </c>
      <c r="C108" s="58"/>
      <c r="D108" s="75"/>
      <c r="E108" s="118" t="s">
        <v>339</v>
      </c>
      <c r="F108" s="60">
        <v>0</v>
      </c>
      <c r="G108" s="60"/>
      <c r="H108" s="71"/>
      <c r="I108" s="60"/>
      <c r="J108" s="174" t="s">
        <v>103</v>
      </c>
    </row>
    <row r="109" spans="1:10" ht="18" x14ac:dyDescent="0.4">
      <c r="A109" s="58"/>
      <c r="B109" s="58" t="s">
        <v>355</v>
      </c>
      <c r="C109" s="58"/>
      <c r="D109" s="75"/>
      <c r="E109" s="118" t="s">
        <v>356</v>
      </c>
      <c r="F109" s="60">
        <v>0</v>
      </c>
      <c r="G109" s="60"/>
      <c r="H109" s="71"/>
      <c r="I109" s="60"/>
      <c r="J109" s="174" t="s">
        <v>479</v>
      </c>
    </row>
    <row r="110" spans="1:10" ht="18" x14ac:dyDescent="0.4">
      <c r="A110" s="58"/>
      <c r="B110" s="58" t="s">
        <v>28</v>
      </c>
      <c r="C110" s="58"/>
      <c r="D110" s="75"/>
      <c r="E110" s="118" t="s">
        <v>340</v>
      </c>
      <c r="F110" s="60">
        <v>0</v>
      </c>
      <c r="G110" s="60"/>
      <c r="H110" s="71"/>
      <c r="I110" s="60"/>
      <c r="J110" s="174" t="s">
        <v>104</v>
      </c>
    </row>
    <row r="111" spans="1:10" ht="18" x14ac:dyDescent="0.4">
      <c r="A111" s="58"/>
      <c r="B111" s="58" t="s">
        <v>357</v>
      </c>
      <c r="C111" s="58"/>
      <c r="D111" s="75"/>
      <c r="E111" s="118" t="s">
        <v>341</v>
      </c>
      <c r="F111" s="60">
        <v>0</v>
      </c>
      <c r="G111" s="60"/>
      <c r="H111" s="71"/>
      <c r="I111" s="60"/>
      <c r="J111" s="174" t="s">
        <v>105</v>
      </c>
    </row>
    <row r="112" spans="1:10" ht="18" x14ac:dyDescent="0.4">
      <c r="A112" s="58"/>
      <c r="B112" s="58" t="s">
        <v>358</v>
      </c>
      <c r="C112" s="58"/>
      <c r="D112" s="75"/>
      <c r="E112" s="118" t="s">
        <v>342</v>
      </c>
      <c r="F112" s="60">
        <v>0</v>
      </c>
      <c r="G112" s="60"/>
      <c r="H112" s="71"/>
      <c r="I112" s="60"/>
      <c r="J112" s="174" t="s">
        <v>106</v>
      </c>
    </row>
    <row r="113" spans="1:10" ht="18" x14ac:dyDescent="0.4">
      <c r="A113" s="58"/>
      <c r="B113" s="58" t="s">
        <v>31</v>
      </c>
      <c r="C113" s="58"/>
      <c r="D113" s="75"/>
      <c r="E113" s="118" t="s">
        <v>343</v>
      </c>
      <c r="F113" s="71">
        <v>0</v>
      </c>
      <c r="G113" s="60"/>
      <c r="H113" s="71"/>
      <c r="I113" s="60"/>
      <c r="J113" s="174" t="s">
        <v>107</v>
      </c>
    </row>
    <row r="114" spans="1:10" ht="18" x14ac:dyDescent="0.4">
      <c r="A114" s="58"/>
      <c r="B114" s="82" t="str">
        <f>PROPER(CONCATENATE("TOTAL ", A107))</f>
        <v>Total Property And Equipment</v>
      </c>
      <c r="C114" s="58"/>
      <c r="D114" s="75"/>
      <c r="E114" s="70"/>
      <c r="F114" s="73">
        <f>SUM(F108:F113)</f>
        <v>0</v>
      </c>
      <c r="G114" s="60"/>
      <c r="H114" s="71"/>
      <c r="I114" s="60"/>
      <c r="J114" s="172"/>
    </row>
    <row r="115" spans="1:10" ht="18" x14ac:dyDescent="0.4">
      <c r="A115" s="61"/>
      <c r="B115" s="61"/>
      <c r="C115" s="61"/>
      <c r="D115" s="62"/>
      <c r="E115" s="72"/>
      <c r="F115" s="73"/>
      <c r="G115" s="63"/>
      <c r="H115" s="63"/>
      <c r="I115" s="63"/>
      <c r="J115" s="173"/>
    </row>
    <row r="116" spans="1:10" ht="18" x14ac:dyDescent="0.4">
      <c r="A116" s="61" t="s">
        <v>344</v>
      </c>
      <c r="B116" s="82"/>
      <c r="C116" s="58"/>
      <c r="D116" s="75"/>
      <c r="E116" s="70"/>
      <c r="F116" s="73"/>
      <c r="G116" s="60"/>
      <c r="H116" s="71"/>
      <c r="I116" s="60"/>
      <c r="J116" s="172"/>
    </row>
    <row r="117" spans="1:10" ht="18" x14ac:dyDescent="0.4">
      <c r="A117" s="58"/>
      <c r="B117" s="58" t="s">
        <v>350</v>
      </c>
      <c r="C117" s="58"/>
      <c r="D117" s="75"/>
      <c r="E117" s="118" t="s">
        <v>345</v>
      </c>
      <c r="F117" s="60">
        <v>0</v>
      </c>
      <c r="G117" s="60"/>
      <c r="H117" s="71"/>
      <c r="I117" s="60"/>
      <c r="J117" s="174" t="s">
        <v>480</v>
      </c>
    </row>
    <row r="118" spans="1:10" ht="18" x14ac:dyDescent="0.4">
      <c r="A118" s="58"/>
      <c r="B118" s="58" t="s">
        <v>351</v>
      </c>
      <c r="C118" s="58"/>
      <c r="D118" s="75"/>
      <c r="E118" s="118" t="s">
        <v>346</v>
      </c>
      <c r="F118" s="60">
        <v>0</v>
      </c>
      <c r="G118" s="60"/>
      <c r="H118" s="71"/>
      <c r="I118" s="60"/>
      <c r="J118" s="174" t="s">
        <v>481</v>
      </c>
    </row>
    <row r="119" spans="1:10" ht="18" x14ac:dyDescent="0.4">
      <c r="A119" s="58"/>
      <c r="B119" s="58" t="s">
        <v>352</v>
      </c>
      <c r="C119" s="58"/>
      <c r="D119" s="75"/>
      <c r="E119" s="118" t="s">
        <v>347</v>
      </c>
      <c r="F119" s="60">
        <v>0</v>
      </c>
      <c r="G119" s="60"/>
      <c r="H119" s="71"/>
      <c r="I119" s="60"/>
      <c r="J119" s="174" t="s">
        <v>482</v>
      </c>
    </row>
    <row r="120" spans="1:10" ht="18" x14ac:dyDescent="0.4">
      <c r="A120" s="58"/>
      <c r="B120" s="58" t="s">
        <v>353</v>
      </c>
      <c r="C120" s="58"/>
      <c r="D120" s="75"/>
      <c r="E120" s="118" t="s">
        <v>348</v>
      </c>
      <c r="F120" s="60">
        <v>0</v>
      </c>
      <c r="G120" s="60"/>
      <c r="H120" s="71"/>
      <c r="I120" s="60"/>
      <c r="J120" s="174" t="s">
        <v>483</v>
      </c>
    </row>
    <row r="121" spans="1:10" ht="18" x14ac:dyDescent="0.4">
      <c r="A121" s="58"/>
      <c r="B121" s="58" t="s">
        <v>354</v>
      </c>
      <c r="C121" s="58"/>
      <c r="D121" s="75"/>
      <c r="E121" s="118" t="s">
        <v>349</v>
      </c>
      <c r="F121" s="71">
        <v>0</v>
      </c>
      <c r="G121" s="60"/>
      <c r="H121" s="71"/>
      <c r="I121" s="60"/>
      <c r="J121" s="174" t="s">
        <v>484</v>
      </c>
    </row>
    <row r="122" spans="1:10" ht="18" x14ac:dyDescent="0.4">
      <c r="A122" s="58"/>
      <c r="B122" s="82" t="str">
        <f>PROPER(CONCATENATE("TOTAL ", A116))</f>
        <v>Total Accumulated Deprecation</v>
      </c>
      <c r="C122" s="58"/>
      <c r="D122" s="75"/>
      <c r="E122" s="70"/>
      <c r="F122" s="73">
        <f>SUM(F117:F121)</f>
        <v>0</v>
      </c>
      <c r="G122" s="60"/>
      <c r="H122" s="71"/>
      <c r="I122" s="60"/>
      <c r="J122" s="172"/>
    </row>
    <row r="123" spans="1:10" ht="18" x14ac:dyDescent="0.4">
      <c r="A123" s="58"/>
      <c r="B123" s="58"/>
      <c r="C123" s="58"/>
      <c r="D123" s="59"/>
      <c r="E123" s="70"/>
      <c r="F123" s="60"/>
      <c r="G123" s="60"/>
      <c r="H123" s="71"/>
      <c r="I123" s="60"/>
      <c r="J123" s="172"/>
    </row>
    <row r="124" spans="1:10" ht="18" x14ac:dyDescent="0.4">
      <c r="A124" s="61" t="s">
        <v>367</v>
      </c>
      <c r="B124" s="61"/>
      <c r="C124" s="61"/>
      <c r="D124" s="75"/>
      <c r="E124" s="70"/>
      <c r="F124" s="60"/>
      <c r="G124" s="60"/>
      <c r="H124" s="71"/>
      <c r="I124" s="60"/>
      <c r="J124" s="172"/>
    </row>
    <row r="125" spans="1:10" ht="18" x14ac:dyDescent="0.4">
      <c r="A125" s="58"/>
      <c r="B125" s="119" t="s">
        <v>371</v>
      </c>
      <c r="C125" s="58"/>
      <c r="D125" s="75"/>
      <c r="E125" s="118" t="s">
        <v>368</v>
      </c>
      <c r="F125" s="60">
        <v>0</v>
      </c>
      <c r="G125" s="60"/>
      <c r="H125" s="71"/>
      <c r="I125" s="60"/>
      <c r="J125" s="174" t="s">
        <v>108</v>
      </c>
    </row>
    <row r="126" spans="1:10" ht="18" x14ac:dyDescent="0.4">
      <c r="A126" s="58"/>
      <c r="B126" s="119" t="s">
        <v>37</v>
      </c>
      <c r="C126" s="58"/>
      <c r="D126" s="75"/>
      <c r="E126" s="118" t="s">
        <v>369</v>
      </c>
      <c r="F126" s="60">
        <v>0</v>
      </c>
      <c r="G126" s="60"/>
      <c r="H126" s="71"/>
      <c r="I126" s="60"/>
      <c r="J126" s="174" t="s">
        <v>109</v>
      </c>
    </row>
    <row r="127" spans="1:10" ht="18" x14ac:dyDescent="0.4">
      <c r="A127" s="58"/>
      <c r="B127" s="119" t="s">
        <v>372</v>
      </c>
      <c r="C127" s="58"/>
      <c r="D127" s="75"/>
      <c r="E127" s="118" t="s">
        <v>370</v>
      </c>
      <c r="F127" s="71">
        <v>0</v>
      </c>
      <c r="G127" s="60"/>
      <c r="H127" s="71"/>
      <c r="I127" s="60"/>
      <c r="J127" s="174" t="s">
        <v>110</v>
      </c>
    </row>
    <row r="128" spans="1:10" ht="18" x14ac:dyDescent="0.4">
      <c r="A128" s="58"/>
      <c r="B128" s="82" t="str">
        <f>PROPER(CONCATENATE("TOTAL ", A124))</f>
        <v>Total Other Non-Current Assets</v>
      </c>
      <c r="C128" s="58"/>
      <c r="D128" s="75"/>
      <c r="E128" s="70"/>
      <c r="F128" s="73">
        <f>SUM(F125:F127)</f>
        <v>0</v>
      </c>
      <c r="G128" s="60"/>
      <c r="H128" s="71"/>
      <c r="I128" s="60"/>
      <c r="J128" s="172"/>
    </row>
    <row r="129" spans="1:10" ht="18" x14ac:dyDescent="0.4">
      <c r="A129" s="58"/>
      <c r="B129" s="82"/>
      <c r="C129" s="58"/>
      <c r="D129" s="75"/>
      <c r="E129" s="70"/>
      <c r="F129" s="73"/>
      <c r="G129" s="60"/>
      <c r="H129" s="71"/>
      <c r="I129" s="60"/>
      <c r="J129" s="172"/>
    </row>
    <row r="130" spans="1:10" ht="15.75" x14ac:dyDescent="0.25">
      <c r="A130" s="61" t="s">
        <v>198</v>
      </c>
      <c r="B130" s="61"/>
      <c r="C130" s="61"/>
      <c r="D130" s="75" t="s">
        <v>199</v>
      </c>
      <c r="E130" s="58"/>
      <c r="F130" s="66"/>
      <c r="G130" s="60"/>
      <c r="H130" s="60"/>
      <c r="I130" s="60"/>
      <c r="J130" s="170"/>
    </row>
    <row r="131" spans="1:10" ht="15.75" x14ac:dyDescent="0.25">
      <c r="A131" s="58"/>
      <c r="B131" s="58" t="s">
        <v>287</v>
      </c>
      <c r="C131" s="58"/>
      <c r="D131" s="59"/>
      <c r="E131" s="70" t="s">
        <v>200</v>
      </c>
      <c r="F131" s="60">
        <v>0</v>
      </c>
      <c r="G131" s="60"/>
      <c r="H131" s="60"/>
      <c r="I131" s="60"/>
      <c r="J131" s="172" t="s">
        <v>485</v>
      </c>
    </row>
    <row r="132" spans="1:10" ht="15.75" x14ac:dyDescent="0.25">
      <c r="A132" s="58"/>
      <c r="B132" s="58" t="s">
        <v>288</v>
      </c>
      <c r="C132" s="58"/>
      <c r="D132" s="59"/>
      <c r="E132" s="70" t="s">
        <v>201</v>
      </c>
      <c r="F132" s="60">
        <v>0</v>
      </c>
      <c r="G132" s="60"/>
      <c r="H132" s="60"/>
      <c r="I132" s="60"/>
      <c r="J132" s="172" t="s">
        <v>486</v>
      </c>
    </row>
    <row r="133" spans="1:10" ht="15.75" x14ac:dyDescent="0.25">
      <c r="A133" s="58"/>
      <c r="B133" s="58" t="s">
        <v>289</v>
      </c>
      <c r="C133" s="58"/>
      <c r="D133" s="59"/>
      <c r="E133" s="70" t="s">
        <v>202</v>
      </c>
      <c r="F133" s="60">
        <v>0</v>
      </c>
      <c r="G133" s="60"/>
      <c r="H133" s="60"/>
      <c r="I133" s="60"/>
      <c r="J133" s="172" t="s">
        <v>487</v>
      </c>
    </row>
    <row r="134" spans="1:10" ht="15.75" x14ac:dyDescent="0.25">
      <c r="A134" s="58"/>
      <c r="B134" s="58" t="s">
        <v>290</v>
      </c>
      <c r="C134" s="58"/>
      <c r="D134" s="59"/>
      <c r="E134" s="70" t="s">
        <v>203</v>
      </c>
      <c r="F134" s="60">
        <v>0</v>
      </c>
      <c r="G134" s="60"/>
      <c r="H134" s="60"/>
      <c r="I134" s="60"/>
      <c r="J134" s="172" t="s">
        <v>488</v>
      </c>
    </row>
    <row r="135" spans="1:10" ht="18" x14ac:dyDescent="0.4">
      <c r="A135" s="58"/>
      <c r="B135" s="58" t="s">
        <v>291</v>
      </c>
      <c r="C135" s="58"/>
      <c r="D135" s="59"/>
      <c r="E135" s="70" t="s">
        <v>204</v>
      </c>
      <c r="F135" s="60">
        <v>0</v>
      </c>
      <c r="G135" s="60"/>
      <c r="H135" s="71"/>
      <c r="I135" s="60"/>
      <c r="J135" s="172" t="s">
        <v>489</v>
      </c>
    </row>
    <row r="136" spans="1:10" ht="18" x14ac:dyDescent="0.4">
      <c r="A136" s="58"/>
      <c r="B136" s="58" t="s">
        <v>292</v>
      </c>
      <c r="C136" s="58"/>
      <c r="D136" s="59"/>
      <c r="E136" s="70" t="s">
        <v>205</v>
      </c>
      <c r="F136" s="71">
        <v>0</v>
      </c>
      <c r="G136" s="71"/>
      <c r="H136" s="71"/>
      <c r="I136" s="71"/>
      <c r="J136" s="172" t="s">
        <v>490</v>
      </c>
    </row>
    <row r="137" spans="1:10" ht="18" x14ac:dyDescent="0.4">
      <c r="A137" s="61"/>
      <c r="B137" s="82" t="str">
        <f>PROPER(CONCATENATE("TOTAL ", A130))</f>
        <v>Total Savings Deposit</v>
      </c>
      <c r="C137" s="61"/>
      <c r="D137" s="62"/>
      <c r="E137" s="72"/>
      <c r="F137" s="73">
        <f>SUM(F131:F136)</f>
        <v>0</v>
      </c>
      <c r="G137" s="63"/>
      <c r="H137" s="63"/>
      <c r="I137" s="63"/>
      <c r="J137" s="172"/>
    </row>
    <row r="138" spans="1:10" ht="15.75" x14ac:dyDescent="0.25">
      <c r="A138" s="61"/>
      <c r="B138" s="61"/>
      <c r="C138" s="61"/>
      <c r="D138" s="62"/>
      <c r="E138" s="72"/>
      <c r="F138" s="63"/>
      <c r="G138" s="63"/>
      <c r="H138" s="63"/>
      <c r="I138" s="63"/>
      <c r="J138" s="172"/>
    </row>
    <row r="139" spans="1:10" ht="18" x14ac:dyDescent="0.4">
      <c r="A139" s="61" t="s">
        <v>206</v>
      </c>
      <c r="B139" s="61"/>
      <c r="C139" s="61"/>
      <c r="D139" s="75" t="s">
        <v>207</v>
      </c>
      <c r="E139" s="70"/>
      <c r="F139" s="60"/>
      <c r="G139" s="60"/>
      <c r="H139" s="71"/>
      <c r="I139" s="60"/>
      <c r="J139" s="172"/>
    </row>
    <row r="140" spans="1:10" ht="15.75" x14ac:dyDescent="0.25">
      <c r="A140" s="58" t="s">
        <v>208</v>
      </c>
      <c r="B140" s="58" t="s">
        <v>293</v>
      </c>
      <c r="C140" s="58"/>
      <c r="D140" s="59"/>
      <c r="E140" s="70" t="s">
        <v>209</v>
      </c>
      <c r="F140" s="60">
        <v>0</v>
      </c>
      <c r="G140" s="60"/>
      <c r="H140" s="60"/>
      <c r="I140" s="60"/>
      <c r="J140" s="172" t="s">
        <v>421</v>
      </c>
    </row>
    <row r="141" spans="1:10" ht="15.75" x14ac:dyDescent="0.25">
      <c r="A141" s="58" t="s">
        <v>210</v>
      </c>
      <c r="B141" s="58" t="s">
        <v>294</v>
      </c>
      <c r="C141" s="58"/>
      <c r="D141" s="59"/>
      <c r="E141" s="70" t="s">
        <v>211</v>
      </c>
      <c r="F141" s="60">
        <v>0</v>
      </c>
      <c r="G141" s="60"/>
      <c r="H141" s="60"/>
      <c r="I141" s="60"/>
      <c r="J141" s="172" t="s">
        <v>422</v>
      </c>
    </row>
    <row r="142" spans="1:10" ht="18" x14ac:dyDescent="0.4">
      <c r="A142" s="58" t="s">
        <v>212</v>
      </c>
      <c r="B142" s="58" t="s">
        <v>295</v>
      </c>
      <c r="C142" s="58"/>
      <c r="D142" s="59"/>
      <c r="E142" s="70" t="s">
        <v>213</v>
      </c>
      <c r="F142" s="71">
        <v>0</v>
      </c>
      <c r="G142" s="71"/>
      <c r="H142" s="71"/>
      <c r="I142" s="71"/>
      <c r="J142" s="172" t="s">
        <v>423</v>
      </c>
    </row>
    <row r="143" spans="1:10" ht="18" x14ac:dyDescent="0.4">
      <c r="A143" s="61"/>
      <c r="B143" s="82" t="str">
        <f>PROPER(CONCATENATE("TOTAL ", A139))</f>
        <v>Total Time Deposit</v>
      </c>
      <c r="C143" s="61"/>
      <c r="D143" s="62"/>
      <c r="E143" s="72"/>
      <c r="F143" s="73">
        <f>SUM(F140:F142)</f>
        <v>0</v>
      </c>
      <c r="G143" s="73"/>
      <c r="H143" s="73"/>
      <c r="I143" s="73"/>
      <c r="J143" s="172"/>
    </row>
    <row r="144" spans="1:10" ht="18" x14ac:dyDescent="0.4">
      <c r="A144" s="61"/>
      <c r="B144" s="61"/>
      <c r="C144" s="61"/>
      <c r="D144" s="62"/>
      <c r="E144" s="72"/>
      <c r="F144" s="73"/>
      <c r="G144" s="73"/>
      <c r="H144" s="73"/>
      <c r="I144" s="73"/>
      <c r="J144" s="172"/>
    </row>
    <row r="145" spans="1:10" ht="18" x14ac:dyDescent="0.4">
      <c r="A145" s="61" t="s">
        <v>214</v>
      </c>
      <c r="B145" s="61"/>
      <c r="C145" s="61"/>
      <c r="D145" s="75" t="s">
        <v>215</v>
      </c>
      <c r="E145" s="70"/>
      <c r="F145" s="71"/>
      <c r="G145" s="71"/>
      <c r="H145" s="71"/>
      <c r="I145" s="71"/>
      <c r="J145" s="172"/>
    </row>
    <row r="146" spans="1:10" ht="18" x14ac:dyDescent="0.4">
      <c r="A146" s="67"/>
      <c r="B146" s="58" t="s">
        <v>296</v>
      </c>
      <c r="C146" s="67"/>
      <c r="D146" s="75"/>
      <c r="E146" s="70" t="s">
        <v>216</v>
      </c>
      <c r="F146" s="60">
        <v>0</v>
      </c>
      <c r="G146" s="60"/>
      <c r="H146" s="71"/>
      <c r="I146" s="60"/>
      <c r="J146" s="172" t="s">
        <v>413</v>
      </c>
    </row>
    <row r="147" spans="1:10" ht="15.75" x14ac:dyDescent="0.25">
      <c r="A147" s="58"/>
      <c r="B147" s="58" t="s">
        <v>297</v>
      </c>
      <c r="C147" s="58"/>
      <c r="D147" s="59"/>
      <c r="E147" s="70" t="s">
        <v>217</v>
      </c>
      <c r="F147" s="60">
        <v>0</v>
      </c>
      <c r="G147" s="60"/>
      <c r="H147" s="60"/>
      <c r="I147" s="60"/>
      <c r="J147" s="172" t="s">
        <v>414</v>
      </c>
    </row>
    <row r="148" spans="1:10" ht="15.75" x14ac:dyDescent="0.25">
      <c r="A148" s="58"/>
      <c r="B148" s="58" t="s">
        <v>298</v>
      </c>
      <c r="C148" s="58"/>
      <c r="D148" s="59"/>
      <c r="E148" s="70" t="s">
        <v>218</v>
      </c>
      <c r="F148" s="60">
        <v>0</v>
      </c>
      <c r="G148" s="60"/>
      <c r="H148" s="60"/>
      <c r="I148" s="60"/>
      <c r="J148" s="172" t="s">
        <v>415</v>
      </c>
    </row>
    <row r="149" spans="1:10" ht="15.75" x14ac:dyDescent="0.25">
      <c r="A149" s="58"/>
      <c r="B149" s="58" t="s">
        <v>299</v>
      </c>
      <c r="C149" s="58"/>
      <c r="D149" s="59"/>
      <c r="E149" s="70" t="s">
        <v>219</v>
      </c>
      <c r="F149" s="60">
        <v>0</v>
      </c>
      <c r="G149" s="60"/>
      <c r="H149" s="60"/>
      <c r="I149" s="60"/>
      <c r="J149" s="172" t="s">
        <v>416</v>
      </c>
    </row>
    <row r="150" spans="1:10" ht="15.75" x14ac:dyDescent="0.25">
      <c r="A150" s="58"/>
      <c r="B150" s="58" t="s">
        <v>300</v>
      </c>
      <c r="C150" s="58"/>
      <c r="D150" s="59"/>
      <c r="E150" s="70" t="s">
        <v>220</v>
      </c>
      <c r="F150" s="60">
        <v>0</v>
      </c>
      <c r="G150" s="60"/>
      <c r="H150" s="60"/>
      <c r="I150" s="60"/>
      <c r="J150" s="172" t="s">
        <v>417</v>
      </c>
    </row>
    <row r="151" spans="1:10" ht="15.75" x14ac:dyDescent="0.25">
      <c r="A151" s="58"/>
      <c r="B151" s="58" t="s">
        <v>301</v>
      </c>
      <c r="C151" s="58"/>
      <c r="D151" s="59"/>
      <c r="E151" s="70" t="s">
        <v>221</v>
      </c>
      <c r="F151" s="60">
        <v>0</v>
      </c>
      <c r="G151" s="60"/>
      <c r="H151" s="60"/>
      <c r="I151" s="60"/>
      <c r="J151" s="172" t="s">
        <v>418</v>
      </c>
    </row>
    <row r="152" spans="1:10" ht="15.75" x14ac:dyDescent="0.25">
      <c r="A152" s="58"/>
      <c r="B152" s="58" t="s">
        <v>302</v>
      </c>
      <c r="C152" s="58"/>
      <c r="D152" s="59"/>
      <c r="E152" s="70" t="s">
        <v>222</v>
      </c>
      <c r="F152" s="60">
        <v>0</v>
      </c>
      <c r="G152" s="60"/>
      <c r="H152" s="60"/>
      <c r="I152" s="60"/>
      <c r="J152" s="172" t="s">
        <v>419</v>
      </c>
    </row>
    <row r="153" spans="1:10" ht="18" x14ac:dyDescent="0.4">
      <c r="A153" s="58"/>
      <c r="B153" s="58" t="s">
        <v>303</v>
      </c>
      <c r="C153" s="58"/>
      <c r="D153" s="59"/>
      <c r="E153" s="70" t="s">
        <v>223</v>
      </c>
      <c r="F153" s="71">
        <v>0</v>
      </c>
      <c r="G153" s="71"/>
      <c r="H153" s="71"/>
      <c r="I153" s="71"/>
      <c r="J153" s="172" t="s">
        <v>420</v>
      </c>
    </row>
    <row r="154" spans="1:10" ht="18" x14ac:dyDescent="0.4">
      <c r="A154" s="61"/>
      <c r="B154" s="82" t="str">
        <f>PROPER(CONCATENATE("TOTAL ", A145))</f>
        <v>Total Accounts Payable</v>
      </c>
      <c r="C154" s="61"/>
      <c r="D154" s="62"/>
      <c r="E154" s="72"/>
      <c r="F154" s="73">
        <f>SUM(F146:F153)</f>
        <v>0</v>
      </c>
      <c r="G154" s="63"/>
      <c r="H154" s="63"/>
      <c r="I154" s="63"/>
      <c r="J154" s="172"/>
    </row>
    <row r="155" spans="1:10" ht="15.75" x14ac:dyDescent="0.25">
      <c r="A155" s="61"/>
      <c r="B155" s="61"/>
      <c r="C155" s="61"/>
      <c r="D155" s="62"/>
      <c r="E155" s="72"/>
      <c r="F155" s="63"/>
      <c r="G155" s="63"/>
      <c r="H155" s="63"/>
      <c r="I155" s="63"/>
      <c r="J155" s="172"/>
    </row>
    <row r="156" spans="1:10" ht="15.75" x14ac:dyDescent="0.25">
      <c r="A156" s="61" t="s">
        <v>224</v>
      </c>
      <c r="B156" s="61"/>
      <c r="C156" s="61"/>
      <c r="D156" s="75" t="s">
        <v>225</v>
      </c>
      <c r="E156" s="70"/>
      <c r="F156" s="60"/>
      <c r="G156" s="60"/>
      <c r="H156" s="60"/>
      <c r="I156" s="60"/>
      <c r="J156" s="172"/>
    </row>
    <row r="157" spans="1:10" ht="15.75" x14ac:dyDescent="0.25">
      <c r="A157" s="58"/>
      <c r="B157" s="58" t="s">
        <v>304</v>
      </c>
      <c r="C157" s="58"/>
      <c r="D157" s="59"/>
      <c r="E157" s="70" t="s">
        <v>226</v>
      </c>
      <c r="F157" s="60">
        <v>0</v>
      </c>
      <c r="G157" s="60"/>
      <c r="H157" s="60"/>
      <c r="I157" s="57"/>
      <c r="J157" s="170" t="s">
        <v>380</v>
      </c>
    </row>
    <row r="158" spans="1:10" ht="15.75" x14ac:dyDescent="0.25">
      <c r="A158" s="58"/>
      <c r="B158" s="58" t="s">
        <v>305</v>
      </c>
      <c r="C158" s="58"/>
      <c r="D158" s="59"/>
      <c r="E158" s="70" t="s">
        <v>227</v>
      </c>
      <c r="F158" s="60">
        <v>0</v>
      </c>
      <c r="G158" s="60"/>
      <c r="H158" s="60"/>
      <c r="I158" s="60"/>
      <c r="J158" s="172" t="s">
        <v>381</v>
      </c>
    </row>
    <row r="159" spans="1:10" ht="15.75" x14ac:dyDescent="0.25">
      <c r="A159" s="58"/>
      <c r="B159" s="58" t="s">
        <v>306</v>
      </c>
      <c r="C159" s="58"/>
      <c r="D159" s="59"/>
      <c r="E159" s="70" t="s">
        <v>228</v>
      </c>
      <c r="F159" s="60">
        <v>0</v>
      </c>
      <c r="G159" s="60"/>
      <c r="H159" s="60"/>
      <c r="I159" s="60"/>
      <c r="J159" s="172" t="s">
        <v>382</v>
      </c>
    </row>
    <row r="160" spans="1:10" ht="15.75" x14ac:dyDescent="0.25">
      <c r="A160" s="58"/>
      <c r="B160" s="58" t="s">
        <v>307</v>
      </c>
      <c r="C160" s="58"/>
      <c r="D160" s="59"/>
      <c r="E160" s="70" t="s">
        <v>229</v>
      </c>
      <c r="F160" s="60">
        <v>0</v>
      </c>
      <c r="G160" s="60"/>
      <c r="H160" s="60"/>
      <c r="I160" s="60"/>
      <c r="J160" s="172" t="s">
        <v>383</v>
      </c>
    </row>
    <row r="161" spans="1:10" ht="15.75" x14ac:dyDescent="0.25">
      <c r="A161" s="58"/>
      <c r="B161" s="58" t="s">
        <v>308</v>
      </c>
      <c r="C161" s="58"/>
      <c r="D161" s="59"/>
      <c r="E161" s="70" t="s">
        <v>230</v>
      </c>
      <c r="F161" s="60">
        <v>0</v>
      </c>
      <c r="G161" s="60"/>
      <c r="H161" s="60"/>
      <c r="I161" s="60"/>
      <c r="J161" s="172" t="s">
        <v>384</v>
      </c>
    </row>
    <row r="162" spans="1:10" ht="15.75" x14ac:dyDescent="0.25">
      <c r="A162" s="58"/>
      <c r="B162" s="58" t="s">
        <v>309</v>
      </c>
      <c r="C162" s="58"/>
      <c r="D162" s="59"/>
      <c r="E162" s="70" t="s">
        <v>231</v>
      </c>
      <c r="F162" s="60">
        <v>0</v>
      </c>
      <c r="G162" s="60"/>
      <c r="H162" s="60"/>
      <c r="I162" s="60"/>
      <c r="J162" s="172" t="s">
        <v>385</v>
      </c>
    </row>
    <row r="163" spans="1:10" ht="15.75" x14ac:dyDescent="0.25">
      <c r="A163" s="58"/>
      <c r="B163" s="58" t="s">
        <v>310</v>
      </c>
      <c r="C163" s="58"/>
      <c r="D163" s="59"/>
      <c r="E163" s="70" t="s">
        <v>232</v>
      </c>
      <c r="F163" s="60">
        <v>0</v>
      </c>
      <c r="G163" s="60"/>
      <c r="H163" s="60"/>
      <c r="I163" s="60"/>
      <c r="J163" s="172" t="s">
        <v>386</v>
      </c>
    </row>
    <row r="164" spans="1:10" ht="15.75" x14ac:dyDescent="0.25">
      <c r="A164" s="58"/>
      <c r="B164" s="58" t="s">
        <v>311</v>
      </c>
      <c r="C164" s="58"/>
      <c r="D164" s="59"/>
      <c r="E164" s="70" t="s">
        <v>233</v>
      </c>
      <c r="F164" s="60">
        <v>0</v>
      </c>
      <c r="G164" s="60"/>
      <c r="H164" s="60"/>
      <c r="I164" s="60"/>
      <c r="J164" s="172" t="s">
        <v>387</v>
      </c>
    </row>
    <row r="165" spans="1:10" ht="15.75" x14ac:dyDescent="0.25">
      <c r="A165" s="58"/>
      <c r="B165" s="58" t="s">
        <v>312</v>
      </c>
      <c r="C165" s="58"/>
      <c r="D165" s="59"/>
      <c r="E165" s="70" t="s">
        <v>234</v>
      </c>
      <c r="F165" s="60">
        <v>0</v>
      </c>
      <c r="G165" s="60"/>
      <c r="H165" s="60"/>
      <c r="I165" s="60"/>
      <c r="J165" s="172" t="s">
        <v>388</v>
      </c>
    </row>
    <row r="166" spans="1:10" ht="15.75" x14ac:dyDescent="0.25">
      <c r="A166" s="58"/>
      <c r="B166" s="58" t="s">
        <v>313</v>
      </c>
      <c r="C166" s="58"/>
      <c r="D166" s="59"/>
      <c r="E166" s="70" t="s">
        <v>235</v>
      </c>
      <c r="F166" s="60">
        <v>0</v>
      </c>
      <c r="G166" s="60"/>
      <c r="H166" s="60"/>
      <c r="I166" s="60"/>
      <c r="J166" s="172" t="s">
        <v>389</v>
      </c>
    </row>
    <row r="167" spans="1:10" ht="15.75" x14ac:dyDescent="0.25">
      <c r="A167" s="58"/>
      <c r="B167" s="58" t="s">
        <v>314</v>
      </c>
      <c r="C167" s="58"/>
      <c r="D167" s="59"/>
      <c r="E167" s="70" t="s">
        <v>236</v>
      </c>
      <c r="F167" s="60">
        <v>0</v>
      </c>
      <c r="G167" s="60"/>
      <c r="H167" s="60"/>
      <c r="I167" s="60"/>
      <c r="J167" s="172" t="s">
        <v>390</v>
      </c>
    </row>
    <row r="168" spans="1:10" ht="15.75" x14ac:dyDescent="0.25">
      <c r="A168" s="58"/>
      <c r="B168" s="58" t="s">
        <v>315</v>
      </c>
      <c r="C168" s="58"/>
      <c r="D168" s="59"/>
      <c r="E168" s="70" t="s">
        <v>237</v>
      </c>
      <c r="F168" s="60">
        <v>0</v>
      </c>
      <c r="G168" s="60"/>
      <c r="H168" s="60"/>
      <c r="I168" s="60"/>
      <c r="J168" s="172" t="s">
        <v>118</v>
      </c>
    </row>
    <row r="169" spans="1:10" ht="15.75" x14ac:dyDescent="0.25">
      <c r="A169" s="58"/>
      <c r="B169" s="58" t="s">
        <v>316</v>
      </c>
      <c r="C169" s="58"/>
      <c r="D169" s="59"/>
      <c r="E169" s="70" t="s">
        <v>238</v>
      </c>
      <c r="F169" s="60">
        <v>0</v>
      </c>
      <c r="G169" s="60"/>
      <c r="H169" s="60"/>
      <c r="I169" s="60"/>
      <c r="J169" s="172" t="s">
        <v>391</v>
      </c>
    </row>
    <row r="170" spans="1:10" ht="18" x14ac:dyDescent="0.4">
      <c r="A170" s="58"/>
      <c r="B170" s="58" t="s">
        <v>317</v>
      </c>
      <c r="C170" s="58"/>
      <c r="D170" s="59"/>
      <c r="E170" s="70" t="s">
        <v>239</v>
      </c>
      <c r="F170" s="60">
        <v>0</v>
      </c>
      <c r="G170" s="71"/>
      <c r="H170" s="60"/>
      <c r="I170" s="60"/>
      <c r="J170" s="172" t="s">
        <v>392</v>
      </c>
    </row>
    <row r="171" spans="1:10" ht="18" x14ac:dyDescent="0.4">
      <c r="A171" s="58"/>
      <c r="B171" s="58" t="s">
        <v>318</v>
      </c>
      <c r="C171" s="58"/>
      <c r="D171" s="59"/>
      <c r="E171" s="70" t="s">
        <v>240</v>
      </c>
      <c r="F171" s="71">
        <v>0</v>
      </c>
      <c r="G171" s="71"/>
      <c r="H171" s="71"/>
      <c r="I171" s="71"/>
      <c r="J171" s="172" t="s">
        <v>393</v>
      </c>
    </row>
    <row r="172" spans="1:10" ht="18" x14ac:dyDescent="0.4">
      <c r="A172" s="61"/>
      <c r="B172" s="82" t="str">
        <f>PROPER(CONCATENATE("TOTAL ", A156))</f>
        <v>Total Members' Benefit And Other Funds Payable</v>
      </c>
      <c r="C172" s="61"/>
      <c r="D172" s="62"/>
      <c r="E172" s="72"/>
      <c r="F172" s="73">
        <f>SUM(F157:F171)</f>
        <v>0</v>
      </c>
      <c r="G172" s="63"/>
      <c r="H172" s="63"/>
      <c r="I172" s="63"/>
      <c r="J172" s="170"/>
    </row>
    <row r="173" spans="1:10" ht="15.75" x14ac:dyDescent="0.25">
      <c r="A173" s="61"/>
      <c r="B173" s="82"/>
      <c r="C173" s="61"/>
      <c r="D173" s="62"/>
      <c r="E173" s="72"/>
      <c r="F173" s="63"/>
      <c r="G173" s="63"/>
      <c r="H173" s="63"/>
      <c r="I173" s="63"/>
      <c r="J173" s="170"/>
    </row>
    <row r="174" spans="1:10" ht="15.75" x14ac:dyDescent="0.25">
      <c r="A174" s="61" t="s">
        <v>377</v>
      </c>
      <c r="B174" s="82"/>
      <c r="C174" s="61"/>
      <c r="D174" s="62"/>
      <c r="E174" s="72"/>
      <c r="F174" s="63"/>
      <c r="G174" s="63"/>
      <c r="H174" s="63"/>
      <c r="I174" s="63"/>
      <c r="J174" s="170"/>
    </row>
    <row r="175" spans="1:10" ht="15.75" x14ac:dyDescent="0.25">
      <c r="A175" s="58"/>
      <c r="B175" s="87" t="s">
        <v>46</v>
      </c>
      <c r="C175" s="58"/>
      <c r="D175" s="59"/>
      <c r="E175" s="70" t="s">
        <v>373</v>
      </c>
      <c r="F175" s="60">
        <v>0</v>
      </c>
      <c r="G175" s="63"/>
      <c r="H175" s="63"/>
      <c r="I175" s="63"/>
      <c r="J175" s="170" t="s">
        <v>111</v>
      </c>
    </row>
    <row r="176" spans="1:10" ht="15.75" x14ac:dyDescent="0.25">
      <c r="A176" s="58"/>
      <c r="B176" s="87" t="s">
        <v>374</v>
      </c>
      <c r="C176" s="58"/>
      <c r="D176" s="59"/>
      <c r="E176" s="70" t="s">
        <v>375</v>
      </c>
      <c r="F176" s="60">
        <v>0</v>
      </c>
      <c r="G176" s="63"/>
      <c r="H176" s="63"/>
      <c r="I176" s="63"/>
      <c r="J176" s="170" t="s">
        <v>112</v>
      </c>
    </row>
    <row r="177" spans="1:10" ht="15.75" x14ac:dyDescent="0.25">
      <c r="A177" s="58"/>
      <c r="B177" s="87" t="s">
        <v>48</v>
      </c>
      <c r="C177" s="58"/>
      <c r="D177" s="59"/>
      <c r="E177" s="70" t="s">
        <v>376</v>
      </c>
      <c r="F177" s="60">
        <v>0</v>
      </c>
      <c r="G177" s="63"/>
      <c r="H177" s="63"/>
      <c r="I177" s="63"/>
      <c r="J177" s="170" t="s">
        <v>113</v>
      </c>
    </row>
    <row r="178" spans="1:10" ht="15.75" x14ac:dyDescent="0.25">
      <c r="A178" s="58"/>
      <c r="B178" s="87" t="s">
        <v>49</v>
      </c>
      <c r="C178" s="58"/>
      <c r="D178" s="59"/>
      <c r="E178" s="70" t="s">
        <v>378</v>
      </c>
      <c r="F178" s="60">
        <v>0</v>
      </c>
      <c r="G178" s="63"/>
      <c r="H178" s="63"/>
      <c r="I178" s="63"/>
      <c r="J178" s="170" t="s">
        <v>114</v>
      </c>
    </row>
    <row r="179" spans="1:10" ht="15.75" x14ac:dyDescent="0.25">
      <c r="A179" s="58"/>
      <c r="B179" s="87" t="s">
        <v>88</v>
      </c>
      <c r="C179" s="58"/>
      <c r="D179" s="59"/>
      <c r="E179" s="70" t="s">
        <v>379</v>
      </c>
      <c r="F179" s="60">
        <v>0</v>
      </c>
      <c r="G179" s="63"/>
      <c r="H179" s="63"/>
      <c r="I179" s="63"/>
      <c r="J179" s="170" t="s">
        <v>115</v>
      </c>
    </row>
    <row r="180" spans="1:10" ht="15.75" x14ac:dyDescent="0.25">
      <c r="A180" s="58"/>
      <c r="B180" s="87" t="s">
        <v>89</v>
      </c>
      <c r="C180" s="58"/>
      <c r="D180" s="59"/>
      <c r="E180" s="70" t="s">
        <v>394</v>
      </c>
      <c r="F180" s="60">
        <v>0</v>
      </c>
      <c r="G180" s="63"/>
      <c r="H180" s="63"/>
      <c r="I180" s="63"/>
      <c r="J180" s="170" t="s">
        <v>116</v>
      </c>
    </row>
    <row r="181" spans="1:10" ht="15.75" x14ac:dyDescent="0.25">
      <c r="A181" s="58"/>
      <c r="B181" s="87" t="s">
        <v>395</v>
      </c>
      <c r="C181" s="58"/>
      <c r="D181" s="59"/>
      <c r="E181" s="70" t="s">
        <v>396</v>
      </c>
      <c r="F181" s="60">
        <v>0</v>
      </c>
      <c r="G181" s="63"/>
      <c r="H181" s="63"/>
      <c r="I181" s="63"/>
      <c r="J181" s="170" t="s">
        <v>117</v>
      </c>
    </row>
    <row r="182" spans="1:10" ht="18" x14ac:dyDescent="0.4">
      <c r="A182" s="58"/>
      <c r="B182" s="87" t="s">
        <v>51</v>
      </c>
      <c r="C182" s="58"/>
      <c r="D182" s="59"/>
      <c r="E182" s="70"/>
      <c r="F182" s="71">
        <v>0</v>
      </c>
      <c r="G182" s="63"/>
      <c r="H182" s="63"/>
      <c r="I182" s="63"/>
      <c r="J182" s="170"/>
    </row>
    <row r="183" spans="1:10" ht="18" x14ac:dyDescent="0.4">
      <c r="A183" s="61"/>
      <c r="B183" s="82" t="str">
        <f>PROPER(CONCATENATE("TOTAL ", A174))</f>
        <v>Total Other Current Liabilities</v>
      </c>
      <c r="C183" s="61"/>
      <c r="D183" s="62"/>
      <c r="E183" s="72"/>
      <c r="F183" s="73">
        <f>SUM(F175:F182)</f>
        <v>0</v>
      </c>
      <c r="G183" s="63"/>
      <c r="H183" s="63"/>
      <c r="I183" s="63"/>
      <c r="J183" s="170"/>
    </row>
    <row r="184" spans="1:10" ht="15.75" x14ac:dyDescent="0.25">
      <c r="A184" s="61"/>
      <c r="B184" s="82"/>
      <c r="C184" s="61"/>
      <c r="D184" s="62"/>
      <c r="E184" s="72"/>
      <c r="F184" s="63"/>
      <c r="G184" s="63"/>
      <c r="H184" s="63"/>
      <c r="I184" s="63"/>
      <c r="J184" s="170"/>
    </row>
    <row r="185" spans="1:10" ht="15.75" x14ac:dyDescent="0.25">
      <c r="A185" s="61" t="s">
        <v>397</v>
      </c>
      <c r="B185" s="82"/>
      <c r="C185" s="61"/>
      <c r="D185" s="62"/>
      <c r="E185" s="72"/>
      <c r="F185" s="63"/>
      <c r="G185" s="63"/>
      <c r="H185" s="63"/>
      <c r="I185" s="63"/>
      <c r="J185" s="170"/>
    </row>
    <row r="186" spans="1:10" ht="15.75" x14ac:dyDescent="0.25">
      <c r="A186" s="58"/>
      <c r="B186" s="158" t="s">
        <v>54</v>
      </c>
      <c r="C186" s="158"/>
      <c r="D186" s="59"/>
      <c r="E186" s="70" t="s">
        <v>398</v>
      </c>
      <c r="F186" s="60">
        <v>0</v>
      </c>
      <c r="G186" s="63"/>
      <c r="H186" s="63"/>
      <c r="I186" s="63"/>
      <c r="J186" s="170" t="s">
        <v>97</v>
      </c>
    </row>
    <row r="187" spans="1:10" ht="15.75" x14ac:dyDescent="0.25">
      <c r="A187" s="58"/>
      <c r="B187" s="87" t="s">
        <v>55</v>
      </c>
      <c r="C187" s="58"/>
      <c r="D187" s="59"/>
      <c r="E187" s="70"/>
      <c r="F187" s="60"/>
      <c r="G187" s="63"/>
      <c r="H187" s="63"/>
      <c r="I187" s="63"/>
      <c r="J187" s="170"/>
    </row>
    <row r="188" spans="1:10" ht="15.75" x14ac:dyDescent="0.25">
      <c r="A188" s="58"/>
      <c r="B188" s="87"/>
      <c r="C188" s="32" t="s">
        <v>56</v>
      </c>
      <c r="D188" s="59"/>
      <c r="E188" s="70" t="s">
        <v>237</v>
      </c>
      <c r="F188" s="60">
        <v>0</v>
      </c>
      <c r="G188" s="63"/>
      <c r="H188" s="63"/>
      <c r="I188" s="63"/>
      <c r="J188" s="170" t="s">
        <v>118</v>
      </c>
    </row>
    <row r="189" spans="1:10" ht="15.75" x14ac:dyDescent="0.25">
      <c r="A189" s="58"/>
      <c r="B189" s="87"/>
      <c r="C189" s="32" t="s">
        <v>57</v>
      </c>
      <c r="D189" s="59"/>
      <c r="E189" s="70" t="s">
        <v>399</v>
      </c>
      <c r="F189" s="60">
        <v>0</v>
      </c>
      <c r="G189" s="63"/>
      <c r="H189" s="63"/>
      <c r="I189" s="63"/>
      <c r="J189" s="170" t="s">
        <v>119</v>
      </c>
    </row>
    <row r="190" spans="1:10" ht="18" x14ac:dyDescent="0.4">
      <c r="A190" s="58"/>
      <c r="B190" s="87"/>
      <c r="C190" s="32" t="s">
        <v>58</v>
      </c>
      <c r="D190" s="59"/>
      <c r="E190" s="70"/>
      <c r="F190" s="71">
        <v>0</v>
      </c>
      <c r="G190" s="63"/>
      <c r="H190" s="63"/>
      <c r="I190" s="63"/>
      <c r="J190" s="170"/>
    </row>
    <row r="191" spans="1:10" ht="18" x14ac:dyDescent="0.4">
      <c r="A191" s="61"/>
      <c r="B191" s="82" t="str">
        <f>PROPER(CONCATENATE("TOTAL ", A185))</f>
        <v>Total Non-Current Liabilities</v>
      </c>
      <c r="C191" s="61"/>
      <c r="D191" s="62"/>
      <c r="E191" s="72"/>
      <c r="F191" s="73">
        <f>SUM(F186:F190)</f>
        <v>0</v>
      </c>
      <c r="G191" s="63"/>
      <c r="H191" s="63"/>
      <c r="I191" s="63"/>
      <c r="J191" s="170"/>
    </row>
    <row r="192" spans="1:10" ht="15.75" x14ac:dyDescent="0.25">
      <c r="A192" s="61"/>
      <c r="B192" s="82"/>
      <c r="C192" s="61"/>
      <c r="D192" s="62"/>
      <c r="E192" s="72"/>
      <c r="F192" s="63"/>
      <c r="G192" s="63"/>
      <c r="H192" s="63"/>
      <c r="I192" s="63"/>
      <c r="J192" s="170"/>
    </row>
    <row r="193" spans="1:10" ht="15.75" x14ac:dyDescent="0.25">
      <c r="A193" s="61" t="str">
        <f>UPPER("Due to Head Office/Branch/Subsidiary")</f>
        <v>DUE TO HEAD OFFICE/BRANCH/SUBSIDIARY</v>
      </c>
      <c r="B193" s="82"/>
      <c r="C193" s="61"/>
      <c r="D193" s="62"/>
      <c r="E193" s="72"/>
      <c r="F193" s="63"/>
      <c r="G193" s="63"/>
      <c r="H193" s="63"/>
      <c r="I193" s="63"/>
      <c r="J193" s="170"/>
    </row>
    <row r="194" spans="1:10" ht="15.75" x14ac:dyDescent="0.25">
      <c r="A194" s="58"/>
      <c r="B194" s="158" t="s">
        <v>400</v>
      </c>
      <c r="C194" s="158"/>
      <c r="D194" s="59"/>
      <c r="E194" s="70" t="s">
        <v>401</v>
      </c>
      <c r="F194" s="60">
        <v>0</v>
      </c>
      <c r="G194" s="63"/>
      <c r="H194" s="63"/>
      <c r="I194" s="63"/>
      <c r="J194" s="170" t="s">
        <v>98</v>
      </c>
    </row>
    <row r="195" spans="1:10" ht="18" x14ac:dyDescent="0.4">
      <c r="A195" s="58"/>
      <c r="B195" s="87" t="s">
        <v>81</v>
      </c>
      <c r="C195" s="58"/>
      <c r="D195" s="59"/>
      <c r="E195" s="70" t="s">
        <v>402</v>
      </c>
      <c r="F195" s="71">
        <v>0</v>
      </c>
      <c r="G195" s="63"/>
      <c r="H195" s="63"/>
      <c r="I195" s="63"/>
      <c r="J195" s="170" t="s">
        <v>120</v>
      </c>
    </row>
    <row r="196" spans="1:10" ht="18" x14ac:dyDescent="0.4">
      <c r="A196" s="61"/>
      <c r="B196" s="82" t="str">
        <f>PROPER(CONCATENATE("TOTAL ", A193))</f>
        <v>Total Due To Head Office/Branch/Subsidiary</v>
      </c>
      <c r="C196" s="61"/>
      <c r="D196" s="62"/>
      <c r="E196" s="72"/>
      <c r="F196" s="73">
        <f>SUM(F194:F195)</f>
        <v>0</v>
      </c>
      <c r="G196" s="63"/>
      <c r="H196" s="63"/>
      <c r="I196" s="63"/>
      <c r="J196" s="170"/>
    </row>
    <row r="197" spans="1:10" ht="15.75" x14ac:dyDescent="0.25">
      <c r="A197" s="61"/>
      <c r="B197" s="82"/>
      <c r="C197" s="61"/>
      <c r="D197" s="62"/>
      <c r="E197" s="72"/>
      <c r="F197" s="63"/>
      <c r="G197" s="63"/>
      <c r="H197" s="63"/>
      <c r="I197" s="63"/>
      <c r="J197" s="170"/>
    </row>
    <row r="198" spans="1:10" ht="15.75" x14ac:dyDescent="0.25">
      <c r="A198" s="61" t="str">
        <f>UPPER("MEMBERS' EQUITY")</f>
        <v>MEMBERS' EQUITY</v>
      </c>
      <c r="B198" s="82"/>
      <c r="C198" s="61"/>
      <c r="D198" s="62"/>
      <c r="E198" s="72"/>
      <c r="F198" s="63"/>
      <c r="G198" s="63"/>
      <c r="H198" s="63"/>
      <c r="I198" s="63"/>
      <c r="J198" s="170"/>
    </row>
    <row r="199" spans="1:10" ht="15.75" x14ac:dyDescent="0.25">
      <c r="A199" s="58"/>
      <c r="B199" s="158" t="s">
        <v>77</v>
      </c>
      <c r="C199" s="158"/>
      <c r="D199" s="59"/>
      <c r="E199" s="70" t="s">
        <v>403</v>
      </c>
      <c r="F199" s="60">
        <v>0</v>
      </c>
      <c r="G199" s="63"/>
      <c r="H199" s="63"/>
      <c r="I199" s="63"/>
      <c r="J199" s="170" t="s">
        <v>121</v>
      </c>
    </row>
    <row r="200" spans="1:10" ht="18" x14ac:dyDescent="0.4">
      <c r="A200" s="58"/>
      <c r="B200" s="115" t="s">
        <v>78</v>
      </c>
      <c r="C200" s="58"/>
      <c r="D200" s="59"/>
      <c r="E200" s="70" t="s">
        <v>404</v>
      </c>
      <c r="F200" s="71">
        <v>0</v>
      </c>
      <c r="G200" s="63"/>
      <c r="H200" s="63"/>
      <c r="I200" s="63"/>
      <c r="J200" s="170" t="s">
        <v>122</v>
      </c>
    </row>
    <row r="201" spans="1:10" ht="18" x14ac:dyDescent="0.4">
      <c r="A201" s="61"/>
      <c r="B201" s="82" t="str">
        <f>PROPER(CONCATENATE("TOTAL ", A198))</f>
        <v>Total Members' Equity</v>
      </c>
      <c r="C201" s="61"/>
      <c r="D201" s="62"/>
      <c r="E201" s="72"/>
      <c r="F201" s="73">
        <f>SUM(F199:F200)</f>
        <v>0</v>
      </c>
      <c r="G201" s="63"/>
      <c r="H201" s="63"/>
      <c r="I201" s="63"/>
      <c r="J201" s="170"/>
    </row>
    <row r="202" spans="1:10" ht="15.75" x14ac:dyDescent="0.25">
      <c r="A202" s="61"/>
      <c r="B202" s="82"/>
      <c r="C202" s="61"/>
      <c r="D202" s="62"/>
      <c r="E202" s="72"/>
      <c r="F202" s="63"/>
      <c r="G202" s="63"/>
      <c r="H202" s="63"/>
      <c r="I202" s="63"/>
      <c r="J202" s="170"/>
    </row>
    <row r="203" spans="1:10" ht="15.75" x14ac:dyDescent="0.25">
      <c r="A203" s="61" t="s">
        <v>411</v>
      </c>
      <c r="B203" s="82"/>
      <c r="C203" s="61"/>
      <c r="D203" s="62"/>
      <c r="E203" s="72"/>
      <c r="F203" s="63"/>
      <c r="G203" s="63"/>
      <c r="H203" s="63"/>
      <c r="I203" s="63"/>
      <c r="J203" s="170"/>
    </row>
    <row r="204" spans="1:10" ht="18" x14ac:dyDescent="0.4">
      <c r="A204" s="58"/>
      <c r="B204" s="158" t="s">
        <v>68</v>
      </c>
      <c r="C204" s="158"/>
      <c r="D204" s="59"/>
      <c r="E204" s="70" t="s">
        <v>412</v>
      </c>
      <c r="F204" s="71">
        <v>0</v>
      </c>
      <c r="G204" s="63"/>
      <c r="H204" s="63"/>
      <c r="I204" s="63"/>
      <c r="J204" s="170" t="s">
        <v>123</v>
      </c>
    </row>
    <row r="205" spans="1:10" ht="18" x14ac:dyDescent="0.4">
      <c r="A205" s="61"/>
      <c r="B205" s="82" t="str">
        <f>PROPER(CONCATENATE("TOTAL ", A203))</f>
        <v>Total Donation And Grants</v>
      </c>
      <c r="C205" s="61"/>
      <c r="D205" s="62"/>
      <c r="E205" s="72"/>
      <c r="F205" s="73">
        <f>SUM(F204:F204)</f>
        <v>0</v>
      </c>
      <c r="G205" s="63"/>
      <c r="H205" s="63"/>
      <c r="I205" s="63"/>
      <c r="J205" s="170"/>
    </row>
    <row r="206" spans="1:10" ht="15.75" x14ac:dyDescent="0.25">
      <c r="A206" s="61"/>
      <c r="B206" s="82"/>
      <c r="C206" s="61"/>
      <c r="D206" s="62"/>
      <c r="E206" s="72"/>
      <c r="F206" s="63"/>
      <c r="G206" s="63"/>
      <c r="H206" s="63"/>
      <c r="I206" s="63"/>
      <c r="J206" s="170"/>
    </row>
    <row r="207" spans="1:10" ht="15.75" x14ac:dyDescent="0.25">
      <c r="A207" s="61" t="s">
        <v>406</v>
      </c>
      <c r="B207" s="82"/>
      <c r="C207" s="61"/>
      <c r="D207" s="62"/>
      <c r="E207" s="72"/>
      <c r="F207" s="63"/>
      <c r="G207" s="63"/>
      <c r="H207" s="63"/>
      <c r="I207" s="63"/>
      <c r="J207" s="170"/>
    </row>
    <row r="208" spans="1:10" ht="15.75" x14ac:dyDescent="0.25">
      <c r="A208" s="58"/>
      <c r="B208" s="158" t="s">
        <v>70</v>
      </c>
      <c r="C208" s="158"/>
      <c r="D208" s="59"/>
      <c r="E208" s="70" t="s">
        <v>407</v>
      </c>
      <c r="F208" s="60">
        <v>0</v>
      </c>
      <c r="G208" s="63"/>
      <c r="H208" s="63"/>
      <c r="I208" s="63"/>
      <c r="J208" s="170" t="s">
        <v>124</v>
      </c>
    </row>
    <row r="209" spans="1:10" ht="15.75" x14ac:dyDescent="0.25">
      <c r="A209" s="58"/>
      <c r="B209" s="32" t="s">
        <v>71</v>
      </c>
      <c r="C209" s="119"/>
      <c r="D209" s="59"/>
      <c r="E209" s="70" t="s">
        <v>410</v>
      </c>
      <c r="F209" s="60">
        <v>0</v>
      </c>
      <c r="G209" s="63"/>
      <c r="H209" s="63"/>
      <c r="I209" s="63"/>
      <c r="J209" s="170" t="s">
        <v>125</v>
      </c>
    </row>
    <row r="210" spans="1:10" ht="15.75" x14ac:dyDescent="0.25">
      <c r="A210" s="58"/>
      <c r="B210" s="32" t="s">
        <v>72</v>
      </c>
      <c r="C210" s="119"/>
      <c r="D210" s="59"/>
      <c r="E210" s="70" t="s">
        <v>408</v>
      </c>
      <c r="F210" s="60">
        <v>0</v>
      </c>
      <c r="G210" s="63"/>
      <c r="H210" s="63"/>
      <c r="I210" s="63"/>
      <c r="J210" s="170" t="s">
        <v>126</v>
      </c>
    </row>
    <row r="211" spans="1:10" ht="18" x14ac:dyDescent="0.4">
      <c r="A211" s="58"/>
      <c r="B211" s="32" t="s">
        <v>73</v>
      </c>
      <c r="C211" s="58"/>
      <c r="D211" s="59"/>
      <c r="E211" s="70" t="s">
        <v>409</v>
      </c>
      <c r="F211" s="71">
        <v>0</v>
      </c>
      <c r="G211" s="63"/>
      <c r="H211" s="63"/>
      <c r="I211" s="63"/>
      <c r="J211" s="170" t="s">
        <v>127</v>
      </c>
    </row>
    <row r="212" spans="1:10" ht="18" x14ac:dyDescent="0.4">
      <c r="A212" s="61"/>
      <c r="B212" s="82" t="str">
        <f>PROPER(CONCATENATE("TOTAL ", A207))</f>
        <v>Total Statutory Funds</v>
      </c>
      <c r="C212" s="61"/>
      <c r="D212" s="62"/>
      <c r="E212" s="72"/>
      <c r="F212" s="73">
        <f>SUM(F208:F211)</f>
        <v>0</v>
      </c>
      <c r="G212" s="63"/>
      <c r="H212" s="63"/>
      <c r="I212" s="63"/>
      <c r="J212" s="170"/>
    </row>
    <row r="213" spans="1:10" ht="15.75" x14ac:dyDescent="0.25">
      <c r="A213" s="61"/>
      <c r="B213" s="82"/>
      <c r="C213" s="61"/>
      <c r="D213" s="62"/>
      <c r="E213" s="72"/>
      <c r="F213" s="63"/>
      <c r="G213" s="63"/>
      <c r="H213" s="63"/>
      <c r="I213" s="63"/>
      <c r="J213" s="170"/>
    </row>
    <row r="214" spans="1:10" ht="15.75" x14ac:dyDescent="0.25">
      <c r="A214" s="61"/>
      <c r="B214" s="82"/>
      <c r="C214" s="61"/>
      <c r="D214" s="62"/>
      <c r="E214" s="72"/>
      <c r="F214" s="63"/>
      <c r="G214" s="63"/>
      <c r="H214" s="63"/>
      <c r="I214" s="63"/>
      <c r="J214" s="170"/>
    </row>
    <row r="215" spans="1:10" ht="15.75" x14ac:dyDescent="0.25">
      <c r="A215" s="58"/>
      <c r="B215" s="58"/>
      <c r="C215" s="58"/>
      <c r="D215" s="59"/>
      <c r="E215" s="70"/>
      <c r="F215" s="60"/>
      <c r="G215" s="60"/>
      <c r="H215" s="60"/>
      <c r="I215" s="60"/>
      <c r="J215" s="170"/>
    </row>
    <row r="216" spans="1:10" ht="15.75" x14ac:dyDescent="0.25">
      <c r="A216" s="6" t="s">
        <v>84</v>
      </c>
      <c r="B216" s="99"/>
      <c r="C216" s="1"/>
      <c r="D216" s="116" t="s">
        <v>85</v>
      </c>
      <c r="E216" s="22"/>
      <c r="F216" s="1"/>
      <c r="G216" s="2"/>
      <c r="H216" s="1"/>
      <c r="I216" s="1"/>
      <c r="J216" s="175"/>
    </row>
    <row r="217" spans="1:10" ht="15.75" x14ac:dyDescent="0.25">
      <c r="A217" s="1"/>
      <c r="B217" s="99"/>
      <c r="C217" s="1"/>
      <c r="D217" s="117"/>
      <c r="E217" s="22"/>
      <c r="F217" s="1"/>
      <c r="G217" s="2"/>
      <c r="H217" s="1"/>
      <c r="I217" s="1"/>
      <c r="J217" s="175"/>
    </row>
    <row r="218" spans="1:10" ht="15.75" x14ac:dyDescent="0.25">
      <c r="A218" s="1"/>
      <c r="B218" s="99"/>
      <c r="C218" s="1"/>
      <c r="D218" s="117"/>
      <c r="E218" s="22"/>
      <c r="F218" s="1"/>
      <c r="G218" s="2"/>
      <c r="H218" s="1"/>
      <c r="I218" s="1"/>
      <c r="J218" s="175"/>
    </row>
    <row r="219" spans="1:10" ht="15.75" x14ac:dyDescent="0.25">
      <c r="A219" s="6" t="s">
        <v>86</v>
      </c>
      <c r="B219" s="99"/>
      <c r="C219" s="1"/>
      <c r="D219" s="116" t="s">
        <v>83</v>
      </c>
      <c r="E219" s="22"/>
      <c r="F219" s="1"/>
      <c r="G219" s="2"/>
      <c r="H219" s="1"/>
      <c r="I219" s="1"/>
      <c r="J219" s="175"/>
    </row>
  </sheetData>
  <mergeCells count="5">
    <mergeCell ref="B186:C186"/>
    <mergeCell ref="B194:C194"/>
    <mergeCell ref="B199:C199"/>
    <mergeCell ref="B204:C204"/>
    <mergeCell ref="B208:C20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zoomScale="80" zoomScaleNormal="80" workbookViewId="0">
      <selection activeCell="L15" sqref="L15"/>
    </sheetView>
  </sheetViews>
  <sheetFormatPr defaultRowHeight="15" x14ac:dyDescent="0.25"/>
  <cols>
    <col min="1" max="1" width="58.7109375" bestFit="1" customWidth="1"/>
    <col min="4" max="4" width="21.42578125" bestFit="1" customWidth="1"/>
    <col min="5" max="5" width="18.42578125" bestFit="1" customWidth="1"/>
    <col min="6" max="6" width="18" bestFit="1" customWidth="1"/>
    <col min="7" max="7" width="16.42578125" bestFit="1" customWidth="1"/>
    <col min="10" max="10" width="20.7109375" style="161" customWidth="1"/>
    <col min="11" max="12" width="12.7109375" style="161" customWidth="1"/>
  </cols>
  <sheetData>
    <row r="1" spans="1:12" ht="15.75" x14ac:dyDescent="0.25">
      <c r="A1" s="154" t="s">
        <v>491</v>
      </c>
      <c r="B1" s="153"/>
      <c r="C1" s="153"/>
      <c r="D1" s="153"/>
      <c r="E1" s="153"/>
      <c r="F1" s="153"/>
      <c r="G1" s="153"/>
      <c r="H1" s="120"/>
      <c r="I1" s="121"/>
      <c r="J1" s="159" t="s">
        <v>665</v>
      </c>
      <c r="K1" s="160" t="s">
        <v>663</v>
      </c>
      <c r="L1" s="160" t="s">
        <v>664</v>
      </c>
    </row>
    <row r="2" spans="1:12" ht="15.75" x14ac:dyDescent="0.25">
      <c r="A2" s="154" t="s">
        <v>492</v>
      </c>
      <c r="B2" s="153"/>
      <c r="C2" s="153"/>
      <c r="D2" s="153"/>
      <c r="E2" s="153"/>
      <c r="F2" s="153"/>
      <c r="G2" s="153"/>
      <c r="H2" s="120"/>
      <c r="I2" s="121"/>
      <c r="J2" s="159"/>
      <c r="K2" s="160">
        <v>11</v>
      </c>
      <c r="L2" s="160">
        <v>72</v>
      </c>
    </row>
    <row r="3" spans="1:12" ht="15.75" x14ac:dyDescent="0.25">
      <c r="A3" s="3"/>
      <c r="B3" s="124"/>
      <c r="C3" s="124"/>
      <c r="D3" s="2"/>
      <c r="E3" s="122"/>
      <c r="F3" s="125"/>
      <c r="G3" s="121"/>
      <c r="H3" s="120"/>
      <c r="I3" s="121"/>
      <c r="J3" s="159"/>
    </row>
    <row r="4" spans="1:12" ht="15.75" x14ac:dyDescent="0.25">
      <c r="A4" s="3"/>
      <c r="B4" s="124"/>
      <c r="C4" s="124"/>
      <c r="D4" s="2"/>
      <c r="E4" s="122"/>
      <c r="F4" s="125"/>
      <c r="G4" s="121"/>
      <c r="H4" s="120"/>
      <c r="I4" s="121"/>
      <c r="J4" s="159"/>
    </row>
    <row r="5" spans="1:12" ht="15.75" x14ac:dyDescent="0.25">
      <c r="A5" s="154" t="s">
        <v>493</v>
      </c>
      <c r="B5" s="154"/>
      <c r="C5" s="154"/>
      <c r="D5" s="154"/>
      <c r="E5" s="154"/>
      <c r="F5" s="154"/>
      <c r="G5" s="154"/>
      <c r="H5" s="120"/>
      <c r="I5" s="121"/>
      <c r="J5" s="159"/>
    </row>
    <row r="6" spans="1:12" ht="15.75" x14ac:dyDescent="0.25">
      <c r="A6" s="154" t="s">
        <v>494</v>
      </c>
      <c r="B6" s="154"/>
      <c r="C6" s="154"/>
      <c r="D6" s="154"/>
      <c r="E6" s="154"/>
      <c r="F6" s="154"/>
      <c r="G6" s="154"/>
      <c r="H6" s="120"/>
      <c r="I6" s="121"/>
      <c r="J6" s="159"/>
    </row>
    <row r="7" spans="1:12" ht="15.75" x14ac:dyDescent="0.25">
      <c r="A7" s="2"/>
      <c r="B7" s="124"/>
      <c r="C7" s="124"/>
      <c r="D7" s="2"/>
      <c r="E7" s="122"/>
      <c r="F7" s="125"/>
      <c r="G7" s="121"/>
      <c r="H7" s="120"/>
      <c r="I7" s="121"/>
      <c r="J7" s="159"/>
    </row>
    <row r="8" spans="1:12" ht="15.75" x14ac:dyDescent="0.25">
      <c r="A8" s="2"/>
      <c r="B8" s="126" t="s">
        <v>495</v>
      </c>
      <c r="C8" s="126"/>
      <c r="D8" s="127" t="s">
        <v>496</v>
      </c>
      <c r="E8" s="127" t="s">
        <v>497</v>
      </c>
      <c r="F8" s="128" t="s">
        <v>498</v>
      </c>
      <c r="G8" s="128" t="s">
        <v>499</v>
      </c>
      <c r="H8" s="123"/>
      <c r="I8" s="121"/>
      <c r="J8" s="162"/>
    </row>
    <row r="9" spans="1:12" ht="15.75" x14ac:dyDescent="0.25">
      <c r="A9" s="3" t="s">
        <v>500</v>
      </c>
      <c r="B9" s="3"/>
      <c r="C9" s="3"/>
      <c r="D9" s="3"/>
      <c r="E9" s="129"/>
      <c r="F9" s="130"/>
      <c r="G9" s="130"/>
      <c r="H9" s="123"/>
      <c r="I9" s="121"/>
      <c r="J9" s="159"/>
    </row>
    <row r="10" spans="1:12" ht="15.75" x14ac:dyDescent="0.25">
      <c r="A10" s="3" t="s">
        <v>501</v>
      </c>
      <c r="B10" s="124"/>
      <c r="C10" s="124"/>
      <c r="D10" s="2"/>
      <c r="E10" s="122"/>
      <c r="F10" s="120"/>
      <c r="G10" s="121"/>
      <c r="H10" s="123"/>
      <c r="I10" s="121"/>
      <c r="J10" s="159"/>
    </row>
    <row r="11" spans="1:12" ht="15.75" x14ac:dyDescent="0.25">
      <c r="A11" s="2" t="s">
        <v>502</v>
      </c>
      <c r="B11" s="131" t="s">
        <v>503</v>
      </c>
      <c r="C11" s="124" t="s">
        <v>504</v>
      </c>
      <c r="D11" s="2">
        <v>0</v>
      </c>
      <c r="E11" s="122">
        <v>0</v>
      </c>
      <c r="F11" s="132">
        <v>0</v>
      </c>
      <c r="G11" s="121">
        <f t="shared" ref="G11:G17" si="0">+E11+F11</f>
        <v>0</v>
      </c>
      <c r="H11" s="123"/>
      <c r="I11" s="121"/>
      <c r="J11" s="163" t="s">
        <v>505</v>
      </c>
    </row>
    <row r="12" spans="1:12" ht="15.75" x14ac:dyDescent="0.25">
      <c r="A12" s="2" t="s">
        <v>506</v>
      </c>
      <c r="B12" s="131" t="s">
        <v>507</v>
      </c>
      <c r="C12" s="124"/>
      <c r="D12" s="2">
        <v>0</v>
      </c>
      <c r="E12" s="122">
        <v>0</v>
      </c>
      <c r="F12" s="132">
        <v>0</v>
      </c>
      <c r="G12" s="121">
        <f t="shared" si="0"/>
        <v>0</v>
      </c>
      <c r="H12" s="123"/>
      <c r="I12" s="121"/>
      <c r="J12" s="163" t="s">
        <v>508</v>
      </c>
    </row>
    <row r="13" spans="1:12" ht="15.75" x14ac:dyDescent="0.25">
      <c r="A13" s="2" t="s">
        <v>509</v>
      </c>
      <c r="B13" s="131" t="s">
        <v>510</v>
      </c>
      <c r="C13" s="124"/>
      <c r="D13" s="2">
        <v>0</v>
      </c>
      <c r="E13" s="122">
        <v>0</v>
      </c>
      <c r="F13" s="132">
        <v>0</v>
      </c>
      <c r="G13" s="121">
        <f t="shared" si="0"/>
        <v>0</v>
      </c>
      <c r="H13" s="123"/>
      <c r="I13" s="121"/>
      <c r="J13" s="163" t="s">
        <v>511</v>
      </c>
    </row>
    <row r="14" spans="1:12" ht="15.75" x14ac:dyDescent="0.25">
      <c r="A14" s="2" t="s">
        <v>512</v>
      </c>
      <c r="B14" s="131" t="s">
        <v>513</v>
      </c>
      <c r="C14" s="124"/>
      <c r="D14" s="2">
        <v>0</v>
      </c>
      <c r="E14" s="122">
        <v>0</v>
      </c>
      <c r="F14" s="132">
        <v>0</v>
      </c>
      <c r="G14" s="121">
        <f t="shared" si="0"/>
        <v>0</v>
      </c>
      <c r="H14" s="123"/>
      <c r="I14" s="121"/>
      <c r="J14" s="163" t="s">
        <v>514</v>
      </c>
    </row>
    <row r="15" spans="1:12" ht="15.75" x14ac:dyDescent="0.25">
      <c r="A15" s="2" t="s">
        <v>515</v>
      </c>
      <c r="B15" s="131" t="s">
        <v>516</v>
      </c>
      <c r="C15" s="124"/>
      <c r="D15" s="2">
        <v>0</v>
      </c>
      <c r="E15" s="122">
        <v>0</v>
      </c>
      <c r="F15" s="132">
        <v>0</v>
      </c>
      <c r="G15" s="121">
        <f t="shared" si="0"/>
        <v>0</v>
      </c>
      <c r="H15" s="123"/>
      <c r="I15" s="121"/>
      <c r="J15" s="163" t="s">
        <v>517</v>
      </c>
    </row>
    <row r="16" spans="1:12" ht="15.75" x14ac:dyDescent="0.25">
      <c r="A16" s="2" t="s">
        <v>518</v>
      </c>
      <c r="B16" s="131" t="s">
        <v>519</v>
      </c>
      <c r="C16" s="124"/>
      <c r="D16" s="2">
        <v>0</v>
      </c>
      <c r="E16" s="122">
        <v>0</v>
      </c>
      <c r="F16" s="132">
        <v>0</v>
      </c>
      <c r="G16" s="121">
        <f t="shared" si="0"/>
        <v>0</v>
      </c>
      <c r="H16" s="123"/>
      <c r="I16" s="121"/>
      <c r="J16" s="163" t="s">
        <v>520</v>
      </c>
    </row>
    <row r="17" spans="1:10" ht="18" x14ac:dyDescent="0.4">
      <c r="A17" s="2" t="s">
        <v>521</v>
      </c>
      <c r="B17" s="131" t="s">
        <v>522</v>
      </c>
      <c r="C17" s="124"/>
      <c r="D17" s="133">
        <v>0</v>
      </c>
      <c r="E17" s="134">
        <v>0</v>
      </c>
      <c r="F17" s="135">
        <v>0</v>
      </c>
      <c r="G17" s="136">
        <f t="shared" si="0"/>
        <v>0</v>
      </c>
      <c r="H17" s="123"/>
      <c r="I17" s="121"/>
      <c r="J17" s="163" t="s">
        <v>523</v>
      </c>
    </row>
    <row r="18" spans="1:10" ht="20.25" x14ac:dyDescent="0.55000000000000004">
      <c r="A18" s="3" t="s">
        <v>524</v>
      </c>
      <c r="B18" s="3"/>
      <c r="C18" s="3" t="s">
        <v>504</v>
      </c>
      <c r="D18" s="137">
        <f>SUM(D11:D17)</f>
        <v>0</v>
      </c>
      <c r="E18" s="138">
        <f>SUM(E11:E17)</f>
        <v>0</v>
      </c>
      <c r="F18" s="139">
        <f>SUM(F11:F17)</f>
        <v>0</v>
      </c>
      <c r="G18" s="140">
        <f>SUM(G11:G17)</f>
        <v>0</v>
      </c>
      <c r="H18" s="123"/>
      <c r="I18" s="121"/>
      <c r="J18" s="164"/>
    </row>
    <row r="19" spans="1:10" ht="18" x14ac:dyDescent="0.4">
      <c r="A19" s="124"/>
      <c r="B19" s="124"/>
      <c r="C19" s="124"/>
      <c r="D19" s="133"/>
      <c r="E19" s="122"/>
      <c r="F19" s="120"/>
      <c r="G19" s="121"/>
      <c r="H19" s="123"/>
      <c r="I19" s="121"/>
      <c r="J19" s="165"/>
    </row>
    <row r="20" spans="1:10" ht="18" x14ac:dyDescent="0.4">
      <c r="A20" s="3" t="s">
        <v>525</v>
      </c>
      <c r="B20" s="124"/>
      <c r="C20" s="124"/>
      <c r="D20" s="133"/>
      <c r="E20" s="122"/>
      <c r="F20" s="120"/>
      <c r="G20" s="121"/>
      <c r="H20" s="123"/>
      <c r="I20" s="121"/>
      <c r="J20" s="165"/>
    </row>
    <row r="21" spans="1:10" ht="15.75" x14ac:dyDescent="0.25">
      <c r="A21" s="2" t="s">
        <v>526</v>
      </c>
      <c r="B21" s="131" t="s">
        <v>527</v>
      </c>
      <c r="C21" s="124" t="s">
        <v>504</v>
      </c>
      <c r="D21" s="2">
        <v>0</v>
      </c>
      <c r="E21" s="122">
        <v>0</v>
      </c>
      <c r="F21" s="132">
        <v>0</v>
      </c>
      <c r="G21" s="121">
        <f>+E21+F21</f>
        <v>0</v>
      </c>
      <c r="H21" s="123"/>
      <c r="I21" s="121"/>
      <c r="J21" s="163" t="s">
        <v>528</v>
      </c>
    </row>
    <row r="22" spans="1:10" ht="15.75" x14ac:dyDescent="0.25">
      <c r="A22" s="2" t="s">
        <v>529</v>
      </c>
      <c r="B22" s="131" t="s">
        <v>530</v>
      </c>
      <c r="C22" s="124"/>
      <c r="D22" s="2">
        <v>0</v>
      </c>
      <c r="E22" s="122">
        <v>0</v>
      </c>
      <c r="F22" s="132">
        <v>0</v>
      </c>
      <c r="G22" s="121">
        <f>+E22+F22</f>
        <v>0</v>
      </c>
      <c r="H22" s="123"/>
      <c r="I22" s="121"/>
      <c r="J22" s="163" t="s">
        <v>531</v>
      </c>
    </row>
    <row r="23" spans="1:10" ht="18" x14ac:dyDescent="0.4">
      <c r="A23" s="2" t="s">
        <v>532</v>
      </c>
      <c r="B23" s="131" t="s">
        <v>533</v>
      </c>
      <c r="C23" s="124"/>
      <c r="D23" s="133">
        <v>0</v>
      </c>
      <c r="E23" s="134">
        <v>0</v>
      </c>
      <c r="F23" s="135">
        <v>0</v>
      </c>
      <c r="G23" s="136">
        <f>+E23+F23</f>
        <v>0</v>
      </c>
      <c r="H23" s="123"/>
      <c r="I23" s="121"/>
      <c r="J23" s="163" t="s">
        <v>534</v>
      </c>
    </row>
    <row r="24" spans="1:10" ht="18" x14ac:dyDescent="0.4">
      <c r="A24" s="3" t="s">
        <v>535</v>
      </c>
      <c r="B24" s="131"/>
      <c r="C24" s="124"/>
      <c r="D24" s="133">
        <f>SUM(D21:D23)</f>
        <v>0</v>
      </c>
      <c r="E24" s="141">
        <f>SUM(E21:E23)</f>
        <v>0</v>
      </c>
      <c r="F24" s="135">
        <f>SUM(F21:F23)</f>
        <v>0</v>
      </c>
      <c r="G24" s="136">
        <f>SUM(G21:G23)</f>
        <v>0</v>
      </c>
      <c r="H24" s="123"/>
      <c r="I24" s="121"/>
      <c r="J24" s="163"/>
    </row>
    <row r="25" spans="1:10" ht="20.25" x14ac:dyDescent="0.55000000000000004">
      <c r="A25" s="3" t="s">
        <v>536</v>
      </c>
      <c r="B25" s="142"/>
      <c r="C25" s="3" t="s">
        <v>504</v>
      </c>
      <c r="D25" s="137">
        <f>(D18+D24)</f>
        <v>0</v>
      </c>
      <c r="E25" s="138">
        <f>+E18+E24</f>
        <v>0</v>
      </c>
      <c r="F25" s="139">
        <f>+F18+F24</f>
        <v>0</v>
      </c>
      <c r="G25" s="140">
        <f>+G18+G24</f>
        <v>0</v>
      </c>
      <c r="H25" s="123"/>
      <c r="I25" s="121"/>
      <c r="J25" s="166"/>
    </row>
    <row r="26" spans="1:10" ht="15.75" x14ac:dyDescent="0.25">
      <c r="A26" s="2"/>
      <c r="B26" s="131"/>
      <c r="C26" s="124"/>
      <c r="D26" s="2"/>
      <c r="E26" s="122"/>
      <c r="F26" s="120"/>
      <c r="G26" s="121"/>
      <c r="H26" s="123"/>
      <c r="I26" s="121"/>
      <c r="J26" s="163"/>
    </row>
    <row r="27" spans="1:10" ht="15.75" x14ac:dyDescent="0.25">
      <c r="A27" s="3" t="s">
        <v>537</v>
      </c>
      <c r="B27" s="124"/>
      <c r="C27" s="124"/>
      <c r="D27" s="2"/>
      <c r="E27" s="122"/>
      <c r="F27" s="120"/>
      <c r="G27" s="121"/>
      <c r="H27" s="123"/>
      <c r="I27" s="121"/>
      <c r="J27" s="165"/>
    </row>
    <row r="28" spans="1:10" ht="18" x14ac:dyDescent="0.4">
      <c r="A28" s="3" t="s">
        <v>538</v>
      </c>
      <c r="B28" s="124"/>
      <c r="C28" s="124"/>
      <c r="D28" s="133"/>
      <c r="E28" s="122"/>
      <c r="F28" s="120"/>
      <c r="G28" s="121"/>
      <c r="H28" s="123"/>
      <c r="I28" s="121"/>
      <c r="J28" s="165"/>
    </row>
    <row r="29" spans="1:10" ht="15.75" x14ac:dyDescent="0.25">
      <c r="A29" s="2" t="s">
        <v>539</v>
      </c>
      <c r="B29" s="131" t="s">
        <v>540</v>
      </c>
      <c r="C29" s="124"/>
      <c r="D29" s="2">
        <v>0</v>
      </c>
      <c r="E29" s="122">
        <v>0</v>
      </c>
      <c r="F29" s="125">
        <v>0</v>
      </c>
      <c r="G29" s="121">
        <f t="shared" ref="G29:G34" si="1">+E29+F29</f>
        <v>0</v>
      </c>
      <c r="H29" s="123"/>
      <c r="I29" s="121"/>
      <c r="J29" s="163" t="s">
        <v>541</v>
      </c>
    </row>
    <row r="30" spans="1:10" ht="15.75" x14ac:dyDescent="0.25">
      <c r="A30" s="2" t="s">
        <v>542</v>
      </c>
      <c r="B30" s="131" t="s">
        <v>543</v>
      </c>
      <c r="C30" s="124"/>
      <c r="D30" s="2">
        <v>0</v>
      </c>
      <c r="E30" s="122">
        <v>0</v>
      </c>
      <c r="F30" s="132">
        <v>0</v>
      </c>
      <c r="G30" s="121">
        <f t="shared" si="1"/>
        <v>0</v>
      </c>
      <c r="H30" s="123"/>
      <c r="I30" s="121"/>
      <c r="J30" s="163" t="s">
        <v>544</v>
      </c>
    </row>
    <row r="31" spans="1:10" ht="15.75" x14ac:dyDescent="0.25">
      <c r="A31" s="2" t="s">
        <v>545</v>
      </c>
      <c r="B31" s="131" t="s">
        <v>546</v>
      </c>
      <c r="C31" s="124"/>
      <c r="D31" s="2">
        <v>0</v>
      </c>
      <c r="E31" s="122">
        <v>0</v>
      </c>
      <c r="F31" s="132">
        <v>0</v>
      </c>
      <c r="G31" s="121">
        <f t="shared" si="1"/>
        <v>0</v>
      </c>
      <c r="H31" s="123"/>
      <c r="I31" s="121"/>
      <c r="J31" s="163" t="s">
        <v>547</v>
      </c>
    </row>
    <row r="32" spans="1:10" ht="15.75" x14ac:dyDescent="0.25">
      <c r="A32" s="2" t="s">
        <v>548</v>
      </c>
      <c r="B32" s="131" t="s">
        <v>549</v>
      </c>
      <c r="C32" s="124"/>
      <c r="D32" s="2">
        <v>0</v>
      </c>
      <c r="E32" s="122">
        <v>0</v>
      </c>
      <c r="F32" s="132">
        <v>0</v>
      </c>
      <c r="G32" s="121">
        <f t="shared" si="1"/>
        <v>0</v>
      </c>
      <c r="H32" s="123"/>
      <c r="I32" s="121"/>
      <c r="J32" s="163" t="s">
        <v>550</v>
      </c>
    </row>
    <row r="33" spans="1:10" ht="15.75" x14ac:dyDescent="0.25">
      <c r="A33" s="2" t="s">
        <v>551</v>
      </c>
      <c r="B33" s="131" t="s">
        <v>552</v>
      </c>
      <c r="C33" s="124"/>
      <c r="D33" s="2">
        <v>0</v>
      </c>
      <c r="E33" s="122">
        <v>0</v>
      </c>
      <c r="F33" s="132">
        <v>0</v>
      </c>
      <c r="G33" s="121">
        <f t="shared" si="1"/>
        <v>0</v>
      </c>
      <c r="H33" s="123"/>
      <c r="I33" s="121"/>
      <c r="J33" s="163" t="s">
        <v>553</v>
      </c>
    </row>
    <row r="34" spans="1:10" ht="18" x14ac:dyDescent="0.4">
      <c r="A34" s="2" t="s">
        <v>554</v>
      </c>
      <c r="B34" s="131" t="s">
        <v>555</v>
      </c>
      <c r="C34" s="124"/>
      <c r="D34" s="133">
        <v>0</v>
      </c>
      <c r="E34" s="134">
        <v>0</v>
      </c>
      <c r="F34" s="135">
        <v>0</v>
      </c>
      <c r="G34" s="143">
        <f t="shared" si="1"/>
        <v>0</v>
      </c>
      <c r="H34" s="123"/>
      <c r="I34" s="121"/>
      <c r="J34" s="163" t="s">
        <v>556</v>
      </c>
    </row>
    <row r="35" spans="1:10" ht="20.25" x14ac:dyDescent="0.55000000000000004">
      <c r="A35" s="3" t="s">
        <v>557</v>
      </c>
      <c r="B35" s="3"/>
      <c r="C35" s="3" t="s">
        <v>504</v>
      </c>
      <c r="D35" s="137">
        <f>SUM(D29:D34)</f>
        <v>0</v>
      </c>
      <c r="E35" s="138">
        <f>SUM(E29:E34)</f>
        <v>0</v>
      </c>
      <c r="F35" s="139">
        <f>SUM(F29:F34)</f>
        <v>0</v>
      </c>
      <c r="G35" s="140">
        <f>SUM(G29:G34)</f>
        <v>0</v>
      </c>
      <c r="H35" s="144"/>
      <c r="I35" s="144"/>
      <c r="J35" s="164"/>
    </row>
    <row r="36" spans="1:10" ht="15.75" x14ac:dyDescent="0.25">
      <c r="A36" s="2"/>
      <c r="B36" s="124"/>
      <c r="C36" s="124"/>
      <c r="D36" s="2"/>
      <c r="E36" s="122"/>
      <c r="F36" s="120"/>
      <c r="G36" s="121"/>
      <c r="H36" s="123"/>
      <c r="I36" s="121"/>
      <c r="J36" s="165"/>
    </row>
    <row r="37" spans="1:10" ht="15.75" x14ac:dyDescent="0.25">
      <c r="A37" s="3" t="s">
        <v>558</v>
      </c>
      <c r="B37" s="124"/>
      <c r="C37" s="124"/>
      <c r="D37" s="2"/>
      <c r="E37" s="122"/>
      <c r="F37" s="120"/>
      <c r="G37" s="121"/>
      <c r="H37" s="123"/>
      <c r="I37" s="121"/>
      <c r="J37" s="165"/>
    </row>
    <row r="38" spans="1:10" ht="15.75" x14ac:dyDescent="0.25">
      <c r="A38" s="2" t="s">
        <v>559</v>
      </c>
      <c r="B38" s="131" t="s">
        <v>560</v>
      </c>
      <c r="C38" s="124" t="s">
        <v>504</v>
      </c>
      <c r="D38" s="2">
        <v>0</v>
      </c>
      <c r="E38" s="122">
        <v>0</v>
      </c>
      <c r="F38" s="132">
        <v>0</v>
      </c>
      <c r="G38" s="121">
        <f t="shared" ref="G38:G63" si="2">+E38+F38</f>
        <v>0</v>
      </c>
      <c r="H38" s="123"/>
      <c r="I38" s="121"/>
      <c r="J38" s="163" t="s">
        <v>561</v>
      </c>
    </row>
    <row r="39" spans="1:10" ht="15.75" x14ac:dyDescent="0.25">
      <c r="A39" s="2" t="s">
        <v>562</v>
      </c>
      <c r="B39" s="131" t="s">
        <v>563</v>
      </c>
      <c r="C39" s="124"/>
      <c r="D39" s="2">
        <v>0</v>
      </c>
      <c r="E39" s="122">
        <v>0</v>
      </c>
      <c r="F39" s="132">
        <v>0</v>
      </c>
      <c r="G39" s="121">
        <f t="shared" si="2"/>
        <v>0</v>
      </c>
      <c r="H39" s="123"/>
      <c r="I39" s="121"/>
      <c r="J39" s="163" t="s">
        <v>564</v>
      </c>
    </row>
    <row r="40" spans="1:10" ht="15.75" x14ac:dyDescent="0.25">
      <c r="A40" s="2" t="s">
        <v>565</v>
      </c>
      <c r="B40" s="131" t="s">
        <v>566</v>
      </c>
      <c r="C40" s="124"/>
      <c r="D40" s="2">
        <v>0</v>
      </c>
      <c r="E40" s="122">
        <v>0</v>
      </c>
      <c r="F40" s="132">
        <v>0</v>
      </c>
      <c r="G40" s="121">
        <f t="shared" si="2"/>
        <v>0</v>
      </c>
      <c r="H40" s="123"/>
      <c r="I40" s="121"/>
      <c r="J40" s="163" t="s">
        <v>567</v>
      </c>
    </row>
    <row r="41" spans="1:10" ht="15.75" x14ac:dyDescent="0.25">
      <c r="A41" s="2" t="s">
        <v>568</v>
      </c>
      <c r="B41" s="131" t="s">
        <v>569</v>
      </c>
      <c r="C41" s="124"/>
      <c r="D41" s="2">
        <v>0</v>
      </c>
      <c r="E41" s="122">
        <v>0</v>
      </c>
      <c r="F41" s="132">
        <v>0</v>
      </c>
      <c r="G41" s="121">
        <f t="shared" si="2"/>
        <v>0</v>
      </c>
      <c r="H41" s="123"/>
      <c r="I41" s="121"/>
      <c r="J41" s="163" t="s">
        <v>570</v>
      </c>
    </row>
    <row r="42" spans="1:10" ht="15.75" x14ac:dyDescent="0.25">
      <c r="A42" s="2" t="s">
        <v>571</v>
      </c>
      <c r="B42" s="131" t="s">
        <v>572</v>
      </c>
      <c r="C42" s="124"/>
      <c r="D42" s="2">
        <v>0</v>
      </c>
      <c r="E42" s="122">
        <v>0</v>
      </c>
      <c r="F42" s="132">
        <v>0</v>
      </c>
      <c r="G42" s="121">
        <f t="shared" si="2"/>
        <v>0</v>
      </c>
      <c r="H42" s="123"/>
      <c r="I42" s="121"/>
      <c r="J42" s="163" t="s">
        <v>573</v>
      </c>
    </row>
    <row r="43" spans="1:10" ht="15.75" x14ac:dyDescent="0.25">
      <c r="A43" s="2" t="s">
        <v>574</v>
      </c>
      <c r="B43" s="131" t="s">
        <v>575</v>
      </c>
      <c r="C43" s="124"/>
      <c r="D43" s="2">
        <v>0</v>
      </c>
      <c r="E43" s="122">
        <v>0</v>
      </c>
      <c r="F43" s="132">
        <v>0</v>
      </c>
      <c r="G43" s="121">
        <f t="shared" si="2"/>
        <v>0</v>
      </c>
      <c r="H43" s="123"/>
      <c r="I43" s="121"/>
      <c r="J43" s="163" t="s">
        <v>576</v>
      </c>
    </row>
    <row r="44" spans="1:10" ht="15.75" x14ac:dyDescent="0.25">
      <c r="A44" s="2" t="s">
        <v>577</v>
      </c>
      <c r="B44" s="131" t="s">
        <v>578</v>
      </c>
      <c r="C44" s="124"/>
      <c r="D44" s="2">
        <v>0</v>
      </c>
      <c r="E44" s="122">
        <v>0</v>
      </c>
      <c r="F44" s="132">
        <v>0</v>
      </c>
      <c r="G44" s="121">
        <f t="shared" si="2"/>
        <v>0</v>
      </c>
      <c r="H44" s="123"/>
      <c r="I44" s="121"/>
      <c r="J44" s="163" t="s">
        <v>579</v>
      </c>
    </row>
    <row r="45" spans="1:10" ht="15.75" x14ac:dyDescent="0.25">
      <c r="A45" s="2" t="s">
        <v>580</v>
      </c>
      <c r="B45" s="131" t="s">
        <v>581</v>
      </c>
      <c r="C45" s="124"/>
      <c r="D45" s="2">
        <v>0</v>
      </c>
      <c r="E45" s="122">
        <v>0</v>
      </c>
      <c r="F45" s="132">
        <v>0</v>
      </c>
      <c r="G45" s="121">
        <f t="shared" si="2"/>
        <v>0</v>
      </c>
      <c r="H45" s="123"/>
      <c r="I45" s="121"/>
      <c r="J45" s="163" t="s">
        <v>582</v>
      </c>
    </row>
    <row r="46" spans="1:10" ht="15.75" x14ac:dyDescent="0.25">
      <c r="A46" s="2" t="s">
        <v>583</v>
      </c>
      <c r="B46" s="131" t="s">
        <v>584</v>
      </c>
      <c r="C46" s="124"/>
      <c r="D46" s="2">
        <v>0</v>
      </c>
      <c r="E46" s="122">
        <v>0</v>
      </c>
      <c r="F46" s="132">
        <v>0</v>
      </c>
      <c r="G46" s="121">
        <f t="shared" si="2"/>
        <v>0</v>
      </c>
      <c r="H46" s="123"/>
      <c r="I46" s="121"/>
      <c r="J46" s="163" t="s">
        <v>585</v>
      </c>
    </row>
    <row r="47" spans="1:10" ht="15.75" x14ac:dyDescent="0.25">
      <c r="A47" s="2" t="s">
        <v>586</v>
      </c>
      <c r="B47" s="131" t="s">
        <v>587</v>
      </c>
      <c r="C47" s="124"/>
      <c r="D47" s="2">
        <v>0</v>
      </c>
      <c r="E47" s="122">
        <v>0</v>
      </c>
      <c r="F47" s="132">
        <v>0</v>
      </c>
      <c r="G47" s="121">
        <f t="shared" si="2"/>
        <v>0</v>
      </c>
      <c r="H47" s="123"/>
      <c r="I47" s="121"/>
      <c r="J47" s="163" t="s">
        <v>588</v>
      </c>
    </row>
    <row r="48" spans="1:10" ht="15.75" x14ac:dyDescent="0.25">
      <c r="A48" s="2" t="s">
        <v>589</v>
      </c>
      <c r="B48" s="131" t="s">
        <v>590</v>
      </c>
      <c r="C48" s="124"/>
      <c r="D48" s="2">
        <v>0</v>
      </c>
      <c r="E48" s="122">
        <v>0</v>
      </c>
      <c r="F48" s="132">
        <v>0</v>
      </c>
      <c r="G48" s="121">
        <f t="shared" si="2"/>
        <v>0</v>
      </c>
      <c r="H48" s="123"/>
      <c r="I48" s="121"/>
      <c r="J48" s="163" t="s">
        <v>591</v>
      </c>
    </row>
    <row r="49" spans="1:10" ht="15.75" x14ac:dyDescent="0.25">
      <c r="A49" s="2" t="s">
        <v>592</v>
      </c>
      <c r="B49" s="131" t="s">
        <v>593</v>
      </c>
      <c r="C49" s="124"/>
      <c r="D49" s="2">
        <v>0</v>
      </c>
      <c r="E49" s="122">
        <v>0</v>
      </c>
      <c r="F49" s="132">
        <v>0</v>
      </c>
      <c r="G49" s="121">
        <f t="shared" si="2"/>
        <v>0</v>
      </c>
      <c r="H49" s="123"/>
      <c r="I49" s="121"/>
      <c r="J49" s="163" t="s">
        <v>594</v>
      </c>
    </row>
    <row r="50" spans="1:10" ht="15.75" x14ac:dyDescent="0.25">
      <c r="A50" s="2" t="s">
        <v>595</v>
      </c>
      <c r="B50" s="131" t="s">
        <v>596</v>
      </c>
      <c r="C50" s="124"/>
      <c r="D50" s="2">
        <v>0</v>
      </c>
      <c r="E50" s="122">
        <v>0</v>
      </c>
      <c r="F50" s="132">
        <v>0</v>
      </c>
      <c r="G50" s="121">
        <f t="shared" si="2"/>
        <v>0</v>
      </c>
      <c r="H50" s="123"/>
      <c r="I50" s="121"/>
      <c r="J50" s="163" t="s">
        <v>597</v>
      </c>
    </row>
    <row r="51" spans="1:10" ht="15.75" x14ac:dyDescent="0.25">
      <c r="A51" s="2" t="s">
        <v>598</v>
      </c>
      <c r="B51" s="131" t="s">
        <v>599</v>
      </c>
      <c r="C51" s="124"/>
      <c r="D51" s="2">
        <v>0</v>
      </c>
      <c r="E51" s="122">
        <v>0</v>
      </c>
      <c r="F51" s="132">
        <v>0</v>
      </c>
      <c r="G51" s="121">
        <f t="shared" si="2"/>
        <v>0</v>
      </c>
      <c r="H51" s="123"/>
      <c r="I51" s="121"/>
      <c r="J51" s="163" t="s">
        <v>600</v>
      </c>
    </row>
    <row r="52" spans="1:10" ht="15.75" x14ac:dyDescent="0.25">
      <c r="A52" s="2" t="s">
        <v>601</v>
      </c>
      <c r="B52" s="131" t="s">
        <v>602</v>
      </c>
      <c r="C52" s="124"/>
      <c r="D52" s="2">
        <v>0</v>
      </c>
      <c r="E52" s="122">
        <v>0</v>
      </c>
      <c r="F52" s="132">
        <v>0</v>
      </c>
      <c r="G52" s="121">
        <f t="shared" si="2"/>
        <v>0</v>
      </c>
      <c r="H52" s="123"/>
      <c r="I52" s="121"/>
      <c r="J52" s="163" t="s">
        <v>603</v>
      </c>
    </row>
    <row r="53" spans="1:10" ht="15.75" x14ac:dyDescent="0.25">
      <c r="A53" s="2" t="s">
        <v>604</v>
      </c>
      <c r="B53" s="131" t="s">
        <v>605</v>
      </c>
      <c r="C53" s="124"/>
      <c r="D53" s="2">
        <v>0</v>
      </c>
      <c r="E53" s="122">
        <v>0</v>
      </c>
      <c r="F53" s="132">
        <v>0</v>
      </c>
      <c r="G53" s="121">
        <f t="shared" si="2"/>
        <v>0</v>
      </c>
      <c r="H53" s="123"/>
      <c r="I53" s="121"/>
      <c r="J53" s="163" t="s">
        <v>606</v>
      </c>
    </row>
    <row r="54" spans="1:10" ht="15.75" x14ac:dyDescent="0.25">
      <c r="A54" s="2" t="s">
        <v>607</v>
      </c>
      <c r="B54" s="131" t="s">
        <v>608</v>
      </c>
      <c r="C54" s="124"/>
      <c r="D54" s="2">
        <v>0</v>
      </c>
      <c r="E54" s="122">
        <v>0</v>
      </c>
      <c r="F54" s="132">
        <v>0</v>
      </c>
      <c r="G54" s="121">
        <f t="shared" si="2"/>
        <v>0</v>
      </c>
      <c r="H54" s="123"/>
      <c r="I54" s="121"/>
      <c r="J54" s="163" t="s">
        <v>609</v>
      </c>
    </row>
    <row r="55" spans="1:10" ht="15.75" x14ac:dyDescent="0.25">
      <c r="A55" s="2" t="s">
        <v>610</v>
      </c>
      <c r="B55" s="131" t="s">
        <v>611</v>
      </c>
      <c r="C55" s="124"/>
      <c r="D55" s="2">
        <v>0</v>
      </c>
      <c r="E55" s="122">
        <v>0</v>
      </c>
      <c r="F55" s="132">
        <v>0</v>
      </c>
      <c r="G55" s="121">
        <f t="shared" si="2"/>
        <v>0</v>
      </c>
      <c r="H55" s="123"/>
      <c r="I55" s="121"/>
      <c r="J55" s="163" t="s">
        <v>612</v>
      </c>
    </row>
    <row r="56" spans="1:10" ht="15.75" x14ac:dyDescent="0.25">
      <c r="A56" s="2" t="s">
        <v>613</v>
      </c>
      <c r="B56" s="131" t="s">
        <v>614</v>
      </c>
      <c r="C56" s="124"/>
      <c r="D56" s="2">
        <v>0</v>
      </c>
      <c r="E56" s="122">
        <v>0</v>
      </c>
      <c r="F56" s="132">
        <v>0</v>
      </c>
      <c r="G56" s="121">
        <f t="shared" si="2"/>
        <v>0</v>
      </c>
      <c r="H56" s="123"/>
      <c r="I56" s="121"/>
      <c r="J56" s="163" t="s">
        <v>615</v>
      </c>
    </row>
    <row r="57" spans="1:10" ht="15.75" x14ac:dyDescent="0.25">
      <c r="A57" s="2" t="s">
        <v>616</v>
      </c>
      <c r="B57" s="131" t="s">
        <v>617</v>
      </c>
      <c r="C57" s="124"/>
      <c r="D57" s="2">
        <v>0</v>
      </c>
      <c r="E57" s="122">
        <v>0</v>
      </c>
      <c r="F57" s="132">
        <v>0</v>
      </c>
      <c r="G57" s="121">
        <f t="shared" si="2"/>
        <v>0</v>
      </c>
      <c r="H57" s="123"/>
      <c r="I57" s="121"/>
      <c r="J57" s="163" t="s">
        <v>618</v>
      </c>
    </row>
    <row r="58" spans="1:10" ht="15.75" x14ac:dyDescent="0.25">
      <c r="A58" s="2" t="s">
        <v>619</v>
      </c>
      <c r="B58" s="131" t="s">
        <v>620</v>
      </c>
      <c r="C58" s="124"/>
      <c r="D58" s="2">
        <v>0</v>
      </c>
      <c r="E58" s="122">
        <v>0</v>
      </c>
      <c r="F58" s="132">
        <v>0</v>
      </c>
      <c r="G58" s="121">
        <f t="shared" si="2"/>
        <v>0</v>
      </c>
      <c r="H58" s="123"/>
      <c r="I58" s="121"/>
      <c r="J58" s="163" t="s">
        <v>621</v>
      </c>
    </row>
    <row r="59" spans="1:10" ht="15.75" x14ac:dyDescent="0.25">
      <c r="A59" s="2" t="s">
        <v>622</v>
      </c>
      <c r="B59" s="131" t="s">
        <v>623</v>
      </c>
      <c r="C59" s="124"/>
      <c r="D59" s="2">
        <v>0</v>
      </c>
      <c r="E59" s="122">
        <v>0</v>
      </c>
      <c r="F59" s="132">
        <v>0</v>
      </c>
      <c r="G59" s="121">
        <f t="shared" si="2"/>
        <v>0</v>
      </c>
      <c r="H59" s="123"/>
      <c r="I59" s="121"/>
      <c r="J59" s="163" t="s">
        <v>624</v>
      </c>
    </row>
    <row r="60" spans="1:10" ht="15.75" x14ac:dyDescent="0.25">
      <c r="A60" s="2" t="s">
        <v>625</v>
      </c>
      <c r="B60" s="131" t="s">
        <v>626</v>
      </c>
      <c r="C60" s="124"/>
      <c r="D60" s="2">
        <v>0</v>
      </c>
      <c r="E60" s="122">
        <v>0</v>
      </c>
      <c r="F60" s="132">
        <v>0</v>
      </c>
      <c r="G60" s="121">
        <f t="shared" si="2"/>
        <v>0</v>
      </c>
      <c r="H60" s="123"/>
      <c r="I60" s="121"/>
      <c r="J60" s="163" t="s">
        <v>627</v>
      </c>
    </row>
    <row r="61" spans="1:10" ht="15.75" x14ac:dyDescent="0.25">
      <c r="A61" s="2" t="s">
        <v>628</v>
      </c>
      <c r="B61" s="131" t="s">
        <v>629</v>
      </c>
      <c r="C61" s="124"/>
      <c r="D61" s="2">
        <v>0</v>
      </c>
      <c r="E61" s="122">
        <v>0</v>
      </c>
      <c r="F61" s="132">
        <v>0</v>
      </c>
      <c r="G61" s="121">
        <f t="shared" si="2"/>
        <v>0</v>
      </c>
      <c r="H61" s="123"/>
      <c r="I61" s="121"/>
      <c r="J61" s="163" t="s">
        <v>630</v>
      </c>
    </row>
    <row r="62" spans="1:10" ht="15.75" x14ac:dyDescent="0.25">
      <c r="A62" s="2" t="s">
        <v>631</v>
      </c>
      <c r="B62" s="131" t="s">
        <v>632</v>
      </c>
      <c r="C62" s="124"/>
      <c r="D62" s="2">
        <v>0</v>
      </c>
      <c r="E62" s="122">
        <v>0</v>
      </c>
      <c r="F62" s="132">
        <v>0</v>
      </c>
      <c r="G62" s="121">
        <f t="shared" si="2"/>
        <v>0</v>
      </c>
      <c r="H62" s="123"/>
      <c r="I62" s="121"/>
      <c r="J62" s="163" t="s">
        <v>633</v>
      </c>
    </row>
    <row r="63" spans="1:10" ht="15.75" x14ac:dyDescent="0.25">
      <c r="A63" s="2" t="s">
        <v>634</v>
      </c>
      <c r="B63" s="131" t="s">
        <v>635</v>
      </c>
      <c r="C63" s="124"/>
      <c r="D63" s="2">
        <v>0</v>
      </c>
      <c r="E63" s="122">
        <v>0</v>
      </c>
      <c r="F63" s="132">
        <v>0</v>
      </c>
      <c r="G63" s="121">
        <f t="shared" si="2"/>
        <v>0</v>
      </c>
      <c r="H63" s="123"/>
      <c r="I63" s="121"/>
      <c r="J63" s="163" t="s">
        <v>636</v>
      </c>
    </row>
    <row r="64" spans="1:10" ht="20.25" x14ac:dyDescent="0.55000000000000004">
      <c r="A64" s="2" t="s">
        <v>637</v>
      </c>
      <c r="B64" s="124"/>
      <c r="C64" s="124"/>
      <c r="D64" s="133">
        <v>0</v>
      </c>
      <c r="E64" s="134">
        <v>0</v>
      </c>
      <c r="F64" s="145">
        <v>0</v>
      </c>
      <c r="G64" s="136">
        <v>0</v>
      </c>
      <c r="H64" s="123"/>
      <c r="I64" s="121"/>
      <c r="J64" s="165"/>
    </row>
    <row r="65" spans="1:10" ht="20.25" x14ac:dyDescent="0.55000000000000004">
      <c r="A65" s="3" t="s">
        <v>638</v>
      </c>
      <c r="B65" s="3"/>
      <c r="C65" s="3" t="s">
        <v>504</v>
      </c>
      <c r="D65" s="137">
        <f>SUM(D38:D64)</f>
        <v>0</v>
      </c>
      <c r="E65" s="138">
        <f>SUM(E38:E64)</f>
        <v>0</v>
      </c>
      <c r="F65" s="139">
        <f>SUM(F38:F64)</f>
        <v>0</v>
      </c>
      <c r="G65" s="140">
        <f>SUM(G38:G64)</f>
        <v>0</v>
      </c>
      <c r="H65" s="123"/>
      <c r="I65" s="121"/>
      <c r="J65" s="164"/>
    </row>
    <row r="66" spans="1:10" ht="15.75" x14ac:dyDescent="0.25">
      <c r="A66" s="2"/>
      <c r="B66" s="124"/>
      <c r="C66" s="124"/>
      <c r="D66" s="2"/>
      <c r="E66" s="122"/>
      <c r="F66" s="120"/>
      <c r="G66" s="121"/>
      <c r="H66" s="123"/>
      <c r="I66" s="121"/>
      <c r="J66" s="165"/>
    </row>
    <row r="67" spans="1:10" ht="15.75" x14ac:dyDescent="0.25">
      <c r="A67" s="3" t="s">
        <v>639</v>
      </c>
      <c r="B67" s="124"/>
      <c r="C67" s="124"/>
      <c r="D67" s="2"/>
      <c r="E67" s="122"/>
      <c r="F67" s="120"/>
      <c r="G67" s="121"/>
      <c r="H67" s="123"/>
      <c r="I67" s="121"/>
      <c r="J67" s="165"/>
    </row>
    <row r="68" spans="1:10" ht="15.75" x14ac:dyDescent="0.25">
      <c r="A68" s="2" t="s">
        <v>640</v>
      </c>
      <c r="B68" s="131" t="s">
        <v>641</v>
      </c>
      <c r="C68" s="124"/>
      <c r="D68" s="2">
        <v>0</v>
      </c>
      <c r="E68" s="122">
        <v>0</v>
      </c>
      <c r="F68" s="132">
        <v>0</v>
      </c>
      <c r="G68" s="121">
        <f>+E68+F68</f>
        <v>0</v>
      </c>
      <c r="H68" s="123"/>
      <c r="I68" s="121"/>
      <c r="J68" s="163" t="s">
        <v>642</v>
      </c>
    </row>
    <row r="69" spans="1:10" ht="15.75" x14ac:dyDescent="0.25">
      <c r="A69" s="2" t="s">
        <v>643</v>
      </c>
      <c r="B69" s="131" t="s">
        <v>644</v>
      </c>
      <c r="C69" s="124"/>
      <c r="D69" s="2">
        <v>0</v>
      </c>
      <c r="E69" s="122">
        <v>0</v>
      </c>
      <c r="F69" s="132">
        <v>0</v>
      </c>
      <c r="G69" s="121">
        <f>+E69+F69</f>
        <v>0</v>
      </c>
      <c r="H69" s="123"/>
      <c r="I69" s="121"/>
      <c r="J69" s="163" t="s">
        <v>645</v>
      </c>
    </row>
    <row r="70" spans="1:10" ht="15.75" x14ac:dyDescent="0.25">
      <c r="A70" s="2" t="s">
        <v>646</v>
      </c>
      <c r="B70" s="131" t="s">
        <v>647</v>
      </c>
      <c r="C70" s="124"/>
      <c r="D70" s="2">
        <v>0</v>
      </c>
      <c r="E70" s="122">
        <v>0</v>
      </c>
      <c r="F70" s="132">
        <v>0</v>
      </c>
      <c r="G70" s="121">
        <f>+E70+F70</f>
        <v>0</v>
      </c>
      <c r="H70" s="123"/>
      <c r="I70" s="121"/>
      <c r="J70" s="163" t="s">
        <v>648</v>
      </c>
    </row>
    <row r="71" spans="1:10" ht="15.75" x14ac:dyDescent="0.25">
      <c r="A71" s="2" t="s">
        <v>649</v>
      </c>
      <c r="B71" s="131" t="s">
        <v>650</v>
      </c>
      <c r="C71" s="124"/>
      <c r="D71" s="2">
        <v>0</v>
      </c>
      <c r="E71" s="122">
        <v>0</v>
      </c>
      <c r="F71" s="132">
        <v>0</v>
      </c>
      <c r="G71" s="121">
        <f>+E71+F71</f>
        <v>0</v>
      </c>
      <c r="H71" s="123"/>
      <c r="I71" s="121"/>
      <c r="J71" s="163" t="s">
        <v>651</v>
      </c>
    </row>
    <row r="72" spans="1:10" ht="18" x14ac:dyDescent="0.4">
      <c r="A72" s="2" t="s">
        <v>652</v>
      </c>
      <c r="B72" s="131" t="s">
        <v>653</v>
      </c>
      <c r="C72" s="124"/>
      <c r="D72" s="133">
        <v>0</v>
      </c>
      <c r="E72" s="134">
        <v>0</v>
      </c>
      <c r="F72" s="146">
        <v>0</v>
      </c>
      <c r="G72" s="136">
        <f>+E72+F72</f>
        <v>0</v>
      </c>
      <c r="H72" s="123"/>
      <c r="I72" s="121"/>
      <c r="J72" s="163" t="s">
        <v>654</v>
      </c>
    </row>
    <row r="73" spans="1:10" ht="20.25" x14ac:dyDescent="0.55000000000000004">
      <c r="A73" s="3" t="s">
        <v>655</v>
      </c>
      <c r="B73" s="3"/>
      <c r="C73" s="3" t="s">
        <v>504</v>
      </c>
      <c r="D73" s="137">
        <f>SUM(D68:D72)</f>
        <v>0</v>
      </c>
      <c r="E73" s="138">
        <f>SUM(E68:E72)</f>
        <v>0</v>
      </c>
      <c r="F73" s="139">
        <f>SUM(F68:F72)</f>
        <v>0</v>
      </c>
      <c r="G73" s="140">
        <f>SUM(G68:G72)</f>
        <v>0</v>
      </c>
      <c r="H73" s="123"/>
      <c r="I73" s="121"/>
      <c r="J73" s="167"/>
    </row>
    <row r="74" spans="1:10" ht="20.25" x14ac:dyDescent="0.55000000000000004">
      <c r="A74" s="124"/>
      <c r="B74" s="124"/>
      <c r="C74" s="124"/>
      <c r="D74" s="147"/>
      <c r="E74" s="122"/>
      <c r="F74" s="120"/>
      <c r="G74" s="121"/>
      <c r="H74" s="123"/>
      <c r="I74" s="121"/>
      <c r="J74" s="159"/>
    </row>
    <row r="75" spans="1:10" ht="20.25" x14ac:dyDescent="0.55000000000000004">
      <c r="A75" s="3" t="s">
        <v>656</v>
      </c>
      <c r="B75" s="3"/>
      <c r="C75" s="3"/>
      <c r="D75" s="137">
        <f>+D35+D65+D73</f>
        <v>0</v>
      </c>
      <c r="E75" s="138">
        <f>+E35+E65+E73</f>
        <v>0</v>
      </c>
      <c r="F75" s="139">
        <f>+F35+F65+F73</f>
        <v>0</v>
      </c>
      <c r="G75" s="140">
        <f>+G35+G65+G73</f>
        <v>0</v>
      </c>
      <c r="H75" s="123"/>
      <c r="I75" s="121"/>
      <c r="J75" s="167"/>
    </row>
    <row r="76" spans="1:10" ht="20.25" x14ac:dyDescent="0.55000000000000004">
      <c r="A76" s="3" t="s">
        <v>657</v>
      </c>
      <c r="B76" s="3"/>
      <c r="C76" s="3"/>
      <c r="D76" s="137"/>
      <c r="E76" s="138">
        <f>+E25-E75</f>
        <v>0</v>
      </c>
      <c r="F76" s="139">
        <f>+F25-F75</f>
        <v>0</v>
      </c>
      <c r="G76" s="140">
        <f>+G25-G75</f>
        <v>0</v>
      </c>
      <c r="H76" s="123"/>
      <c r="I76" s="121"/>
      <c r="J76" s="167"/>
    </row>
    <row r="77" spans="1:10" ht="15.75" x14ac:dyDescent="0.25">
      <c r="A77" s="3" t="s">
        <v>658</v>
      </c>
      <c r="B77" s="124"/>
      <c r="C77" s="124"/>
      <c r="D77" s="2"/>
      <c r="E77" s="122"/>
      <c r="F77" s="120"/>
      <c r="G77" s="121"/>
      <c r="H77" s="123"/>
      <c r="I77" s="121"/>
      <c r="J77" s="159"/>
    </row>
    <row r="78" spans="1:10" ht="18" x14ac:dyDescent="0.4">
      <c r="A78" s="2" t="s">
        <v>659</v>
      </c>
      <c r="B78" s="124"/>
      <c r="C78" s="124"/>
      <c r="D78" s="2">
        <v>0</v>
      </c>
      <c r="E78" s="134">
        <v>0</v>
      </c>
      <c r="F78" s="135">
        <v>0</v>
      </c>
      <c r="G78" s="136">
        <f>+E78+F78</f>
        <v>0</v>
      </c>
      <c r="H78" s="123"/>
      <c r="I78" s="121"/>
      <c r="J78" s="159"/>
    </row>
    <row r="79" spans="1:10" ht="18" x14ac:dyDescent="0.4">
      <c r="A79" s="3" t="s">
        <v>660</v>
      </c>
      <c r="B79" s="3"/>
      <c r="C79" s="3" t="s">
        <v>504</v>
      </c>
      <c r="D79" s="148">
        <f>(D25-D75)</f>
        <v>0</v>
      </c>
      <c r="E79" s="149">
        <f>+E76+E78</f>
        <v>0</v>
      </c>
      <c r="F79" s="150">
        <f>+F76+F78</f>
        <v>0</v>
      </c>
      <c r="G79" s="151">
        <f>SUM(G76:G78)</f>
        <v>0</v>
      </c>
      <c r="H79" s="123"/>
      <c r="I79" s="121"/>
      <c r="J79" s="168"/>
    </row>
    <row r="80" spans="1:10" ht="18" x14ac:dyDescent="0.4">
      <c r="A80" s="3"/>
      <c r="B80" s="3"/>
      <c r="C80" s="3"/>
      <c r="D80" s="148"/>
      <c r="E80" s="149"/>
      <c r="F80" s="150"/>
      <c r="G80" s="151"/>
      <c r="H80" s="123"/>
      <c r="I80" s="121"/>
      <c r="J80" s="168"/>
    </row>
    <row r="81" spans="1:10" ht="18" x14ac:dyDescent="0.4">
      <c r="A81" s="3"/>
      <c r="B81" s="3"/>
      <c r="C81" s="3"/>
      <c r="D81" s="148"/>
      <c r="E81" s="149"/>
      <c r="F81" s="152"/>
      <c r="G81" s="151"/>
      <c r="H81" s="150"/>
      <c r="I81" s="151"/>
      <c r="J81" s="168"/>
    </row>
    <row r="82" spans="1:10" ht="15.75" x14ac:dyDescent="0.25">
      <c r="A82" s="6" t="s">
        <v>84</v>
      </c>
      <c r="B82" s="99"/>
      <c r="C82" s="1"/>
      <c r="D82" s="116" t="s">
        <v>85</v>
      </c>
      <c r="E82" s="22"/>
      <c r="F82" s="1"/>
      <c r="G82" s="2"/>
      <c r="H82" s="1"/>
      <c r="I82" s="1"/>
      <c r="J82" s="169"/>
    </row>
    <row r="83" spans="1:10" ht="15.75" x14ac:dyDescent="0.25">
      <c r="A83" s="1"/>
      <c r="B83" s="99"/>
      <c r="C83" s="1"/>
      <c r="D83" s="117"/>
      <c r="E83" s="22"/>
      <c r="F83" s="1"/>
      <c r="G83" s="2"/>
      <c r="H83" s="1"/>
      <c r="I83" s="1"/>
      <c r="J83" s="169"/>
    </row>
    <row r="84" spans="1:10" ht="15.75" x14ac:dyDescent="0.25">
      <c r="A84" s="1"/>
      <c r="B84" s="99"/>
      <c r="C84" s="1"/>
      <c r="D84" s="117"/>
      <c r="E84" s="22"/>
      <c r="F84" s="1"/>
      <c r="G84" s="2"/>
      <c r="H84" s="1"/>
      <c r="I84" s="1"/>
      <c r="J84" s="169"/>
    </row>
    <row r="85" spans="1:10" ht="15.75" x14ac:dyDescent="0.25">
      <c r="A85" s="6" t="s">
        <v>86</v>
      </c>
      <c r="B85" s="99"/>
      <c r="C85" s="1"/>
      <c r="D85" s="116" t="s">
        <v>83</v>
      </c>
      <c r="E85" s="22"/>
      <c r="F85" s="1"/>
      <c r="G85" s="2"/>
      <c r="H85" s="1"/>
      <c r="I85" s="1"/>
      <c r="J85" s="16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 - Summary</vt:lpstr>
      <vt:lpstr>Condition - Details</vt:lpstr>
      <vt:lpstr>Operation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Denny</dc:creator>
  <cp:lastModifiedBy>Jess Alejo</cp:lastModifiedBy>
  <cp:lastPrinted>2016-07-03T07:34:02Z</cp:lastPrinted>
  <dcterms:created xsi:type="dcterms:W3CDTF">2013-08-08T13:41:47Z</dcterms:created>
  <dcterms:modified xsi:type="dcterms:W3CDTF">2016-07-08T02:55:14Z</dcterms:modified>
</cp:coreProperties>
</file>