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dassir\Documents\"/>
    </mc:Choice>
  </mc:AlternateContent>
  <bookViews>
    <workbookView xWindow="0" yWindow="0" windowWidth="17970" windowHeight="6120"/>
  </bookViews>
  <sheets>
    <sheet name="Sheet1" sheetId="1" r:id="rId1"/>
  </sheets>
  <definedNames>
    <definedName name="solver_adj" localSheetId="0" hidden="1">Sheet1!$BL$3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Sheet1!$BK$28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50000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3" i="1" l="1"/>
  <c r="BK3" i="1" s="1"/>
  <c r="BJ4" i="1"/>
  <c r="BK4" i="1" s="1"/>
  <c r="BJ5" i="1"/>
  <c r="BK5" i="1" s="1"/>
  <c r="BJ6" i="1"/>
  <c r="BK6" i="1" s="1"/>
  <c r="BJ7" i="1"/>
  <c r="BK7" i="1" s="1"/>
  <c r="BJ8" i="1"/>
  <c r="BK8" i="1" s="1"/>
  <c r="BJ9" i="1"/>
  <c r="BK9" i="1" s="1"/>
  <c r="BJ10" i="1"/>
  <c r="BK10" i="1" s="1"/>
  <c r="BJ11" i="1"/>
  <c r="BK11" i="1" s="1"/>
  <c r="BJ12" i="1"/>
  <c r="BK12" i="1" s="1"/>
  <c r="BJ13" i="1"/>
  <c r="BK13" i="1" s="1"/>
  <c r="BJ14" i="1"/>
  <c r="BK14" i="1" s="1"/>
  <c r="BJ15" i="1"/>
  <c r="BK15" i="1" s="1"/>
  <c r="BJ16" i="1"/>
  <c r="BK16" i="1" s="1"/>
  <c r="BJ17" i="1"/>
  <c r="BK17" i="1" s="1"/>
  <c r="BJ18" i="1"/>
  <c r="BK18" i="1" s="1"/>
  <c r="BJ19" i="1"/>
  <c r="BK19" i="1" s="1"/>
  <c r="BJ20" i="1"/>
  <c r="BK20" i="1" s="1"/>
  <c r="BJ21" i="1"/>
  <c r="BK21" i="1" s="1"/>
  <c r="BJ22" i="1"/>
  <c r="BK22" i="1" s="1"/>
  <c r="BJ23" i="1"/>
  <c r="BK23" i="1" s="1"/>
  <c r="BJ24" i="1"/>
  <c r="BK24" i="1" s="1"/>
  <c r="BJ25" i="1"/>
  <c r="BK25" i="1" s="1"/>
  <c r="BJ26" i="1"/>
  <c r="BK26" i="1" s="1"/>
  <c r="BJ27" i="1"/>
  <c r="BK27" i="1" s="1"/>
  <c r="BE4" i="1"/>
  <c r="BF4" i="1" s="1"/>
  <c r="BE5" i="1"/>
  <c r="BF5" i="1" s="1"/>
  <c r="BE6" i="1"/>
  <c r="BF6" i="1" s="1"/>
  <c r="BE7" i="1"/>
  <c r="BF7" i="1" s="1"/>
  <c r="BE8" i="1"/>
  <c r="BF8" i="1" s="1"/>
  <c r="BE9" i="1"/>
  <c r="BF9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3" i="1"/>
  <c r="BF3" i="1" s="1"/>
  <c r="AR3" i="1"/>
  <c r="AR4" i="1"/>
  <c r="AS4" i="1" s="1"/>
  <c r="AR5" i="1"/>
  <c r="AS5" i="1" s="1"/>
  <c r="AR6" i="1"/>
  <c r="AS6" i="1" s="1"/>
  <c r="AR7" i="1"/>
  <c r="AS7" i="1" s="1"/>
  <c r="AR8" i="1"/>
  <c r="AS8" i="1" s="1"/>
  <c r="AR9" i="1"/>
  <c r="AS9" i="1" s="1"/>
  <c r="AR10" i="1"/>
  <c r="AS10" i="1" s="1"/>
  <c r="AS3" i="1"/>
  <c r="AE4" i="1"/>
  <c r="AF4" i="1" s="1"/>
  <c r="AE5" i="1"/>
  <c r="AF5" i="1" s="1"/>
  <c r="AE6" i="1"/>
  <c r="AF6" i="1" s="1"/>
  <c r="AE7" i="1"/>
  <c r="AF7" i="1" s="1"/>
  <c r="AE3" i="1"/>
  <c r="AF3" i="1" s="1"/>
  <c r="R4" i="1"/>
  <c r="S4" i="1" s="1"/>
  <c r="R3" i="1"/>
  <c r="S3" i="1" s="1"/>
  <c r="BH12" i="1"/>
  <c r="BH26" i="1"/>
  <c r="H5" i="1"/>
  <c r="J5" i="1" s="1"/>
  <c r="K5" i="1" s="1"/>
  <c r="L5" i="1" s="1"/>
  <c r="M5" i="1"/>
  <c r="U5" i="1"/>
  <c r="W5" i="1" s="1"/>
  <c r="AH5" i="1"/>
  <c r="AJ5" i="1" s="1"/>
  <c r="AU5" i="1"/>
  <c r="AW5" i="1" s="1"/>
  <c r="BH4" i="1"/>
  <c r="AU4" i="1"/>
  <c r="AW4" i="1"/>
  <c r="AX4" i="1" s="1"/>
  <c r="AZ4" i="1"/>
  <c r="BA4" i="1" s="1"/>
  <c r="AJ4" i="1"/>
  <c r="AK4" i="1"/>
  <c r="AO4" i="1" s="1"/>
  <c r="AM4" i="1"/>
  <c r="AN4" i="1" s="1"/>
  <c r="AH4" i="1"/>
  <c r="W4" i="1"/>
  <c r="X4" i="1" s="1"/>
  <c r="Z4" i="1"/>
  <c r="AA4" i="1" s="1"/>
  <c r="U4" i="1"/>
  <c r="P4" i="1"/>
  <c r="O4" i="1"/>
  <c r="M4" i="1"/>
  <c r="N4" i="1" s="1"/>
  <c r="L4" i="1"/>
  <c r="K4" i="1"/>
  <c r="J4" i="1"/>
  <c r="H4" i="1"/>
  <c r="BH3" i="1"/>
  <c r="BC3" i="1"/>
  <c r="AZ3" i="1"/>
  <c r="BA3" i="1" s="1"/>
  <c r="AW3" i="1"/>
  <c r="AX3" i="1" s="1"/>
  <c r="AP3" i="1"/>
  <c r="AN3" i="1"/>
  <c r="AM3" i="1"/>
  <c r="AL3" i="1"/>
  <c r="AJ3" i="1"/>
  <c r="AK3" i="1" s="1"/>
  <c r="AC3" i="1"/>
  <c r="AA3" i="1"/>
  <c r="AB3" i="1"/>
  <c r="Z3" i="1"/>
  <c r="Y3" i="1"/>
  <c r="X3" i="1"/>
  <c r="W3" i="1"/>
  <c r="P3" i="1"/>
  <c r="O3" i="1"/>
  <c r="N3" i="1"/>
  <c r="M3" i="1"/>
  <c r="L3" i="1"/>
  <c r="K3" i="1"/>
  <c r="J3" i="1"/>
  <c r="BK28" i="1" l="1"/>
  <c r="BF16" i="1"/>
  <c r="AS11" i="1"/>
  <c r="AF8" i="1"/>
  <c r="S5" i="1"/>
  <c r="X5" i="1"/>
  <c r="Y5" i="1" s="1"/>
  <c r="N5" i="1"/>
  <c r="O5" i="1"/>
  <c r="P5" i="1"/>
  <c r="H6" i="1" s="1"/>
  <c r="BB4" i="1"/>
  <c r="AY4" i="1"/>
  <c r="BC4" i="1"/>
  <c r="AP4" i="1"/>
  <c r="AL4" i="1"/>
  <c r="AB4" i="1"/>
  <c r="Y4" i="1"/>
  <c r="AC4" i="1"/>
  <c r="BB3" i="1"/>
  <c r="AY3" i="1"/>
  <c r="AO3" i="1"/>
  <c r="M6" i="1" l="1"/>
  <c r="J6" i="1"/>
  <c r="K6" i="1" s="1"/>
  <c r="L6" i="1" s="1"/>
  <c r="P6" i="1"/>
  <c r="H7" i="1" s="1"/>
  <c r="AK5" i="1"/>
  <c r="AL5" i="1" s="1"/>
  <c r="Z5" i="1"/>
  <c r="AC5" i="1" l="1"/>
  <c r="U6" i="1" s="1"/>
  <c r="AB5" i="1"/>
  <c r="AA5" i="1"/>
  <c r="AX5" i="1"/>
  <c r="AY5" i="1" s="1"/>
  <c r="M7" i="1"/>
  <c r="J7" i="1"/>
  <c r="K7" i="1" s="1"/>
  <c r="L7" i="1" s="1"/>
  <c r="N6" i="1"/>
  <c r="O6" i="1"/>
  <c r="Z6" i="1" l="1"/>
  <c r="AC6" i="1" s="1"/>
  <c r="U7" i="1" s="1"/>
  <c r="AA6" i="1"/>
  <c r="O7" i="1"/>
  <c r="N7" i="1"/>
  <c r="AM5" i="1"/>
  <c r="AN5" i="1" s="1"/>
  <c r="P7" i="1"/>
  <c r="H8" i="1" s="1"/>
  <c r="W6" i="1"/>
  <c r="X6" i="1" s="1"/>
  <c r="AZ5" i="1" l="1"/>
  <c r="W7" i="1"/>
  <c r="X7" i="1" s="1"/>
  <c r="AB6" i="1"/>
  <c r="Y6" i="1"/>
  <c r="AM6" i="1"/>
  <c r="AN6" i="1"/>
  <c r="AP5" i="1"/>
  <c r="AH6" i="1" s="1"/>
  <c r="AO5" i="1"/>
  <c r="Z7" i="1"/>
  <c r="AC7" i="1" s="1"/>
  <c r="U8" i="1" s="1"/>
  <c r="AA7" i="1"/>
  <c r="J8" i="1"/>
  <c r="K8" i="1" s="1"/>
  <c r="L8" i="1" s="1"/>
  <c r="M8" i="1"/>
  <c r="W8" i="1" l="1"/>
  <c r="X8" i="1" s="1"/>
  <c r="AM7" i="1"/>
  <c r="AN7" i="1"/>
  <c r="O8" i="1"/>
  <c r="N8" i="1"/>
  <c r="P8" i="1"/>
  <c r="H9" i="1" s="1"/>
  <c r="BC5" i="1"/>
  <c r="AU6" i="1" s="1"/>
  <c r="BB5" i="1"/>
  <c r="AB7" i="1"/>
  <c r="Y7" i="1"/>
  <c r="Y8" i="1"/>
  <c r="AJ6" i="1"/>
  <c r="AK6" i="1" s="1"/>
  <c r="AO6" i="1" s="1"/>
  <c r="AP6" i="1"/>
  <c r="AH7" i="1" s="1"/>
  <c r="BA5" i="1"/>
  <c r="BH5" i="1" s="1"/>
  <c r="AW6" i="1" l="1"/>
  <c r="Z8" i="1"/>
  <c r="AC8" i="1" s="1"/>
  <c r="U9" i="1" s="1"/>
  <c r="AL6" i="1"/>
  <c r="AP7" i="1"/>
  <c r="AH8" i="1" s="1"/>
  <c r="AJ7" i="1"/>
  <c r="AK7" i="1" s="1"/>
  <c r="AO7" i="1" s="1"/>
  <c r="AL7" i="1"/>
  <c r="J9" i="1"/>
  <c r="K9" i="1" s="1"/>
  <c r="L9" i="1" s="1"/>
  <c r="M9" i="1"/>
  <c r="AZ6" i="1"/>
  <c r="BA6" i="1" s="1"/>
  <c r="AX6" i="1" l="1"/>
  <c r="BB6" i="1" s="1"/>
  <c r="N9" i="1"/>
  <c r="O9" i="1"/>
  <c r="W9" i="1"/>
  <c r="X9" i="1" s="1"/>
  <c r="Y9" i="1" s="1"/>
  <c r="AY6" i="1"/>
  <c r="BH6" i="1" s="1"/>
  <c r="BC6" i="1"/>
  <c r="AU7" i="1" s="1"/>
  <c r="P9" i="1"/>
  <c r="H10" i="1" s="1"/>
  <c r="AJ8" i="1"/>
  <c r="AK8" i="1" s="1"/>
  <c r="AB8" i="1"/>
  <c r="AA8" i="1"/>
  <c r="AM8" i="1" l="1"/>
  <c r="AP8" i="1" s="1"/>
  <c r="AH9" i="1" s="1"/>
  <c r="AN8" i="1"/>
  <c r="BC7" i="1"/>
  <c r="AU8" i="1" s="1"/>
  <c r="AW7" i="1"/>
  <c r="AX7" i="1" s="1"/>
  <c r="AZ7" i="1"/>
  <c r="BA7" i="1" s="1"/>
  <c r="AO8" i="1"/>
  <c r="AL8" i="1"/>
  <c r="Z9" i="1"/>
  <c r="AC9" i="1" s="1"/>
  <c r="U10" i="1" s="1"/>
  <c r="M10" i="1"/>
  <c r="J10" i="1"/>
  <c r="K10" i="1" s="1"/>
  <c r="L10" i="1" s="1"/>
  <c r="AB9" i="1"/>
  <c r="O10" i="1" l="1"/>
  <c r="N10" i="1"/>
  <c r="W10" i="1"/>
  <c r="X10" i="1" s="1"/>
  <c r="Y10" i="1"/>
  <c r="BC8" i="1"/>
  <c r="AU9" i="1" s="1"/>
  <c r="AW8" i="1"/>
  <c r="AX8" i="1" s="1"/>
  <c r="BB8" i="1" s="1"/>
  <c r="AZ8" i="1"/>
  <c r="BA8" i="1" s="1"/>
  <c r="AJ9" i="1"/>
  <c r="AK9" i="1" s="1"/>
  <c r="P10" i="1"/>
  <c r="H11" i="1" s="1"/>
  <c r="AA9" i="1"/>
  <c r="BB7" i="1"/>
  <c r="AY7" i="1"/>
  <c r="BH7" i="1" s="1"/>
  <c r="AL9" i="1" l="1"/>
  <c r="Z10" i="1"/>
  <c r="AC10" i="1" s="1"/>
  <c r="U11" i="1" s="1"/>
  <c r="AA10" i="1"/>
  <c r="AW9" i="1"/>
  <c r="AX9" i="1" s="1"/>
  <c r="AN9" i="1"/>
  <c r="AM9" i="1"/>
  <c r="AP9" i="1" s="1"/>
  <c r="AH10" i="1" s="1"/>
  <c r="J11" i="1"/>
  <c r="K11" i="1" s="1"/>
  <c r="L11" i="1" s="1"/>
  <c r="M11" i="1"/>
  <c r="P11" i="1" s="1"/>
  <c r="H12" i="1" s="1"/>
  <c r="AY8" i="1"/>
  <c r="BH8" i="1" s="1"/>
  <c r="M12" i="1" l="1"/>
  <c r="J12" i="1"/>
  <c r="K12" i="1" s="1"/>
  <c r="L12" i="1" s="1"/>
  <c r="P12" i="1"/>
  <c r="H13" i="1" s="1"/>
  <c r="BA9" i="1"/>
  <c r="AZ9" i="1"/>
  <c r="BC9" i="1" s="1"/>
  <c r="AU10" i="1" s="1"/>
  <c r="AM10" i="1"/>
  <c r="AP10" i="1" s="1"/>
  <c r="AH11" i="1" s="1"/>
  <c r="AN10" i="1"/>
  <c r="W11" i="1"/>
  <c r="X11" i="1" s="1"/>
  <c r="Y11" i="1" s="1"/>
  <c r="AY9" i="1"/>
  <c r="N11" i="1"/>
  <c r="O11" i="1"/>
  <c r="BB9" i="1"/>
  <c r="AB10" i="1"/>
  <c r="AJ10" i="1"/>
  <c r="AK10" i="1" s="1"/>
  <c r="AO9" i="1"/>
  <c r="AJ11" i="1" l="1"/>
  <c r="AK11" i="1" s="1"/>
  <c r="AO10" i="1"/>
  <c r="AL10" i="1"/>
  <c r="Z11" i="1"/>
  <c r="AC11" i="1" s="1"/>
  <c r="U12" i="1" s="1"/>
  <c r="AZ10" i="1"/>
  <c r="BC10" i="1" s="1"/>
  <c r="AU11" i="1" s="1"/>
  <c r="BA10" i="1"/>
  <c r="BH9" i="1"/>
  <c r="J13" i="1"/>
  <c r="K13" i="1" s="1"/>
  <c r="L13" i="1" s="1"/>
  <c r="M13" i="1"/>
  <c r="AL11" i="1"/>
  <c r="AB11" i="1"/>
  <c r="AW10" i="1"/>
  <c r="AX10" i="1" s="1"/>
  <c r="BB10" i="1" s="1"/>
  <c r="O12" i="1"/>
  <c r="N12" i="1"/>
  <c r="AW11" i="1" l="1"/>
  <c r="AX11" i="1" s="1"/>
  <c r="AY11" i="1" s="1"/>
  <c r="N13" i="1"/>
  <c r="O13" i="1"/>
  <c r="AY10" i="1"/>
  <c r="BH10" i="1" s="1"/>
  <c r="Z12" i="1"/>
  <c r="AA12" i="1" s="1"/>
  <c r="W12" i="1"/>
  <c r="X12" i="1" s="1"/>
  <c r="P13" i="1"/>
  <c r="H14" i="1" s="1"/>
  <c r="AA11" i="1"/>
  <c r="AC12" i="1" l="1"/>
  <c r="U13" i="1" s="1"/>
  <c r="Z13" i="1"/>
  <c r="AA13" i="1" s="1"/>
  <c r="AN11" i="1"/>
  <c r="AM11" i="1"/>
  <c r="AB12" i="1"/>
  <c r="Y12" i="1"/>
  <c r="M14" i="1"/>
  <c r="J14" i="1"/>
  <c r="K14" i="1" s="1"/>
  <c r="L14" i="1" s="1"/>
  <c r="O14" i="1" l="1"/>
  <c r="N14" i="1"/>
  <c r="AZ11" i="1"/>
  <c r="BA11" i="1"/>
  <c r="BH11" i="1" s="1"/>
  <c r="P14" i="1"/>
  <c r="H15" i="1" s="1"/>
  <c r="AP11" i="1"/>
  <c r="AH12" i="1" s="1"/>
  <c r="AO11" i="1"/>
  <c r="W13" i="1"/>
  <c r="X13" i="1" s="1"/>
  <c r="AC13" i="1"/>
  <c r="U14" i="1" s="1"/>
  <c r="AJ12" i="1" l="1"/>
  <c r="AK12" i="1" s="1"/>
  <c r="AM12" i="1"/>
  <c r="AN12" i="1" s="1"/>
  <c r="AB13" i="1"/>
  <c r="Y13" i="1"/>
  <c r="Z14" i="1"/>
  <c r="AC14" i="1" s="1"/>
  <c r="U15" i="1" s="1"/>
  <c r="AA14" i="1"/>
  <c r="W14" i="1"/>
  <c r="X14" i="1" s="1"/>
  <c r="J15" i="1"/>
  <c r="K15" i="1" s="1"/>
  <c r="L15" i="1" s="1"/>
  <c r="M15" i="1"/>
  <c r="BC11" i="1"/>
  <c r="AU12" i="1" s="1"/>
  <c r="BB11" i="1"/>
  <c r="W15" i="1" l="1"/>
  <c r="X15" i="1" s="1"/>
  <c r="O15" i="1"/>
  <c r="N15" i="1"/>
  <c r="Y15" i="1"/>
  <c r="P15" i="1"/>
  <c r="H16" i="1" s="1"/>
  <c r="AO12" i="1"/>
  <c r="AL12" i="1"/>
  <c r="AB14" i="1"/>
  <c r="Y14" i="1"/>
  <c r="AZ12" i="1"/>
  <c r="BA12" i="1" s="1"/>
  <c r="AW12" i="1"/>
  <c r="BC12" i="1"/>
  <c r="AU13" i="1" s="1"/>
  <c r="AP12" i="1"/>
  <c r="AH13" i="1" s="1"/>
  <c r="AX12" i="1" l="1"/>
  <c r="BB12" i="1" s="1"/>
  <c r="M16" i="1"/>
  <c r="P16" i="1" s="1"/>
  <c r="H17" i="1" s="1"/>
  <c r="J16" i="1"/>
  <c r="K16" i="1" s="1"/>
  <c r="L16" i="1" s="1"/>
  <c r="AW13" i="1"/>
  <c r="AJ13" i="1"/>
  <c r="AK13" i="1" s="1"/>
  <c r="AM13" i="1"/>
  <c r="AN13" i="1" s="1"/>
  <c r="Z15" i="1"/>
  <c r="AC15" i="1" s="1"/>
  <c r="U16" i="1" s="1"/>
  <c r="AA15" i="1"/>
  <c r="AY12" i="1"/>
  <c r="J17" i="1" l="1"/>
  <c r="K17" i="1" s="1"/>
  <c r="L17" i="1" s="1"/>
  <c r="M17" i="1"/>
  <c r="BA13" i="1"/>
  <c r="AZ13" i="1"/>
  <c r="BC13" i="1" s="1"/>
  <c r="AU14" i="1" s="1"/>
  <c r="AO13" i="1"/>
  <c r="AL13" i="1"/>
  <c r="AX13" i="1" s="1"/>
  <c r="BB13" i="1" s="1"/>
  <c r="W16" i="1"/>
  <c r="X16" i="1" s="1"/>
  <c r="Y16" i="1" s="1"/>
  <c r="AP13" i="1"/>
  <c r="AH14" i="1" s="1"/>
  <c r="AB15" i="1"/>
  <c r="O16" i="1"/>
  <c r="N16" i="1"/>
  <c r="N17" i="1" l="1"/>
  <c r="O17" i="1"/>
  <c r="AP14" i="1"/>
  <c r="AH15" i="1" s="1"/>
  <c r="AJ14" i="1"/>
  <c r="AK14" i="1" s="1"/>
  <c r="AM14" i="1"/>
  <c r="AN14" i="1" s="1"/>
  <c r="P17" i="1"/>
  <c r="H18" i="1" s="1"/>
  <c r="AB16" i="1"/>
  <c r="Z16" i="1"/>
  <c r="AC16" i="1" s="1"/>
  <c r="U17" i="1" s="1"/>
  <c r="AY13" i="1"/>
  <c r="BH13" i="1" s="1"/>
  <c r="AW14" i="1"/>
  <c r="AJ15" i="1" l="1"/>
  <c r="AK15" i="1" s="1"/>
  <c r="AM15" i="1"/>
  <c r="AN15" i="1" s="1"/>
  <c r="J18" i="1"/>
  <c r="K18" i="1" s="1"/>
  <c r="L18" i="1" s="1"/>
  <c r="M18" i="1"/>
  <c r="W17" i="1"/>
  <c r="X17" i="1" s="1"/>
  <c r="AZ14" i="1"/>
  <c r="BC14" i="1" s="1"/>
  <c r="AU15" i="1" s="1"/>
  <c r="BA14" i="1"/>
  <c r="Z17" i="1"/>
  <c r="AC17" i="1" s="1"/>
  <c r="U18" i="1" s="1"/>
  <c r="AA16" i="1"/>
  <c r="AO14" i="1"/>
  <c r="AL14" i="1"/>
  <c r="W18" i="1" l="1"/>
  <c r="X18" i="1" s="1"/>
  <c r="AA17" i="1"/>
  <c r="AZ15" i="1"/>
  <c r="BA15" i="1" s="1"/>
  <c r="N18" i="1"/>
  <c r="O18" i="1"/>
  <c r="AO15" i="1"/>
  <c r="AL15" i="1"/>
  <c r="Y18" i="1"/>
  <c r="AB17" i="1"/>
  <c r="Y17" i="1"/>
  <c r="AX14" i="1"/>
  <c r="BB14" i="1" s="1"/>
  <c r="BC15" i="1"/>
  <c r="AU16" i="1" s="1"/>
  <c r="AW15" i="1"/>
  <c r="P18" i="1"/>
  <c r="H19" i="1" s="1"/>
  <c r="AP15" i="1"/>
  <c r="AH16" i="1" s="1"/>
  <c r="AX15" i="1" l="1"/>
  <c r="M19" i="1"/>
  <c r="J19" i="1"/>
  <c r="K19" i="1" s="1"/>
  <c r="L19" i="1" s="1"/>
  <c r="P19" i="1"/>
  <c r="H20" i="1" s="1"/>
  <c r="AA18" i="1"/>
  <c r="Z18" i="1"/>
  <c r="AC18" i="1" s="1"/>
  <c r="U19" i="1" s="1"/>
  <c r="AY14" i="1"/>
  <c r="BH14" i="1" s="1"/>
  <c r="AP16" i="1"/>
  <c r="AH17" i="1" s="1"/>
  <c r="AJ16" i="1"/>
  <c r="AK16" i="1" s="1"/>
  <c r="BB15" i="1"/>
  <c r="AM16" i="1"/>
  <c r="AN16" i="1" s="1"/>
  <c r="AY15" i="1"/>
  <c r="BH15" i="1" s="1"/>
  <c r="AW16" i="1"/>
  <c r="AB18" i="1"/>
  <c r="M20" i="1" l="1"/>
  <c r="P20" i="1" s="1"/>
  <c r="H21" i="1" s="1"/>
  <c r="J20" i="1"/>
  <c r="K20" i="1" s="1"/>
  <c r="L20" i="1" s="1"/>
  <c r="AO16" i="1"/>
  <c r="AL16" i="1"/>
  <c r="AJ17" i="1"/>
  <c r="AK17" i="1" s="1"/>
  <c r="AP17" i="1"/>
  <c r="AH18" i="1" s="1"/>
  <c r="AM17" i="1"/>
  <c r="AN17" i="1" s="1"/>
  <c r="AZ16" i="1"/>
  <c r="BC16" i="1" s="1"/>
  <c r="AU17" i="1" s="1"/>
  <c r="W19" i="1"/>
  <c r="X19" i="1" s="1"/>
  <c r="Y19" i="1" s="1"/>
  <c r="N19" i="1"/>
  <c r="O19" i="1"/>
  <c r="P21" i="1" l="1"/>
  <c r="H22" i="1" s="1"/>
  <c r="M21" i="1"/>
  <c r="J21" i="1"/>
  <c r="K21" i="1" s="1"/>
  <c r="L21" i="1" s="1"/>
  <c r="AJ18" i="1"/>
  <c r="AK18" i="1" s="1"/>
  <c r="AO17" i="1"/>
  <c r="AL17" i="1"/>
  <c r="AW17" i="1"/>
  <c r="AM18" i="1"/>
  <c r="AN18" i="1" s="1"/>
  <c r="N20" i="1"/>
  <c r="O20" i="1"/>
  <c r="Z19" i="1"/>
  <c r="AC19" i="1" s="1"/>
  <c r="U20" i="1" s="1"/>
  <c r="BA16" i="1"/>
  <c r="AZ17" i="1"/>
  <c r="BC17" i="1" s="1"/>
  <c r="AU18" i="1" s="1"/>
  <c r="AX16" i="1"/>
  <c r="BB16" i="1" s="1"/>
  <c r="AW18" i="1" l="1"/>
  <c r="BA17" i="1"/>
  <c r="AY16" i="1"/>
  <c r="BH16" i="1" s="1"/>
  <c r="Z20" i="1"/>
  <c r="AA20" i="1"/>
  <c r="O21" i="1"/>
  <c r="N21" i="1"/>
  <c r="AA19" i="1"/>
  <c r="AB19" i="1"/>
  <c r="AX17" i="1"/>
  <c r="BB17" i="1" s="1"/>
  <c r="AP18" i="1"/>
  <c r="AH19" i="1" s="1"/>
  <c r="J22" i="1"/>
  <c r="K22" i="1" s="1"/>
  <c r="L22" i="1" s="1"/>
  <c r="M22" i="1"/>
  <c r="P22" i="1" s="1"/>
  <c r="H23" i="1" s="1"/>
  <c r="AC20" i="1"/>
  <c r="U21" i="1" s="1"/>
  <c r="W20" i="1"/>
  <c r="X20" i="1" s="1"/>
  <c r="AZ18" i="1"/>
  <c r="BA18" i="1" s="1"/>
  <c r="AO18" i="1"/>
  <c r="AL18" i="1"/>
  <c r="M23" i="1" l="1"/>
  <c r="J23" i="1"/>
  <c r="K23" i="1" s="1"/>
  <c r="L23" i="1" s="1"/>
  <c r="P23" i="1"/>
  <c r="H24" i="1" s="1"/>
  <c r="AM19" i="1"/>
  <c r="AN19" i="1" s="1"/>
  <c r="BC18" i="1"/>
  <c r="AU19" i="1" s="1"/>
  <c r="N22" i="1"/>
  <c r="O22" i="1"/>
  <c r="AB20" i="1"/>
  <c r="Y20" i="1"/>
  <c r="AY17" i="1"/>
  <c r="BH17" i="1" s="1"/>
  <c r="W21" i="1"/>
  <c r="X21" i="1" s="1"/>
  <c r="AJ19" i="1"/>
  <c r="AK19" i="1" s="1"/>
  <c r="Z21" i="1"/>
  <c r="AA21" i="1" s="1"/>
  <c r="AX18" i="1"/>
  <c r="BB18" i="1" s="1"/>
  <c r="AY18" i="1" l="1"/>
  <c r="BH18" i="1" s="1"/>
  <c r="AZ19" i="1"/>
  <c r="BC19" i="1" s="1"/>
  <c r="AU20" i="1" s="1"/>
  <c r="BA19" i="1"/>
  <c r="AC21" i="1"/>
  <c r="U22" i="1" s="1"/>
  <c r="AP19" i="1"/>
  <c r="AH20" i="1" s="1"/>
  <c r="M24" i="1"/>
  <c r="J24" i="1"/>
  <c r="K24" i="1" s="1"/>
  <c r="L24" i="1" s="1"/>
  <c r="Z22" i="1"/>
  <c r="AA22" i="1" s="1"/>
  <c r="AW19" i="1"/>
  <c r="AO19" i="1"/>
  <c r="AL19" i="1"/>
  <c r="AB21" i="1"/>
  <c r="Y21" i="1"/>
  <c r="N23" i="1"/>
  <c r="O23" i="1"/>
  <c r="AW20" i="1" l="1"/>
  <c r="N24" i="1"/>
  <c r="O24" i="1"/>
  <c r="AJ20" i="1"/>
  <c r="AK20" i="1" s="1"/>
  <c r="AM20" i="1"/>
  <c r="AN20" i="1" s="1"/>
  <c r="Z23" i="1"/>
  <c r="AA23" i="1" s="1"/>
  <c r="AX19" i="1"/>
  <c r="BB19" i="1" s="1"/>
  <c r="P24" i="1"/>
  <c r="H25" i="1" s="1"/>
  <c r="W22" i="1"/>
  <c r="X22" i="1" s="1"/>
  <c r="AC22" i="1"/>
  <c r="U23" i="1" s="1"/>
  <c r="P25" i="1" l="1"/>
  <c r="H26" i="1" s="1"/>
  <c r="J25" i="1"/>
  <c r="K25" i="1" s="1"/>
  <c r="L25" i="1" s="1"/>
  <c r="M25" i="1"/>
  <c r="Z24" i="1"/>
  <c r="AA24" i="1"/>
  <c r="W23" i="1"/>
  <c r="X23" i="1" s="1"/>
  <c r="AC23" i="1"/>
  <c r="U24" i="1" s="1"/>
  <c r="AO20" i="1"/>
  <c r="AL20" i="1"/>
  <c r="AY19" i="1"/>
  <c r="BH19" i="1" s="1"/>
  <c r="AZ20" i="1"/>
  <c r="BC20" i="1" s="1"/>
  <c r="AU21" i="1" s="1"/>
  <c r="BA20" i="1"/>
  <c r="AB22" i="1"/>
  <c r="Y22" i="1"/>
  <c r="AP20" i="1"/>
  <c r="AH21" i="1" s="1"/>
  <c r="AX20" i="1" l="1"/>
  <c r="BB20" i="1" s="1"/>
  <c r="AJ21" i="1"/>
  <c r="AK21" i="1" s="1"/>
  <c r="AM21" i="1"/>
  <c r="AN21" i="1" s="1"/>
  <c r="AW21" i="1"/>
  <c r="AC24" i="1"/>
  <c r="U25" i="1" s="1"/>
  <c r="W24" i="1"/>
  <c r="X24" i="1" s="1"/>
  <c r="O25" i="1"/>
  <c r="N25" i="1"/>
  <c r="J26" i="1"/>
  <c r="K26" i="1" s="1"/>
  <c r="L26" i="1" s="1"/>
  <c r="M26" i="1"/>
  <c r="AB23" i="1"/>
  <c r="Y23" i="1"/>
  <c r="AB24" i="1" l="1"/>
  <c r="Y24" i="1"/>
  <c r="AO21" i="1"/>
  <c r="AL21" i="1"/>
  <c r="AX21" i="1" s="1"/>
  <c r="BB21" i="1" s="1"/>
  <c r="N26" i="1"/>
  <c r="O26" i="1"/>
  <c r="P26" i="1"/>
  <c r="H27" i="1" s="1"/>
  <c r="AZ21" i="1"/>
  <c r="BC21" i="1" s="1"/>
  <c r="AU22" i="1" s="1"/>
  <c r="BA21" i="1"/>
  <c r="AC25" i="1"/>
  <c r="U26" i="1" s="1"/>
  <c r="W25" i="1"/>
  <c r="X25" i="1" s="1"/>
  <c r="Z25" i="1"/>
  <c r="AA25" i="1"/>
  <c r="AP21" i="1"/>
  <c r="AH22" i="1" s="1"/>
  <c r="AY20" i="1"/>
  <c r="BH20" i="1" s="1"/>
  <c r="W26" i="1" l="1"/>
  <c r="X26" i="1" s="1"/>
  <c r="AC26" i="1"/>
  <c r="U27" i="1" s="1"/>
  <c r="AA26" i="1"/>
  <c r="Z26" i="1"/>
  <c r="M27" i="1"/>
  <c r="J27" i="1"/>
  <c r="K27" i="1" s="1"/>
  <c r="L27" i="1" s="1"/>
  <c r="P27" i="1"/>
  <c r="AJ22" i="1"/>
  <c r="AK22" i="1" s="1"/>
  <c r="AP22" i="1"/>
  <c r="AH23" i="1" s="1"/>
  <c r="AM22" i="1"/>
  <c r="AN22" i="1" s="1"/>
  <c r="AB25" i="1"/>
  <c r="Y25" i="1"/>
  <c r="AW22" i="1"/>
  <c r="AY21" i="1"/>
  <c r="BH21" i="1" s="1"/>
  <c r="AJ23" i="1" l="1"/>
  <c r="AK23" i="1" s="1"/>
  <c r="AM23" i="1"/>
  <c r="AN23" i="1" s="1"/>
  <c r="N27" i="1"/>
  <c r="O27" i="1"/>
  <c r="AO22" i="1"/>
  <c r="AL22" i="1"/>
  <c r="W27" i="1"/>
  <c r="X27" i="1" s="1"/>
  <c r="Y27" i="1" s="1"/>
  <c r="AZ22" i="1"/>
  <c r="BC22" i="1" s="1"/>
  <c r="AU23" i="1" s="1"/>
  <c r="AB26" i="1"/>
  <c r="Y26" i="1"/>
  <c r="AW23" i="1" l="1"/>
  <c r="AZ23" i="1"/>
  <c r="BC23" i="1" s="1"/>
  <c r="AU24" i="1" s="1"/>
  <c r="BA23" i="1"/>
  <c r="AP23" i="1"/>
  <c r="AH24" i="1" s="1"/>
  <c r="AO23" i="1"/>
  <c r="AL23" i="1"/>
  <c r="BA22" i="1"/>
  <c r="AB27" i="1"/>
  <c r="Z27" i="1"/>
  <c r="AC27" i="1" s="1"/>
  <c r="AA27" i="1"/>
  <c r="AX22" i="1"/>
  <c r="BB22" i="1" s="1"/>
  <c r="AY22" i="1" l="1"/>
  <c r="BH22" i="1" s="1"/>
  <c r="AW24" i="1"/>
  <c r="AJ24" i="1"/>
  <c r="AK24" i="1" s="1"/>
  <c r="AM24" i="1"/>
  <c r="AN24" i="1" s="1"/>
  <c r="AX23" i="1"/>
  <c r="BB23" i="1" s="1"/>
  <c r="AY23" i="1" l="1"/>
  <c r="BH23" i="1" s="1"/>
  <c r="AO24" i="1"/>
  <c r="AL24" i="1"/>
  <c r="AX24" i="1" s="1"/>
  <c r="AZ24" i="1"/>
  <c r="BC24" i="1" s="1"/>
  <c r="AU25" i="1" s="1"/>
  <c r="BA24" i="1"/>
  <c r="AP24" i="1"/>
  <c r="AH25" i="1" s="1"/>
  <c r="BB24" i="1" l="1"/>
  <c r="AW25" i="1"/>
  <c r="AY24" i="1"/>
  <c r="BH24" i="1" s="1"/>
  <c r="AJ25" i="1"/>
  <c r="AK25" i="1" s="1"/>
  <c r="AM25" i="1"/>
  <c r="AN25" i="1" s="1"/>
  <c r="AZ25" i="1" l="1"/>
  <c r="BC25" i="1" s="1"/>
  <c r="AU26" i="1" s="1"/>
  <c r="BA25" i="1"/>
  <c r="AO25" i="1"/>
  <c r="AL25" i="1"/>
  <c r="AX25" i="1" s="1"/>
  <c r="BB25" i="1" s="1"/>
  <c r="AP25" i="1"/>
  <c r="AH26" i="1" s="1"/>
  <c r="AJ26" i="1" l="1"/>
  <c r="AK26" i="1" s="1"/>
  <c r="AM26" i="1"/>
  <c r="AN26" i="1" s="1"/>
  <c r="AY25" i="1"/>
  <c r="BH25" i="1" s="1"/>
  <c r="AW26" i="1"/>
  <c r="AZ26" i="1" l="1"/>
  <c r="BC26" i="1" s="1"/>
  <c r="AU27" i="1" s="1"/>
  <c r="AP26" i="1"/>
  <c r="AH27" i="1" s="1"/>
  <c r="AO26" i="1"/>
  <c r="AL26" i="1"/>
  <c r="AX26" i="1" s="1"/>
  <c r="BB26" i="1" s="1"/>
  <c r="AJ27" i="1" l="1"/>
  <c r="AK27" i="1" s="1"/>
  <c r="AM27" i="1"/>
  <c r="AN27" i="1" s="1"/>
  <c r="AY26" i="1"/>
  <c r="AW27" i="1"/>
  <c r="BA26" i="1"/>
  <c r="AZ27" i="1" l="1"/>
  <c r="BC27" i="1" s="1"/>
  <c r="BA27" i="1"/>
  <c r="AP27" i="1"/>
  <c r="AO27" i="1"/>
  <c r="AL27" i="1"/>
  <c r="AX27" i="1" l="1"/>
  <c r="BB27" i="1" s="1"/>
  <c r="AY27" i="1" l="1"/>
  <c r="BH27" i="1" s="1"/>
</calcChain>
</file>

<file path=xl/sharedStrings.xml><?xml version="1.0" encoding="utf-8"?>
<sst xmlns="http://schemas.openxmlformats.org/spreadsheetml/2006/main" count="71" uniqueCount="24">
  <si>
    <t>Payment Amount</t>
  </si>
  <si>
    <t>Interest Payment</t>
  </si>
  <si>
    <t>Principal Payment</t>
  </si>
  <si>
    <t>Beginning Balance</t>
  </si>
  <si>
    <t>Ending Balance</t>
  </si>
  <si>
    <t>Prepayment Amount</t>
  </si>
  <si>
    <t>Year</t>
  </si>
  <si>
    <t>Tranche 1</t>
  </si>
  <si>
    <t>Interest Rate</t>
  </si>
  <si>
    <t>Expected Interest</t>
  </si>
  <si>
    <t>Actual Interest</t>
  </si>
  <si>
    <t>Actual Principal</t>
  </si>
  <si>
    <t>Actual Payment</t>
  </si>
  <si>
    <t>Remaining Interest</t>
  </si>
  <si>
    <t>Remaining Principal</t>
  </si>
  <si>
    <t>Tranche 2</t>
  </si>
  <si>
    <t>Tranche 3</t>
  </si>
  <si>
    <t>Tranche 4</t>
  </si>
  <si>
    <t>Equity Tranche</t>
  </si>
  <si>
    <t>Payment</t>
  </si>
  <si>
    <t>Yield</t>
  </si>
  <si>
    <t>Discount</t>
  </si>
  <si>
    <t>PV</t>
  </si>
  <si>
    <t>Collateral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</si>
</sst>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8"/>
  <sheetViews>
    <sheetView tabSelected="1" workbookViewId="0">
      <selection activeCell="F8" sqref="F8"/>
    </sheetView>
  </sheetViews>
  <sheetFormatPr defaultRowHeight="15" x14ac:dyDescent="0.25"/>
  <cols>
    <col min="1" max="1" width="16.5703125" bestFit="1" customWidth="1"/>
    <col min="2" max="2" width="16.42578125" bestFit="1" customWidth="1"/>
    <col min="3" max="3" width="17.28515625" bestFit="1" customWidth="1"/>
    <col min="4" max="4" width="17.42578125" bestFit="1" customWidth="1"/>
    <col min="5" max="5" width="14.42578125" bestFit="1" customWidth="1"/>
    <col min="6" max="6" width="19.7109375" bestFit="1" customWidth="1"/>
    <col min="8" max="8" width="22.7109375" style="4" customWidth="1"/>
    <col min="9" max="9" width="12.42578125" style="4" bestFit="1" customWidth="1"/>
    <col min="10" max="10" width="16.7109375" style="4" bestFit="1" customWidth="1"/>
    <col min="11" max="11" width="14.140625" style="4" bestFit="1" customWidth="1"/>
    <col min="12" max="12" width="18.140625" style="4" bestFit="1" customWidth="1"/>
    <col min="13" max="13" width="17.5703125" style="4" customWidth="1"/>
    <col min="14" max="14" width="18.85546875" style="4" bestFit="1" customWidth="1"/>
    <col min="15" max="15" width="15" style="4" bestFit="1" customWidth="1"/>
    <col min="16" max="16" width="14.42578125" style="4" bestFit="1" customWidth="1"/>
    <col min="17" max="20" width="14.42578125" style="4" customWidth="1"/>
    <col min="21" max="21" width="17.42578125" style="5" bestFit="1" customWidth="1"/>
    <col min="22" max="22" width="12.42578125" style="5" bestFit="1" customWidth="1"/>
    <col min="23" max="23" width="16.7109375" style="5" bestFit="1" customWidth="1"/>
    <col min="24" max="24" width="14.140625" style="5" bestFit="1" customWidth="1"/>
    <col min="25" max="25" width="18.140625" style="5" bestFit="1" customWidth="1"/>
    <col min="26" max="26" width="14.85546875" style="5" bestFit="1" customWidth="1"/>
    <col min="27" max="27" width="18.85546875" style="5" bestFit="1" customWidth="1"/>
    <col min="28" max="28" width="15" style="5" bestFit="1" customWidth="1"/>
    <col min="29" max="29" width="14.42578125" style="5" bestFit="1" customWidth="1"/>
    <col min="30" max="33" width="14.42578125" style="5" customWidth="1"/>
    <col min="34" max="34" width="17.42578125" style="4" bestFit="1" customWidth="1"/>
    <col min="35" max="35" width="12.42578125" style="4" bestFit="1" customWidth="1"/>
    <col min="36" max="36" width="16.7109375" style="4" bestFit="1" customWidth="1"/>
    <col min="37" max="37" width="14.140625" style="4" bestFit="1" customWidth="1"/>
    <col min="38" max="38" width="18.140625" style="4" bestFit="1" customWidth="1"/>
    <col min="39" max="39" width="14.85546875" style="4" bestFit="1" customWidth="1"/>
    <col min="40" max="40" width="18.85546875" style="4" bestFit="1" customWidth="1"/>
    <col min="41" max="41" width="15" style="4" bestFit="1" customWidth="1"/>
    <col min="42" max="42" width="14.42578125" style="4" bestFit="1" customWidth="1"/>
    <col min="43" max="46" width="14.42578125" style="4" customWidth="1"/>
    <col min="47" max="47" width="17.42578125" style="5" bestFit="1" customWidth="1"/>
    <col min="48" max="48" width="12.42578125" style="5" bestFit="1" customWidth="1"/>
    <col min="49" max="49" width="16.7109375" style="5" bestFit="1" customWidth="1"/>
    <col min="50" max="50" width="14.140625" style="5" bestFit="1" customWidth="1"/>
    <col min="51" max="51" width="18.140625" style="5" bestFit="1" customWidth="1"/>
    <col min="52" max="52" width="14.85546875" style="5" bestFit="1" customWidth="1"/>
    <col min="53" max="53" width="18.85546875" style="5" bestFit="1" customWidth="1"/>
    <col min="54" max="54" width="15" style="5" bestFit="1" customWidth="1"/>
    <col min="55" max="55" width="14.42578125" style="5" bestFit="1" customWidth="1"/>
    <col min="56" max="56" width="14.42578125" style="5" customWidth="1"/>
    <col min="57" max="57" width="20.42578125" style="5" customWidth="1"/>
    <col min="58" max="59" width="14.42578125" style="5" customWidth="1"/>
    <col min="60" max="60" width="14.140625" style="4" bestFit="1" customWidth="1"/>
  </cols>
  <sheetData>
    <row r="1" spans="1:65" x14ac:dyDescent="0.25">
      <c r="A1" s="2" t="s">
        <v>23</v>
      </c>
      <c r="B1" s="2"/>
      <c r="C1" s="2"/>
      <c r="D1" s="2"/>
      <c r="E1" s="2"/>
      <c r="F1" s="2"/>
      <c r="G1" s="19"/>
      <c r="H1" s="7" t="s">
        <v>7</v>
      </c>
      <c r="I1" s="8"/>
      <c r="J1" s="8"/>
      <c r="K1" s="8"/>
      <c r="L1" s="8"/>
      <c r="M1" s="8"/>
      <c r="N1" s="8"/>
      <c r="O1" s="8"/>
      <c r="P1" s="8"/>
      <c r="Q1" s="9"/>
      <c r="R1" s="9"/>
      <c r="S1" s="9"/>
      <c r="T1" s="10"/>
      <c r="U1" s="14" t="s">
        <v>15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H1" s="7" t="s">
        <v>16</v>
      </c>
      <c r="AI1" s="8"/>
      <c r="AJ1" s="8"/>
      <c r="AK1" s="8"/>
      <c r="AL1" s="8"/>
      <c r="AM1" s="8"/>
      <c r="AN1" s="8"/>
      <c r="AO1" s="8"/>
      <c r="AP1" s="8"/>
      <c r="AQ1" s="15"/>
      <c r="AR1" s="15"/>
      <c r="AS1" s="15"/>
      <c r="AT1" s="16"/>
      <c r="AU1" s="3" t="s">
        <v>17</v>
      </c>
      <c r="AV1" s="3"/>
      <c r="AW1" s="3"/>
      <c r="AX1" s="3"/>
      <c r="AY1" s="3"/>
      <c r="AZ1" s="3"/>
      <c r="BA1" s="3"/>
      <c r="BB1" s="3"/>
      <c r="BC1" s="3"/>
      <c r="BD1" s="13"/>
      <c r="BE1" s="13"/>
      <c r="BF1" s="13"/>
      <c r="BG1" s="13"/>
      <c r="BH1" s="23" t="s">
        <v>18</v>
      </c>
      <c r="BI1" s="24"/>
      <c r="BJ1" s="24"/>
      <c r="BK1" s="24"/>
      <c r="BL1" s="24"/>
    </row>
    <row r="2" spans="1:6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4" t="s">
        <v>3</v>
      </c>
      <c r="I2" s="4" t="s">
        <v>8</v>
      </c>
      <c r="J2" s="4" t="s">
        <v>9</v>
      </c>
      <c r="K2" s="4" t="s">
        <v>10</v>
      </c>
      <c r="L2" s="4" t="s">
        <v>13</v>
      </c>
      <c r="M2" s="4" t="s">
        <v>11</v>
      </c>
      <c r="N2" s="4" t="s">
        <v>14</v>
      </c>
      <c r="O2" s="4" t="s">
        <v>12</v>
      </c>
      <c r="P2" s="4" t="s">
        <v>4</v>
      </c>
      <c r="Q2" s="6" t="s">
        <v>6</v>
      </c>
      <c r="R2" s="4" t="s">
        <v>21</v>
      </c>
      <c r="S2" s="4" t="s">
        <v>22</v>
      </c>
      <c r="T2" s="12" t="s">
        <v>20</v>
      </c>
      <c r="U2" s="5" t="s">
        <v>3</v>
      </c>
      <c r="V2" s="5" t="s">
        <v>8</v>
      </c>
      <c r="W2" s="5" t="s">
        <v>9</v>
      </c>
      <c r="X2" s="5" t="s">
        <v>10</v>
      </c>
      <c r="Y2" s="5" t="s">
        <v>13</v>
      </c>
      <c r="Z2" s="5" t="s">
        <v>11</v>
      </c>
      <c r="AA2" s="5" t="s">
        <v>14</v>
      </c>
      <c r="AB2" s="5" t="s">
        <v>12</v>
      </c>
      <c r="AC2" s="5" t="s">
        <v>4</v>
      </c>
      <c r="AD2" s="17" t="s">
        <v>6</v>
      </c>
      <c r="AE2" s="18" t="s">
        <v>21</v>
      </c>
      <c r="AF2" s="18" t="s">
        <v>22</v>
      </c>
      <c r="AG2" s="12" t="s">
        <v>20</v>
      </c>
      <c r="AH2" s="4" t="s">
        <v>3</v>
      </c>
      <c r="AI2" s="4" t="s">
        <v>8</v>
      </c>
      <c r="AJ2" s="4" t="s">
        <v>9</v>
      </c>
      <c r="AK2" s="4" t="s">
        <v>10</v>
      </c>
      <c r="AL2" s="4" t="s">
        <v>13</v>
      </c>
      <c r="AM2" s="4" t="s">
        <v>11</v>
      </c>
      <c r="AN2" s="4" t="s">
        <v>14</v>
      </c>
      <c r="AO2" s="4" t="s">
        <v>12</v>
      </c>
      <c r="AP2" s="4" t="s">
        <v>4</v>
      </c>
      <c r="AQ2" s="4" t="s">
        <v>6</v>
      </c>
      <c r="AR2" s="4" t="s">
        <v>21</v>
      </c>
      <c r="AS2" s="4" t="s">
        <v>22</v>
      </c>
      <c r="AT2" s="12" t="s">
        <v>20</v>
      </c>
      <c r="AU2" s="5" t="s">
        <v>3</v>
      </c>
      <c r="AV2" s="5" t="s">
        <v>8</v>
      </c>
      <c r="AW2" s="5" t="s">
        <v>9</v>
      </c>
      <c r="AX2" s="5" t="s">
        <v>10</v>
      </c>
      <c r="AY2" s="5" t="s">
        <v>13</v>
      </c>
      <c r="AZ2" s="5" t="s">
        <v>11</v>
      </c>
      <c r="BA2" s="5" t="s">
        <v>14</v>
      </c>
      <c r="BB2" s="5" t="s">
        <v>12</v>
      </c>
      <c r="BC2" s="5" t="s">
        <v>4</v>
      </c>
      <c r="BD2" s="18" t="s">
        <v>6</v>
      </c>
      <c r="BE2" s="18" t="s">
        <v>21</v>
      </c>
      <c r="BF2" s="18" t="s">
        <v>22</v>
      </c>
      <c r="BG2" s="22" t="s">
        <v>20</v>
      </c>
      <c r="BH2" s="4" t="s">
        <v>19</v>
      </c>
      <c r="BI2" s="4" t="s">
        <v>6</v>
      </c>
      <c r="BJ2" s="4" t="s">
        <v>21</v>
      </c>
      <c r="BK2" s="4" t="s">
        <v>22</v>
      </c>
      <c r="BL2" s="12" t="s">
        <v>20</v>
      </c>
      <c r="BM2" s="25" t="s">
        <v>22</v>
      </c>
    </row>
    <row r="3" spans="1:65" x14ac:dyDescent="0.25">
      <c r="A3">
        <v>92114.732749299495</v>
      </c>
      <c r="B3">
        <v>35000</v>
      </c>
      <c r="C3">
        <v>57114.732749299503</v>
      </c>
      <c r="D3">
        <v>500000</v>
      </c>
      <c r="E3">
        <v>442885.26725069998</v>
      </c>
      <c r="F3">
        <v>49209.474138966703</v>
      </c>
      <c r="G3">
        <v>1</v>
      </c>
      <c r="H3" s="4">
        <v>100000</v>
      </c>
      <c r="I3" s="4">
        <v>0.05</v>
      </c>
      <c r="J3" s="4">
        <f>H3*I3</f>
        <v>5000</v>
      </c>
      <c r="K3" s="4">
        <f>IF(J3&lt;B3,J3,B3)</f>
        <v>5000</v>
      </c>
      <c r="L3" s="4">
        <f>B3-K3</f>
        <v>30000</v>
      </c>
      <c r="M3" s="4">
        <f>IF(C3&gt;H3,H3,C3)</f>
        <v>57114.732749299503</v>
      </c>
      <c r="N3" s="4">
        <f>C3-M3</f>
        <v>0</v>
      </c>
      <c r="O3" s="4">
        <f>M3+K3</f>
        <v>62114.732749299503</v>
      </c>
      <c r="P3" s="4">
        <f>H3-M3</f>
        <v>42885.267250700497</v>
      </c>
      <c r="Q3" s="4">
        <v>1</v>
      </c>
      <c r="R3" s="4">
        <f>POWER((1+$T$3),Q3)</f>
        <v>1.0499996828948208</v>
      </c>
      <c r="S3" s="4">
        <f>O3/R3</f>
        <v>59156.906198343662</v>
      </c>
      <c r="T3" s="12">
        <v>4.9999682894820728E-2</v>
      </c>
      <c r="U3" s="5">
        <v>100000</v>
      </c>
      <c r="V3" s="5">
        <v>0.05</v>
      </c>
      <c r="W3" s="5">
        <f>U3*V3</f>
        <v>5000</v>
      </c>
      <c r="X3" s="5">
        <f>IF(W3&lt;L3,W3,L3)</f>
        <v>5000</v>
      </c>
      <c r="Y3" s="5">
        <f>L3-X3</f>
        <v>25000</v>
      </c>
      <c r="Z3" s="5">
        <f>IF(N3&gt;U3,U3,N3)</f>
        <v>0</v>
      </c>
      <c r="AA3" s="5">
        <f>N3-Z3</f>
        <v>0</v>
      </c>
      <c r="AB3" s="5">
        <f>X3+Z3</f>
        <v>5000</v>
      </c>
      <c r="AC3" s="5">
        <f>U3-Z3</f>
        <v>100000</v>
      </c>
      <c r="AD3" s="5">
        <v>1</v>
      </c>
      <c r="AE3" s="18">
        <f>POWER((1+$AG$3),AD3)</f>
        <v>1.05</v>
      </c>
      <c r="AF3" s="18">
        <f>AB3/AE3</f>
        <v>4761.9047619047615</v>
      </c>
      <c r="AG3" s="20">
        <v>0.05</v>
      </c>
      <c r="AH3" s="4">
        <v>100000</v>
      </c>
      <c r="AI3" s="4">
        <v>0.05</v>
      </c>
      <c r="AJ3" s="4">
        <f>AH3*AI3</f>
        <v>5000</v>
      </c>
      <c r="AK3" s="4">
        <f>IF(AJ3&lt;Y3,AJ3,Y3)</f>
        <v>5000</v>
      </c>
      <c r="AL3" s="4">
        <f>Y3-AK3</f>
        <v>20000</v>
      </c>
      <c r="AM3" s="4">
        <f>IF(AA3&gt;AH3,AH3,AA3)</f>
        <v>0</v>
      </c>
      <c r="AN3" s="4">
        <f>AA3-AM3</f>
        <v>0</v>
      </c>
      <c r="AO3" s="4">
        <f>AK3+AM3</f>
        <v>5000</v>
      </c>
      <c r="AP3" s="4">
        <f>AH3-AM3</f>
        <v>100000</v>
      </c>
      <c r="AQ3" s="4">
        <v>1</v>
      </c>
      <c r="AR3" s="4">
        <f>POWER((1+$AT$3),AQ3)</f>
        <v>1.05</v>
      </c>
      <c r="AS3" s="4">
        <f>AO3/AR3</f>
        <v>4761.9047619047615</v>
      </c>
      <c r="AT3" s="21">
        <v>0.05</v>
      </c>
      <c r="AU3" s="5">
        <v>100000</v>
      </c>
      <c r="AV3" s="5">
        <v>0.05</v>
      </c>
      <c r="AW3" s="5">
        <f>AU3*AV3</f>
        <v>5000</v>
      </c>
      <c r="AX3" s="5">
        <f>IF(AW3&lt;AL3,AW3,AL3)</f>
        <v>5000</v>
      </c>
      <c r="AY3" s="5">
        <f>AL3-AX3</f>
        <v>15000</v>
      </c>
      <c r="AZ3" s="5">
        <f>IF(AN3&gt;AU3,AU3,AN3)</f>
        <v>0</v>
      </c>
      <c r="BA3" s="5">
        <f>AN3-AZ3</f>
        <v>0</v>
      </c>
      <c r="BB3" s="5">
        <f>AX3+AZ3</f>
        <v>5000</v>
      </c>
      <c r="BC3" s="5">
        <f>AU3-AZ3</f>
        <v>100000</v>
      </c>
      <c r="BD3" s="5">
        <v>1</v>
      </c>
      <c r="BE3" s="5">
        <f>POWER((1+$BG$3),BD3)</f>
        <v>1.05</v>
      </c>
      <c r="BF3" s="5">
        <f>BB3/BE3</f>
        <v>4761.9047619047615</v>
      </c>
      <c r="BG3" s="22">
        <v>0.05</v>
      </c>
      <c r="BH3" s="4">
        <f>AY3+BA3</f>
        <v>15000</v>
      </c>
      <c r="BI3" s="4">
        <v>1</v>
      </c>
      <c r="BJ3" s="4">
        <f>POWER((1+$BL$3),BI3)</f>
        <v>1.246041606360234</v>
      </c>
      <c r="BK3" s="4">
        <f>BH3/BJ3</f>
        <v>12038.121298225302</v>
      </c>
      <c r="BL3" s="21">
        <v>0.24604160636023387</v>
      </c>
      <c r="BM3">
        <v>50000</v>
      </c>
    </row>
    <row r="4" spans="1:65" x14ac:dyDescent="0.25">
      <c r="A4">
        <v>82141.983070194503</v>
      </c>
      <c r="B4">
        <v>31001.968707549</v>
      </c>
      <c r="C4">
        <v>51140.014362645401</v>
      </c>
      <c r="D4">
        <v>442885.26725069998</v>
      </c>
      <c r="E4">
        <v>391745.25288805499</v>
      </c>
      <c r="F4">
        <v>43527.250320895</v>
      </c>
      <c r="G4">
        <v>2</v>
      </c>
      <c r="H4" s="4">
        <f>P3</f>
        <v>42885.267250700497</v>
      </c>
      <c r="I4" s="4">
        <v>0.05</v>
      </c>
      <c r="J4" s="4">
        <f>H4*I4</f>
        <v>2144.263362535025</v>
      </c>
      <c r="K4" s="4">
        <f>IF(J4&lt;B4,J4,B4)</f>
        <v>2144.263362535025</v>
      </c>
      <c r="L4" s="4">
        <f>B4-K4</f>
        <v>28857.705345013976</v>
      </c>
      <c r="M4" s="4">
        <f>IF(C4&gt;H4,H4,C4)</f>
        <v>42885.267250700497</v>
      </c>
      <c r="N4" s="4">
        <f>C4-M4</f>
        <v>8254.7471119449037</v>
      </c>
      <c r="O4" s="4">
        <f>M4+K4</f>
        <v>45029.530613235525</v>
      </c>
      <c r="P4" s="4">
        <f>H4-M4</f>
        <v>0</v>
      </c>
      <c r="Q4" s="4">
        <v>2</v>
      </c>
      <c r="R4" s="4">
        <f>POWER((1+$T$3),Q4)</f>
        <v>1.1024993340792242</v>
      </c>
      <c r="S4" s="4">
        <f>O4/R4</f>
        <v>40843.136336987358</v>
      </c>
      <c r="U4" s="5">
        <f>AC3</f>
        <v>100000</v>
      </c>
      <c r="V4" s="5">
        <v>0.05</v>
      </c>
      <c r="W4" s="5">
        <f>U4*V4</f>
        <v>5000</v>
      </c>
      <c r="X4" s="5">
        <f>IF(W4&lt;L4,W4,L4)</f>
        <v>5000</v>
      </c>
      <c r="Y4" s="5">
        <f>L4-X4</f>
        <v>23857.705345013976</v>
      </c>
      <c r="Z4" s="5">
        <f>IF(N4&gt;U4,U4,N4)</f>
        <v>8254.7471119449037</v>
      </c>
      <c r="AA4" s="5">
        <f>N4-Z4</f>
        <v>0</v>
      </c>
      <c r="AB4" s="5">
        <f>X4+Z4</f>
        <v>13254.747111944904</v>
      </c>
      <c r="AC4" s="5">
        <f>U4-Z4</f>
        <v>91745.252888055096</v>
      </c>
      <c r="AD4" s="5">
        <v>2</v>
      </c>
      <c r="AE4" s="18">
        <f t="shared" ref="AE4:AE7" si="0">POWER((1+$AG$3),AD4)</f>
        <v>1.1025</v>
      </c>
      <c r="AF4" s="18">
        <f t="shared" ref="AF4:AF7" si="1">AB4/AE4</f>
        <v>12022.446360040729</v>
      </c>
      <c r="AH4" s="4">
        <f>AP3</f>
        <v>100000</v>
      </c>
      <c r="AI4" s="4">
        <v>0.05</v>
      </c>
      <c r="AJ4" s="4">
        <f>AH4*AI4</f>
        <v>5000</v>
      </c>
      <c r="AK4" s="4">
        <f>IF(AJ4&lt;Y4,AJ4,Y4)</f>
        <v>5000</v>
      </c>
      <c r="AL4" s="4">
        <f>Y4-AK4</f>
        <v>18857.705345013976</v>
      </c>
      <c r="AM4" s="4">
        <f>IF(AA4&gt;AH4,AH4,AA4)</f>
        <v>0</v>
      </c>
      <c r="AN4" s="4">
        <f>AA4-AM4</f>
        <v>0</v>
      </c>
      <c r="AO4" s="4">
        <f>AK4+AM4</f>
        <v>5000</v>
      </c>
      <c r="AP4" s="4">
        <f>AH4-AM4</f>
        <v>100000</v>
      </c>
      <c r="AQ4" s="4">
        <v>2</v>
      </c>
      <c r="AR4" s="4">
        <f t="shared" ref="AR4:AR10" si="2">POWER((1+$AT$3),AQ4)</f>
        <v>1.1025</v>
      </c>
      <c r="AS4" s="4">
        <f t="shared" ref="AS4:AS10" si="3">AO4/AR4</f>
        <v>4535.1473922902496</v>
      </c>
      <c r="AU4" s="5">
        <f>BC3</f>
        <v>100000</v>
      </c>
      <c r="AV4" s="5">
        <v>0.05</v>
      </c>
      <c r="AW4" s="5">
        <f>AU4*AV4</f>
        <v>5000</v>
      </c>
      <c r="AX4" s="5">
        <f>IF(AW4&lt;AL4,AW4,AL4)</f>
        <v>5000</v>
      </c>
      <c r="AY4" s="5">
        <f>AL4-AX4</f>
        <v>13857.705345013976</v>
      </c>
      <c r="AZ4" s="5">
        <f>IF(AN4&gt;AU4,AU4,AN4)</f>
        <v>0</v>
      </c>
      <c r="BA4" s="5">
        <f>AN4-AZ4</f>
        <v>0</v>
      </c>
      <c r="BB4" s="5">
        <f>AX4+AZ4</f>
        <v>5000</v>
      </c>
      <c r="BC4" s="5">
        <f>AU4-AZ4</f>
        <v>100000</v>
      </c>
      <c r="BD4" s="5">
        <v>2</v>
      </c>
      <c r="BE4" s="5">
        <f t="shared" ref="BE4:BE15" si="4">POWER((1+$BG$3),BD4)</f>
        <v>1.1025</v>
      </c>
      <c r="BF4" s="5">
        <f t="shared" ref="BF4:BF15" si="5">BB4/BE4</f>
        <v>4535.1473922902496</v>
      </c>
      <c r="BH4" s="4">
        <f>AY4+BA4</f>
        <v>13857.705345013976</v>
      </c>
      <c r="BI4" s="4">
        <v>2</v>
      </c>
      <c r="BJ4" s="4">
        <f t="shared" ref="BJ4:BJ27" si="6">POWER((1+$BL$3),BI4)</f>
        <v>1.5526196847807923</v>
      </c>
      <c r="BK4" s="4">
        <f t="shared" ref="BK4:BK27" si="7">BH4/BJ4</f>
        <v>8925.3701217697017</v>
      </c>
      <c r="BL4" s="4"/>
    </row>
    <row r="5" spans="1:65" x14ac:dyDescent="0.25">
      <c r="A5">
        <v>73194.675585954494</v>
      </c>
      <c r="B5">
        <v>27422.167702163799</v>
      </c>
      <c r="C5">
        <v>45772.507883790597</v>
      </c>
      <c r="D5">
        <v>391745.25288805499</v>
      </c>
      <c r="E5">
        <v>345972.745004264</v>
      </c>
      <c r="F5">
        <v>38441.416111584898</v>
      </c>
      <c r="G5">
        <v>3</v>
      </c>
      <c r="H5" s="4">
        <f t="shared" ref="H5:H27" si="8">P4</f>
        <v>0</v>
      </c>
      <c r="I5" s="4">
        <v>0.05</v>
      </c>
      <c r="J5" s="4">
        <f t="shared" ref="J5:J27" si="9">H5*I5</f>
        <v>0</v>
      </c>
      <c r="K5" s="4">
        <f t="shared" ref="K5:K27" si="10">IF(J5&lt;B5,J5,B5)</f>
        <v>0</v>
      </c>
      <c r="L5" s="4">
        <f t="shared" ref="L5:L27" si="11">B5-K5</f>
        <v>27422.167702163799</v>
      </c>
      <c r="M5" s="4">
        <f t="shared" ref="M5:M27" si="12">IF(C5&gt;H5,H5,C5)</f>
        <v>0</v>
      </c>
      <c r="N5" s="4">
        <f t="shared" ref="N5:N27" si="13">C5-M5</f>
        <v>45772.507883790597</v>
      </c>
      <c r="O5" s="4">
        <f t="shared" ref="O5:O27" si="14">M5+K5</f>
        <v>0</v>
      </c>
      <c r="P5" s="4">
        <f t="shared" ref="P5:P27" si="15">H5-M5</f>
        <v>0</v>
      </c>
      <c r="S5" s="11">
        <f>SUM(S3:S4)</f>
        <v>100000.04253533101</v>
      </c>
      <c r="U5" s="5">
        <f t="shared" ref="U5:U27" si="16">AC4</f>
        <v>91745.252888055096</v>
      </c>
      <c r="V5" s="5">
        <v>0.05</v>
      </c>
      <c r="W5" s="5">
        <f t="shared" ref="W5:W27" si="17">U5*V5</f>
        <v>4587.2626444027546</v>
      </c>
      <c r="X5" s="5">
        <f t="shared" ref="X5:X27" si="18">IF(W5&lt;L5,W5,L5)</f>
        <v>4587.2626444027546</v>
      </c>
      <c r="Y5" s="5">
        <f t="shared" ref="Y5:Y27" si="19">L5-X5</f>
        <v>22834.905057761043</v>
      </c>
      <c r="Z5" s="5">
        <f t="shared" ref="Z5:Z27" si="20">IF(N5&gt;U5,U5,N5)</f>
        <v>45772.507883790597</v>
      </c>
      <c r="AA5" s="5">
        <f t="shared" ref="AA5:AA27" si="21">N5-Z5</f>
        <v>0</v>
      </c>
      <c r="AB5" s="5">
        <f t="shared" ref="AB5:AB27" si="22">X5+Z5</f>
        <v>50359.770528193352</v>
      </c>
      <c r="AC5" s="5">
        <f t="shared" ref="AC5:AC27" si="23">U5-Z5</f>
        <v>45972.7450042645</v>
      </c>
      <c r="AD5" s="5">
        <v>3</v>
      </c>
      <c r="AE5" s="18">
        <f t="shared" si="0"/>
        <v>1.1576250000000001</v>
      </c>
      <c r="AF5" s="18">
        <f t="shared" si="1"/>
        <v>43502.663235670749</v>
      </c>
      <c r="AH5" s="4">
        <f t="shared" ref="AH5:AH27" si="24">AP4</f>
        <v>100000</v>
      </c>
      <c r="AI5" s="4">
        <v>0.05</v>
      </c>
      <c r="AJ5" s="4">
        <f t="shared" ref="AJ5:AJ27" si="25">AH5*AI5</f>
        <v>5000</v>
      </c>
      <c r="AK5" s="4">
        <f t="shared" ref="AK5:AK27" si="26">IF(AJ5&lt;Y5,AJ5,Y5)</f>
        <v>5000</v>
      </c>
      <c r="AL5" s="4">
        <f t="shared" ref="AL5:AL27" si="27">Y5-AK5</f>
        <v>17834.905057761043</v>
      </c>
      <c r="AM5" s="4">
        <f t="shared" ref="AM5:AM27" si="28">IF(AA5&gt;AH5,AH5,AA5)</f>
        <v>0</v>
      </c>
      <c r="AN5" s="4">
        <f t="shared" ref="AN5:AN27" si="29">AA5-AM5</f>
        <v>0</v>
      </c>
      <c r="AO5" s="4">
        <f t="shared" ref="AO5:AO27" si="30">AK5+AM5</f>
        <v>5000</v>
      </c>
      <c r="AP5" s="4">
        <f t="shared" ref="AP5:AP27" si="31">AH5-AM5</f>
        <v>100000</v>
      </c>
      <c r="AQ5" s="4">
        <v>3</v>
      </c>
      <c r="AR5" s="4">
        <f t="shared" si="2"/>
        <v>1.1576250000000001</v>
      </c>
      <c r="AS5" s="4">
        <f t="shared" si="3"/>
        <v>4319.1879926573802</v>
      </c>
      <c r="AU5" s="5">
        <f t="shared" ref="AU5:AU27" si="32">BC4</f>
        <v>100000</v>
      </c>
      <c r="AV5" s="5">
        <v>0.05</v>
      </c>
      <c r="AW5" s="5">
        <f t="shared" ref="AW5:AW27" si="33">AU5*AV5</f>
        <v>5000</v>
      </c>
      <c r="AX5" s="5">
        <f t="shared" ref="AX5:AX27" si="34">IF(AW5&lt;AL5,AW5,AL5)</f>
        <v>5000</v>
      </c>
      <c r="AY5" s="5">
        <f t="shared" ref="AY5:AY27" si="35">AL5-AX5</f>
        <v>12834.905057761043</v>
      </c>
      <c r="AZ5" s="5">
        <f t="shared" ref="AZ5:AZ27" si="36">IF(AN5&gt;AU5,AU5,AN5)</f>
        <v>0</v>
      </c>
      <c r="BA5" s="5">
        <f t="shared" ref="BA5:BA27" si="37">AN5-AZ5</f>
        <v>0</v>
      </c>
      <c r="BB5" s="5">
        <f t="shared" ref="BB5:BB27" si="38">AX5+AZ5</f>
        <v>5000</v>
      </c>
      <c r="BC5" s="5">
        <f t="shared" ref="BC5:BC27" si="39">AU5-AZ5</f>
        <v>100000</v>
      </c>
      <c r="BD5" s="5">
        <v>3</v>
      </c>
      <c r="BE5" s="5">
        <f t="shared" si="4"/>
        <v>1.1576250000000001</v>
      </c>
      <c r="BF5" s="5">
        <f t="shared" si="5"/>
        <v>4319.1879926573802</v>
      </c>
      <c r="BH5" s="4">
        <f t="shared" ref="BH5:BH27" si="40">AY5+BA5</f>
        <v>12834.905057761043</v>
      </c>
      <c r="BI5" s="4">
        <v>3</v>
      </c>
      <c r="BJ5" s="4">
        <f t="shared" si="6"/>
        <v>1.9346287260907784</v>
      </c>
      <c r="BK5" s="4">
        <f t="shared" si="7"/>
        <v>6634.2988112742378</v>
      </c>
      <c r="BL5" s="4"/>
    </row>
    <row r="6" spans="1:65" x14ac:dyDescent="0.25">
      <c r="A6">
        <v>65169.223889695597</v>
      </c>
      <c r="B6">
        <v>24218.0921502985</v>
      </c>
      <c r="C6">
        <v>40951.131739397097</v>
      </c>
      <c r="D6">
        <v>345972.745004264</v>
      </c>
      <c r="E6">
        <v>305021.61326486699</v>
      </c>
      <c r="F6">
        <v>33891.290362763</v>
      </c>
      <c r="G6">
        <v>4</v>
      </c>
      <c r="H6" s="4">
        <f t="shared" si="8"/>
        <v>0</v>
      </c>
      <c r="I6" s="4">
        <v>0.05</v>
      </c>
      <c r="J6" s="4">
        <f t="shared" si="9"/>
        <v>0</v>
      </c>
      <c r="K6" s="4">
        <f t="shared" si="10"/>
        <v>0</v>
      </c>
      <c r="L6" s="4">
        <f t="shared" si="11"/>
        <v>24218.0921502985</v>
      </c>
      <c r="M6" s="4">
        <f t="shared" si="12"/>
        <v>0</v>
      </c>
      <c r="N6" s="4">
        <f t="shared" si="13"/>
        <v>40951.131739397097</v>
      </c>
      <c r="O6" s="4">
        <f t="shared" si="14"/>
        <v>0</v>
      </c>
      <c r="P6" s="4">
        <f t="shared" si="15"/>
        <v>0</v>
      </c>
      <c r="U6" s="5">
        <f t="shared" si="16"/>
        <v>45972.7450042645</v>
      </c>
      <c r="V6" s="5">
        <v>0.05</v>
      </c>
      <c r="W6" s="5">
        <f t="shared" si="17"/>
        <v>2298.6372502132249</v>
      </c>
      <c r="X6" s="5">
        <f t="shared" si="18"/>
        <v>2298.6372502132249</v>
      </c>
      <c r="Y6" s="5">
        <f t="shared" si="19"/>
        <v>21919.454900085275</v>
      </c>
      <c r="Z6" s="5">
        <f t="shared" si="20"/>
        <v>40951.131739397097</v>
      </c>
      <c r="AA6" s="5">
        <f t="shared" si="21"/>
        <v>0</v>
      </c>
      <c r="AB6" s="5">
        <f t="shared" si="22"/>
        <v>43249.768989610318</v>
      </c>
      <c r="AC6" s="5">
        <f t="shared" si="23"/>
        <v>5021.6132648674029</v>
      </c>
      <c r="AD6" s="5">
        <v>4</v>
      </c>
      <c r="AE6" s="18">
        <f t="shared" si="0"/>
        <v>1.21550625</v>
      </c>
      <c r="AF6" s="18">
        <f t="shared" si="1"/>
        <v>35581.691981929602</v>
      </c>
      <c r="AH6" s="4">
        <f t="shared" si="24"/>
        <v>100000</v>
      </c>
      <c r="AI6" s="4">
        <v>0.05</v>
      </c>
      <c r="AJ6" s="4">
        <f t="shared" si="25"/>
        <v>5000</v>
      </c>
      <c r="AK6" s="4">
        <f t="shared" si="26"/>
        <v>5000</v>
      </c>
      <c r="AL6" s="4">
        <f t="shared" si="27"/>
        <v>16919.454900085275</v>
      </c>
      <c r="AM6" s="4">
        <f t="shared" si="28"/>
        <v>0</v>
      </c>
      <c r="AN6" s="4">
        <f t="shared" si="29"/>
        <v>0</v>
      </c>
      <c r="AO6" s="4">
        <f t="shared" si="30"/>
        <v>5000</v>
      </c>
      <c r="AP6" s="4">
        <f t="shared" si="31"/>
        <v>100000</v>
      </c>
      <c r="AQ6" s="4">
        <v>4</v>
      </c>
      <c r="AR6" s="4">
        <f t="shared" si="2"/>
        <v>1.21550625</v>
      </c>
      <c r="AS6" s="4">
        <f t="shared" si="3"/>
        <v>4113.5123739594101</v>
      </c>
      <c r="AU6" s="5">
        <f t="shared" si="32"/>
        <v>100000</v>
      </c>
      <c r="AV6" s="5">
        <v>0.05</v>
      </c>
      <c r="AW6" s="5">
        <f t="shared" si="33"/>
        <v>5000</v>
      </c>
      <c r="AX6" s="5">
        <f t="shared" si="34"/>
        <v>5000</v>
      </c>
      <c r="AY6" s="5">
        <f t="shared" si="35"/>
        <v>11919.454900085275</v>
      </c>
      <c r="AZ6" s="5">
        <f t="shared" si="36"/>
        <v>0</v>
      </c>
      <c r="BA6" s="5">
        <f t="shared" si="37"/>
        <v>0</v>
      </c>
      <c r="BB6" s="5">
        <f t="shared" si="38"/>
        <v>5000</v>
      </c>
      <c r="BC6" s="5">
        <f t="shared" si="39"/>
        <v>100000</v>
      </c>
      <c r="BD6" s="5">
        <v>4</v>
      </c>
      <c r="BE6" s="5">
        <f t="shared" si="4"/>
        <v>1.21550625</v>
      </c>
      <c r="BF6" s="5">
        <f t="shared" si="5"/>
        <v>4113.5123739594101</v>
      </c>
      <c r="BH6" s="4">
        <f t="shared" si="40"/>
        <v>11919.454900085275</v>
      </c>
      <c r="BI6" s="4">
        <v>4</v>
      </c>
      <c r="BJ6" s="4">
        <f t="shared" si="6"/>
        <v>2.4106278855688066</v>
      </c>
      <c r="BK6" s="4">
        <f t="shared" si="7"/>
        <v>4944.5436898166408</v>
      </c>
      <c r="BL6" s="4"/>
    </row>
    <row r="7" spans="1:65" x14ac:dyDescent="0.25">
      <c r="A7">
        <v>57972.438776156203</v>
      </c>
      <c r="B7">
        <v>21351.512928540698</v>
      </c>
      <c r="C7">
        <v>36620.925847615501</v>
      </c>
      <c r="D7">
        <v>305021.61326486699</v>
      </c>
      <c r="E7">
        <v>268400.687417251</v>
      </c>
      <c r="F7">
        <v>29822.298601916798</v>
      </c>
      <c r="G7">
        <v>5</v>
      </c>
      <c r="H7" s="4">
        <f t="shared" si="8"/>
        <v>0</v>
      </c>
      <c r="I7" s="4">
        <v>0.05</v>
      </c>
      <c r="J7" s="4">
        <f t="shared" si="9"/>
        <v>0</v>
      </c>
      <c r="K7" s="4">
        <f t="shared" si="10"/>
        <v>0</v>
      </c>
      <c r="L7" s="4">
        <f t="shared" si="11"/>
        <v>21351.512928540698</v>
      </c>
      <c r="M7" s="4">
        <f t="shared" si="12"/>
        <v>0</v>
      </c>
      <c r="N7" s="4">
        <f t="shared" si="13"/>
        <v>36620.925847615501</v>
      </c>
      <c r="O7" s="4">
        <f t="shared" si="14"/>
        <v>0</v>
      </c>
      <c r="P7" s="4">
        <f t="shared" si="15"/>
        <v>0</v>
      </c>
      <c r="U7" s="5">
        <f t="shared" si="16"/>
        <v>5021.6132648674029</v>
      </c>
      <c r="V7" s="5">
        <v>0.05</v>
      </c>
      <c r="W7" s="5">
        <f t="shared" si="17"/>
        <v>251.08066324337017</v>
      </c>
      <c r="X7" s="5">
        <f t="shared" si="18"/>
        <v>251.08066324337017</v>
      </c>
      <c r="Y7" s="5">
        <f t="shared" si="19"/>
        <v>21100.432265297328</v>
      </c>
      <c r="Z7" s="5">
        <f t="shared" si="20"/>
        <v>5021.6132648674029</v>
      </c>
      <c r="AA7" s="5">
        <f t="shared" si="21"/>
        <v>31599.312582748098</v>
      </c>
      <c r="AB7" s="5">
        <f t="shared" si="22"/>
        <v>5272.6939281107734</v>
      </c>
      <c r="AC7" s="5">
        <f t="shared" si="23"/>
        <v>0</v>
      </c>
      <c r="AD7" s="5">
        <v>5</v>
      </c>
      <c r="AE7" s="18">
        <f t="shared" si="0"/>
        <v>1.2762815625000001</v>
      </c>
      <c r="AF7" s="18">
        <f t="shared" si="1"/>
        <v>4131.2936604541546</v>
      </c>
      <c r="AH7" s="4">
        <f t="shared" si="24"/>
        <v>100000</v>
      </c>
      <c r="AI7" s="4">
        <v>0.05</v>
      </c>
      <c r="AJ7" s="4">
        <f t="shared" si="25"/>
        <v>5000</v>
      </c>
      <c r="AK7" s="4">
        <f t="shared" si="26"/>
        <v>5000</v>
      </c>
      <c r="AL7" s="4">
        <f t="shared" si="27"/>
        <v>16100.432265297328</v>
      </c>
      <c r="AM7" s="4">
        <f t="shared" si="28"/>
        <v>31599.312582748098</v>
      </c>
      <c r="AN7" s="4">
        <f t="shared" si="29"/>
        <v>0</v>
      </c>
      <c r="AO7" s="4">
        <f t="shared" si="30"/>
        <v>36599.312582748098</v>
      </c>
      <c r="AP7" s="4">
        <f t="shared" si="31"/>
        <v>68400.687417251902</v>
      </c>
      <c r="AQ7" s="4">
        <v>5</v>
      </c>
      <c r="AR7" s="4">
        <f t="shared" si="2"/>
        <v>1.2762815625000001</v>
      </c>
      <c r="AS7" s="4">
        <f t="shared" si="3"/>
        <v>28676.519083341449</v>
      </c>
      <c r="AU7" s="5">
        <f t="shared" si="32"/>
        <v>100000</v>
      </c>
      <c r="AV7" s="5">
        <v>0.05</v>
      </c>
      <c r="AW7" s="5">
        <f t="shared" si="33"/>
        <v>5000</v>
      </c>
      <c r="AX7" s="5">
        <f t="shared" si="34"/>
        <v>5000</v>
      </c>
      <c r="AY7" s="5">
        <f t="shared" si="35"/>
        <v>11100.432265297328</v>
      </c>
      <c r="AZ7" s="5">
        <f t="shared" si="36"/>
        <v>0</v>
      </c>
      <c r="BA7" s="5">
        <f t="shared" si="37"/>
        <v>0</v>
      </c>
      <c r="BB7" s="5">
        <f t="shared" si="38"/>
        <v>5000</v>
      </c>
      <c r="BC7" s="5">
        <f t="shared" si="39"/>
        <v>100000</v>
      </c>
      <c r="BD7" s="5">
        <v>5</v>
      </c>
      <c r="BE7" s="5">
        <f t="shared" si="4"/>
        <v>1.2762815625000001</v>
      </c>
      <c r="BF7" s="5">
        <f t="shared" si="5"/>
        <v>3917.6308323422945</v>
      </c>
      <c r="BH7" s="4">
        <f t="shared" si="40"/>
        <v>11100.432265297328</v>
      </c>
      <c r="BI7" s="4">
        <v>5</v>
      </c>
      <c r="BJ7" s="4">
        <f t="shared" si="6"/>
        <v>3.0037426428709302</v>
      </c>
      <c r="BK7" s="4">
        <f t="shared" si="7"/>
        <v>3695.5337341043669</v>
      </c>
      <c r="BL7" s="4"/>
    </row>
    <row r="8" spans="1:65" x14ac:dyDescent="0.25">
      <c r="A8">
        <v>51520.487094779797</v>
      </c>
      <c r="B8">
        <v>18788.0481192076</v>
      </c>
      <c r="C8">
        <v>32732.438975572099</v>
      </c>
      <c r="D8">
        <v>268400.687417251</v>
      </c>
      <c r="E8">
        <v>235668.248441679</v>
      </c>
      <c r="F8">
        <v>26185.360937964299</v>
      </c>
      <c r="G8">
        <v>6</v>
      </c>
      <c r="H8" s="4">
        <f t="shared" si="8"/>
        <v>0</v>
      </c>
      <c r="I8" s="4">
        <v>0.05</v>
      </c>
      <c r="J8" s="4">
        <f t="shared" si="9"/>
        <v>0</v>
      </c>
      <c r="K8" s="4">
        <f t="shared" si="10"/>
        <v>0</v>
      </c>
      <c r="L8" s="4">
        <f t="shared" si="11"/>
        <v>18788.0481192076</v>
      </c>
      <c r="M8" s="4">
        <f t="shared" si="12"/>
        <v>0</v>
      </c>
      <c r="N8" s="4">
        <f t="shared" si="13"/>
        <v>32732.438975572099</v>
      </c>
      <c r="O8" s="4">
        <f t="shared" si="14"/>
        <v>0</v>
      </c>
      <c r="P8" s="4">
        <f t="shared" si="15"/>
        <v>0</v>
      </c>
      <c r="U8" s="5">
        <f t="shared" si="16"/>
        <v>0</v>
      </c>
      <c r="V8" s="5">
        <v>0.05</v>
      </c>
      <c r="W8" s="5">
        <f t="shared" si="17"/>
        <v>0</v>
      </c>
      <c r="X8" s="5">
        <f t="shared" si="18"/>
        <v>0</v>
      </c>
      <c r="Y8" s="5">
        <f t="shared" si="19"/>
        <v>18788.0481192076</v>
      </c>
      <c r="Z8" s="5">
        <f t="shared" si="20"/>
        <v>0</v>
      </c>
      <c r="AA8" s="5">
        <f t="shared" si="21"/>
        <v>32732.438975572099</v>
      </c>
      <c r="AB8" s="5">
        <f t="shared" si="22"/>
        <v>0</v>
      </c>
      <c r="AC8" s="5">
        <f t="shared" si="23"/>
        <v>0</v>
      </c>
      <c r="AF8" s="5">
        <f>SUM(AF3:AF7)</f>
        <v>100000</v>
      </c>
      <c r="AH8" s="4">
        <f t="shared" si="24"/>
        <v>68400.687417251902</v>
      </c>
      <c r="AI8" s="4">
        <v>0.05</v>
      </c>
      <c r="AJ8" s="4">
        <f t="shared" si="25"/>
        <v>3420.0343708625951</v>
      </c>
      <c r="AK8" s="4">
        <f t="shared" si="26"/>
        <v>3420.0343708625951</v>
      </c>
      <c r="AL8" s="4">
        <f t="shared" si="27"/>
        <v>15368.013748345005</v>
      </c>
      <c r="AM8" s="4">
        <f t="shared" si="28"/>
        <v>32732.438975572099</v>
      </c>
      <c r="AN8" s="4">
        <f t="shared" si="29"/>
        <v>0</v>
      </c>
      <c r="AO8" s="4">
        <f t="shared" si="30"/>
        <v>36152.473346434694</v>
      </c>
      <c r="AP8" s="4">
        <f t="shared" si="31"/>
        <v>35668.248441679803</v>
      </c>
      <c r="AQ8" s="4">
        <v>6</v>
      </c>
      <c r="AR8" s="4">
        <f t="shared" si="2"/>
        <v>1.340095640625</v>
      </c>
      <c r="AS8" s="4">
        <f>AO8/AR8</f>
        <v>26977.532237604875</v>
      </c>
      <c r="AU8" s="5">
        <f t="shared" si="32"/>
        <v>100000</v>
      </c>
      <c r="AV8" s="5">
        <v>0.05</v>
      </c>
      <c r="AW8" s="5">
        <f t="shared" si="33"/>
        <v>5000</v>
      </c>
      <c r="AX8" s="5">
        <f t="shared" si="34"/>
        <v>5000</v>
      </c>
      <c r="AY8" s="5">
        <f t="shared" si="35"/>
        <v>10368.013748345005</v>
      </c>
      <c r="AZ8" s="5">
        <f t="shared" si="36"/>
        <v>0</v>
      </c>
      <c r="BA8" s="5">
        <f t="shared" si="37"/>
        <v>0</v>
      </c>
      <c r="BB8" s="5">
        <f t="shared" si="38"/>
        <v>5000</v>
      </c>
      <c r="BC8" s="5">
        <f t="shared" si="39"/>
        <v>100000</v>
      </c>
      <c r="BD8" s="5">
        <v>6</v>
      </c>
      <c r="BE8" s="5">
        <f t="shared" si="4"/>
        <v>1.340095640625</v>
      </c>
      <c r="BF8" s="5">
        <f t="shared" si="5"/>
        <v>3731.0769831831385</v>
      </c>
      <c r="BH8" s="4">
        <f t="shared" si="40"/>
        <v>10368.013748345005</v>
      </c>
      <c r="BI8" s="4">
        <v>6</v>
      </c>
      <c r="BJ8" s="4">
        <f t="shared" si="6"/>
        <v>3.7427883078156281</v>
      </c>
      <c r="BK8" s="4">
        <f t="shared" si="7"/>
        <v>2770.1309546935081</v>
      </c>
      <c r="BL8" s="4"/>
    </row>
    <row r="9" spans="1:65" x14ac:dyDescent="0.25">
      <c r="A9">
        <v>45737.954770280099</v>
      </c>
      <c r="B9">
        <v>16496.777390917501</v>
      </c>
      <c r="C9">
        <v>29241.177379362602</v>
      </c>
      <c r="D9">
        <v>235668.248441679</v>
      </c>
      <c r="E9">
        <v>206427.07106231601</v>
      </c>
      <c r="F9">
        <v>22936.341229146299</v>
      </c>
      <c r="G9">
        <v>7</v>
      </c>
      <c r="H9" s="4">
        <f t="shared" si="8"/>
        <v>0</v>
      </c>
      <c r="I9" s="4">
        <v>0.05</v>
      </c>
      <c r="J9" s="4">
        <f t="shared" si="9"/>
        <v>0</v>
      </c>
      <c r="K9" s="4">
        <f t="shared" si="10"/>
        <v>0</v>
      </c>
      <c r="L9" s="4">
        <f t="shared" si="11"/>
        <v>16496.777390917501</v>
      </c>
      <c r="M9" s="4">
        <f t="shared" si="12"/>
        <v>0</v>
      </c>
      <c r="N9" s="4">
        <f t="shared" si="13"/>
        <v>29241.177379362602</v>
      </c>
      <c r="O9" s="4">
        <f t="shared" si="14"/>
        <v>0</v>
      </c>
      <c r="P9" s="4">
        <f t="shared" si="15"/>
        <v>0</v>
      </c>
      <c r="U9" s="5">
        <f t="shared" si="16"/>
        <v>0</v>
      </c>
      <c r="V9" s="5">
        <v>0.05</v>
      </c>
      <c r="W9" s="5">
        <f t="shared" si="17"/>
        <v>0</v>
      </c>
      <c r="X9" s="5">
        <f t="shared" si="18"/>
        <v>0</v>
      </c>
      <c r="Y9" s="5">
        <f t="shared" si="19"/>
        <v>16496.777390917501</v>
      </c>
      <c r="Z9" s="5">
        <f t="shared" si="20"/>
        <v>0</v>
      </c>
      <c r="AA9" s="5">
        <f t="shared" si="21"/>
        <v>29241.177379362602</v>
      </c>
      <c r="AB9" s="5">
        <f t="shared" si="22"/>
        <v>0</v>
      </c>
      <c r="AC9" s="5">
        <f t="shared" si="23"/>
        <v>0</v>
      </c>
      <c r="AH9" s="4">
        <f t="shared" si="24"/>
        <v>35668.248441679803</v>
      </c>
      <c r="AI9" s="4">
        <v>0.05</v>
      </c>
      <c r="AJ9" s="4">
        <f t="shared" si="25"/>
        <v>1783.4124220839904</v>
      </c>
      <c r="AK9" s="4">
        <f t="shared" si="26"/>
        <v>1783.4124220839904</v>
      </c>
      <c r="AL9" s="4">
        <f t="shared" si="27"/>
        <v>14713.36496883351</v>
      </c>
      <c r="AM9" s="4">
        <f t="shared" si="28"/>
        <v>29241.177379362602</v>
      </c>
      <c r="AN9" s="4">
        <f t="shared" si="29"/>
        <v>0</v>
      </c>
      <c r="AO9" s="4">
        <f t="shared" si="30"/>
        <v>31024.589801446593</v>
      </c>
      <c r="AP9" s="4">
        <f t="shared" si="31"/>
        <v>6427.0710623172017</v>
      </c>
      <c r="AQ9" s="4">
        <v>7</v>
      </c>
      <c r="AR9" s="4">
        <f t="shared" si="2"/>
        <v>1.4071004226562502</v>
      </c>
      <c r="AS9" s="4">
        <f t="shared" si="3"/>
        <v>22048.596746833464</v>
      </c>
      <c r="AU9" s="5">
        <f t="shared" si="32"/>
        <v>100000</v>
      </c>
      <c r="AV9" s="5">
        <v>0.05</v>
      </c>
      <c r="AW9" s="5">
        <f t="shared" si="33"/>
        <v>5000</v>
      </c>
      <c r="AX9" s="5">
        <f t="shared" si="34"/>
        <v>5000</v>
      </c>
      <c r="AY9" s="5">
        <f t="shared" si="35"/>
        <v>9713.3649688335099</v>
      </c>
      <c r="AZ9" s="5">
        <f t="shared" si="36"/>
        <v>0</v>
      </c>
      <c r="BA9" s="5">
        <f t="shared" si="37"/>
        <v>0</v>
      </c>
      <c r="BB9" s="5">
        <f t="shared" si="38"/>
        <v>5000</v>
      </c>
      <c r="BC9" s="5">
        <f t="shared" si="39"/>
        <v>100000</v>
      </c>
      <c r="BD9" s="5">
        <v>7</v>
      </c>
      <c r="BE9" s="5">
        <f t="shared" si="4"/>
        <v>1.4071004226562502</v>
      </c>
      <c r="BF9" s="5">
        <f t="shared" si="5"/>
        <v>3553.4066506506074</v>
      </c>
      <c r="BH9" s="4">
        <f t="shared" si="40"/>
        <v>9713.3649688335099</v>
      </c>
      <c r="BI9" s="4">
        <v>7</v>
      </c>
      <c r="BJ9" s="4">
        <f t="shared" si="6"/>
        <v>4.6636699553368874</v>
      </c>
      <c r="BK9" s="4">
        <f t="shared" si="7"/>
        <v>2082.7728080796082</v>
      </c>
      <c r="BL9" s="4"/>
    </row>
    <row r="10" spans="1:65" x14ac:dyDescent="0.25">
      <c r="A10">
        <v>40557.003571986301</v>
      </c>
      <c r="B10">
        <v>14449.8949743621</v>
      </c>
      <c r="C10">
        <v>26107.108597624101</v>
      </c>
      <c r="D10">
        <v>206427.07106231601</v>
      </c>
      <c r="E10">
        <v>180319.96246469201</v>
      </c>
      <c r="F10">
        <v>20035.551384965798</v>
      </c>
      <c r="G10">
        <v>8</v>
      </c>
      <c r="H10" s="4">
        <f t="shared" si="8"/>
        <v>0</v>
      </c>
      <c r="I10" s="4">
        <v>0.05</v>
      </c>
      <c r="J10" s="4">
        <f t="shared" si="9"/>
        <v>0</v>
      </c>
      <c r="K10" s="4">
        <f t="shared" si="10"/>
        <v>0</v>
      </c>
      <c r="L10" s="4">
        <f t="shared" si="11"/>
        <v>14449.8949743621</v>
      </c>
      <c r="M10" s="4">
        <f t="shared" si="12"/>
        <v>0</v>
      </c>
      <c r="N10" s="4">
        <f t="shared" si="13"/>
        <v>26107.108597624101</v>
      </c>
      <c r="O10" s="4">
        <f t="shared" si="14"/>
        <v>0</v>
      </c>
      <c r="P10" s="4">
        <f t="shared" si="15"/>
        <v>0</v>
      </c>
      <c r="U10" s="5">
        <f t="shared" si="16"/>
        <v>0</v>
      </c>
      <c r="V10" s="5">
        <v>0.05</v>
      </c>
      <c r="W10" s="5">
        <f t="shared" si="17"/>
        <v>0</v>
      </c>
      <c r="X10" s="5">
        <f t="shared" si="18"/>
        <v>0</v>
      </c>
      <c r="Y10" s="5">
        <f t="shared" si="19"/>
        <v>14449.8949743621</v>
      </c>
      <c r="Z10" s="5">
        <f t="shared" si="20"/>
        <v>0</v>
      </c>
      <c r="AA10" s="5">
        <f t="shared" si="21"/>
        <v>26107.108597624101</v>
      </c>
      <c r="AB10" s="5">
        <f t="shared" si="22"/>
        <v>0</v>
      </c>
      <c r="AC10" s="5">
        <f t="shared" si="23"/>
        <v>0</v>
      </c>
      <c r="AH10" s="4">
        <f t="shared" si="24"/>
        <v>6427.0710623172017</v>
      </c>
      <c r="AI10" s="4">
        <v>0.05</v>
      </c>
      <c r="AJ10" s="4">
        <f t="shared" si="25"/>
        <v>321.35355311586011</v>
      </c>
      <c r="AK10" s="4">
        <f t="shared" si="26"/>
        <v>321.35355311586011</v>
      </c>
      <c r="AL10" s="4">
        <f t="shared" si="27"/>
        <v>14128.54142124624</v>
      </c>
      <c r="AM10" s="4">
        <f t="shared" si="28"/>
        <v>6427.0710623172017</v>
      </c>
      <c r="AN10" s="4">
        <f t="shared" si="29"/>
        <v>19680.037535306899</v>
      </c>
      <c r="AO10" s="4">
        <f t="shared" si="30"/>
        <v>6748.4246154330622</v>
      </c>
      <c r="AP10" s="4">
        <f t="shared" si="31"/>
        <v>0</v>
      </c>
      <c r="AQ10" s="4">
        <v>8</v>
      </c>
      <c r="AR10" s="4">
        <f t="shared" si="2"/>
        <v>1.4774554437890626</v>
      </c>
      <c r="AS10" s="4">
        <f t="shared" si="3"/>
        <v>4567.5994114084024</v>
      </c>
      <c r="AU10" s="5">
        <f t="shared" si="32"/>
        <v>100000</v>
      </c>
      <c r="AV10" s="5">
        <v>0.05</v>
      </c>
      <c r="AW10" s="5">
        <f t="shared" si="33"/>
        <v>5000</v>
      </c>
      <c r="AX10" s="5">
        <f t="shared" si="34"/>
        <v>5000</v>
      </c>
      <c r="AY10" s="5">
        <f t="shared" si="35"/>
        <v>9128.5414212462401</v>
      </c>
      <c r="AZ10" s="5">
        <f t="shared" si="36"/>
        <v>19680.037535306899</v>
      </c>
      <c r="BA10" s="5">
        <f t="shared" si="37"/>
        <v>0</v>
      </c>
      <c r="BB10" s="5">
        <f t="shared" si="38"/>
        <v>24680.037535306899</v>
      </c>
      <c r="BC10" s="5">
        <f t="shared" si="39"/>
        <v>80319.962464693104</v>
      </c>
      <c r="BD10" s="5">
        <v>8</v>
      </c>
      <c r="BE10" s="5">
        <f t="shared" si="4"/>
        <v>1.4774554437890626</v>
      </c>
      <c r="BF10" s="5">
        <f t="shared" si="5"/>
        <v>16704.420860241175</v>
      </c>
      <c r="BH10" s="4">
        <f t="shared" si="40"/>
        <v>9128.5414212462401</v>
      </c>
      <c r="BI10" s="4">
        <v>8</v>
      </c>
      <c r="BJ10" s="4">
        <f t="shared" si="6"/>
        <v>5.8111268026819349</v>
      </c>
      <c r="BK10" s="4">
        <f t="shared" si="7"/>
        <v>1570.872867037295</v>
      </c>
      <c r="BL10" s="4"/>
    </row>
    <row r="11" spans="1:65" x14ac:dyDescent="0.25">
      <c r="A11">
        <v>35916.612255208704</v>
      </c>
      <c r="B11">
        <v>12622.3973725284</v>
      </c>
      <c r="C11">
        <v>23294.2148826802</v>
      </c>
      <c r="D11">
        <v>180319.96246469201</v>
      </c>
      <c r="E11">
        <v>157025.747582012</v>
      </c>
      <c r="F11">
        <v>17447.305286890201</v>
      </c>
      <c r="G11">
        <v>9</v>
      </c>
      <c r="H11" s="4">
        <f t="shared" si="8"/>
        <v>0</v>
      </c>
      <c r="I11" s="4">
        <v>0.05</v>
      </c>
      <c r="J11" s="4">
        <f t="shared" si="9"/>
        <v>0</v>
      </c>
      <c r="K11" s="4">
        <f t="shared" si="10"/>
        <v>0</v>
      </c>
      <c r="L11" s="4">
        <f t="shared" si="11"/>
        <v>12622.3973725284</v>
      </c>
      <c r="M11" s="4">
        <f t="shared" si="12"/>
        <v>0</v>
      </c>
      <c r="N11" s="4">
        <f t="shared" si="13"/>
        <v>23294.2148826802</v>
      </c>
      <c r="O11" s="4">
        <f t="shared" si="14"/>
        <v>0</v>
      </c>
      <c r="P11" s="4">
        <f t="shared" si="15"/>
        <v>0</v>
      </c>
      <c r="U11" s="5">
        <f t="shared" si="16"/>
        <v>0</v>
      </c>
      <c r="V11" s="5">
        <v>0.05</v>
      </c>
      <c r="W11" s="5">
        <f t="shared" si="17"/>
        <v>0</v>
      </c>
      <c r="X11" s="5">
        <f t="shared" si="18"/>
        <v>0</v>
      </c>
      <c r="Y11" s="5">
        <f t="shared" si="19"/>
        <v>12622.3973725284</v>
      </c>
      <c r="Z11" s="5">
        <f t="shared" si="20"/>
        <v>0</v>
      </c>
      <c r="AA11" s="5">
        <f t="shared" si="21"/>
        <v>23294.2148826802</v>
      </c>
      <c r="AB11" s="5">
        <f t="shared" si="22"/>
        <v>0</v>
      </c>
      <c r="AC11" s="5">
        <f t="shared" si="23"/>
        <v>0</v>
      </c>
      <c r="AH11" s="4">
        <f t="shared" si="24"/>
        <v>0</v>
      </c>
      <c r="AI11" s="4">
        <v>0.05</v>
      </c>
      <c r="AJ11" s="4">
        <f t="shared" si="25"/>
        <v>0</v>
      </c>
      <c r="AK11" s="4">
        <f t="shared" si="26"/>
        <v>0</v>
      </c>
      <c r="AL11" s="4">
        <f t="shared" si="27"/>
        <v>12622.3973725284</v>
      </c>
      <c r="AM11" s="4">
        <f t="shared" si="28"/>
        <v>0</v>
      </c>
      <c r="AN11" s="4">
        <f t="shared" si="29"/>
        <v>23294.2148826802</v>
      </c>
      <c r="AO11" s="4">
        <f t="shared" si="30"/>
        <v>0</v>
      </c>
      <c r="AP11" s="4">
        <f t="shared" si="31"/>
        <v>0</v>
      </c>
      <c r="AS11" s="4">
        <f>SUM(AS3:AS10)</f>
        <v>99999.999999999985</v>
      </c>
      <c r="AU11" s="5">
        <f t="shared" si="32"/>
        <v>80319.962464693104</v>
      </c>
      <c r="AV11" s="5">
        <v>0.05</v>
      </c>
      <c r="AW11" s="5">
        <f t="shared" si="33"/>
        <v>4015.9981232346554</v>
      </c>
      <c r="AX11" s="5">
        <f t="shared" si="34"/>
        <v>4015.9981232346554</v>
      </c>
      <c r="AY11" s="5">
        <f t="shared" si="35"/>
        <v>8606.3992492937432</v>
      </c>
      <c r="AZ11" s="5">
        <f t="shared" si="36"/>
        <v>23294.2148826802</v>
      </c>
      <c r="BA11" s="5">
        <f t="shared" si="37"/>
        <v>0</v>
      </c>
      <c r="BB11" s="5">
        <f t="shared" si="38"/>
        <v>27310.213005914855</v>
      </c>
      <c r="BC11" s="5">
        <f t="shared" si="39"/>
        <v>57025.747582012904</v>
      </c>
      <c r="BD11" s="5">
        <v>9</v>
      </c>
      <c r="BE11" s="5">
        <f t="shared" si="4"/>
        <v>1.5513282159785158</v>
      </c>
      <c r="BF11" s="5">
        <f t="shared" si="5"/>
        <v>17604.406807419968</v>
      </c>
      <c r="BH11" s="4">
        <f t="shared" si="40"/>
        <v>8606.3992492937432</v>
      </c>
      <c r="BI11" s="4">
        <v>9</v>
      </c>
      <c r="BJ11" s="4">
        <f t="shared" si="6"/>
        <v>7.2409057759768087</v>
      </c>
      <c r="BK11" s="4">
        <f t="shared" si="7"/>
        <v>1188.5804781284739</v>
      </c>
      <c r="BL11" s="4"/>
    </row>
    <row r="12" spans="1:65" x14ac:dyDescent="0.25">
      <c r="A12">
        <v>31761.8936356132</v>
      </c>
      <c r="B12">
        <v>10991.8023307408</v>
      </c>
      <c r="C12">
        <v>20770.091304872301</v>
      </c>
      <c r="D12">
        <v>157025.747582012</v>
      </c>
      <c r="E12">
        <v>136255.65627713999</v>
      </c>
      <c r="F12">
        <v>15139.517364126599</v>
      </c>
      <c r="G12">
        <v>10</v>
      </c>
      <c r="H12" s="4">
        <f t="shared" si="8"/>
        <v>0</v>
      </c>
      <c r="I12" s="4">
        <v>0.05</v>
      </c>
      <c r="J12" s="4">
        <f t="shared" si="9"/>
        <v>0</v>
      </c>
      <c r="K12" s="4">
        <f t="shared" si="10"/>
        <v>0</v>
      </c>
      <c r="L12" s="4">
        <f t="shared" si="11"/>
        <v>10991.8023307408</v>
      </c>
      <c r="M12" s="4">
        <f t="shared" si="12"/>
        <v>0</v>
      </c>
      <c r="N12" s="4">
        <f t="shared" si="13"/>
        <v>20770.091304872301</v>
      </c>
      <c r="O12" s="4">
        <f t="shared" si="14"/>
        <v>0</v>
      </c>
      <c r="P12" s="4">
        <f t="shared" si="15"/>
        <v>0</v>
      </c>
      <c r="U12" s="5">
        <f t="shared" si="16"/>
        <v>0</v>
      </c>
      <c r="V12" s="5">
        <v>0.05</v>
      </c>
      <c r="W12" s="5">
        <f t="shared" si="17"/>
        <v>0</v>
      </c>
      <c r="X12" s="5">
        <f t="shared" si="18"/>
        <v>0</v>
      </c>
      <c r="Y12" s="5">
        <f t="shared" si="19"/>
        <v>10991.8023307408</v>
      </c>
      <c r="Z12" s="5">
        <f t="shared" si="20"/>
        <v>0</v>
      </c>
      <c r="AA12" s="5">
        <f t="shared" si="21"/>
        <v>20770.091304872301</v>
      </c>
      <c r="AB12" s="5">
        <f t="shared" si="22"/>
        <v>0</v>
      </c>
      <c r="AC12" s="5">
        <f t="shared" si="23"/>
        <v>0</v>
      </c>
      <c r="AH12" s="4">
        <f t="shared" si="24"/>
        <v>0</v>
      </c>
      <c r="AI12" s="4">
        <v>0.05</v>
      </c>
      <c r="AJ12" s="4">
        <f t="shared" si="25"/>
        <v>0</v>
      </c>
      <c r="AK12" s="4">
        <f t="shared" si="26"/>
        <v>0</v>
      </c>
      <c r="AL12" s="4">
        <f t="shared" si="27"/>
        <v>10991.8023307408</v>
      </c>
      <c r="AM12" s="4">
        <f t="shared" si="28"/>
        <v>0</v>
      </c>
      <c r="AN12" s="4">
        <f t="shared" si="29"/>
        <v>20770.091304872301</v>
      </c>
      <c r="AO12" s="4">
        <f t="shared" si="30"/>
        <v>0</v>
      </c>
      <c r="AP12" s="4">
        <f t="shared" si="31"/>
        <v>0</v>
      </c>
      <c r="AU12" s="5">
        <f t="shared" si="32"/>
        <v>57025.747582012904</v>
      </c>
      <c r="AV12" s="5">
        <v>0.05</v>
      </c>
      <c r="AW12" s="5">
        <f t="shared" si="33"/>
        <v>2851.2873791006455</v>
      </c>
      <c r="AX12" s="5">
        <f t="shared" si="34"/>
        <v>2851.2873791006455</v>
      </c>
      <c r="AY12" s="5">
        <f t="shared" si="35"/>
        <v>8140.5149516401543</v>
      </c>
      <c r="AZ12" s="5">
        <f t="shared" si="36"/>
        <v>20770.091304872301</v>
      </c>
      <c r="BA12" s="5">
        <f t="shared" si="37"/>
        <v>0</v>
      </c>
      <c r="BB12" s="5">
        <f t="shared" si="38"/>
        <v>23621.378683972947</v>
      </c>
      <c r="BC12" s="5">
        <f t="shared" si="39"/>
        <v>36255.656277140602</v>
      </c>
      <c r="BD12" s="5">
        <v>10</v>
      </c>
      <c r="BE12" s="5">
        <f t="shared" si="4"/>
        <v>1.6288946267774416</v>
      </c>
      <c r="BF12" s="5">
        <f t="shared" si="5"/>
        <v>14501.477440996172</v>
      </c>
      <c r="BH12" s="4">
        <f>AY12+BA12</f>
        <v>8140.5149516401543</v>
      </c>
      <c r="BI12" s="4">
        <v>10</v>
      </c>
      <c r="BJ12" s="4">
        <f t="shared" si="6"/>
        <v>9.0224698646012396</v>
      </c>
      <c r="BK12" s="4">
        <f t="shared" si="7"/>
        <v>902.24905971464113</v>
      </c>
    </row>
    <row r="13" spans="1:65" x14ac:dyDescent="0.25">
      <c r="A13">
        <v>28043.480001558099</v>
      </c>
      <c r="B13">
        <v>9537.8959393997993</v>
      </c>
      <c r="C13">
        <v>18505.584062158301</v>
      </c>
      <c r="D13">
        <v>136255.65627713999</v>
      </c>
      <c r="E13">
        <v>117750.072214981</v>
      </c>
      <c r="F13">
        <v>13083.341357220101</v>
      </c>
      <c r="G13">
        <v>11</v>
      </c>
      <c r="H13" s="4">
        <f t="shared" si="8"/>
        <v>0</v>
      </c>
      <c r="I13" s="4">
        <v>0.05</v>
      </c>
      <c r="J13" s="4">
        <f t="shared" si="9"/>
        <v>0</v>
      </c>
      <c r="K13" s="4">
        <f t="shared" si="10"/>
        <v>0</v>
      </c>
      <c r="L13" s="4">
        <f t="shared" si="11"/>
        <v>9537.8959393997993</v>
      </c>
      <c r="M13" s="4">
        <f t="shared" si="12"/>
        <v>0</v>
      </c>
      <c r="N13" s="4">
        <f t="shared" si="13"/>
        <v>18505.584062158301</v>
      </c>
      <c r="O13" s="4">
        <f t="shared" si="14"/>
        <v>0</v>
      </c>
      <c r="P13" s="4">
        <f t="shared" si="15"/>
        <v>0</v>
      </c>
      <c r="U13" s="5">
        <f t="shared" si="16"/>
        <v>0</v>
      </c>
      <c r="V13" s="5">
        <v>0.05</v>
      </c>
      <c r="W13" s="5">
        <f t="shared" si="17"/>
        <v>0</v>
      </c>
      <c r="X13" s="5">
        <f t="shared" si="18"/>
        <v>0</v>
      </c>
      <c r="Y13" s="5">
        <f t="shared" si="19"/>
        <v>9537.8959393997993</v>
      </c>
      <c r="Z13" s="5">
        <f t="shared" si="20"/>
        <v>0</v>
      </c>
      <c r="AA13" s="5">
        <f t="shared" si="21"/>
        <v>18505.584062158301</v>
      </c>
      <c r="AB13" s="5">
        <f t="shared" si="22"/>
        <v>0</v>
      </c>
      <c r="AC13" s="5">
        <f t="shared" si="23"/>
        <v>0</v>
      </c>
      <c r="AH13" s="4">
        <f t="shared" si="24"/>
        <v>0</v>
      </c>
      <c r="AI13" s="4">
        <v>0.05</v>
      </c>
      <c r="AJ13" s="4">
        <f t="shared" si="25"/>
        <v>0</v>
      </c>
      <c r="AK13" s="4">
        <f t="shared" si="26"/>
        <v>0</v>
      </c>
      <c r="AL13" s="4">
        <f t="shared" si="27"/>
        <v>9537.8959393997993</v>
      </c>
      <c r="AM13" s="4">
        <f t="shared" si="28"/>
        <v>0</v>
      </c>
      <c r="AN13" s="4">
        <f t="shared" si="29"/>
        <v>18505.584062158301</v>
      </c>
      <c r="AO13" s="4">
        <f t="shared" si="30"/>
        <v>0</v>
      </c>
      <c r="AP13" s="4">
        <f t="shared" si="31"/>
        <v>0</v>
      </c>
      <c r="AU13" s="5">
        <f t="shared" si="32"/>
        <v>36255.656277140602</v>
      </c>
      <c r="AV13" s="5">
        <v>0.05</v>
      </c>
      <c r="AW13" s="5">
        <f t="shared" si="33"/>
        <v>1812.7828138570303</v>
      </c>
      <c r="AX13" s="5">
        <f t="shared" si="34"/>
        <v>1812.7828138570303</v>
      </c>
      <c r="AY13" s="5">
        <f t="shared" si="35"/>
        <v>7725.113125542769</v>
      </c>
      <c r="AZ13" s="5">
        <f t="shared" si="36"/>
        <v>18505.584062158301</v>
      </c>
      <c r="BA13" s="5">
        <f t="shared" si="37"/>
        <v>0</v>
      </c>
      <c r="BB13" s="5">
        <f t="shared" si="38"/>
        <v>20318.36687601533</v>
      </c>
      <c r="BC13" s="5">
        <f t="shared" si="39"/>
        <v>17750.072214982301</v>
      </c>
      <c r="BD13" s="5">
        <v>11</v>
      </c>
      <c r="BE13" s="5">
        <f t="shared" si="4"/>
        <v>1.7103393581163138</v>
      </c>
      <c r="BF13" s="5">
        <f t="shared" si="5"/>
        <v>11879.728300466062</v>
      </c>
      <c r="BH13" s="4">
        <f t="shared" si="40"/>
        <v>7725.113125542769</v>
      </c>
      <c r="BI13" s="4">
        <v>11</v>
      </c>
      <c r="BJ13" s="4">
        <f t="shared" si="6"/>
        <v>11.24237284342453</v>
      </c>
      <c r="BK13" s="4">
        <f t="shared" si="7"/>
        <v>687.1425839662536</v>
      </c>
    </row>
    <row r="14" spans="1:65" x14ac:dyDescent="0.25">
      <c r="A14">
        <v>24716.970028916701</v>
      </c>
      <c r="B14">
        <v>8242.5050550487194</v>
      </c>
      <c r="C14">
        <v>16474.464973867998</v>
      </c>
      <c r="D14">
        <v>117750.072214981</v>
      </c>
      <c r="E14">
        <v>101275.607241113</v>
      </c>
      <c r="F14">
        <v>11252.8452490126</v>
      </c>
      <c r="G14">
        <v>12</v>
      </c>
      <c r="H14" s="4">
        <f t="shared" si="8"/>
        <v>0</v>
      </c>
      <c r="I14" s="4">
        <v>0.05</v>
      </c>
      <c r="J14" s="4">
        <f t="shared" si="9"/>
        <v>0</v>
      </c>
      <c r="K14" s="4">
        <f t="shared" si="10"/>
        <v>0</v>
      </c>
      <c r="L14" s="4">
        <f t="shared" si="11"/>
        <v>8242.5050550487194</v>
      </c>
      <c r="M14" s="4">
        <f t="shared" si="12"/>
        <v>0</v>
      </c>
      <c r="N14" s="4">
        <f t="shared" si="13"/>
        <v>16474.464973867998</v>
      </c>
      <c r="O14" s="4">
        <f t="shared" si="14"/>
        <v>0</v>
      </c>
      <c r="P14" s="4">
        <f t="shared" si="15"/>
        <v>0</v>
      </c>
      <c r="U14" s="5">
        <f t="shared" si="16"/>
        <v>0</v>
      </c>
      <c r="V14" s="5">
        <v>0.05</v>
      </c>
      <c r="W14" s="5">
        <f t="shared" si="17"/>
        <v>0</v>
      </c>
      <c r="X14" s="5">
        <f t="shared" si="18"/>
        <v>0</v>
      </c>
      <c r="Y14" s="5">
        <f t="shared" si="19"/>
        <v>8242.5050550487194</v>
      </c>
      <c r="Z14" s="5">
        <f t="shared" si="20"/>
        <v>0</v>
      </c>
      <c r="AA14" s="5">
        <f t="shared" si="21"/>
        <v>16474.464973867998</v>
      </c>
      <c r="AB14" s="5">
        <f t="shared" si="22"/>
        <v>0</v>
      </c>
      <c r="AC14" s="5">
        <f t="shared" si="23"/>
        <v>0</v>
      </c>
      <c r="AH14" s="4">
        <f t="shared" si="24"/>
        <v>0</v>
      </c>
      <c r="AI14" s="4">
        <v>0.05</v>
      </c>
      <c r="AJ14" s="4">
        <f t="shared" si="25"/>
        <v>0</v>
      </c>
      <c r="AK14" s="4">
        <f t="shared" si="26"/>
        <v>0</v>
      </c>
      <c r="AL14" s="4">
        <f t="shared" si="27"/>
        <v>8242.5050550487194</v>
      </c>
      <c r="AM14" s="4">
        <f t="shared" si="28"/>
        <v>0</v>
      </c>
      <c r="AN14" s="4">
        <f t="shared" si="29"/>
        <v>16474.464973867998</v>
      </c>
      <c r="AO14" s="4">
        <f t="shared" si="30"/>
        <v>0</v>
      </c>
      <c r="AP14" s="4">
        <f t="shared" si="31"/>
        <v>0</v>
      </c>
      <c r="AU14" s="5">
        <f t="shared" si="32"/>
        <v>17750.072214982301</v>
      </c>
      <c r="AV14" s="5">
        <v>0.05</v>
      </c>
      <c r="AW14" s="5">
        <f t="shared" si="33"/>
        <v>887.50361074911507</v>
      </c>
      <c r="AX14" s="5">
        <f t="shared" si="34"/>
        <v>887.50361074911507</v>
      </c>
      <c r="AY14" s="5">
        <f t="shared" si="35"/>
        <v>7355.0014442996044</v>
      </c>
      <c r="AZ14" s="5">
        <f t="shared" si="36"/>
        <v>16474.464973867998</v>
      </c>
      <c r="BA14" s="5">
        <f t="shared" si="37"/>
        <v>0</v>
      </c>
      <c r="BB14" s="5">
        <f t="shared" si="38"/>
        <v>17361.968584617112</v>
      </c>
      <c r="BC14" s="5">
        <f t="shared" si="39"/>
        <v>1275.6072411143032</v>
      </c>
      <c r="BD14" s="5">
        <v>12</v>
      </c>
      <c r="BE14" s="5">
        <f t="shared" si="4"/>
        <v>1.7958563260221292</v>
      </c>
      <c r="BF14" s="5">
        <f t="shared" si="5"/>
        <v>9667.7937611380894</v>
      </c>
      <c r="BH14" s="4">
        <f t="shared" si="40"/>
        <v>7355.0014442996044</v>
      </c>
      <c r="BI14" s="4">
        <v>12</v>
      </c>
      <c r="BJ14" s="4">
        <f t="shared" si="6"/>
        <v>14.008464317121373</v>
      </c>
      <c r="BK14" s="4">
        <f t="shared" si="7"/>
        <v>525.03981006042193</v>
      </c>
    </row>
    <row r="15" spans="1:65" x14ac:dyDescent="0.25">
      <c r="A15">
        <v>21742.431046521499</v>
      </c>
      <c r="B15">
        <v>7089.2925068779596</v>
      </c>
      <c r="C15">
        <v>14653.1385396435</v>
      </c>
      <c r="D15">
        <v>101275.607241113</v>
      </c>
      <c r="E15">
        <v>86622.468701470105</v>
      </c>
      <c r="F15">
        <v>9624.7187446077896</v>
      </c>
      <c r="G15">
        <v>13</v>
      </c>
      <c r="H15" s="4">
        <f t="shared" si="8"/>
        <v>0</v>
      </c>
      <c r="I15" s="4">
        <v>0.05</v>
      </c>
      <c r="J15" s="4">
        <f t="shared" si="9"/>
        <v>0</v>
      </c>
      <c r="K15" s="4">
        <f t="shared" si="10"/>
        <v>0</v>
      </c>
      <c r="L15" s="4">
        <f t="shared" si="11"/>
        <v>7089.2925068779596</v>
      </c>
      <c r="M15" s="4">
        <f t="shared" si="12"/>
        <v>0</v>
      </c>
      <c r="N15" s="4">
        <f t="shared" si="13"/>
        <v>14653.1385396435</v>
      </c>
      <c r="O15" s="4">
        <f t="shared" si="14"/>
        <v>0</v>
      </c>
      <c r="P15" s="4">
        <f t="shared" si="15"/>
        <v>0</v>
      </c>
      <c r="U15" s="5">
        <f t="shared" si="16"/>
        <v>0</v>
      </c>
      <c r="V15" s="5">
        <v>0.05</v>
      </c>
      <c r="W15" s="5">
        <f t="shared" si="17"/>
        <v>0</v>
      </c>
      <c r="X15" s="5">
        <f t="shared" si="18"/>
        <v>0</v>
      </c>
      <c r="Y15" s="5">
        <f t="shared" si="19"/>
        <v>7089.2925068779596</v>
      </c>
      <c r="Z15" s="5">
        <f t="shared" si="20"/>
        <v>0</v>
      </c>
      <c r="AA15" s="5">
        <f t="shared" si="21"/>
        <v>14653.1385396435</v>
      </c>
      <c r="AB15" s="5">
        <f t="shared" si="22"/>
        <v>0</v>
      </c>
      <c r="AC15" s="5">
        <f t="shared" si="23"/>
        <v>0</v>
      </c>
      <c r="AH15" s="4">
        <f t="shared" si="24"/>
        <v>0</v>
      </c>
      <c r="AI15" s="4">
        <v>0.05</v>
      </c>
      <c r="AJ15" s="4">
        <f t="shared" si="25"/>
        <v>0</v>
      </c>
      <c r="AK15" s="4">
        <f t="shared" si="26"/>
        <v>0</v>
      </c>
      <c r="AL15" s="4">
        <f t="shared" si="27"/>
        <v>7089.2925068779596</v>
      </c>
      <c r="AM15" s="4">
        <f t="shared" si="28"/>
        <v>0</v>
      </c>
      <c r="AN15" s="4">
        <f t="shared" si="29"/>
        <v>14653.1385396435</v>
      </c>
      <c r="AO15" s="4">
        <f t="shared" si="30"/>
        <v>0</v>
      </c>
      <c r="AP15" s="4">
        <f t="shared" si="31"/>
        <v>0</v>
      </c>
      <c r="AU15" s="5">
        <f t="shared" si="32"/>
        <v>1275.6072411143032</v>
      </c>
      <c r="AV15" s="5">
        <v>0.05</v>
      </c>
      <c r="AW15" s="5">
        <f t="shared" si="33"/>
        <v>63.780362055715159</v>
      </c>
      <c r="AX15" s="5">
        <f t="shared" si="34"/>
        <v>63.780362055715159</v>
      </c>
      <c r="AY15" s="5">
        <f t="shared" si="35"/>
        <v>7025.5121448222444</v>
      </c>
      <c r="AZ15" s="5">
        <f t="shared" si="36"/>
        <v>1275.6072411143032</v>
      </c>
      <c r="BA15" s="5">
        <f t="shared" si="37"/>
        <v>13377.531298529197</v>
      </c>
      <c r="BB15" s="5">
        <f t="shared" si="38"/>
        <v>1339.3876031700183</v>
      </c>
      <c r="BC15" s="5">
        <f t="shared" si="39"/>
        <v>0</v>
      </c>
      <c r="BD15" s="5">
        <v>13</v>
      </c>
      <c r="BE15" s="5">
        <f t="shared" si="4"/>
        <v>1.885649142323236</v>
      </c>
      <c r="BF15" s="5">
        <f t="shared" si="5"/>
        <v>710.30584275068804</v>
      </c>
      <c r="BH15" s="4">
        <f t="shared" si="40"/>
        <v>20403.043443351442</v>
      </c>
      <c r="BI15" s="4">
        <v>13</v>
      </c>
      <c r="BJ15" s="4">
        <f t="shared" si="6"/>
        <v>17.455129380345934</v>
      </c>
      <c r="BK15" s="4">
        <f t="shared" si="7"/>
        <v>1168.8852599583015</v>
      </c>
    </row>
    <row r="16" spans="1:65" x14ac:dyDescent="0.25">
      <c r="A16">
        <v>19083.9511156074</v>
      </c>
      <c r="B16">
        <v>6063.5728091029096</v>
      </c>
      <c r="C16">
        <v>13020.378306504501</v>
      </c>
      <c r="D16">
        <v>86622.468701470105</v>
      </c>
      <c r="E16">
        <v>73602.090394965606</v>
      </c>
      <c r="F16">
        <v>8178.0100438850704</v>
      </c>
      <c r="G16">
        <v>14</v>
      </c>
      <c r="H16" s="4">
        <f t="shared" si="8"/>
        <v>0</v>
      </c>
      <c r="I16" s="4">
        <v>0.05</v>
      </c>
      <c r="J16" s="4">
        <f t="shared" si="9"/>
        <v>0</v>
      </c>
      <c r="K16" s="4">
        <f t="shared" si="10"/>
        <v>0</v>
      </c>
      <c r="L16" s="4">
        <f t="shared" si="11"/>
        <v>6063.5728091029096</v>
      </c>
      <c r="M16" s="4">
        <f t="shared" si="12"/>
        <v>0</v>
      </c>
      <c r="N16" s="4">
        <f t="shared" si="13"/>
        <v>13020.378306504501</v>
      </c>
      <c r="O16" s="4">
        <f t="shared" si="14"/>
        <v>0</v>
      </c>
      <c r="P16" s="4">
        <f t="shared" si="15"/>
        <v>0</v>
      </c>
      <c r="U16" s="5">
        <f t="shared" si="16"/>
        <v>0</v>
      </c>
      <c r="V16" s="5">
        <v>0.05</v>
      </c>
      <c r="W16" s="5">
        <f t="shared" si="17"/>
        <v>0</v>
      </c>
      <c r="X16" s="5">
        <f t="shared" si="18"/>
        <v>0</v>
      </c>
      <c r="Y16" s="5">
        <f t="shared" si="19"/>
        <v>6063.5728091029096</v>
      </c>
      <c r="Z16" s="5">
        <f t="shared" si="20"/>
        <v>0</v>
      </c>
      <c r="AA16" s="5">
        <f t="shared" si="21"/>
        <v>13020.378306504501</v>
      </c>
      <c r="AB16" s="5">
        <f t="shared" si="22"/>
        <v>0</v>
      </c>
      <c r="AC16" s="5">
        <f t="shared" si="23"/>
        <v>0</v>
      </c>
      <c r="AH16" s="4">
        <f t="shared" si="24"/>
        <v>0</v>
      </c>
      <c r="AI16" s="4">
        <v>0.05</v>
      </c>
      <c r="AJ16" s="4">
        <f t="shared" si="25"/>
        <v>0</v>
      </c>
      <c r="AK16" s="4">
        <f t="shared" si="26"/>
        <v>0</v>
      </c>
      <c r="AL16" s="4">
        <f t="shared" si="27"/>
        <v>6063.5728091029096</v>
      </c>
      <c r="AM16" s="4">
        <f t="shared" si="28"/>
        <v>0</v>
      </c>
      <c r="AN16" s="4">
        <f t="shared" si="29"/>
        <v>13020.378306504501</v>
      </c>
      <c r="AO16" s="4">
        <f t="shared" si="30"/>
        <v>0</v>
      </c>
      <c r="AP16" s="4">
        <f t="shared" si="31"/>
        <v>0</v>
      </c>
      <c r="AU16" s="5">
        <f t="shared" si="32"/>
        <v>0</v>
      </c>
      <c r="AV16" s="5">
        <v>0.05</v>
      </c>
      <c r="AW16" s="5">
        <f t="shared" si="33"/>
        <v>0</v>
      </c>
      <c r="AX16" s="5">
        <f t="shared" si="34"/>
        <v>0</v>
      </c>
      <c r="AY16" s="5">
        <f t="shared" si="35"/>
        <v>6063.5728091029096</v>
      </c>
      <c r="AZ16" s="5">
        <f t="shared" si="36"/>
        <v>0</v>
      </c>
      <c r="BA16" s="5">
        <f t="shared" si="37"/>
        <v>13020.378306504501</v>
      </c>
      <c r="BB16" s="5">
        <f t="shared" si="38"/>
        <v>0</v>
      </c>
      <c r="BC16" s="5">
        <f t="shared" si="39"/>
        <v>0</v>
      </c>
      <c r="BF16" s="5">
        <f>SUM(BF3:BF15)</f>
        <v>100000</v>
      </c>
      <c r="BH16" s="4">
        <f t="shared" si="40"/>
        <v>19083.951115607411</v>
      </c>
      <c r="BI16" s="4">
        <v>14</v>
      </c>
      <c r="BJ16" s="4">
        <f t="shared" si="6"/>
        <v>21.749817452311962</v>
      </c>
      <c r="BK16" s="4">
        <f t="shared" si="7"/>
        <v>877.43040406892362</v>
      </c>
    </row>
    <row r="17" spans="1:63" x14ac:dyDescent="0.25">
      <c r="A17">
        <v>16709.235940356401</v>
      </c>
      <c r="B17">
        <v>5152.1463276475897</v>
      </c>
      <c r="C17">
        <v>11557.0896127088</v>
      </c>
      <c r="D17">
        <v>73602.090394965606</v>
      </c>
      <c r="E17">
        <v>62045.0007822568</v>
      </c>
      <c r="F17">
        <v>6893.8889758063096</v>
      </c>
      <c r="G17">
        <v>15</v>
      </c>
      <c r="H17" s="4">
        <f t="shared" si="8"/>
        <v>0</v>
      </c>
      <c r="I17" s="4">
        <v>0.05</v>
      </c>
      <c r="J17" s="4">
        <f t="shared" si="9"/>
        <v>0</v>
      </c>
      <c r="K17" s="4">
        <f t="shared" si="10"/>
        <v>0</v>
      </c>
      <c r="L17" s="4">
        <f t="shared" si="11"/>
        <v>5152.1463276475897</v>
      </c>
      <c r="M17" s="4">
        <f t="shared" si="12"/>
        <v>0</v>
      </c>
      <c r="N17" s="4">
        <f t="shared" si="13"/>
        <v>11557.0896127088</v>
      </c>
      <c r="O17" s="4">
        <f t="shared" si="14"/>
        <v>0</v>
      </c>
      <c r="P17" s="4">
        <f t="shared" si="15"/>
        <v>0</v>
      </c>
      <c r="U17" s="5">
        <f t="shared" si="16"/>
        <v>0</v>
      </c>
      <c r="V17" s="5">
        <v>0.05</v>
      </c>
      <c r="W17" s="5">
        <f t="shared" si="17"/>
        <v>0</v>
      </c>
      <c r="X17" s="5">
        <f t="shared" si="18"/>
        <v>0</v>
      </c>
      <c r="Y17" s="5">
        <f t="shared" si="19"/>
        <v>5152.1463276475897</v>
      </c>
      <c r="Z17" s="5">
        <f t="shared" si="20"/>
        <v>0</v>
      </c>
      <c r="AA17" s="5">
        <f t="shared" si="21"/>
        <v>11557.0896127088</v>
      </c>
      <c r="AB17" s="5">
        <f t="shared" si="22"/>
        <v>0</v>
      </c>
      <c r="AC17" s="5">
        <f t="shared" si="23"/>
        <v>0</v>
      </c>
      <c r="AH17" s="4">
        <f t="shared" si="24"/>
        <v>0</v>
      </c>
      <c r="AI17" s="4">
        <v>0.05</v>
      </c>
      <c r="AJ17" s="4">
        <f t="shared" si="25"/>
        <v>0</v>
      </c>
      <c r="AK17" s="4">
        <f t="shared" si="26"/>
        <v>0</v>
      </c>
      <c r="AL17" s="4">
        <f t="shared" si="27"/>
        <v>5152.1463276475897</v>
      </c>
      <c r="AM17" s="4">
        <f t="shared" si="28"/>
        <v>0</v>
      </c>
      <c r="AN17" s="4">
        <f t="shared" si="29"/>
        <v>11557.0896127088</v>
      </c>
      <c r="AO17" s="4">
        <f t="shared" si="30"/>
        <v>0</v>
      </c>
      <c r="AP17" s="4">
        <f t="shared" si="31"/>
        <v>0</v>
      </c>
      <c r="AU17" s="5">
        <f t="shared" si="32"/>
        <v>0</v>
      </c>
      <c r="AV17" s="5">
        <v>0.05</v>
      </c>
      <c r="AW17" s="5">
        <f t="shared" si="33"/>
        <v>0</v>
      </c>
      <c r="AX17" s="5">
        <f t="shared" si="34"/>
        <v>0</v>
      </c>
      <c r="AY17" s="5">
        <f t="shared" si="35"/>
        <v>5152.1463276475897</v>
      </c>
      <c r="AZ17" s="5">
        <f t="shared" si="36"/>
        <v>0</v>
      </c>
      <c r="BA17" s="5">
        <f t="shared" si="37"/>
        <v>11557.0896127088</v>
      </c>
      <c r="BB17" s="5">
        <f t="shared" si="38"/>
        <v>0</v>
      </c>
      <c r="BC17" s="5">
        <f t="shared" si="39"/>
        <v>0</v>
      </c>
      <c r="BH17" s="4">
        <f t="shared" si="40"/>
        <v>16709.23594035639</v>
      </c>
      <c r="BI17" s="4">
        <v>15</v>
      </c>
      <c r="BJ17" s="4">
        <f t="shared" si="6"/>
        <v>27.10117747632065</v>
      </c>
      <c r="BK17" s="4">
        <f t="shared" si="7"/>
        <v>616.55018328837912</v>
      </c>
    </row>
    <row r="18" spans="1:63" x14ac:dyDescent="0.25">
      <c r="A18">
        <v>14589.246124986999</v>
      </c>
      <c r="B18">
        <v>4343.1500547579699</v>
      </c>
      <c r="C18">
        <v>10246.096070229099</v>
      </c>
      <c r="D18">
        <v>62045.0007822568</v>
      </c>
      <c r="E18">
        <v>51798.904712027703</v>
      </c>
      <c r="F18">
        <v>5755.4338568919602</v>
      </c>
      <c r="G18">
        <v>16</v>
      </c>
      <c r="H18" s="4">
        <f t="shared" si="8"/>
        <v>0</v>
      </c>
      <c r="I18" s="4">
        <v>0.05</v>
      </c>
      <c r="J18" s="4">
        <f t="shared" si="9"/>
        <v>0</v>
      </c>
      <c r="K18" s="4">
        <f t="shared" si="10"/>
        <v>0</v>
      </c>
      <c r="L18" s="4">
        <f t="shared" si="11"/>
        <v>4343.1500547579699</v>
      </c>
      <c r="M18" s="4">
        <f t="shared" si="12"/>
        <v>0</v>
      </c>
      <c r="N18" s="4">
        <f t="shared" si="13"/>
        <v>10246.096070229099</v>
      </c>
      <c r="O18" s="4">
        <f t="shared" si="14"/>
        <v>0</v>
      </c>
      <c r="P18" s="4">
        <f t="shared" si="15"/>
        <v>0</v>
      </c>
      <c r="U18" s="5">
        <f t="shared" si="16"/>
        <v>0</v>
      </c>
      <c r="V18" s="5">
        <v>0.05</v>
      </c>
      <c r="W18" s="5">
        <f t="shared" si="17"/>
        <v>0</v>
      </c>
      <c r="X18" s="5">
        <f t="shared" si="18"/>
        <v>0</v>
      </c>
      <c r="Y18" s="5">
        <f t="shared" si="19"/>
        <v>4343.1500547579699</v>
      </c>
      <c r="Z18" s="5">
        <f t="shared" si="20"/>
        <v>0</v>
      </c>
      <c r="AA18" s="5">
        <f t="shared" si="21"/>
        <v>10246.096070229099</v>
      </c>
      <c r="AB18" s="5">
        <f t="shared" si="22"/>
        <v>0</v>
      </c>
      <c r="AC18" s="5">
        <f t="shared" si="23"/>
        <v>0</v>
      </c>
      <c r="AH18" s="4">
        <f t="shared" si="24"/>
        <v>0</v>
      </c>
      <c r="AI18" s="4">
        <v>0.05</v>
      </c>
      <c r="AJ18" s="4">
        <f t="shared" si="25"/>
        <v>0</v>
      </c>
      <c r="AK18" s="4">
        <f t="shared" si="26"/>
        <v>0</v>
      </c>
      <c r="AL18" s="4">
        <f t="shared" si="27"/>
        <v>4343.1500547579699</v>
      </c>
      <c r="AM18" s="4">
        <f t="shared" si="28"/>
        <v>0</v>
      </c>
      <c r="AN18" s="4">
        <f t="shared" si="29"/>
        <v>10246.096070229099</v>
      </c>
      <c r="AO18" s="4">
        <f t="shared" si="30"/>
        <v>0</v>
      </c>
      <c r="AP18" s="4">
        <f t="shared" si="31"/>
        <v>0</v>
      </c>
      <c r="AU18" s="5">
        <f t="shared" si="32"/>
        <v>0</v>
      </c>
      <c r="AV18" s="5">
        <v>0.05</v>
      </c>
      <c r="AW18" s="5">
        <f t="shared" si="33"/>
        <v>0</v>
      </c>
      <c r="AX18" s="5">
        <f t="shared" si="34"/>
        <v>0</v>
      </c>
      <c r="AY18" s="5">
        <f t="shared" si="35"/>
        <v>4343.1500547579699</v>
      </c>
      <c r="AZ18" s="5">
        <f t="shared" si="36"/>
        <v>0</v>
      </c>
      <c r="BA18" s="5">
        <f t="shared" si="37"/>
        <v>10246.096070229099</v>
      </c>
      <c r="BB18" s="5">
        <f t="shared" si="38"/>
        <v>0</v>
      </c>
      <c r="BC18" s="5">
        <f t="shared" si="39"/>
        <v>0</v>
      </c>
      <c r="BH18" s="4">
        <f t="shared" si="40"/>
        <v>14589.246124987068</v>
      </c>
      <c r="BI18" s="4">
        <v>16</v>
      </c>
      <c r="BJ18" s="4">
        <f t="shared" si="6"/>
        <v>33.769194716848368</v>
      </c>
      <c r="BK18" s="4">
        <f t="shared" si="7"/>
        <v>432.02825081606397</v>
      </c>
    </row>
    <row r="19" spans="1:63" x14ac:dyDescent="0.25">
      <c r="A19">
        <v>12697.870741344001</v>
      </c>
      <c r="B19">
        <v>3625.9233298419399</v>
      </c>
      <c r="C19">
        <v>9071.9474115020603</v>
      </c>
      <c r="D19">
        <v>51798.904712027703</v>
      </c>
      <c r="E19">
        <v>42726.957300525602</v>
      </c>
      <c r="F19">
        <v>4747.4397000584004</v>
      </c>
      <c r="G19">
        <v>17</v>
      </c>
      <c r="H19" s="4">
        <f t="shared" si="8"/>
        <v>0</v>
      </c>
      <c r="I19" s="4">
        <v>0.05</v>
      </c>
      <c r="J19" s="4">
        <f t="shared" si="9"/>
        <v>0</v>
      </c>
      <c r="K19" s="4">
        <f t="shared" si="10"/>
        <v>0</v>
      </c>
      <c r="L19" s="4">
        <f t="shared" si="11"/>
        <v>3625.9233298419399</v>
      </c>
      <c r="M19" s="4">
        <f t="shared" si="12"/>
        <v>0</v>
      </c>
      <c r="N19" s="4">
        <f t="shared" si="13"/>
        <v>9071.9474115020603</v>
      </c>
      <c r="O19" s="4">
        <f t="shared" si="14"/>
        <v>0</v>
      </c>
      <c r="P19" s="4">
        <f t="shared" si="15"/>
        <v>0</v>
      </c>
      <c r="U19" s="5">
        <f t="shared" si="16"/>
        <v>0</v>
      </c>
      <c r="V19" s="5">
        <v>0.05</v>
      </c>
      <c r="W19" s="5">
        <f t="shared" si="17"/>
        <v>0</v>
      </c>
      <c r="X19" s="5">
        <f t="shared" si="18"/>
        <v>0</v>
      </c>
      <c r="Y19" s="5">
        <f t="shared" si="19"/>
        <v>3625.9233298419399</v>
      </c>
      <c r="Z19" s="5">
        <f t="shared" si="20"/>
        <v>0</v>
      </c>
      <c r="AA19" s="5">
        <f t="shared" si="21"/>
        <v>9071.9474115020603</v>
      </c>
      <c r="AB19" s="5">
        <f t="shared" si="22"/>
        <v>0</v>
      </c>
      <c r="AC19" s="5">
        <f t="shared" si="23"/>
        <v>0</v>
      </c>
      <c r="AH19" s="4">
        <f t="shared" si="24"/>
        <v>0</v>
      </c>
      <c r="AI19" s="4">
        <v>0.05</v>
      </c>
      <c r="AJ19" s="4">
        <f t="shared" si="25"/>
        <v>0</v>
      </c>
      <c r="AK19" s="4">
        <f t="shared" si="26"/>
        <v>0</v>
      </c>
      <c r="AL19" s="4">
        <f t="shared" si="27"/>
        <v>3625.9233298419399</v>
      </c>
      <c r="AM19" s="4">
        <f t="shared" si="28"/>
        <v>0</v>
      </c>
      <c r="AN19" s="4">
        <f t="shared" si="29"/>
        <v>9071.9474115020603</v>
      </c>
      <c r="AO19" s="4">
        <f t="shared" si="30"/>
        <v>0</v>
      </c>
      <c r="AP19" s="4">
        <f t="shared" si="31"/>
        <v>0</v>
      </c>
      <c r="AU19" s="5">
        <f t="shared" si="32"/>
        <v>0</v>
      </c>
      <c r="AV19" s="5">
        <v>0.05</v>
      </c>
      <c r="AW19" s="5">
        <f t="shared" si="33"/>
        <v>0</v>
      </c>
      <c r="AX19" s="5">
        <f t="shared" si="34"/>
        <v>0</v>
      </c>
      <c r="AY19" s="5">
        <f t="shared" si="35"/>
        <v>3625.9233298419399</v>
      </c>
      <c r="AZ19" s="5">
        <f t="shared" si="36"/>
        <v>0</v>
      </c>
      <c r="BA19" s="5">
        <f t="shared" si="37"/>
        <v>9071.9474115020603</v>
      </c>
      <c r="BB19" s="5">
        <f t="shared" si="38"/>
        <v>0</v>
      </c>
      <c r="BC19" s="5">
        <f t="shared" si="39"/>
        <v>0</v>
      </c>
      <c r="BH19" s="4">
        <f t="shared" si="40"/>
        <v>12697.870741344001</v>
      </c>
      <c r="BI19" s="4">
        <v>17</v>
      </c>
      <c r="BJ19" s="4">
        <f t="shared" si="6"/>
        <v>42.077821630473267</v>
      </c>
      <c r="BK19" s="4">
        <f t="shared" si="7"/>
        <v>301.77110528336021</v>
      </c>
    </row>
    <row r="20" spans="1:63" x14ac:dyDescent="0.25">
      <c r="A20">
        <v>11011.633574597499</v>
      </c>
      <c r="B20">
        <v>2990.8870110367902</v>
      </c>
      <c r="C20">
        <v>8020.7465635607796</v>
      </c>
      <c r="D20">
        <v>42726.957300525602</v>
      </c>
      <c r="E20">
        <v>34706.2107369648</v>
      </c>
      <c r="F20">
        <v>3856.2456374405301</v>
      </c>
      <c r="G20">
        <v>18</v>
      </c>
      <c r="H20" s="4">
        <f t="shared" si="8"/>
        <v>0</v>
      </c>
      <c r="I20" s="4">
        <v>0.05</v>
      </c>
      <c r="J20" s="4">
        <f t="shared" si="9"/>
        <v>0</v>
      </c>
      <c r="K20" s="4">
        <f t="shared" si="10"/>
        <v>0</v>
      </c>
      <c r="L20" s="4">
        <f t="shared" si="11"/>
        <v>2990.8870110367902</v>
      </c>
      <c r="M20" s="4">
        <f t="shared" si="12"/>
        <v>0</v>
      </c>
      <c r="N20" s="4">
        <f t="shared" si="13"/>
        <v>8020.7465635607796</v>
      </c>
      <c r="O20" s="4">
        <f t="shared" si="14"/>
        <v>0</v>
      </c>
      <c r="P20" s="4">
        <f t="shared" si="15"/>
        <v>0</v>
      </c>
      <c r="U20" s="5">
        <f t="shared" si="16"/>
        <v>0</v>
      </c>
      <c r="V20" s="5">
        <v>0.05</v>
      </c>
      <c r="W20" s="5">
        <f t="shared" si="17"/>
        <v>0</v>
      </c>
      <c r="X20" s="5">
        <f t="shared" si="18"/>
        <v>0</v>
      </c>
      <c r="Y20" s="5">
        <f t="shared" si="19"/>
        <v>2990.8870110367902</v>
      </c>
      <c r="Z20" s="5">
        <f t="shared" si="20"/>
        <v>0</v>
      </c>
      <c r="AA20" s="5">
        <f t="shared" si="21"/>
        <v>8020.7465635607796</v>
      </c>
      <c r="AB20" s="5">
        <f t="shared" si="22"/>
        <v>0</v>
      </c>
      <c r="AC20" s="5">
        <f t="shared" si="23"/>
        <v>0</v>
      </c>
      <c r="AH20" s="4">
        <f t="shared" si="24"/>
        <v>0</v>
      </c>
      <c r="AI20" s="4">
        <v>0.05</v>
      </c>
      <c r="AJ20" s="4">
        <f t="shared" si="25"/>
        <v>0</v>
      </c>
      <c r="AK20" s="4">
        <f t="shared" si="26"/>
        <v>0</v>
      </c>
      <c r="AL20" s="4">
        <f t="shared" si="27"/>
        <v>2990.8870110367902</v>
      </c>
      <c r="AM20" s="4">
        <f t="shared" si="28"/>
        <v>0</v>
      </c>
      <c r="AN20" s="4">
        <f t="shared" si="29"/>
        <v>8020.7465635607796</v>
      </c>
      <c r="AO20" s="4">
        <f t="shared" si="30"/>
        <v>0</v>
      </c>
      <c r="AP20" s="4">
        <f t="shared" si="31"/>
        <v>0</v>
      </c>
      <c r="AU20" s="5">
        <f t="shared" si="32"/>
        <v>0</v>
      </c>
      <c r="AV20" s="5">
        <v>0.05</v>
      </c>
      <c r="AW20" s="5">
        <f t="shared" si="33"/>
        <v>0</v>
      </c>
      <c r="AX20" s="5">
        <f t="shared" si="34"/>
        <v>0</v>
      </c>
      <c r="AY20" s="5">
        <f t="shared" si="35"/>
        <v>2990.8870110367902</v>
      </c>
      <c r="AZ20" s="5">
        <f t="shared" si="36"/>
        <v>0</v>
      </c>
      <c r="BA20" s="5">
        <f t="shared" si="37"/>
        <v>8020.7465635607796</v>
      </c>
      <c r="BB20" s="5">
        <f t="shared" si="38"/>
        <v>0</v>
      </c>
      <c r="BC20" s="5">
        <f t="shared" si="39"/>
        <v>0</v>
      </c>
      <c r="BH20" s="4">
        <f t="shared" si="40"/>
        <v>11011.63357459757</v>
      </c>
      <c r="BI20" s="4">
        <v>18</v>
      </c>
      <c r="BJ20" s="4">
        <f t="shared" si="6"/>
        <v>52.430716456574309</v>
      </c>
      <c r="BK20" s="4">
        <f t="shared" si="7"/>
        <v>210.022565373829</v>
      </c>
    </row>
    <row r="21" spans="1:63" x14ac:dyDescent="0.25">
      <c r="A21">
        <v>9509.4287779524402</v>
      </c>
      <c r="B21">
        <v>2429.4347515875402</v>
      </c>
      <c r="C21">
        <v>7079.9940263648996</v>
      </c>
      <c r="D21">
        <v>34706.2107369648</v>
      </c>
      <c r="E21">
        <v>27626.2167105999</v>
      </c>
      <c r="F21">
        <v>3069.5796345110998</v>
      </c>
      <c r="G21">
        <v>19</v>
      </c>
      <c r="H21" s="4">
        <f t="shared" si="8"/>
        <v>0</v>
      </c>
      <c r="I21" s="4">
        <v>0.05</v>
      </c>
      <c r="J21" s="4">
        <f t="shared" si="9"/>
        <v>0</v>
      </c>
      <c r="K21" s="4">
        <f t="shared" si="10"/>
        <v>0</v>
      </c>
      <c r="L21" s="4">
        <f t="shared" si="11"/>
        <v>2429.4347515875402</v>
      </c>
      <c r="M21" s="4">
        <f t="shared" si="12"/>
        <v>0</v>
      </c>
      <c r="N21" s="4">
        <f t="shared" si="13"/>
        <v>7079.9940263648996</v>
      </c>
      <c r="O21" s="4">
        <f t="shared" si="14"/>
        <v>0</v>
      </c>
      <c r="P21" s="4">
        <f t="shared" si="15"/>
        <v>0</v>
      </c>
      <c r="U21" s="5">
        <f t="shared" si="16"/>
        <v>0</v>
      </c>
      <c r="V21" s="5">
        <v>0.05</v>
      </c>
      <c r="W21" s="5">
        <f t="shared" si="17"/>
        <v>0</v>
      </c>
      <c r="X21" s="5">
        <f t="shared" si="18"/>
        <v>0</v>
      </c>
      <c r="Y21" s="5">
        <f t="shared" si="19"/>
        <v>2429.4347515875402</v>
      </c>
      <c r="Z21" s="5">
        <f t="shared" si="20"/>
        <v>0</v>
      </c>
      <c r="AA21" s="5">
        <f t="shared" si="21"/>
        <v>7079.9940263648996</v>
      </c>
      <c r="AB21" s="5">
        <f t="shared" si="22"/>
        <v>0</v>
      </c>
      <c r="AC21" s="5">
        <f t="shared" si="23"/>
        <v>0</v>
      </c>
      <c r="AH21" s="4">
        <f t="shared" si="24"/>
        <v>0</v>
      </c>
      <c r="AI21" s="4">
        <v>0.05</v>
      </c>
      <c r="AJ21" s="4">
        <f t="shared" si="25"/>
        <v>0</v>
      </c>
      <c r="AK21" s="4">
        <f t="shared" si="26"/>
        <v>0</v>
      </c>
      <c r="AL21" s="4">
        <f t="shared" si="27"/>
        <v>2429.4347515875402</v>
      </c>
      <c r="AM21" s="4">
        <f t="shared" si="28"/>
        <v>0</v>
      </c>
      <c r="AN21" s="4">
        <f t="shared" si="29"/>
        <v>7079.9940263648996</v>
      </c>
      <c r="AO21" s="4">
        <f t="shared" si="30"/>
        <v>0</v>
      </c>
      <c r="AP21" s="4">
        <f t="shared" si="31"/>
        <v>0</v>
      </c>
      <c r="AU21" s="5">
        <f t="shared" si="32"/>
        <v>0</v>
      </c>
      <c r="AV21" s="5">
        <v>0.05</v>
      </c>
      <c r="AW21" s="5">
        <f t="shared" si="33"/>
        <v>0</v>
      </c>
      <c r="AX21" s="5">
        <f t="shared" si="34"/>
        <v>0</v>
      </c>
      <c r="AY21" s="5">
        <f t="shared" si="35"/>
        <v>2429.4347515875402</v>
      </c>
      <c r="AZ21" s="5">
        <f t="shared" si="36"/>
        <v>0</v>
      </c>
      <c r="BA21" s="5">
        <f t="shared" si="37"/>
        <v>7079.9940263648996</v>
      </c>
      <c r="BB21" s="5">
        <f t="shared" si="38"/>
        <v>0</v>
      </c>
      <c r="BC21" s="5">
        <f t="shared" si="39"/>
        <v>0</v>
      </c>
      <c r="BH21" s="4">
        <f t="shared" si="40"/>
        <v>9509.4287779524402</v>
      </c>
      <c r="BI21" s="4">
        <v>19</v>
      </c>
      <c r="BJ21" s="4">
        <f t="shared" si="6"/>
        <v>65.330854156167803</v>
      </c>
      <c r="BK21" s="4">
        <f t="shared" si="7"/>
        <v>145.55800472501042</v>
      </c>
    </row>
    <row r="22" spans="1:63" x14ac:dyDescent="0.25">
      <c r="A22">
        <v>8172.2829942216704</v>
      </c>
      <c r="B22">
        <v>1933.8351697419901</v>
      </c>
      <c r="C22">
        <v>6238.4478244796801</v>
      </c>
      <c r="D22">
        <v>27626.2167105999</v>
      </c>
      <c r="E22">
        <v>21387.7688861202</v>
      </c>
      <c r="F22">
        <v>2376.4187651244702</v>
      </c>
      <c r="G22">
        <v>20</v>
      </c>
      <c r="H22" s="4">
        <f t="shared" si="8"/>
        <v>0</v>
      </c>
      <c r="I22" s="4">
        <v>0.05</v>
      </c>
      <c r="J22" s="4">
        <f t="shared" si="9"/>
        <v>0</v>
      </c>
      <c r="K22" s="4">
        <f t="shared" si="10"/>
        <v>0</v>
      </c>
      <c r="L22" s="4">
        <f t="shared" si="11"/>
        <v>1933.8351697419901</v>
      </c>
      <c r="M22" s="4">
        <f t="shared" si="12"/>
        <v>0</v>
      </c>
      <c r="N22" s="4">
        <f t="shared" si="13"/>
        <v>6238.4478244796801</v>
      </c>
      <c r="O22" s="4">
        <f t="shared" si="14"/>
        <v>0</v>
      </c>
      <c r="P22" s="4">
        <f t="shared" si="15"/>
        <v>0</v>
      </c>
      <c r="U22" s="5">
        <f t="shared" si="16"/>
        <v>0</v>
      </c>
      <c r="V22" s="5">
        <v>0.05</v>
      </c>
      <c r="W22" s="5">
        <f t="shared" si="17"/>
        <v>0</v>
      </c>
      <c r="X22" s="5">
        <f t="shared" si="18"/>
        <v>0</v>
      </c>
      <c r="Y22" s="5">
        <f t="shared" si="19"/>
        <v>1933.8351697419901</v>
      </c>
      <c r="Z22" s="5">
        <f t="shared" si="20"/>
        <v>0</v>
      </c>
      <c r="AA22" s="5">
        <f t="shared" si="21"/>
        <v>6238.4478244796801</v>
      </c>
      <c r="AB22" s="5">
        <f t="shared" si="22"/>
        <v>0</v>
      </c>
      <c r="AC22" s="5">
        <f t="shared" si="23"/>
        <v>0</v>
      </c>
      <c r="AH22" s="4">
        <f t="shared" si="24"/>
        <v>0</v>
      </c>
      <c r="AI22" s="4">
        <v>0.05</v>
      </c>
      <c r="AJ22" s="4">
        <f t="shared" si="25"/>
        <v>0</v>
      </c>
      <c r="AK22" s="4">
        <f t="shared" si="26"/>
        <v>0</v>
      </c>
      <c r="AL22" s="4">
        <f t="shared" si="27"/>
        <v>1933.8351697419901</v>
      </c>
      <c r="AM22" s="4">
        <f t="shared" si="28"/>
        <v>0</v>
      </c>
      <c r="AN22" s="4">
        <f t="shared" si="29"/>
        <v>6238.4478244796801</v>
      </c>
      <c r="AO22" s="4">
        <f t="shared" si="30"/>
        <v>0</v>
      </c>
      <c r="AP22" s="4">
        <f t="shared" si="31"/>
        <v>0</v>
      </c>
      <c r="AU22" s="5">
        <f t="shared" si="32"/>
        <v>0</v>
      </c>
      <c r="AV22" s="5">
        <v>0.05</v>
      </c>
      <c r="AW22" s="5">
        <f t="shared" si="33"/>
        <v>0</v>
      </c>
      <c r="AX22" s="5">
        <f t="shared" si="34"/>
        <v>0</v>
      </c>
      <c r="AY22" s="5">
        <f t="shared" si="35"/>
        <v>1933.8351697419901</v>
      </c>
      <c r="AZ22" s="5">
        <f t="shared" si="36"/>
        <v>0</v>
      </c>
      <c r="BA22" s="5">
        <f t="shared" si="37"/>
        <v>6238.4478244796801</v>
      </c>
      <c r="BB22" s="5">
        <f t="shared" si="38"/>
        <v>0</v>
      </c>
      <c r="BC22" s="5">
        <f t="shared" si="39"/>
        <v>0</v>
      </c>
      <c r="BH22" s="4">
        <f t="shared" si="40"/>
        <v>8172.2829942216704</v>
      </c>
      <c r="BI22" s="4">
        <v>20</v>
      </c>
      <c r="BJ22" s="4">
        <f t="shared" si="6"/>
        <v>81.404962457637495</v>
      </c>
      <c r="BK22" s="4">
        <f t="shared" si="7"/>
        <v>100.39047679033649</v>
      </c>
    </row>
    <row r="23" spans="1:63" x14ac:dyDescent="0.25">
      <c r="A23">
        <v>6983.1412963836001</v>
      </c>
      <c r="B23">
        <v>1497.1438220284101</v>
      </c>
      <c r="C23">
        <v>5485.9974743551802</v>
      </c>
      <c r="D23">
        <v>21387.7688861202</v>
      </c>
      <c r="E23">
        <v>15901.771411764999</v>
      </c>
      <c r="F23">
        <v>1766.86349019612</v>
      </c>
      <c r="G23">
        <v>21</v>
      </c>
      <c r="H23" s="4">
        <f t="shared" si="8"/>
        <v>0</v>
      </c>
      <c r="I23" s="4">
        <v>0.05</v>
      </c>
      <c r="J23" s="4">
        <f t="shared" si="9"/>
        <v>0</v>
      </c>
      <c r="K23" s="4">
        <f t="shared" si="10"/>
        <v>0</v>
      </c>
      <c r="L23" s="4">
        <f t="shared" si="11"/>
        <v>1497.1438220284101</v>
      </c>
      <c r="M23" s="4">
        <f t="shared" si="12"/>
        <v>0</v>
      </c>
      <c r="N23" s="4">
        <f t="shared" si="13"/>
        <v>5485.9974743551802</v>
      </c>
      <c r="O23" s="4">
        <f t="shared" si="14"/>
        <v>0</v>
      </c>
      <c r="P23" s="4">
        <f t="shared" si="15"/>
        <v>0</v>
      </c>
      <c r="U23" s="5">
        <f t="shared" si="16"/>
        <v>0</v>
      </c>
      <c r="V23" s="5">
        <v>0.05</v>
      </c>
      <c r="W23" s="5">
        <f t="shared" si="17"/>
        <v>0</v>
      </c>
      <c r="X23" s="5">
        <f t="shared" si="18"/>
        <v>0</v>
      </c>
      <c r="Y23" s="5">
        <f t="shared" si="19"/>
        <v>1497.1438220284101</v>
      </c>
      <c r="Z23" s="5">
        <f t="shared" si="20"/>
        <v>0</v>
      </c>
      <c r="AA23" s="5">
        <f t="shared" si="21"/>
        <v>5485.9974743551802</v>
      </c>
      <c r="AB23" s="5">
        <f t="shared" si="22"/>
        <v>0</v>
      </c>
      <c r="AC23" s="5">
        <f t="shared" si="23"/>
        <v>0</v>
      </c>
      <c r="AH23" s="4">
        <f t="shared" si="24"/>
        <v>0</v>
      </c>
      <c r="AI23" s="4">
        <v>0.05</v>
      </c>
      <c r="AJ23" s="4">
        <f t="shared" si="25"/>
        <v>0</v>
      </c>
      <c r="AK23" s="4">
        <f t="shared" si="26"/>
        <v>0</v>
      </c>
      <c r="AL23" s="4">
        <f t="shared" si="27"/>
        <v>1497.1438220284101</v>
      </c>
      <c r="AM23" s="4">
        <f t="shared" si="28"/>
        <v>0</v>
      </c>
      <c r="AN23" s="4">
        <f t="shared" si="29"/>
        <v>5485.9974743551802</v>
      </c>
      <c r="AO23" s="4">
        <f t="shared" si="30"/>
        <v>0</v>
      </c>
      <c r="AP23" s="4">
        <f t="shared" si="31"/>
        <v>0</v>
      </c>
      <c r="AU23" s="5">
        <f t="shared" si="32"/>
        <v>0</v>
      </c>
      <c r="AV23" s="5">
        <v>0.05</v>
      </c>
      <c r="AW23" s="5">
        <f t="shared" si="33"/>
        <v>0</v>
      </c>
      <c r="AX23" s="5">
        <f t="shared" si="34"/>
        <v>0</v>
      </c>
      <c r="AY23" s="5">
        <f t="shared" si="35"/>
        <v>1497.1438220284101</v>
      </c>
      <c r="AZ23" s="5">
        <f t="shared" si="36"/>
        <v>0</v>
      </c>
      <c r="BA23" s="5">
        <f t="shared" si="37"/>
        <v>5485.9974743551802</v>
      </c>
      <c r="BB23" s="5">
        <f t="shared" si="38"/>
        <v>0</v>
      </c>
      <c r="BC23" s="5">
        <f t="shared" si="39"/>
        <v>0</v>
      </c>
      <c r="BH23" s="4">
        <f t="shared" si="40"/>
        <v>6983.1412963835901</v>
      </c>
      <c r="BI23" s="4">
        <v>21</v>
      </c>
      <c r="BJ23" s="4">
        <f t="shared" si="6"/>
        <v>101.43397018640917</v>
      </c>
      <c r="BK23" s="4">
        <f t="shared" si="7"/>
        <v>68.844207552463914</v>
      </c>
    </row>
    <row r="24" spans="1:63" x14ac:dyDescent="0.25">
      <c r="A24">
        <v>5926.6745640707204</v>
      </c>
      <c r="B24">
        <v>1113.12399882355</v>
      </c>
      <c r="C24">
        <v>4813.5505652471702</v>
      </c>
      <c r="D24">
        <v>15901.771411764999</v>
      </c>
      <c r="E24">
        <v>11088.220846517899</v>
      </c>
      <c r="F24">
        <v>1232.02453850199</v>
      </c>
      <c r="G24">
        <v>22</v>
      </c>
      <c r="H24" s="4">
        <f t="shared" si="8"/>
        <v>0</v>
      </c>
      <c r="I24" s="4">
        <v>0.05</v>
      </c>
      <c r="J24" s="4">
        <f t="shared" si="9"/>
        <v>0</v>
      </c>
      <c r="K24" s="4">
        <f t="shared" si="10"/>
        <v>0</v>
      </c>
      <c r="L24" s="4">
        <f t="shared" si="11"/>
        <v>1113.12399882355</v>
      </c>
      <c r="M24" s="4">
        <f t="shared" si="12"/>
        <v>0</v>
      </c>
      <c r="N24" s="4">
        <f t="shared" si="13"/>
        <v>4813.5505652471702</v>
      </c>
      <c r="O24" s="4">
        <f t="shared" si="14"/>
        <v>0</v>
      </c>
      <c r="P24" s="4">
        <f t="shared" si="15"/>
        <v>0</v>
      </c>
      <c r="U24" s="5">
        <f t="shared" si="16"/>
        <v>0</v>
      </c>
      <c r="V24" s="5">
        <v>0.05</v>
      </c>
      <c r="W24" s="5">
        <f t="shared" si="17"/>
        <v>0</v>
      </c>
      <c r="X24" s="5">
        <f t="shared" si="18"/>
        <v>0</v>
      </c>
      <c r="Y24" s="5">
        <f t="shared" si="19"/>
        <v>1113.12399882355</v>
      </c>
      <c r="Z24" s="5">
        <f t="shared" si="20"/>
        <v>0</v>
      </c>
      <c r="AA24" s="5">
        <f t="shared" si="21"/>
        <v>4813.5505652471702</v>
      </c>
      <c r="AB24" s="5">
        <f t="shared" si="22"/>
        <v>0</v>
      </c>
      <c r="AC24" s="5">
        <f t="shared" si="23"/>
        <v>0</v>
      </c>
      <c r="AH24" s="4">
        <f t="shared" si="24"/>
        <v>0</v>
      </c>
      <c r="AI24" s="4">
        <v>0.05</v>
      </c>
      <c r="AJ24" s="4">
        <f t="shared" si="25"/>
        <v>0</v>
      </c>
      <c r="AK24" s="4">
        <f t="shared" si="26"/>
        <v>0</v>
      </c>
      <c r="AL24" s="4">
        <f t="shared" si="27"/>
        <v>1113.12399882355</v>
      </c>
      <c r="AM24" s="4">
        <f t="shared" si="28"/>
        <v>0</v>
      </c>
      <c r="AN24" s="4">
        <f t="shared" si="29"/>
        <v>4813.5505652471702</v>
      </c>
      <c r="AO24" s="4">
        <f t="shared" si="30"/>
        <v>0</v>
      </c>
      <c r="AP24" s="4">
        <f t="shared" si="31"/>
        <v>0</v>
      </c>
      <c r="AU24" s="5">
        <f t="shared" si="32"/>
        <v>0</v>
      </c>
      <c r="AV24" s="5">
        <v>0.05</v>
      </c>
      <c r="AW24" s="5">
        <f t="shared" si="33"/>
        <v>0</v>
      </c>
      <c r="AX24" s="5">
        <f t="shared" si="34"/>
        <v>0</v>
      </c>
      <c r="AY24" s="5">
        <f t="shared" si="35"/>
        <v>1113.12399882355</v>
      </c>
      <c r="AZ24" s="5">
        <f t="shared" si="36"/>
        <v>0</v>
      </c>
      <c r="BA24" s="5">
        <f t="shared" si="37"/>
        <v>4813.5505652471702</v>
      </c>
      <c r="BB24" s="5">
        <f t="shared" si="38"/>
        <v>0</v>
      </c>
      <c r="BC24" s="5">
        <f t="shared" si="39"/>
        <v>0</v>
      </c>
      <c r="BH24" s="4">
        <f t="shared" si="40"/>
        <v>5926.6745640707204</v>
      </c>
      <c r="BI24" s="4">
        <v>22</v>
      </c>
      <c r="BJ24" s="4">
        <f t="shared" si="6"/>
        <v>126.39094715056935</v>
      </c>
      <c r="BK24" s="4">
        <f t="shared" si="7"/>
        <v>46.891606540540295</v>
      </c>
    </row>
    <row r="25" spans="1:63" x14ac:dyDescent="0.25">
      <c r="A25">
        <v>4989.1061512880897</v>
      </c>
      <c r="B25">
        <v>776.17545925625404</v>
      </c>
      <c r="C25">
        <v>4212.9306920318404</v>
      </c>
      <c r="D25">
        <v>11088.220846517899</v>
      </c>
      <c r="E25">
        <v>6875.2901544860697</v>
      </c>
      <c r="F25">
        <v>763.92112827622998</v>
      </c>
      <c r="G25">
        <v>23</v>
      </c>
      <c r="H25" s="4">
        <f t="shared" si="8"/>
        <v>0</v>
      </c>
      <c r="I25" s="4">
        <v>0.05</v>
      </c>
      <c r="J25" s="4">
        <f t="shared" si="9"/>
        <v>0</v>
      </c>
      <c r="K25" s="4">
        <f t="shared" si="10"/>
        <v>0</v>
      </c>
      <c r="L25" s="4">
        <f t="shared" si="11"/>
        <v>776.17545925625404</v>
      </c>
      <c r="M25" s="4">
        <f t="shared" si="12"/>
        <v>0</v>
      </c>
      <c r="N25" s="4">
        <f t="shared" si="13"/>
        <v>4212.9306920318404</v>
      </c>
      <c r="O25" s="4">
        <f t="shared" si="14"/>
        <v>0</v>
      </c>
      <c r="P25" s="4">
        <f t="shared" si="15"/>
        <v>0</v>
      </c>
      <c r="U25" s="5">
        <f t="shared" si="16"/>
        <v>0</v>
      </c>
      <c r="V25" s="5">
        <v>0.05</v>
      </c>
      <c r="W25" s="5">
        <f t="shared" si="17"/>
        <v>0</v>
      </c>
      <c r="X25" s="5">
        <f t="shared" si="18"/>
        <v>0</v>
      </c>
      <c r="Y25" s="5">
        <f t="shared" si="19"/>
        <v>776.17545925625404</v>
      </c>
      <c r="Z25" s="5">
        <f t="shared" si="20"/>
        <v>0</v>
      </c>
      <c r="AA25" s="5">
        <f t="shared" si="21"/>
        <v>4212.9306920318404</v>
      </c>
      <c r="AB25" s="5">
        <f t="shared" si="22"/>
        <v>0</v>
      </c>
      <c r="AC25" s="5">
        <f t="shared" si="23"/>
        <v>0</v>
      </c>
      <c r="AH25" s="4">
        <f t="shared" si="24"/>
        <v>0</v>
      </c>
      <c r="AI25" s="4">
        <v>0.05</v>
      </c>
      <c r="AJ25" s="4">
        <f t="shared" si="25"/>
        <v>0</v>
      </c>
      <c r="AK25" s="4">
        <f t="shared" si="26"/>
        <v>0</v>
      </c>
      <c r="AL25" s="4">
        <f t="shared" si="27"/>
        <v>776.17545925625404</v>
      </c>
      <c r="AM25" s="4">
        <f t="shared" si="28"/>
        <v>0</v>
      </c>
      <c r="AN25" s="4">
        <f t="shared" si="29"/>
        <v>4212.9306920318404</v>
      </c>
      <c r="AO25" s="4">
        <f t="shared" si="30"/>
        <v>0</v>
      </c>
      <c r="AP25" s="4">
        <f t="shared" si="31"/>
        <v>0</v>
      </c>
      <c r="AU25" s="5">
        <f t="shared" si="32"/>
        <v>0</v>
      </c>
      <c r="AV25" s="5">
        <v>0.05</v>
      </c>
      <c r="AW25" s="5">
        <f t="shared" si="33"/>
        <v>0</v>
      </c>
      <c r="AX25" s="5">
        <f t="shared" si="34"/>
        <v>0</v>
      </c>
      <c r="AY25" s="5">
        <f t="shared" si="35"/>
        <v>776.17545925625404</v>
      </c>
      <c r="AZ25" s="5">
        <f t="shared" si="36"/>
        <v>0</v>
      </c>
      <c r="BA25" s="5">
        <f t="shared" si="37"/>
        <v>4212.9306920318404</v>
      </c>
      <c r="BB25" s="5">
        <f t="shared" si="38"/>
        <v>0</v>
      </c>
      <c r="BC25" s="5">
        <f t="shared" si="39"/>
        <v>0</v>
      </c>
      <c r="BH25" s="4">
        <f t="shared" si="40"/>
        <v>4989.1061512880942</v>
      </c>
      <c r="BI25" s="4">
        <v>23</v>
      </c>
      <c r="BJ25" s="4">
        <f t="shared" si="6"/>
        <v>157.48837881688689</v>
      </c>
      <c r="BK25" s="4">
        <f t="shared" si="7"/>
        <v>31.679201911710397</v>
      </c>
    </row>
    <row r="26" spans="1:63" x14ac:dyDescent="0.25">
      <c r="A26">
        <v>4158.0559151696198</v>
      </c>
      <c r="B26">
        <v>481.27031081402498</v>
      </c>
      <c r="C26">
        <v>3676.7856043555898</v>
      </c>
      <c r="D26">
        <v>6875.2901544860697</v>
      </c>
      <c r="E26">
        <v>3198.5045501304699</v>
      </c>
      <c r="F26">
        <v>355.38939445894198</v>
      </c>
      <c r="G26">
        <v>24</v>
      </c>
      <c r="H26" s="4">
        <f t="shared" si="8"/>
        <v>0</v>
      </c>
      <c r="I26" s="4">
        <v>0.05</v>
      </c>
      <c r="J26" s="4">
        <f t="shared" si="9"/>
        <v>0</v>
      </c>
      <c r="K26" s="4">
        <f t="shared" si="10"/>
        <v>0</v>
      </c>
      <c r="L26" s="4">
        <f t="shared" si="11"/>
        <v>481.27031081402498</v>
      </c>
      <c r="M26" s="4">
        <f t="shared" si="12"/>
        <v>0</v>
      </c>
      <c r="N26" s="4">
        <f t="shared" si="13"/>
        <v>3676.7856043555898</v>
      </c>
      <c r="O26" s="4">
        <f t="shared" si="14"/>
        <v>0</v>
      </c>
      <c r="P26" s="4">
        <f t="shared" si="15"/>
        <v>0</v>
      </c>
      <c r="U26" s="5">
        <f t="shared" si="16"/>
        <v>0</v>
      </c>
      <c r="V26" s="5">
        <v>0.05</v>
      </c>
      <c r="W26" s="5">
        <f t="shared" si="17"/>
        <v>0</v>
      </c>
      <c r="X26" s="5">
        <f t="shared" si="18"/>
        <v>0</v>
      </c>
      <c r="Y26" s="5">
        <f t="shared" si="19"/>
        <v>481.27031081402498</v>
      </c>
      <c r="Z26" s="5">
        <f t="shared" si="20"/>
        <v>0</v>
      </c>
      <c r="AA26" s="5">
        <f t="shared" si="21"/>
        <v>3676.7856043555898</v>
      </c>
      <c r="AB26" s="5">
        <f t="shared" si="22"/>
        <v>0</v>
      </c>
      <c r="AC26" s="5">
        <f t="shared" si="23"/>
        <v>0</v>
      </c>
      <c r="AH26" s="4">
        <f t="shared" si="24"/>
        <v>0</v>
      </c>
      <c r="AI26" s="4">
        <v>0.05</v>
      </c>
      <c r="AJ26" s="4">
        <f t="shared" si="25"/>
        <v>0</v>
      </c>
      <c r="AK26" s="4">
        <f t="shared" si="26"/>
        <v>0</v>
      </c>
      <c r="AL26" s="4">
        <f t="shared" si="27"/>
        <v>481.27031081402498</v>
      </c>
      <c r="AM26" s="4">
        <f t="shared" si="28"/>
        <v>0</v>
      </c>
      <c r="AN26" s="4">
        <f t="shared" si="29"/>
        <v>3676.7856043555898</v>
      </c>
      <c r="AO26" s="4">
        <f t="shared" si="30"/>
        <v>0</v>
      </c>
      <c r="AP26" s="4">
        <f t="shared" si="31"/>
        <v>0</v>
      </c>
      <c r="AU26" s="5">
        <f t="shared" si="32"/>
        <v>0</v>
      </c>
      <c r="AV26" s="5">
        <v>0.05</v>
      </c>
      <c r="AW26" s="5">
        <f t="shared" si="33"/>
        <v>0</v>
      </c>
      <c r="AX26" s="5">
        <f t="shared" si="34"/>
        <v>0</v>
      </c>
      <c r="AY26" s="5">
        <f t="shared" si="35"/>
        <v>481.27031081402498</v>
      </c>
      <c r="AZ26" s="5">
        <f t="shared" si="36"/>
        <v>0</v>
      </c>
      <c r="BA26" s="5">
        <f t="shared" si="37"/>
        <v>3676.7856043555898</v>
      </c>
      <c r="BB26" s="5">
        <f t="shared" si="38"/>
        <v>0</v>
      </c>
      <c r="BC26" s="5">
        <f t="shared" si="39"/>
        <v>0</v>
      </c>
      <c r="BH26" s="4">
        <f>AY26+BA26</f>
        <v>4158.0559151696152</v>
      </c>
      <c r="BI26" s="4">
        <v>24</v>
      </c>
      <c r="BJ26" s="4">
        <f t="shared" si="6"/>
        <v>196.23707252406274</v>
      </c>
      <c r="BK26" s="4">
        <f t="shared" si="7"/>
        <v>21.188941832893228</v>
      </c>
    </row>
    <row r="27" spans="1:63" x14ac:dyDescent="0.25">
      <c r="A27">
        <v>3422.3998686395998</v>
      </c>
      <c r="B27">
        <v>223.89531850913301</v>
      </c>
      <c r="C27">
        <v>3198.5045501304699</v>
      </c>
      <c r="D27">
        <v>3198.5045501304699</v>
      </c>
      <c r="E27" s="1">
        <v>2.7284841053187799E-12</v>
      </c>
      <c r="F27" s="1">
        <v>3.18323145620524E-13</v>
      </c>
      <c r="G27">
        <v>25</v>
      </c>
      <c r="H27" s="4">
        <f t="shared" si="8"/>
        <v>0</v>
      </c>
      <c r="I27" s="4">
        <v>0.05</v>
      </c>
      <c r="J27" s="4">
        <f t="shared" si="9"/>
        <v>0</v>
      </c>
      <c r="K27" s="4">
        <f t="shared" si="10"/>
        <v>0</v>
      </c>
      <c r="L27" s="4">
        <f t="shared" si="11"/>
        <v>223.89531850913301</v>
      </c>
      <c r="M27" s="4">
        <f t="shared" si="12"/>
        <v>0</v>
      </c>
      <c r="N27" s="4">
        <f t="shared" si="13"/>
        <v>3198.5045501304699</v>
      </c>
      <c r="O27" s="4">
        <f t="shared" si="14"/>
        <v>0</v>
      </c>
      <c r="P27" s="4">
        <f t="shared" si="15"/>
        <v>0</v>
      </c>
      <c r="U27" s="5">
        <f t="shared" si="16"/>
        <v>0</v>
      </c>
      <c r="V27" s="5">
        <v>0.05</v>
      </c>
      <c r="W27" s="5">
        <f t="shared" si="17"/>
        <v>0</v>
      </c>
      <c r="X27" s="5">
        <f t="shared" si="18"/>
        <v>0</v>
      </c>
      <c r="Y27" s="5">
        <f t="shared" si="19"/>
        <v>223.89531850913301</v>
      </c>
      <c r="Z27" s="5">
        <f t="shared" si="20"/>
        <v>0</v>
      </c>
      <c r="AA27" s="5">
        <f t="shared" si="21"/>
        <v>3198.5045501304699</v>
      </c>
      <c r="AB27" s="5">
        <f t="shared" si="22"/>
        <v>0</v>
      </c>
      <c r="AC27" s="5">
        <f t="shared" si="23"/>
        <v>0</v>
      </c>
      <c r="AH27" s="4">
        <f t="shared" si="24"/>
        <v>0</v>
      </c>
      <c r="AI27" s="4">
        <v>0.05</v>
      </c>
      <c r="AJ27" s="4">
        <f t="shared" si="25"/>
        <v>0</v>
      </c>
      <c r="AK27" s="4">
        <f t="shared" si="26"/>
        <v>0</v>
      </c>
      <c r="AL27" s="4">
        <f t="shared" si="27"/>
        <v>223.89531850913301</v>
      </c>
      <c r="AM27" s="4">
        <f t="shared" si="28"/>
        <v>0</v>
      </c>
      <c r="AN27" s="4">
        <f t="shared" si="29"/>
        <v>3198.5045501304699</v>
      </c>
      <c r="AO27" s="4">
        <f t="shared" si="30"/>
        <v>0</v>
      </c>
      <c r="AP27" s="4">
        <f t="shared" si="31"/>
        <v>0</v>
      </c>
      <c r="AU27" s="5">
        <f t="shared" si="32"/>
        <v>0</v>
      </c>
      <c r="AV27" s="5">
        <v>0.05</v>
      </c>
      <c r="AW27" s="5">
        <f t="shared" si="33"/>
        <v>0</v>
      </c>
      <c r="AX27" s="5">
        <f t="shared" si="34"/>
        <v>0</v>
      </c>
      <c r="AY27" s="5">
        <f t="shared" si="35"/>
        <v>223.89531850913301</v>
      </c>
      <c r="AZ27" s="5">
        <f t="shared" si="36"/>
        <v>0</v>
      </c>
      <c r="BA27" s="5">
        <f t="shared" si="37"/>
        <v>3198.5045501304699</v>
      </c>
      <c r="BB27" s="5">
        <f t="shared" si="38"/>
        <v>0</v>
      </c>
      <c r="BC27" s="5">
        <f t="shared" si="39"/>
        <v>0</v>
      </c>
      <c r="BH27" s="4">
        <f t="shared" si="40"/>
        <v>3422.399868639603</v>
      </c>
      <c r="BI27" s="4">
        <v>25</v>
      </c>
      <c r="BJ27" s="4">
        <f t="shared" si="6"/>
        <v>244.51955707531289</v>
      </c>
      <c r="BK27" s="4">
        <f t="shared" si="7"/>
        <v>13.996425928358327</v>
      </c>
    </row>
    <row r="28" spans="1:63" x14ac:dyDescent="0.25">
      <c r="BK28" s="25">
        <f>SUM(BK3:BK27)</f>
        <v>49999.89285094064</v>
      </c>
    </row>
  </sheetData>
  <mergeCells count="6">
    <mergeCell ref="A1:G1"/>
    <mergeCell ref="AH1:AT1"/>
    <mergeCell ref="BH1:BL1"/>
    <mergeCell ref="AU1:BC1"/>
    <mergeCell ref="H1:T1"/>
    <mergeCell ref="U1:AG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Mudassir Ali</dc:creator>
  <cp:lastModifiedBy>Mudassir Ali</cp:lastModifiedBy>
  <dcterms:created xsi:type="dcterms:W3CDTF">2018-09-09T22:19:04Z</dcterms:created>
  <dcterms:modified xsi:type="dcterms:W3CDTF">2018-09-11T04:00:22Z</dcterms:modified>
</cp:coreProperties>
</file>