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8000" tabRatio="500" firstSheet="5" activeTab="5"/>
  </bookViews>
  <sheets>
    <sheet name="📋 Session Setup" sheetId="1" r:id="rId1"/>
    <sheet name="📱 Structured — App 1" sheetId="2" r:id="rId2"/>
    <sheet name="📱 Structured — App 2" sheetId="3" r:id="rId3"/>
    <sheet name="App 1 (All 8)" sheetId="4" r:id="rId4"/>
    <sheet name="App 2 (All 8)" sheetId="5" r:id="rId5"/>
    <sheet name="📊 Comparative" sheetId="6" r:id="rId6"/>
    <sheet name="💡 Recommendations" sheetId="7" r:id="rId7"/>
    <sheet name="📄 Report Outline" sheetId="8" r:id="rId8"/>
    <sheet name="🏆 Grading Rubric" sheetId="9" r:id="rId9"/>
    <sheet name="📖 ISO 25010 Referenc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D5E8AD08B1564DC989E7CA55E2411EED"/>
        <xdr:cNvPicPr>
          <a:picLocks noChangeAspect="1"/>
        </xdr:cNvPicPr>
      </xdr:nvPicPr>
      <xdr:blipFill>
        <a:blip r:embed="rId1"/>
        <a:stretch>
          <a:fillRect/>
        </a:stretch>
      </xdr:blipFill>
      <xdr:spPr>
        <a:xfrm>
          <a:off x="4660900" y="3390900"/>
          <a:ext cx="12058650" cy="6102350"/>
        </a:xfrm>
        <a:prstGeom prst="rect">
          <a:avLst/>
        </a:prstGeom>
        <a:noFill/>
        <a:ln w="9525">
          <a:noFill/>
        </a:ln>
      </xdr:spPr>
    </xdr:pic>
  </etc:cellImage>
  <etc:cellImage>
    <xdr:pic>
      <xdr:nvPicPr>
        <xdr:cNvPr id="5" name="ID_CA5F3516515A46D58842A92E652117F1"/>
        <xdr:cNvPicPr>
          <a:picLocks noChangeAspect="1"/>
        </xdr:cNvPicPr>
      </xdr:nvPicPr>
      <xdr:blipFill>
        <a:blip r:embed="rId2"/>
        <a:stretch>
          <a:fillRect/>
        </a:stretch>
      </xdr:blipFill>
      <xdr:spPr>
        <a:xfrm>
          <a:off x="7171055" y="3571875"/>
          <a:ext cx="7467600" cy="5245100"/>
        </a:xfrm>
        <a:prstGeom prst="rect">
          <a:avLst/>
        </a:prstGeom>
        <a:noFill/>
        <a:ln w="9525">
          <a:noFill/>
        </a:ln>
      </xdr:spPr>
    </xdr:pic>
  </etc:cellImage>
  <etc:cellImage>
    <xdr:pic>
      <xdr:nvPicPr>
        <xdr:cNvPr id="6" name="ID_D0096897654D4324B852F5F16731A3B9"/>
        <xdr:cNvPicPr>
          <a:picLocks noChangeAspect="1"/>
        </xdr:cNvPicPr>
      </xdr:nvPicPr>
      <xdr:blipFill>
        <a:blip r:embed="rId3"/>
        <a:stretch>
          <a:fillRect/>
        </a:stretch>
      </xdr:blipFill>
      <xdr:spPr>
        <a:xfrm>
          <a:off x="4679950" y="3219450"/>
          <a:ext cx="2952750" cy="3962400"/>
        </a:xfrm>
        <a:prstGeom prst="rect">
          <a:avLst/>
        </a:prstGeom>
        <a:noFill/>
        <a:ln w="9525">
          <a:noFill/>
        </a:ln>
      </xdr:spPr>
    </xdr:pic>
  </etc:cellImage>
  <etc:cellImage>
    <xdr:pic>
      <xdr:nvPicPr>
        <xdr:cNvPr id="7" name="ID_C4B964DFF6FF4A698D7AA293B52EB187"/>
        <xdr:cNvPicPr>
          <a:picLocks noChangeAspect="1"/>
        </xdr:cNvPicPr>
      </xdr:nvPicPr>
      <xdr:blipFill>
        <a:blip r:embed="rId4"/>
        <a:stretch>
          <a:fillRect/>
        </a:stretch>
      </xdr:blipFill>
      <xdr:spPr>
        <a:xfrm>
          <a:off x="7171055" y="3924300"/>
          <a:ext cx="6388100" cy="5924550"/>
        </a:xfrm>
        <a:prstGeom prst="rect">
          <a:avLst/>
        </a:prstGeom>
        <a:noFill/>
        <a:ln w="9525">
          <a:noFill/>
        </a:ln>
      </xdr:spPr>
    </xdr:pic>
  </etc:cellImage>
  <etc:cellImage>
    <xdr:pic>
      <xdr:nvPicPr>
        <xdr:cNvPr id="8" name="ID_6B113334E5F54D83B98DD86F1B92EF3C"/>
        <xdr:cNvPicPr>
          <a:picLocks noChangeAspect="1"/>
        </xdr:cNvPicPr>
      </xdr:nvPicPr>
      <xdr:blipFill>
        <a:blip r:embed="rId5"/>
        <a:stretch>
          <a:fillRect/>
        </a:stretch>
      </xdr:blipFill>
      <xdr:spPr>
        <a:xfrm>
          <a:off x="7171055" y="4244975"/>
          <a:ext cx="7086600" cy="3835400"/>
        </a:xfrm>
        <a:prstGeom prst="rect">
          <a:avLst/>
        </a:prstGeom>
        <a:noFill/>
        <a:ln w="9525">
          <a:noFill/>
        </a:ln>
      </xdr:spPr>
    </xdr:pic>
  </etc:cellImage>
  <etc:cellImage>
    <xdr:pic>
      <xdr:nvPicPr>
        <xdr:cNvPr id="2" name="ID_69D0F854891A437D98DEFFC4319A53C4"/>
        <xdr:cNvPicPr>
          <a:picLocks noChangeAspect="1"/>
        </xdr:cNvPicPr>
      </xdr:nvPicPr>
      <xdr:blipFill>
        <a:blip r:embed="rId6"/>
        <a:stretch>
          <a:fillRect/>
        </a:stretch>
      </xdr:blipFill>
      <xdr:spPr>
        <a:xfrm>
          <a:off x="3981450" y="8515350"/>
          <a:ext cx="11963400" cy="6178550"/>
        </a:xfrm>
        <a:prstGeom prst="rect">
          <a:avLst/>
        </a:prstGeom>
        <a:noFill/>
        <a:ln w="9525">
          <a:noFill/>
        </a:ln>
      </xdr:spPr>
    </xdr:pic>
  </etc:cellImage>
  <etc:cellImage>
    <xdr:pic>
      <xdr:nvPicPr>
        <xdr:cNvPr id="4" name="ID_BFFCA23B385F4C36A7A9274CC47625EC"/>
        <xdr:cNvPicPr>
          <a:picLocks noChangeAspect="1"/>
        </xdr:cNvPicPr>
      </xdr:nvPicPr>
      <xdr:blipFill>
        <a:blip r:embed="rId7"/>
        <a:stretch>
          <a:fillRect/>
        </a:stretch>
      </xdr:blipFill>
      <xdr:spPr>
        <a:xfrm>
          <a:off x="3981450" y="8820150"/>
          <a:ext cx="11334750" cy="5473700"/>
        </a:xfrm>
        <a:prstGeom prst="rect">
          <a:avLst/>
        </a:prstGeom>
        <a:noFill/>
        <a:ln w="9525">
          <a:noFill/>
        </a:ln>
      </xdr:spPr>
    </xdr:pic>
  </etc:cellImage>
  <etc:cellImage>
    <xdr:pic>
      <xdr:nvPicPr>
        <xdr:cNvPr id="9" name="ID_0A807FD3386E43409F057E11A6D68C2B"/>
        <xdr:cNvPicPr>
          <a:picLocks noChangeAspect="1"/>
        </xdr:cNvPicPr>
      </xdr:nvPicPr>
      <xdr:blipFill>
        <a:blip r:embed="rId8"/>
        <a:stretch>
          <a:fillRect/>
        </a:stretch>
      </xdr:blipFill>
      <xdr:spPr>
        <a:xfrm>
          <a:off x="3981450" y="9124950"/>
          <a:ext cx="7435850" cy="4572000"/>
        </a:xfrm>
        <a:prstGeom prst="rect">
          <a:avLst/>
        </a:prstGeom>
        <a:noFill/>
        <a:ln w="9525">
          <a:noFill/>
        </a:ln>
      </xdr:spPr>
    </xdr:pic>
  </etc:cellImage>
  <etc:cellImage>
    <xdr:pic>
      <xdr:nvPicPr>
        <xdr:cNvPr id="10" name="ID_7E92920086BA432CAE262F5644C53391" descr="1"/>
        <xdr:cNvPicPr>
          <a:picLocks noChangeAspect="1"/>
        </xdr:cNvPicPr>
      </xdr:nvPicPr>
      <xdr:blipFill>
        <a:blip r:embed="rId9"/>
        <a:stretch>
          <a:fillRect/>
        </a:stretch>
      </xdr:blipFill>
      <xdr:spPr>
        <a:xfrm>
          <a:off x="3987800" y="15509875"/>
          <a:ext cx="4649470" cy="10140950"/>
        </a:xfrm>
        <a:prstGeom prst="rect">
          <a:avLst/>
        </a:prstGeom>
      </xdr:spPr>
    </xdr:pic>
  </etc:cellImage>
  <etc:cellImage>
    <xdr:pic>
      <xdr:nvPicPr>
        <xdr:cNvPr id="11" name="ID_3858EB871F9248EA919158FEBBA9579A" descr="2"/>
        <xdr:cNvPicPr>
          <a:picLocks noChangeAspect="1"/>
        </xdr:cNvPicPr>
      </xdr:nvPicPr>
      <xdr:blipFill>
        <a:blip r:embed="rId10"/>
        <a:stretch>
          <a:fillRect/>
        </a:stretch>
      </xdr:blipFill>
      <xdr:spPr>
        <a:xfrm>
          <a:off x="3987800" y="18148300"/>
          <a:ext cx="4649470" cy="10118725"/>
        </a:xfrm>
        <a:prstGeom prst="rect">
          <a:avLst/>
        </a:prstGeom>
      </xdr:spPr>
    </xdr:pic>
  </etc:cellImage>
  <etc:cellImage>
    <xdr:pic>
      <xdr:nvPicPr>
        <xdr:cNvPr id="12" name="ID_6B72555348B54C3DB88334B0D09136B9"/>
        <xdr:cNvPicPr>
          <a:picLocks noChangeAspect="1"/>
        </xdr:cNvPicPr>
      </xdr:nvPicPr>
      <xdr:blipFill>
        <a:blip r:embed="rId11"/>
        <a:stretch>
          <a:fillRect/>
        </a:stretch>
      </xdr:blipFill>
      <xdr:spPr>
        <a:xfrm>
          <a:off x="4679950" y="2867025"/>
          <a:ext cx="11544300" cy="5969000"/>
        </a:xfrm>
        <a:prstGeom prst="rect">
          <a:avLst/>
        </a:prstGeom>
        <a:noFill/>
        <a:ln w="9525">
          <a:noFill/>
        </a:ln>
      </xdr:spPr>
    </xdr:pic>
  </etc:cellImage>
  <etc:cellImage>
    <xdr:pic>
      <xdr:nvPicPr>
        <xdr:cNvPr id="13" name="ID_CD3A6ED64F504EC381976CB312ED6282"/>
        <xdr:cNvPicPr>
          <a:picLocks noChangeAspect="1"/>
        </xdr:cNvPicPr>
      </xdr:nvPicPr>
      <xdr:blipFill>
        <a:blip r:embed="rId12"/>
        <a:stretch>
          <a:fillRect/>
        </a:stretch>
      </xdr:blipFill>
      <xdr:spPr>
        <a:xfrm>
          <a:off x="4679950" y="3219450"/>
          <a:ext cx="5334000" cy="5911850"/>
        </a:xfrm>
        <a:prstGeom prst="rect">
          <a:avLst/>
        </a:prstGeom>
        <a:noFill/>
        <a:ln w="9525">
          <a:noFill/>
        </a:ln>
      </xdr:spPr>
    </xdr:pic>
  </etc:cellImage>
  <etc:cellImage>
    <xdr:pic>
      <xdr:nvPicPr>
        <xdr:cNvPr id="14" name="ID_C4A331F2FCD04354876594CA039291B0"/>
        <xdr:cNvPicPr>
          <a:picLocks noChangeAspect="1"/>
        </xdr:cNvPicPr>
      </xdr:nvPicPr>
      <xdr:blipFill>
        <a:blip r:embed="rId13"/>
        <a:stretch>
          <a:fillRect/>
        </a:stretch>
      </xdr:blipFill>
      <xdr:spPr>
        <a:xfrm>
          <a:off x="4679950" y="3571875"/>
          <a:ext cx="10350500" cy="5448300"/>
        </a:xfrm>
        <a:prstGeom prst="rect">
          <a:avLst/>
        </a:prstGeom>
        <a:noFill/>
        <a:ln w="9525">
          <a:noFill/>
        </a:ln>
      </xdr:spPr>
    </xdr:pic>
  </etc:cellImage>
</etc:cellImages>
</file>

<file path=xl/sharedStrings.xml><?xml version="1.0" encoding="utf-8"?>
<sst xmlns="http://schemas.openxmlformats.org/spreadsheetml/2006/main" count="1205" uniqueCount="747">
  <si>
    <t>SQE Lab Session 2 — ISO 25010 Quality Attribute Analysis</t>
  </si>
  <si>
    <t>Software Quality Engineering  |  Lab Manual  |  Engr. Asim Javaid</t>
  </si>
  <si>
    <t xml:space="preserve">  STUDENT INFORMATION</t>
  </si>
  <si>
    <t>Evaluator Full Name</t>
  </si>
  <si>
    <t>Mudeer Ali</t>
  </si>
  <si>
    <t>Student ID</t>
  </si>
  <si>
    <t>FA23-BSE-073</t>
  </si>
  <si>
    <t>Section / Group</t>
  </si>
  <si>
    <t>A</t>
  </si>
  <si>
    <t>Date of Evaluation</t>
  </si>
  <si>
    <t>21-04-2026</t>
  </si>
  <si>
    <t>Device Model</t>
  </si>
  <si>
    <t>iphone 11</t>
  </si>
  <si>
    <t>OS Version</t>
  </si>
  <si>
    <t>iphone 26.4.1</t>
  </si>
  <si>
    <t>Network Conditions</t>
  </si>
  <si>
    <t>e.g. Campus WiFi / 4G</t>
  </si>
  <si>
    <t xml:space="preserve">  APPLICATION PAIR SELECTION</t>
  </si>
  <si>
    <t>Choose ONE pair below. Circle / highlight your selection.</t>
  </si>
  <si>
    <t>Pair</t>
  </si>
  <si>
    <t>App 1</t>
  </si>
  <si>
    <t>App 2</t>
  </si>
  <si>
    <t>Primary Focus</t>
  </si>
  <si>
    <t>WhatsApp</t>
  </si>
  <si>
    <t>Telegram</t>
  </si>
  <si>
    <t>Security, Usability, Reliability — closed vs open E2E encryption</t>
  </si>
  <si>
    <t>B</t>
  </si>
  <si>
    <t>Google Maps</t>
  </si>
  <si>
    <t>Apple Maps</t>
  </si>
  <si>
    <t>Performance, Compatibility, Usability — navigation design philosophies</t>
  </si>
  <si>
    <t>C</t>
  </si>
  <si>
    <t>Gmail</t>
  </si>
  <si>
    <t>Outlook Mobile</t>
  </si>
  <si>
    <t>Functional Suitability, Usability, Portability — email client comparison</t>
  </si>
  <si>
    <t>D</t>
  </si>
  <si>
    <t>Chrome Mobile</t>
  </si>
  <si>
    <t>Safari</t>
  </si>
  <si>
    <t>Performance, Compatibility, Security — native vs cross-platform</t>
  </si>
  <si>
    <t>E</t>
  </si>
  <si>
    <t>Spotify</t>
  </si>
  <si>
    <t>YouTube Music</t>
  </si>
  <si>
    <t>Performance, Reliability, Usability — streaming service quality</t>
  </si>
  <si>
    <t>F</t>
  </si>
  <si>
    <t>University App 1</t>
  </si>
  <si>
    <t>University App 2</t>
  </si>
  <si>
    <t>Full ISO 25010 analysis — choose any two university-context apps</t>
  </si>
  <si>
    <t xml:space="preserve">  SELECTED PAIR — Fill in below</t>
  </si>
  <si>
    <t>Pair Letter</t>
  </si>
  <si>
    <t>App 1 Name</t>
  </si>
  <si>
    <t>App 2 Name</t>
  </si>
  <si>
    <t xml:space="preserve">  APP VERSION METADATA</t>
  </si>
  <si>
    <t>Field</t>
  </si>
  <si>
    <t>App Name</t>
  </si>
  <si>
    <t>Linkedin</t>
  </si>
  <si>
    <t>indeed</t>
  </si>
  <si>
    <t>Version Number</t>
  </si>
  <si>
    <t>9.1.538</t>
  </si>
  <si>
    <t>Platform</t>
  </si>
  <si>
    <t>iphone</t>
  </si>
  <si>
    <t>Min OS Required</t>
  </si>
  <si>
    <t>ios 16.0</t>
  </si>
  <si>
    <t>App Store Rating</t>
  </si>
  <si>
    <t>Last Updated</t>
  </si>
  <si>
    <t>14 hours ago 21-04-2026</t>
  </si>
  <si>
    <t>20-04-2026</t>
  </si>
  <si>
    <t xml:space="preserve">  PRE-LAB CHECKLIST</t>
  </si>
  <si>
    <t>#</t>
  </si>
  <si>
    <t>Task</t>
  </si>
  <si>
    <t>When</t>
  </si>
  <si>
    <t>Status (✓ / ✗)</t>
  </si>
  <si>
    <t>1</t>
  </si>
  <si>
    <t>Read ISO/IEC 25010 Sections 1–4 overview</t>
  </si>
  <si>
    <t>Before Lab</t>
  </si>
  <si>
    <t>2</t>
  </si>
  <si>
    <t>Identify 3 daily apps &amp; note one quality concern each</t>
  </si>
  <si>
    <t>3</t>
  </si>
  <si>
    <t>Ensure both apps in chosen pair are installed on device</t>
  </si>
  <si>
    <t>4</t>
  </si>
  <si>
    <t>Bring device with stopwatch / timer capability</t>
  </si>
  <si>
    <t>Lab Start</t>
  </si>
  <si>
    <t>5</t>
  </si>
  <si>
    <t>Have GitHub repository from Lab 1 open (week2/ folder)</t>
  </si>
  <si>
    <t>6</t>
  </si>
  <si>
    <t>Install matplotlib: pip install matplotlib numpy</t>
  </si>
  <si>
    <t xml:space="preserve">  RATING SCALE QUICK REFERENCE</t>
  </si>
  <si>
    <t>Rating</t>
  </si>
  <si>
    <t>Label</t>
  </si>
  <si>
    <t>Definition</t>
  </si>
  <si>
    <t>Example Evidence</t>
  </si>
  <si>
    <t>Excellent</t>
  </si>
  <si>
    <t>Exceeds expectations. Fully &amp; consistently satisfied.</t>
  </si>
  <si>
    <t>App launches &lt;1s; 2FA enabled; zero crashes in 10-min session</t>
  </si>
  <si>
    <t>Good</t>
  </si>
  <si>
    <t>Mostly satisfied. Minor issues, rarely noticeable.</t>
  </si>
  <si>
    <t>Occasional 2s load; settings menu slightly hard to find</t>
  </si>
  <si>
    <t>Acceptable</t>
  </si>
  <si>
    <t>Partially satisfied. Noticeable but system remains usable.</t>
  </si>
  <si>
    <t>Crashes once per 10 min; offline shows stale data</t>
  </si>
  <si>
    <t>Poor</t>
  </si>
  <si>
    <t>Mostly unsatisfied. Significant issues degrade quality.</t>
  </si>
  <si>
    <t>Crashes twice in 5 min; loading takes 8+ seconds</t>
  </si>
  <si>
    <t>Unacceptable</t>
  </si>
  <si>
    <t>Critical failures. Characteristic essentially absent.</t>
  </si>
  <si>
    <t>Data wiped on restart; cannot perform primary purpose</t>
  </si>
  <si>
    <t>App 1 Evaluation (Characteristics 1–8)</t>
  </si>
  <si>
    <t>50 min  |  Individual — use your own device  |  Min. 3 observations per characteristic</t>
  </si>
  <si>
    <t xml:space="preserve">  APP 1 METADATA</t>
  </si>
  <si>
    <t xml:space="preserve"> iphone 11</t>
  </si>
  <si>
    <t xml:space="preserve"> iphone 26.4.1</t>
  </si>
  <si>
    <t>Evaluation Date</t>
  </si>
  <si>
    <t>Start Time</t>
  </si>
  <si>
    <t xml:space="preserve">  B.2 CHARACTERISTIC 1 — Functional Suitability (Weight: 15%)</t>
  </si>
  <si>
    <t>Feature / Use Case to Test</t>
  </si>
  <si>
    <t>How to Test</t>
  </si>
  <si>
    <t>Pass / Fail / Partial</t>
  </si>
  <si>
    <t>Notes</t>
  </si>
  <si>
    <t>Evidence Screenshot</t>
  </si>
  <si>
    <t>Primary core function</t>
  </si>
  <si>
    <t>Perform the app's main purpose (send msg / play song / navigate)</t>
  </si>
  <si>
    <t xml:space="preserve">Pass   </t>
  </si>
  <si>
    <t xml:space="preserve">Make networking with same professional  people and also jon searching </t>
  </si>
  <si>
    <t>Secondary feature 1</t>
  </si>
  <si>
    <t>Test a key secondary feature (e.g. file sharing, playlist creation)</t>
  </si>
  <si>
    <t xml:space="preserve"> Messaging and networking features work properly</t>
  </si>
  <si>
    <t>Secondary feature 2</t>
  </si>
  <si>
    <t>Test another secondary feature (e.g. voice call, offline maps)</t>
  </si>
  <si>
    <t>Users can share updates and engage with posts</t>
  </si>
  <si>
    <t>Error handling</t>
  </si>
  <si>
    <t>Enter invalid input (empty fields, wrong format). What happens?</t>
  </si>
  <si>
    <t>Pass</t>
  </si>
  <si>
    <t>App shows clear error messages and prevents submission</t>
  </si>
  <si>
    <t>Edge case</t>
  </si>
  <si>
    <t>Test with extreme inputs (very long text, large file, no internet)</t>
  </si>
  <si>
    <t xml:space="preserve">pass </t>
  </si>
  <si>
    <t xml:space="preserve">i want to try search  the 50 lac perday job  but i don'not find </t>
  </si>
  <si>
    <t>CHARACTERISTIC 1 RATING (1–5):</t>
  </si>
  <si>
    <t>Justification:All test are clear</t>
  </si>
  <si>
    <t xml:space="preserve">  B.3 CHARACTERISTIC 2 — Performance Efficiency (Weight: 12%)</t>
  </si>
  <si>
    <t>Measurement</t>
  </si>
  <si>
    <t>Test Method</t>
  </si>
  <si>
    <t>Your Result</t>
  </si>
  <si>
    <t>Target (Rating 4+)</t>
  </si>
  <si>
    <t>Cold start time</t>
  </si>
  <si>
    <t>Stopwatch: tap app icon → fully usable screen</t>
  </si>
  <si>
    <t>&lt; 3 seconds</t>
  </si>
  <si>
    <t xml:space="preserve">not according to the require time </t>
  </si>
  <si>
    <t>Key operation 1 (primary)</t>
  </si>
  <si>
    <t>Time the main action (search/send/load feed)</t>
  </si>
  <si>
    <t>&lt; 1 second</t>
  </si>
  <si>
    <t>Key operation 2 (secondary)</t>
  </si>
  <si>
    <t>Time a secondary action (navigate/load image)</t>
  </si>
  <si>
    <t>&lt; 2 seconds</t>
  </si>
  <si>
    <t>but reply late</t>
  </si>
  <si>
    <t>Battery drain</t>
  </si>
  <si>
    <t>Device Settings &gt; Battery: % used in 10 min active use</t>
  </si>
  <si>
    <t>&lt; 3%</t>
  </si>
  <si>
    <t xml:space="preserve">it used te battry more </t>
  </si>
  <si>
    <t>Slow network</t>
  </si>
  <si>
    <t>Switch to 4G only / poor signal — time key operation</t>
  </si>
  <si>
    <t>&lt; 5 seconds</t>
  </si>
  <si>
    <t>no load</t>
  </si>
  <si>
    <t>Data usage</t>
  </si>
  <si>
    <t>Device Settings &gt; Data: MB used in 10 min active use</t>
  </si>
  <si>
    <t>10 mb</t>
  </si>
  <si>
    <t>&lt; 10 MB</t>
  </si>
  <si>
    <t>according to require Mb</t>
  </si>
  <si>
    <t>CHARACTERISTIC 2 RATING (1–5):</t>
  </si>
  <si>
    <t>Justification:because same test are fail</t>
  </si>
  <si>
    <t xml:space="preserve">  B.4 CHARACTERISTIC 3 — Compatibility (Weight: 10%)</t>
  </si>
  <si>
    <t>Compatibility Check</t>
  </si>
  <si>
    <t>What to Look For</t>
  </si>
  <si>
    <t>Result</t>
  </si>
  <si>
    <t>Evidence / Screenshot</t>
  </si>
  <si>
    <t>Min OS version</t>
  </si>
  <si>
    <t>Check Play Store / App Store listing for minimum supported OS</t>
  </si>
  <si>
    <t>iOS 16.0 supported</t>
  </si>
  <si>
    <t>Matches your metadata</t>
  </si>
  <si>
    <t>Platform availability</t>
  </si>
  <si>
    <t>List all platforms: Android, iOS, Windows, macOS, Web, Linux</t>
  </si>
  <si>
    <t>Android, iOS, Web</t>
  </si>
  <si>
    <t>No native Linux/macOS app (web used instead)</t>
  </si>
  <si>
    <t>Cross-device sync</t>
  </si>
  <si>
    <t>Log in on a 2nd device — do data &amp; settings appear?</t>
  </si>
  <si>
    <t>Messages, profile, jobs sync via cloud</t>
  </si>
  <si>
    <t>Content sharing (in)</t>
  </si>
  <si>
    <t>Can you share content FROM other apps INTO this app?</t>
  </si>
  <si>
    <t>Links/posts can be shared into LinkedIn</t>
  </si>
  <si>
    <t>Content sharing (out)</t>
  </si>
  <si>
    <t>Can you share content FROM this app to 3+ other apps?</t>
  </si>
  <si>
    <t>Supports WhatsApp, Email, etc</t>
  </si>
  <si>
    <t>Dark mode support</t>
  </si>
  <si>
    <t>Does the app respect your OS dark mode / accessibility settings?</t>
  </si>
  <si>
    <t>Fully supports system dark mode</t>
  </si>
  <si>
    <t>OS version compat.</t>
  </si>
  <si>
    <t>Any features broken on your specific OS version?</t>
  </si>
  <si>
    <t>Partial</t>
  </si>
  <si>
    <t>Slight lag on iPhone 11 (older hardware)</t>
  </si>
  <si>
    <t>CHARACTERISTIC 3 RATING (1–5):</t>
  </si>
  <si>
    <t>Justification:Most compatibility requirements are fully satisfied only same leg but it can b on poor network</t>
  </si>
  <si>
    <t xml:space="preserve">  B.5 CHARACTERISTIC 4 — Usability (Weight: 15%)</t>
  </si>
  <si>
    <t>Task Description</t>
  </si>
  <si>
    <t>Time (sec)</t>
  </si>
  <si>
    <t>Errors Made</t>
  </si>
  <si>
    <t>Completed?</t>
  </si>
  <si>
    <t>Task 1</t>
  </si>
  <si>
    <t>Find and change a core setting (notifications / theme / privacy)</t>
  </si>
  <si>
    <t>15 sec</t>
  </si>
  <si>
    <t>Yes</t>
  </si>
  <si>
    <t>Task 2</t>
  </si>
  <si>
    <t>Perform the primary function for the FIRST time (new message / playlist / route)</t>
  </si>
  <si>
    <t>10 sec</t>
  </si>
  <si>
    <t>Task 3</t>
  </si>
  <si>
    <t>Find the Help or Support section</t>
  </si>
  <si>
    <t>20 sec</t>
  </si>
  <si>
    <t>Task 4</t>
  </si>
  <si>
    <t>Share content FROM this app to another app</t>
  </si>
  <si>
    <t>12 sec</t>
  </si>
  <si>
    <t>Task 5</t>
  </si>
  <si>
    <t>Delete an item (message, account entry, saved item)</t>
  </si>
  <si>
    <t>18 sec</t>
  </si>
  <si>
    <t xml:space="preserve">  ADDITIONAL USABILITY CHECKS</t>
  </si>
  <si>
    <t>UI Check</t>
  </si>
  <si>
    <t>What to Evaluate</t>
  </si>
  <si>
    <t>Observation</t>
  </si>
  <si>
    <t>Rating Impact</t>
  </si>
  <si>
    <t>Score</t>
  </si>
  <si>
    <t>Error messages</t>
  </si>
  <si>
    <t>Are error messages clear and explain how to fix the issue?</t>
  </si>
  <si>
    <t>Error messages are clear (e.g., invalid login, empty fields) and guide user actions</t>
  </si>
  <si>
    <t>Positive</t>
  </si>
  <si>
    <t>Visual hierarchy</t>
  </si>
  <si>
    <t>Is the most important info most prominent on key screens?</t>
  </si>
  <si>
    <t>Feed, profile, and navigation icons are clearly visible and prioritized</t>
  </si>
  <si>
    <t>Onboarding</t>
  </si>
  <si>
    <t>Is there any in-app onboarding / tutorial for new users?</t>
  </si>
  <si>
    <t>Basic onboarding available but not very detailed</t>
  </si>
  <si>
    <t>Accessibility</t>
  </si>
  <si>
    <t>Does the app support large text, high contrast, screen reader?</t>
  </si>
  <si>
    <t>Supports dark mode, text scaling, and basic accessibility features</t>
  </si>
  <si>
    <t>CHARACTERISTIC 4 RATING (1–5):</t>
  </si>
  <si>
    <t>Justification:The application is easy to navigate</t>
  </si>
  <si>
    <t xml:space="preserve">  B.6 CHARACTERISTIC 5 — Reliability (Weight: 15%)</t>
  </si>
  <si>
    <t>Check</t>
  </si>
  <si>
    <t>10-min continuous use</t>
  </si>
  <si>
    <t>Use app continuously for 10 minutes — note any crashes or freezes</t>
  </si>
  <si>
    <t>No crashes or freezes observed</t>
  </si>
  <si>
    <t>Airplane Mode test</t>
  </si>
  <si>
    <t>Enable Airplane Mode mid-session — observe how app handles no connectivity</t>
  </si>
  <si>
    <t>Feed stops loading; previously loaded content visible</t>
  </si>
  <si>
    <t>Reconnect recovery</t>
  </si>
  <si>
    <t>Re-enable connectivity — does the app recover gracefully and sync data?</t>
  </si>
  <si>
    <t>App reconnects and syncs data</t>
  </si>
  <si>
    <t>Force-close mid-task</t>
  </si>
  <si>
    <t>Force-close the app mid-task — is your progress saved when you reopen?</t>
  </si>
  <si>
    <t>Drafts/messages not lost</t>
  </si>
  <si>
    <t>Server error messaging</t>
  </si>
  <si>
    <t>Check if the app shows meaningful error messages when server is unreachable</t>
  </si>
  <si>
    <t>Messages sometimes not detailed</t>
  </si>
  <si>
    <t>CHARACTERISTIC 5 RATING (1–5):</t>
  </si>
  <si>
    <t>Justification:The app provides clear error messages, a well-structured interface, and supports accessibility features such as dark mode and text scaling.</t>
  </si>
  <si>
    <t xml:space="preserve">  B.7 CHARACTERISTIC 6 — Security (Weight: 15%)</t>
  </si>
  <si>
    <t>HTTPS / encryption</t>
  </si>
  <si>
    <t>Check: does the app use HTTPS? (look for padlock in web version)</t>
  </si>
  <si>
    <t>LinkedIn uses HTTPS for secure communication</t>
  </si>
  <si>
    <t>Permissions audit</t>
  </si>
  <si>
    <t>Review permission list in OS settings — are all permissions justified by the app's purpose?</t>
  </si>
  <si>
    <t>Permissions (camera, notifications, contacts optional) are relevant</t>
  </si>
  <si>
    <t>2FA / biometrics</t>
  </si>
  <si>
    <t>Check: is 2FA / biometric login available in settings?</t>
  </si>
  <si>
    <t>Supports 2FA and Face ID / biometrics</t>
  </si>
  <si>
    <t>Privacy policy review</t>
  </si>
  <si>
    <t>Review Privacy Policy — what data is collected? Is it sold to third parties?</t>
  </si>
  <si>
    <t>Collects user data for ads and analytics</t>
  </si>
  <si>
    <t>Login lockout</t>
  </si>
  <si>
    <t>Test: what happens after 3 incorrect password attempts?</t>
  </si>
  <si>
    <t>Temporary restriction applied</t>
  </si>
  <si>
    <t>Auto-lock on inactivity</t>
  </si>
  <si>
    <t>Check: does the app lock automatically after a period of inactivity?</t>
  </si>
  <si>
    <t>App does not strictly auto-lock; remains logged in</t>
  </si>
  <si>
    <t>CHARACTERISTIC 6 RATING (1–5):</t>
  </si>
  <si>
    <t>Justification:The application is stable during continuous use and does not crash under normal conditions. It handles connectivity loss reasonably well and recovers automatically after reconnection.</t>
  </si>
  <si>
    <t xml:space="preserve">  B.8 CHARACTERISTIC 7 — Maintainability (Weight: 8%)</t>
  </si>
  <si>
    <t>Update frequency</t>
  </si>
  <si>
    <t>Check app's update history: how frequently are updates released?</t>
  </si>
  <si>
    <t>Updates released frequently (weekly/biweekly observed)</t>
  </si>
  <si>
    <t>Changelog quality</t>
  </si>
  <si>
    <t>Read release notes / changelog: are bug fixes clearly documented with specific details?</t>
  </si>
  <si>
    <t>Notes are generic (e.g., “bug fixes and improvements”)</t>
  </si>
  <si>
    <t>Open bugs review</t>
  </si>
  <si>
    <t>Check app store reviews mentioning long-standing unfixed bugs</t>
  </si>
  <si>
    <t>Some users report recurring bugs (performance, notifications)</t>
  </si>
  <si>
    <t>CVE response history</t>
  </si>
  <si>
    <t>Note how quickly the developer responded to critical security vulnerabilities historically</t>
  </si>
  <si>
    <t>Unknown</t>
  </si>
  <si>
    <t>I cannot confirm this (no verifiable public CVE response data specific to LinkedIn mobile</t>
  </si>
  <si>
    <t>Bug tracker / channel</t>
  </si>
  <si>
    <t>Check if a public bug tracker or feedback channel exists</t>
  </si>
  <si>
    <t>Users can report issues via support/feedback</t>
  </si>
  <si>
    <t>CHARACTERISTIC 7 RATING (1–5):</t>
  </si>
  <si>
    <t>Justification:</t>
  </si>
  <si>
    <t xml:space="preserve">  B.9 CHARACTERISTIC 8 — Portability (Weight: 10%)</t>
  </si>
  <si>
    <t>Platform support</t>
  </si>
  <si>
    <t>Check which platforms app supports: iOS, Android, Windows, macOS, Web, Linux?</t>
  </si>
  <si>
    <t>Available on iOS, Android, and Web (browser-based for desktop OS)</t>
  </si>
  <si>
    <t>Install / uninstall</t>
  </si>
  <si>
    <t>Test installation and uninstallation process — is it clean with no residual files?</t>
  </si>
  <si>
    <t>Cross-device data sync</t>
  </si>
  <si>
    <t>Check if settings and data sync across devices automatically</t>
  </si>
  <si>
    <t>Profile, messages, and settings sync via cloud</t>
  </si>
  <si>
    <t>Accessibility sync</t>
  </si>
  <si>
    <t>Verify the app respects system accessibility settings (font size, dark mode)</t>
  </si>
  <si>
    <t>App follows system dark mode and font settings</t>
  </si>
  <si>
    <t>CHARACTERISTIC 8 RATING (1–5):</t>
  </si>
  <si>
    <t>Justification:The application is regularly updated and provides a feedback channel for reporting issues. However, changelogs lack detailed technical information, and some recurring bugs are reported by users.</t>
  </si>
  <si>
    <t>App 2 Evaluation (Characteristics 1–8)</t>
  </si>
  <si>
    <t xml:space="preserve">  APP 2 METADATA</t>
  </si>
  <si>
    <t>Indeed</t>
  </si>
  <si>
    <t>Iphone 11</t>
  </si>
  <si>
    <t>26.4.1</t>
  </si>
  <si>
    <t>25 4 2026</t>
  </si>
  <si>
    <t xml:space="preserve">  C.3 CHARACTERISTIC 1 — Functional Suitability (Weight: 15%)</t>
  </si>
  <si>
    <t>Job search, filtering, and apply features work correctly</t>
  </si>
  <si>
    <t>Users can save jobs and set job alerts successfully</t>
  </si>
  <si>
    <t>Resume upload and profile setup works properly</t>
  </si>
  <si>
    <t>App shows clear validation messages and prevents submission</t>
  </si>
  <si>
    <t>App fails to load without internet; limited offline support</t>
  </si>
  <si>
    <t>Justification:The application successfully performs its primary function of job searching and applying, along with key secondary features such as saving jobs and uploading resumes.</t>
  </si>
  <si>
    <t xml:space="preserve">  C.4 CHARACTERISTIC 2 — Performance Efficiency (Weight: 12%)</t>
  </si>
  <si>
    <t>3 sec</t>
  </si>
  <si>
    <t>Slight delay on older device</t>
  </si>
  <si>
    <t>2 sec</t>
  </si>
  <si>
    <t>Search results take time to load</t>
  </si>
  <si>
    <t>1.5 Sec</t>
  </si>
  <si>
    <t xml:space="preserve"> Within acceptable range</t>
  </si>
  <si>
    <t>Slightly higher battery usage</t>
  </si>
  <si>
    <t>Delay in loading job results</t>
  </si>
  <si>
    <t>8 MB</t>
  </si>
  <si>
    <t>Within acceptable range</t>
  </si>
  <si>
    <t>Justification:The application performs most operations within an acceptable range, but it does not consistently meet the required performance targets. Job search and loading times are slower than expected, especially on slower networks, and battery consumption is slightly higher.</t>
  </si>
  <si>
    <t xml:space="preserve">  C.5 CHARACTERISTIC 3 — Compatibility (Weight: 10%)</t>
  </si>
  <si>
    <t>Compatible with modern devices</t>
  </si>
  <si>
    <t>iOS, Android, Web</t>
  </si>
  <si>
    <t>No native desktop app</t>
  </si>
  <si>
    <t>Saved jobs &amp; profile sync correctly</t>
  </si>
  <si>
    <t>Can import CV/resume from Files, email, cloud storage</t>
  </si>
  <si>
    <t>Job listings can be shared to WhatsApp, Email, Messages</t>
  </si>
  <si>
    <t>Fully respects system dark mode</t>
  </si>
  <si>
    <t>No feature break on iOS 26.4.1</t>
  </si>
  <si>
    <t>Justification:The app demonstrates strong usability with a clean interface, predictable navigation, and easy completion of core tasks.</t>
  </si>
  <si>
    <t xml:space="preserve">  C.6 CHARACTERISTIC 4 — Usability (Weight: 15%)</t>
  </si>
  <si>
    <t>45 sec</t>
  </si>
  <si>
    <t>1 (initially navigated to wrong menu)</t>
  </si>
  <si>
    <t>60 sec</t>
  </si>
  <si>
    <t>1 (took time to locate apply button)</t>
  </si>
  <si>
    <t>35 sec</t>
  </si>
  <si>
    <t>Messages are clear (e.g., missing fields, invalid email) and guide correction, but not always detailed</t>
  </si>
  <si>
    <t>Job titles, company names, and apply buttons are well prioritized visually</t>
  </si>
  <si>
    <t>Strong</t>
  </si>
  <si>
    <t>Minimal onboarding; users mostly learn through exploration</t>
  </si>
  <si>
    <t>Negative</t>
  </si>
  <si>
    <t>Weak–Moderate</t>
  </si>
  <si>
    <t>Basic support for system accessibility settings; no advanced in-app accessibility controls</t>
  </si>
  <si>
    <t>Neutral–Slight Negative</t>
  </si>
  <si>
    <t>Moderate</t>
  </si>
  <si>
    <t>Justification:The app provides a generally strong usability experience with clear visual hierarchy, straightforward navigation, and understandable error messages that help users recover from mistakes.</t>
  </si>
  <si>
    <t xml:space="preserve">  C.7 CHARACTERISTIC 5 — Reliability (Weight: 15%)</t>
  </si>
  <si>
    <t>Stable session performance</t>
  </si>
  <si>
    <t>App shows “no internet connection” state</t>
  </si>
  <si>
    <t>Functionality blocked but app remains stable</t>
  </si>
  <si>
    <t>App automatically restores feed and updates results</t>
  </si>
  <si>
    <t>Smooth recovery</t>
  </si>
  <si>
    <t>Partial progress preserved (saved jobs/profile retained; unsent actions reset)</t>
  </si>
  <si>
    <t>Some task loss in active flow</t>
  </si>
  <si>
    <t>Clear message shown (“Something went wrong / try again”)</t>
  </si>
  <si>
    <t>User-friendly feedback</t>
  </si>
  <si>
    <t>Justification:The app demonstrates strong reliability under normal and disrupted conditions. It remains stable during continuous use with no observed crashes or freezes.</t>
  </si>
  <si>
    <t xml:space="preserve">  C.8 CHARACTERISTIC 6 — Security (Weight: 15%)</t>
  </si>
  <si>
    <t>Uses HTTPS for all web and API requests (secure connections observed)</t>
  </si>
  <si>
    <t>Standard encrypted communication used</t>
  </si>
  <si>
    <t>Permissions mainly include storage (CV upload), notifications, and network access</t>
  </si>
  <si>
    <t>Permissions aligned with job search functionality</t>
  </si>
  <si>
    <t>Biometric login (Face ID / Touch ID) supported; 2FA not prominently enforced</t>
  </si>
  <si>
    <t>Biometric option improves login security</t>
  </si>
  <si>
    <t>Collects profile, resume data, usage activity; data used for service improvement and matching jobs</t>
  </si>
  <si>
    <t>No clear evidence of selling user data in policy summary</t>
  </si>
  <si>
    <t>Temporary lock or verification step triggered</t>
  </si>
  <si>
    <t>Prevents brute-force login attempts</t>
  </si>
  <si>
    <t>Session timeout or re-authentication required after inactivity</t>
  </si>
  <si>
    <t>Protects unattended sessions</t>
  </si>
  <si>
    <t>Justification:The application demonstrates a strong baseline security framework. All communications are encrypted via HTTPS, and permissions are appropriate for its functionality.</t>
  </si>
  <si>
    <t xml:space="preserve">  C.9 CHARACTERISTIC 7 — Maintainability (Weight: 8%)</t>
  </si>
  <si>
    <t>Frequent updates (regular releases for bug fixes and improvements observed in app store history)</t>
  </si>
  <si>
    <t>Indicates active maintenance</t>
  </si>
  <si>
    <t>Release notes are present but generally high-level (e.g., “bug fixes and performance improvements”)</t>
  </si>
  <si>
    <t>Limited technical detail</t>
  </si>
  <si>
    <t>Some recurring complaints exist (e.g., search delay, notification inconsistencies)</t>
  </si>
  <si>
    <t>Not all issues fully resolved</t>
  </si>
  <si>
    <t>No publicly documented CVE incidents specific to app found</t>
  </si>
  <si>
    <t>Cannot confirm detailed CVE history</t>
  </si>
  <si>
    <t>No public bug tracker; feedback is handled via in-app support and email</t>
  </si>
  <si>
    <t>Limited transparency for issue tracking</t>
  </si>
  <si>
    <t>Justification:The app shows moderate maintainability supported by regular updates and ongoing bug fixes, indicating that the development team actively maintains the product.</t>
  </si>
  <si>
    <t xml:space="preserve">  C.10 CHARACTERISTIC 8 — Portability (Weight: 10%)</t>
  </si>
  <si>
    <t>iOS, Android, Web supported; no native Linux or full desktop app</t>
  </si>
  <si>
    <t>Mobile + web focused design</t>
  </si>
  <si>
    <t>Installation is smooth; uninstall removes app without residual user data locally</t>
  </si>
  <si>
    <t>Standard mobile app behavior</t>
  </si>
  <si>
    <t>Yes, jobs, profile, and saved items sync across devices via account login</t>
  </si>
  <si>
    <t>Cloud-based sync works properly</t>
  </si>
  <si>
    <t>Yes, supports system dark mode and font scaling</t>
  </si>
  <si>
    <t>Relies on OS-level accessibility features</t>
  </si>
  <si>
    <t>Justification:The application demonstrates strong portability through multi-platform availability (iOS, Android, and web) and reliable cloud-based synchronization of user data across devices. Users can seamlessly switch devices while maintaining consistent access to their profiles, saved jobs, and activity.</t>
  </si>
  <si>
    <t>App 1 — All 8 ISO 25010 Characteristics</t>
  </si>
  <si>
    <t>Complete all 8 characteristics with rating AND evidence before moving to Exp D</t>
  </si>
  <si>
    <t xml:space="preserve">  APP METADATA</t>
  </si>
  <si>
    <t>LinkedIn</t>
  </si>
  <si>
    <t>Version</t>
  </si>
  <si>
    <t>Device</t>
  </si>
  <si>
    <t>iPhone 11</t>
  </si>
  <si>
    <t>iOS 26.4.1</t>
  </si>
  <si>
    <t>Date</t>
  </si>
  <si>
    <t xml:space="preserve">  FULL EVALUATION CHECKLIST</t>
  </si>
  <si>
    <t>Quality Characteristic (ISO 25010)</t>
  </si>
  <si>
    <t>Rating
(1–5)</t>
  </si>
  <si>
    <t>Weight</t>
  </si>
  <si>
    <t>Observations / Evidence  (min. 2 specific points)</t>
  </si>
  <si>
    <t>Weighted
Score</t>
  </si>
  <si>
    <t>1. Functional Suitability</t>
  </si>
  <si>
    <t>15%</t>
  </si>
  <si>
    <t>[Hint: Does the app deliver all expected features correctly and completely? Test all advertised functions. Note any missing/broken features.]
Observation 1:
Observation 2:</t>
  </si>
  <si>
    <t>2. Performance Efficiency</t>
  </si>
  <si>
    <t>12%</t>
  </si>
  <si>
    <t>[Hint: Response time, loading speed, battery &amp; data usage. Record actual timings in seconds for at least 3 operations.]
Observation 1:
Observation 2:</t>
  </si>
  <si>
    <t>3. Compatibility</t>
  </si>
  <si>
    <t>10%</t>
  </si>
  <si>
    <t>[Hint: Works correctly on different OS versions, screen sizes, browsers? Check platform availability listing. Test sharing.]
Observation 1:
Observation 2:</t>
  </si>
  <si>
    <t>4. Usability</t>
  </si>
  <si>
    <t>[Hint: Ease of navigation, clarity of UI, onboarding experience? Complete 5 timed tasks without guidance.]
Observation 1:
Observation 2:</t>
  </si>
  <si>
    <t>5. Reliability</t>
  </si>
  <si>
    <t>[Hint: App crashes, error handling, offline behavior, data integrity? Test Airplane Mode. Force-close mid-task.]
Observation 1:
Observation 2:</t>
  </si>
  <si>
    <t>6. Security</t>
  </si>
  <si>
    <t>[Hint: Login security, data privacy, permissions, encryption? Check 2FA, permissions list, privacy policy, lockout behavior.]
Observation 1:
Observation 2:</t>
  </si>
  <si>
    <t>7. Maintainability</t>
  </si>
  <si>
    <t>8%</t>
  </si>
  <si>
    <t>[Hint: Update frequency, bug fix speed, changelog quality? Review app store update history &amp; release notes.]
Observation 1:
Observation 2:</t>
  </si>
  <si>
    <t>8. Portability</t>
  </si>
  <si>
    <t>[Hint: Available on multiple platforms, cross-device sync? Test install/uninstall. Check dark mode &amp; accessibility sync.]
Observation 1:
Observation 2:</t>
  </si>
  <si>
    <t>WEIGHTED TOTAL SCORE (out of 5.00)</t>
  </si>
  <si>
    <t xml:space="preserve">  SELF-CHECK BEFORE MOVING TO EXPERIMENT D</t>
  </si>
  <si>
    <t>Question</t>
  </si>
  <si>
    <t>Evidence</t>
  </si>
  <si>
    <t>Every rating has ≥1 specific observation in Notes?</t>
  </si>
  <si>
    <t>Add at least one concrete observation before proceeding.</t>
  </si>
  <si>
    <t>Scale</t>
  </si>
  <si>
    <t>All ratings are whole numbers between 1 and 5?</t>
  </si>
  <si>
    <t>Revise any fractional or out-of-range ratings.</t>
  </si>
  <si>
    <t>Range</t>
  </si>
  <si>
    <t>Do your ratings span the full range (not all 4s and 5s)?</t>
  </si>
  <si>
    <t>Re-examine 4s and 5s — look harder for deficiencies.</t>
  </si>
  <si>
    <t>Consistency</t>
  </si>
  <si>
    <t>Similar quality levels rated similarly across both apps?</t>
  </si>
  <si>
    <t>If App 1 gets 5 for security, App 2 needs equivalent scrutiny.</t>
  </si>
  <si>
    <t>Independence</t>
  </si>
  <si>
    <t>Each characteristic rated independently (no brand bias)?</t>
  </si>
  <si>
    <t>Revisit any ratings influenced by brand preference.</t>
  </si>
  <si>
    <t>App 2 — All 8 ISO 25010 Characteristics</t>
  </si>
  <si>
    <t>EXPERIMENT D — Comparative Analysis &amp; Score Summary</t>
  </si>
  <si>
    <t>25 min  |  Complete after both apps are fully evaluated</t>
  </si>
  <si>
    <t xml:space="preserve">  APP IDENTIFICATION</t>
  </si>
  <si>
    <t>Evaluator</t>
  </si>
  <si>
    <t>linkedin</t>
  </si>
  <si>
    <t xml:space="preserve">  COMPARATIVE RATING SUMMARY TABLE</t>
  </si>
  <si>
    <t>Quality Characteristic</t>
  </si>
  <si>
    <t>App 1
Rating</t>
  </si>
  <si>
    <t>App 2
Rating</t>
  </si>
  <si>
    <t>Gap
(|A1–A2|)</t>
  </si>
  <si>
    <t>Better App</t>
  </si>
  <si>
    <t>0.75</t>
  </si>
  <si>
    <t>App 1
Weighted</t>
  </si>
  <si>
    <t>App 2
Weighted</t>
  </si>
  <si>
    <t>Margin</t>
  </si>
  <si>
    <t>WEIGHTED TOTAL SCORE</t>
  </si>
  <si>
    <t xml:space="preserve">  PYTHON RADAR CHART — RATINGS REFERENCE</t>
  </si>
  <si>
    <t>Copy these values into your quality_analysis.py script</t>
  </si>
  <si>
    <t>Characteristic</t>
  </si>
  <si>
    <t>App 1 Rating</t>
  </si>
  <si>
    <t>App 2 Rating</t>
  </si>
  <si>
    <t>App 1 Contrib.</t>
  </si>
  <si>
    <t>App 2 Contrib.</t>
  </si>
  <si>
    <t xml:space="preserve">  PYTHON ARRAY STRING (copy into quality_analysis.py)</t>
  </si>
  <si>
    <t>APP1_RATINGS = [R1, R2, R3, R4, R5, R6, R7, R8]   ← replace with your Column D values above
APP2_RATINGS = [R1, R2, R3, R4, R5, R6, R7, R8]   ← replace with your Column E values above</t>
  </si>
  <si>
    <t xml:space="preserve">  RADAR CHART INTERPRETATION GUIDE</t>
  </si>
  <si>
    <t>Analysis Question</t>
  </si>
  <si>
    <t>How to Answer</t>
  </si>
  <si>
    <t>Where in Report</t>
  </si>
  <si>
    <t>Which app has a larger polygon area?</t>
  </si>
  <si>
    <t>Larger area = higher overall quality score. Name it specifically.</t>
  </si>
  <si>
    <t>Comparative Analysis</t>
  </si>
  <si>
    <t>Where does App 1 extend further than App 2?</t>
  </si>
  <si>
    <t>These spokes = App 1's quality advantages. Name the characteristics.</t>
  </si>
  <si>
    <t>Are there any scores of 2 or below?</t>
  </si>
  <si>
    <t>Scores ≤2 = critical quality gaps requiring immediate attention.</t>
  </si>
  <si>
    <t>Recommendations</t>
  </si>
  <si>
    <t>Both apps score low on the same characteristic?</t>
  </si>
  <si>
    <t>May indicate an industry-wide challenge, not just one app's weakness.</t>
  </si>
  <si>
    <t>Comparative — trade-offs</t>
  </si>
  <si>
    <t>High scores correlating with low scores elsewhere?</t>
  </si>
  <si>
    <t>Look for security vs. usability or performance vs. functionality trade-offs.</t>
  </si>
  <si>
    <t xml:space="preserve">  COMPARATIVE ANALYSIS WRITING SCAFFOLD</t>
  </si>
  <si>
    <t xml:space="preserve">  Para 1 — Overall Scores</t>
  </si>
  <si>
    <t>[Hint: State both weighted scores and identify which app has higher overall quality. Include the margin.
Template: '[App1] achieved a weighted quality score of [X]/5.00, compared to [App2]'s [Y]/5.00 — a margin of [Z] points.']
Your analysis here...</t>
  </si>
  <si>
    <t xml:space="preserve">  Para 2 — Biggest Quality Gaps</t>
  </si>
  <si>
    <t>[Hint: Identify the 3 characteristics with the largest score difference. Explain what the difference means for users in practice — do NOT just state numbers.]
Your analysis here...</t>
  </si>
  <si>
    <t xml:space="preserve">  Para 3 — Trade-offs</t>
  </si>
  <si>
    <t>[Hint: Name at least one trade-off observed.
Template: '[App X]'s higher [Char A] score comes at the cost of [Char B] — because [reason].']
Your analysis here...</t>
  </si>
  <si>
    <t xml:space="preserve">  Para 4 — Recommendation</t>
  </si>
  <si>
    <t>[Hint: State which app you would recommend for a specific use case and justify with quality scores. Be specific about user context.]
Your analysis here...</t>
  </si>
  <si>
    <t>SECTION 7 — Quality Improvement Recommendations</t>
  </si>
  <si>
    <t>4 recommendations required: 2 per app  |  Each must follow the Recommendation Formula</t>
  </si>
  <si>
    <t xml:space="preserve">  RECOMMENDATION FORMULA (must follow this structure)</t>
  </si>
  <si>
    <t>📋  [App Name] should [specific action] in order to improve [characteristic] from its current rating of [X] to a target of [Y]. Currently, [specific observed deficiency]. This change would [specific user benefit].</t>
  </si>
  <si>
    <t xml:space="preserve">  EXAMPLES — Good vs Bad Recommendations</t>
  </si>
  <si>
    <t>Quality</t>
  </si>
  <si>
    <t>Example Recommendation</t>
  </si>
  <si>
    <t>App</t>
  </si>
  <si>
    <t>Char.</t>
  </si>
  <si>
    <t>Why?</t>
  </si>
  <si>
    <t>❌ BAD — Vague</t>
  </si>
  <si>
    <t>WhatsApp should improve security.</t>
  </si>
  <si>
    <t>Security</t>
  </si>
  <si>
    <t>No specific action, no mechanism, no evidence</t>
  </si>
  <si>
    <t>❌ BAD — No evidence</t>
  </si>
  <si>
    <t>Telegram needs better reliability because it sometimes crashes.</t>
  </si>
  <si>
    <t>Reliability</t>
  </si>
  <si>
    <t>No specific observation, no target rating</t>
  </si>
  <si>
    <t>✅ GOOD</t>
  </si>
  <si>
    <t>Telegram should add E2E encryption as default for all chats (not just Secret Chats) to improve Security from 4 to 5. Currently, standard chats are stored server-side. Enabling E2E by default gives users same confidentiality WhatsApp already provides.</t>
  </si>
  <si>
    <t>Specific action + evidence + benefit + target rating</t>
  </si>
  <si>
    <t xml:space="preserve">  YOUR RECOMMENDATIONS — Fill in all shaded cells</t>
  </si>
  <si>
    <t>App 1 — Recommendation 1</t>
  </si>
  <si>
    <t>Your Answer</t>
  </si>
  <si>
    <t>Specific Action</t>
  </si>
  <si>
    <t xml:space="preserve"> Optimize app startup and feed loading speed</t>
  </si>
  <si>
    <t>Characteristic Improved</t>
  </si>
  <si>
    <t>Performance Efficiency</t>
  </si>
  <si>
    <t>Current Rating</t>
  </si>
  <si>
    <t>Target Rating</t>
  </si>
  <si>
    <t>Specific Deficiency Observed</t>
  </si>
  <si>
    <t>App launch time (~10 sec) and feed loading (~5 sec) exceed required thresholds</t>
  </si>
  <si>
    <t>User Benefit</t>
  </si>
  <si>
    <t>Faster access to content and improved user experience</t>
  </si>
  <si>
    <t>Complete Recommendation (paragraph form)</t>
  </si>
  <si>
    <t>LinkedIn should optimize app startup and feed loading speed in order to improve Performance Efficiency from its current rating of 3 to a target of 4. Currently, the app takes approximately 10 seconds to launch and around 5 seconds to load the feed, which exceeds acceptable thresholds. This change would provide faster access to job listings and networking content, improving overall user experience and efficiency.</t>
  </si>
  <si>
    <t>App 1 — Recommendation 2</t>
  </si>
  <si>
    <t>Provide detailed changelogs with specific bug fixes and improvements</t>
  </si>
  <si>
    <t>Maintainability</t>
  </si>
  <si>
    <t>Changelog entries are generic and lack technical detail</t>
  </si>
  <si>
    <t xml:space="preserve"> Better transparency and easier issue tracking for users</t>
  </si>
  <si>
    <t>LinkedIn should provide detailed changelogs with specific bug fixes and improvements in order to improve Maintainability from its current rating of 3 to a target of 4. Currently, update descriptions are generic and do not clearly explain what issues were fixed. This change would help users understand updates better and allow developers and testers to track improvements more effectively.</t>
  </si>
  <si>
    <t>App 2 — Recommendation 1</t>
  </si>
  <si>
    <t>Improve offline functionality by caching previously viewed jobs</t>
  </si>
  <si>
    <t>Functional Suitability</t>
  </si>
  <si>
    <t>App does not work without internet; users cannot access saved or viewed jobs offline</t>
  </si>
  <si>
    <t>Users can access job listings anytime without internet, improving usability</t>
  </si>
  <si>
    <t>Indeed should improve offline functionality by caching previously viewed jobs in order to improve Functional Suitability from its current rating of 4 to a target of 5. Currently, the app does not function without an internet connection, and users cannot access saved or recently viewed job listings offline. This change would allow users to browse job information even without connectivity, increasing convenience and usability.</t>
  </si>
  <si>
    <t>App 2 — Recommendation 2</t>
  </si>
  <si>
    <t>Reduce job search response time and optimize loading under slow networks</t>
  </si>
  <si>
    <t>Job search takes 2–20 seconds, especially on slow network conditions</t>
  </si>
  <si>
    <t>Faster job searching improves user efficiency and satisfaction</t>
  </si>
  <si>
    <t>Indeed should reduce job search response time and optimize performance under slow network conditions in order to improve Performance Efficiency from its current rating of 3 to a target of 4. Currently, job search operations take between 2 to 20 seconds, particularly when network conditions are poor. This change would allow users to find and apply for jobs more quickly, improving overall efficiency and user experience.</t>
  </si>
  <si>
    <t>QUALITY ASSESSMENT REPORT — Section-by-Section Outline</t>
  </si>
  <si>
    <t>Use this as your PDF report writing guide  |  Minimum 600 words for Sections 6 &amp; 7 combined</t>
  </si>
  <si>
    <t>Sec</t>
  </si>
  <si>
    <t>Title</t>
  </si>
  <si>
    <t>Required Content</t>
  </si>
  <si>
    <t>Target Length</t>
  </si>
  <si>
    <t>Cover Information</t>
  </si>
  <si>
    <t>App names, version numbers, platform, OS version, evaluator name, student ID, date, pair letter.</t>
  </si>
  <si>
    <t>Half page</t>
  </si>
  <si>
    <t>App Overviews</t>
  </si>
  <si>
    <t>One paragraph per app: primary purpose, target users, main features, app category. Note any relevant similarities or differences.</t>
  </si>
  <si>
    <t>½–1 page</t>
  </si>
  <si>
    <t>Evaluation Methodology</t>
  </si>
  <si>
    <t>Rating scale (1–5 Likert). How each characteristic was tested. Device &amp; OS used. Duration per app. Tools used (timer, settings screenshots, etc.).</t>
  </si>
  <si>
    <t>½ page</t>
  </si>
  <si>
    <t>Completed Checklists</t>
  </si>
  <si>
    <t>Two fully completed checklist tables (one per app) with ratings, weights, and detailed observation notes. ALL 8 characteristics rated.</t>
  </si>
  <si>
    <t>2 pages</t>
  </si>
  <si>
    <t>Quality Profile Chart</t>
  </si>
  <si>
    <t>Your radar chart image generated by Python. Must be clearly labelled with app names and weighted scores in the legend.</t>
  </si>
  <si>
    <t>1 page</t>
  </si>
  <si>
    <t>3–5 paragraphs comparing both apps. Must address: overall score comparison, top 3 quality gaps, at least 1 trade-off, recommendation with justification.</t>
  </si>
  <si>
    <t>1–1.5 pages</t>
  </si>
  <si>
    <t>7</t>
  </si>
  <si>
    <t>Exactly 2 specific, actionable recommendations per app = 4 total. Each must name the specific feature/mechanism &amp; reference the characteristic improved.</t>
  </si>
  <si>
    <t xml:space="preserve">  COMMON MISTAKES TO AVOID</t>
  </si>
  <si>
    <t>Mistake</t>
  </si>
  <si>
    <t>Problem</t>
  </si>
  <si>
    <t>Fix</t>
  </si>
  <si>
    <t>⚠️ Rating Without Evidence</t>
  </si>
  <si>
    <t>'It feels secure' is not evidence.</t>
  </si>
  <si>
    <t>For every rating ask: 'What did I specifically observe?'</t>
  </si>
  <si>
    <t>⚠️ Confusing Characteristics</t>
  </si>
  <si>
    <t>Marking down Reliability when app is slow (that's Performance).</t>
  </si>
  <si>
    <t>Re-read each ISO 25010 definition before rating.</t>
  </si>
  <si>
    <t>⚠️ Inflated Ratings (All 4s &amp; 5s)</t>
  </si>
  <si>
    <t>No real-world app scores perfectly across all 8 characteristics.</t>
  </si>
  <si>
    <t>For every 4 or 5, spend 2 extra minutes looking for deficiencies.</t>
  </si>
  <si>
    <t>⚠️ Ignoring Weights in Analysis</t>
  </si>
  <si>
    <t>Comparing raw counts of 4s/5s instead of weighted scores.</t>
  </si>
  <si>
    <t>Always calculate and compare weighted total scores.</t>
  </si>
  <si>
    <t>⚠️ Inconsistent Testing Conditions</t>
  </si>
  <si>
    <t>App 1 on fast WiFi, App 2 on poor 4G — results meaningless.</t>
  </si>
  <si>
    <t>Both apps: same device, OS, day, network conditions.</t>
  </si>
  <si>
    <t>⚠️ Vague Recommendations</t>
  </si>
  <si>
    <t>'Improve security' gives developers nothing actionable.</t>
  </si>
  <si>
    <t>Every rec. names a specific feature/mechanism + target rating + benefit.</t>
  </si>
  <si>
    <t>⚠️ Brand Bias</t>
  </si>
  <si>
    <t>Rating well-known brand higher due to reputation, not evidence.</t>
  </si>
  <si>
    <t>Cover app name when reviewing ratings — would you change any?</t>
  </si>
  <si>
    <t>GRADED LAB TASK — Evaluation Rubric  |  Total: 15 Marks</t>
  </si>
  <si>
    <t>Individual Assessment  |  CLO-1 (P-2) + CLO-2 (P-3)  |  Submitted via LMS</t>
  </si>
  <si>
    <t xml:space="preserve">  MARKS BREAKDOWN</t>
  </si>
  <si>
    <t>Criterion</t>
  </si>
  <si>
    <t>Marks</t>
  </si>
  <si>
    <t>Excellent (90–100%)</t>
  </si>
  <si>
    <t>Good (75–89%)</t>
  </si>
  <si>
    <t>Satisfactory (60–74%)</t>
  </si>
  <si>
    <t>C1 — Evaluation Completeness</t>
  </si>
  <si>
    <t>20%</t>
  </si>
  <si>
    <t>Both apps, all 8 chars rated (1–5), whole numbers, weighted scores correct.</t>
  </si>
  <si>
    <t>7 of 8 chars rated; minor calc error (&lt;0.1 difference).</t>
  </si>
  <si>
    <t>5–6 chars rated; weighted scores present but with errors.</t>
  </si>
  <si>
    <t>C2 — Evidence Quality</t>
  </si>
  <si>
    <t>Every rating: ≥2 specific observations. Performance: actual timings. Security: specific mechanisms.</t>
  </si>
  <si>
    <t>≥6 ratings per app have specific obs. 1–2 vague. Performance present.</t>
  </si>
  <si>
    <t>Evidence inconsistent. 3–5 adequate. No performance measurements.</t>
  </si>
  <si>
    <t>C3 — Python Script &amp; Radar Chart</t>
  </si>
  <si>
    <t>13%</t>
  </si>
  <si>
    <t>Script runs with student's actual ratings. Chart clearly labelled. PNG in GitHub week2/.</t>
  </si>
  <si>
    <t>Script runs but uses example ratings. Chart present in GitHub.</t>
  </si>
  <si>
    <t>Script needs minor edits. Chart exists. Not in correct week2/ folder.</t>
  </si>
  <si>
    <t>C4 — Comparative Analysis</t>
  </si>
  <si>
    <t>Weighted score comparison; top 3 gaps with practical explanation; ≥1 trade-off; recommendation with use-case.</t>
  </si>
  <si>
    <t>Score comparison + 2 gaps. Trade-offs mentioned. Recommendation present.</t>
  </si>
  <si>
    <t>Score comparison. 1 gap. No trade-offs. Recommendation without justification.</t>
  </si>
  <si>
    <t>C5 — Recommendation Specificity</t>
  </si>
  <si>
    <t>4 recs (2/app). Each: specific mechanism, characteristic, current/target rating, user benefit.</t>
  </si>
  <si>
    <t>3–4 recs. Most specific. 1–2 missing mechanism detail. Target rating not always stated.</t>
  </si>
  <si>
    <t>2–3 recs. Mix of specific and vague. Chars referenced without current/target.</t>
  </si>
  <si>
    <t>C6 — Report Structure</t>
  </si>
  <si>
    <t>7%</t>
  </si>
  <si>
    <t>All 7 sections in correct order. Professional formatting. Radar chart embedded. Cover complete.</t>
  </si>
  <si>
    <t>6 of 7 sections. Minor formatting. Cover mostly complete. Chart present.</t>
  </si>
  <si>
    <t>5 of 7 sections. Sections out of order. Chart may be missing.</t>
  </si>
  <si>
    <t>C7 — GitHub &amp; File Naming</t>
  </si>
  <si>
    <t>Files in week2/. Correct commit message. PDF named correctly. GitHub URL in LMS. On time.</t>
  </si>
  <si>
    <t>Files in correct location. Minor commit msg deviation. On time.</t>
  </si>
  <si>
    <t>Files in GitHub but wrong folder. PDF naming incorrect. On time.</t>
  </si>
  <si>
    <t>TOTAL MARKS</t>
  </si>
  <si>
    <t>/ 15 marks</t>
  </si>
  <si>
    <t xml:space="preserve">  GRADING SCALE</t>
  </si>
  <si>
    <t>Grade</t>
  </si>
  <si>
    <t>Descriptor</t>
  </si>
  <si>
    <t>14–15</t>
  </si>
  <si>
    <t>A (Distinction)</t>
  </si>
  <si>
    <t>Excellent — professional quality evaluation, thorough evidence, insightful analysis, specific recommendations.</t>
  </si>
  <si>
    <t>11–13</t>
  </si>
  <si>
    <t>B (Merit)</t>
  </si>
  <si>
    <t>Good — all components present with adequate quality; minor gaps in evidence depth or analysis.</t>
  </si>
  <si>
    <t>8–10</t>
  </si>
  <si>
    <t>C (Pass)</t>
  </si>
  <si>
    <t>Satisfactory — meets basic requirements; noticeable gaps in evidence or analysis; recommendations may be vague.</t>
  </si>
  <si>
    <t>5–7</t>
  </si>
  <si>
    <t>D (Marginal)</t>
  </si>
  <si>
    <t>Borderline — significant effort but major requirements incomplete; evaluation substantially deficient.</t>
  </si>
  <si>
    <t>0–4</t>
  </si>
  <si>
    <t>F (Fail)</t>
  </si>
  <si>
    <t>Insufficient — critical requirements missing; evaluation not conducted properly or not submitted.</t>
  </si>
  <si>
    <t xml:space="preserve">  INSTRUCTOR MARKING CHECKLIST</t>
  </si>
  <si>
    <t>Yes / No</t>
  </si>
  <si>
    <t>Both apps evaluated with all 8 characteristics rated (1–5, whole numbers)</t>
  </si>
  <si>
    <t>Weighted scores calculated and present for both apps</t>
  </si>
  <si>
    <t>Every rating has at least 1 specific observation (not 'it feels good')</t>
  </si>
  <si>
    <t>Performance ratings include actual measured timings (seconds)</t>
  </si>
  <si>
    <t>Security ratings reference specific mechanisms (2FA, permissions, encryption)</t>
  </si>
  <si>
    <t>quality_analysis.py in week2/ on GitHub with student's actual ratings (not examples)</t>
  </si>
  <si>
    <t>Radar chart PNG in week2/ on GitHub, both apps labelled with scores</t>
  </si>
  <si>
    <t>8</t>
  </si>
  <si>
    <t>Comparative analysis compares weighted scores explicitly with numbers</t>
  </si>
  <si>
    <t>9</t>
  </si>
  <si>
    <t>At least 1 quality trade-off identified and explained in comparative analysis</t>
  </si>
  <si>
    <t>10</t>
  </si>
  <si>
    <t>4 recommendations (2/app) each naming a specific mechanism</t>
  </si>
  <si>
    <t>11</t>
  </si>
  <si>
    <t>All 7 report sections present in submitted PDF</t>
  </si>
  <si>
    <t>12</t>
  </si>
  <si>
    <t>PDF named correctly and submitted to LMS before deadline</t>
  </si>
  <si>
    <t>ISO 25010 Quick Reference Card  |  All 8 Quality Characteristics</t>
  </si>
  <si>
    <t>Sub-Characteristics</t>
  </si>
  <si>
    <t>Key Question</t>
  </si>
  <si>
    <t>Test Approach</t>
  </si>
  <si>
    <t>Completeness, Correctness, Appropriateness</t>
  </si>
  <si>
    <t>Does it do what users need?</t>
  </si>
  <si>
    <t>Feature checklist — Pass/Fail per advertised function. Test edge cases.</t>
  </si>
  <si>
    <t>Time behaviour, Resource utilisation, Capacity</t>
  </si>
  <si>
    <t>Does it do it fast enough?</t>
  </si>
  <si>
    <t>Stopwatch timings; device battery/data settings. Record actual numbers.</t>
  </si>
  <si>
    <t>Compatibility</t>
  </si>
  <si>
    <t>Co-existence, Interoperability</t>
  </si>
  <si>
    <t>Does it work with other systems?</t>
  </si>
  <si>
    <t>App store listing; cross-platform sync test; sharing test with 3+ apps.</t>
  </si>
  <si>
    <t>Usability</t>
  </si>
  <si>
    <t>Learnability, Operability, Aesthetics, Accessibility</t>
  </si>
  <si>
    <t>Is it easy and pleasant to use?</t>
  </si>
  <si>
    <t>5-task usability test — timed, unguided, record errors.</t>
  </si>
  <si>
    <t>Availability, Fault tolerance, Recoverability, Maturity</t>
  </si>
  <si>
    <t>Does it work consistently?</t>
  </si>
  <si>
    <t>10-min session; Airplane Mode test; force-close test; note crashes.</t>
  </si>
  <si>
    <t>Confidentiality, Integrity, Authenticity, Accountability</t>
  </si>
  <si>
    <t>Is data and access protected?</t>
  </si>
  <si>
    <t>HTTPS check; permissions list; 2FA; privacy policy review; lockout test.</t>
  </si>
  <si>
    <t>Modularity, Analysability, Modifiability, Testability</t>
  </si>
  <si>
    <t>Can it be changed/fixed easily?</t>
  </si>
  <si>
    <t>Update history; changelog quality; open bug age; response to CVEs.</t>
  </si>
  <si>
    <t>Portability</t>
  </si>
  <si>
    <t>Adaptability, Install ability, Replaceability</t>
  </si>
  <si>
    <t>Can it run in different environments?</t>
  </si>
  <si>
    <t>Platform count; install/uninstall; cross-device sync; dark mode respect.</t>
  </si>
  <si>
    <t xml:space="preserve">  CHARACTERISTIC TRADE-OFFS — Know Before You Rate</t>
  </si>
  <si>
    <t>Trade-off</t>
  </si>
  <si>
    <t>Example</t>
  </si>
  <si>
    <t>Implication</t>
  </si>
  <si>
    <t>Security vs. Usability</t>
  </si>
  <si>
    <t>2FA improves security but adds login friction → lower usability score.</t>
  </si>
  <si>
    <t>Rate each independently. Note the trade-off in comparative analysis.</t>
  </si>
  <si>
    <t>Performance vs. Security</t>
  </si>
  <si>
    <t>Encryption adds CPU overhead → highly secure app may have slower response times.</t>
  </si>
  <si>
    <t>Do not penalize security for slower performance if encryption is the cause.</t>
  </si>
  <si>
    <t>Portability vs. Performance</t>
  </si>
  <si>
    <t>Cross-platform frameworks (React Native, Flutter) may perform worse than native.</t>
  </si>
  <si>
    <t>Document the platform context when rating performance.</t>
  </si>
  <si>
    <t>Reliability vs. Functionality</t>
  </si>
  <si>
    <t>Adding more features increases complexity → can reduce reliability score.</t>
  </si>
  <si>
    <t>A feature-rich app rated lower on reliability is an expected trade-off.</t>
  </si>
  <si>
    <t xml:space="preserve">  RATING SCALE — 1–5 LIKERT</t>
  </si>
  <si>
    <t>Example Justification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</si>
</sst>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h:mm\ AM/PM"/>
  </numFmts>
  <fonts count="51">
    <font>
      <sz val="11"/>
      <color theme="1"/>
      <name val="Calibri"/>
      <charset val="1"/>
    </font>
    <font>
      <b/>
      <sz val="13"/>
      <color rgb="FFFFFFFF"/>
      <name val="Arial"/>
      <charset val="1"/>
    </font>
    <font>
      <b/>
      <sz val="10"/>
      <color rgb="FFFFFFFF"/>
      <name val="Arial"/>
      <charset val="1"/>
    </font>
    <font>
      <b/>
      <sz val="12"/>
      <color rgb="FF1F3864"/>
      <name val="Arial"/>
      <charset val="1"/>
    </font>
    <font>
      <b/>
      <sz val="10"/>
      <color rgb="FF000000"/>
      <name val="Arial"/>
      <charset val="1"/>
    </font>
    <font>
      <i/>
      <sz val="8"/>
      <color rgb="FF000000"/>
      <name val="Arial"/>
      <charset val="1"/>
    </font>
    <font>
      <b/>
      <sz val="9"/>
      <color rgb="FF000000"/>
      <name val="Arial"/>
      <charset val="1"/>
    </font>
    <font>
      <b/>
      <sz val="11"/>
      <color rgb="FF1F3864"/>
      <name val="Arial"/>
      <charset val="1"/>
    </font>
    <font>
      <sz val="9"/>
      <color rgb="FF000000"/>
      <name val="Arial"/>
      <charset val="1"/>
    </font>
    <font>
      <b/>
      <sz val="9"/>
      <color rgb="FF1F3864"/>
      <name val="Arial"/>
      <charset val="1"/>
    </font>
    <font>
      <sz val="9"/>
      <color rgb="FF1A6B5A"/>
      <name val="Arial"/>
      <charset val="1"/>
    </font>
    <font>
      <b/>
      <sz val="13"/>
      <color rgb="FF1F3864"/>
      <name val="Arial"/>
      <charset val="1"/>
    </font>
    <font>
      <b/>
      <sz val="9"/>
      <color rgb="FFFFFFFF"/>
      <name val="Arial"/>
      <charset val="1"/>
    </font>
    <font>
      <b/>
      <sz val="12"/>
      <color rgb="FFFFFFFF"/>
      <name val="Arial"/>
      <charset val="1"/>
    </font>
    <font>
      <b/>
      <sz val="14"/>
      <color rgb="FFFFFFFF"/>
      <name val="Arial"/>
      <charset val="1"/>
    </font>
    <font>
      <b/>
      <sz val="10"/>
      <color rgb="FF1F3864"/>
      <name val="Arial"/>
      <charset val="1"/>
    </font>
    <font>
      <b/>
      <sz val="9"/>
      <color rgb="FFA32D2D"/>
      <name val="Arial"/>
      <charset val="1"/>
    </font>
    <font>
      <sz val="8"/>
      <color rgb="FF000000"/>
      <name val="Arial"/>
      <charset val="1"/>
    </font>
    <font>
      <b/>
      <sz val="9"/>
      <color rgb="FF444444"/>
      <name val="Arial"/>
      <charset val="1"/>
    </font>
    <font>
      <sz val="10"/>
      <color rgb="FF000000"/>
      <name val="Arial"/>
      <charset val="1"/>
    </font>
    <font>
      <b/>
      <sz val="11"/>
      <color rgb="FF000000"/>
      <name val="Arial"/>
      <charset val="1"/>
    </font>
    <font>
      <b/>
      <sz val="10"/>
      <color rgb="FFA32D2D"/>
      <name val="Arial"/>
      <charset val="1"/>
    </font>
    <font>
      <b/>
      <sz val="11"/>
      <color rgb="FFFFFFFF"/>
      <name val="Arial"/>
      <charset val="1"/>
    </font>
    <font>
      <sz val="9"/>
      <color rgb="FF2E75B6"/>
      <name val="Arial"/>
      <charset val="1"/>
    </font>
    <font>
      <sz val="9"/>
      <color rgb="FF1F3864"/>
      <name val="Courier New"/>
      <charset val="1"/>
    </font>
    <font>
      <b/>
      <sz val="9"/>
      <color rgb="FF1A6B5A"/>
      <name val="Arial"/>
      <charset val="1"/>
    </font>
    <font>
      <i/>
      <sz val="9"/>
      <color rgb="FF888888"/>
      <name val="Arial"/>
      <charset val="1"/>
    </font>
    <font>
      <i/>
      <sz val="8"/>
      <color rgb="FF888888"/>
      <name val="Arial"/>
      <charset val="1"/>
    </font>
    <font>
      <b/>
      <sz val="10"/>
      <color rgb="FF1A6B5A"/>
      <name val="Arial"/>
      <charset val="1"/>
    </font>
    <font>
      <i/>
      <sz val="8"/>
      <color rgb="FFA32D2D"/>
      <name val="Arial"/>
      <charset val="1"/>
    </font>
    <font>
      <b/>
      <sz val="14"/>
      <color rgb="FF1F3864"/>
      <name val="Arial"/>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1F3864"/>
        <bgColor rgb="FF333399"/>
      </patternFill>
    </fill>
    <fill>
      <patternFill patternType="solid">
        <fgColor rgb="FFD6E4F0"/>
        <bgColor rgb="FFD6EDE8"/>
      </patternFill>
    </fill>
    <fill>
      <patternFill patternType="solid">
        <fgColor rgb="FFFFFFFF"/>
        <bgColor rgb="FFF2F2F2"/>
      </patternFill>
    </fill>
    <fill>
      <patternFill patternType="solid">
        <fgColor rgb="FFD6EDE8"/>
        <bgColor rgb="FFD6E4F0"/>
      </patternFill>
    </fill>
    <fill>
      <patternFill patternType="solid">
        <fgColor rgb="FFFFF2CC"/>
        <bgColor rgb="FFF2F2F2"/>
      </patternFill>
    </fill>
    <fill>
      <patternFill patternType="solid">
        <fgColor rgb="FFF2F2F2"/>
        <bgColor rgb="FFE2EFDA"/>
      </patternFill>
    </fill>
    <fill>
      <patternFill patternType="solid">
        <fgColor rgb="FFE2EFDA"/>
        <bgColor rgb="FFD6EDE8"/>
      </patternFill>
    </fill>
    <fill>
      <patternFill patternType="solid">
        <fgColor rgb="FF1A6B5A"/>
        <bgColor rgb="FF008080"/>
      </patternFill>
    </fill>
    <fill>
      <patternFill patternType="solid">
        <fgColor rgb="FFFFD966"/>
        <bgColor rgb="FFFFCC00"/>
      </patternFill>
    </fill>
    <fill>
      <patternFill patternType="solid">
        <fgColor rgb="FFFFE0E0"/>
        <bgColor rgb="FFFFF2CC"/>
      </patternFill>
    </fill>
    <fill>
      <patternFill patternType="solid">
        <fgColor rgb="FF2E75B6"/>
        <bgColor rgb="FF0066CC"/>
      </patternFill>
    </fill>
    <fill>
      <patternFill patternType="solid">
        <fgColor rgb="FFCCCCCC"/>
        <bgColor rgb="FFD6E4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177"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4" borderId="3"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4" applyNumberFormat="0" applyFill="0" applyAlignment="0" applyProtection="0">
      <alignment vertical="center"/>
    </xf>
    <xf numFmtId="0" fontId="38" fillId="0" borderId="4" applyNumberFormat="0" applyFill="0" applyAlignment="0" applyProtection="0">
      <alignment vertical="center"/>
    </xf>
    <xf numFmtId="0" fontId="39" fillId="0" borderId="5" applyNumberFormat="0" applyFill="0" applyAlignment="0" applyProtection="0">
      <alignment vertical="center"/>
    </xf>
    <xf numFmtId="0" fontId="39" fillId="0" borderId="0" applyNumberFormat="0" applyFill="0" applyBorder="0" applyAlignment="0" applyProtection="0">
      <alignment vertical="center"/>
    </xf>
    <xf numFmtId="0" fontId="40" fillId="15" borderId="6" applyNumberFormat="0" applyAlignment="0" applyProtection="0">
      <alignment vertical="center"/>
    </xf>
    <xf numFmtId="0" fontId="41" fillId="16" borderId="7" applyNumberFormat="0" applyAlignment="0" applyProtection="0">
      <alignment vertical="center"/>
    </xf>
    <xf numFmtId="0" fontId="42" fillId="16" borderId="6" applyNumberFormat="0" applyAlignment="0" applyProtection="0">
      <alignment vertical="center"/>
    </xf>
    <xf numFmtId="0" fontId="43" fillId="17" borderId="8" applyNumberFormat="0" applyAlignment="0" applyProtection="0">
      <alignment vertical="center"/>
    </xf>
    <xf numFmtId="0" fontId="44" fillId="0" borderId="9" applyNumberFormat="0" applyFill="0" applyAlignment="0" applyProtection="0">
      <alignment vertical="center"/>
    </xf>
    <xf numFmtId="0" fontId="45" fillId="0" borderId="10" applyNumberFormat="0" applyFill="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cellStyleXfs>
  <cellXfs count="12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9" fillId="7" borderId="1" xfId="0" applyFont="1" applyFill="1" applyBorder="1" applyAlignment="1">
      <alignment horizontal="left" vertical="center"/>
    </xf>
    <xf numFmtId="0" fontId="2" fillId="9"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8" borderId="1" xfId="0" applyFont="1" applyFill="1" applyBorder="1" applyAlignment="1">
      <alignment horizontal="center" vertical="center"/>
    </xf>
    <xf numFmtId="0" fontId="4" fillId="8" borderId="1" xfId="0" applyFont="1" applyFill="1" applyBorder="1" applyAlignment="1">
      <alignment horizontal="center" vertical="center"/>
    </xf>
    <xf numFmtId="0" fontId="8" fillId="8" borderId="1" xfId="0" applyFont="1" applyFill="1" applyBorder="1" applyAlignment="1">
      <alignment horizontal="left" vertical="center" wrapText="1"/>
    </xf>
    <xf numFmtId="0" fontId="11"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8" fillId="6" borderId="1" xfId="0" applyFont="1" applyFill="1" applyBorder="1" applyAlignment="1">
      <alignment horizontal="left" vertical="center" wrapText="1"/>
    </xf>
    <xf numFmtId="0" fontId="11" fillId="10" borderId="1" xfId="0" applyFont="1" applyFill="1" applyBorder="1" applyAlignment="1">
      <alignment horizontal="center" vertical="center"/>
    </xf>
    <xf numFmtId="0" fontId="4" fillId="10" borderId="1" xfId="0" applyFont="1" applyFill="1" applyBorder="1" applyAlignment="1">
      <alignment horizontal="center" vertical="center"/>
    </xf>
    <xf numFmtId="0" fontId="8" fillId="10" borderId="1" xfId="0" applyFont="1" applyFill="1" applyBorder="1" applyAlignment="1">
      <alignment horizontal="left" vertical="center" wrapText="1"/>
    </xf>
    <xf numFmtId="0" fontId="11" fillId="11" borderId="1" xfId="0" applyFont="1" applyFill="1" applyBorder="1" applyAlignment="1">
      <alignment horizontal="center" vertical="center"/>
    </xf>
    <xf numFmtId="0" fontId="4" fillId="11" borderId="1" xfId="0" applyFont="1" applyFill="1" applyBorder="1" applyAlignment="1">
      <alignment horizontal="center" vertical="center"/>
    </xf>
    <xf numFmtId="0" fontId="8" fillId="11"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6" fillId="10"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0" fillId="6" borderId="1" xfId="0" applyFill="1" applyBorder="1" applyAlignment="1">
      <alignment horizontal="center" vertical="center"/>
    </xf>
    <xf numFmtId="0" fontId="6" fillId="4" borderId="1" xfId="0" applyFont="1" applyFill="1" applyBorder="1" applyAlignment="1">
      <alignment horizontal="center" vertical="center"/>
    </xf>
    <xf numFmtId="0" fontId="15" fillId="11" borderId="1" xfId="0" applyFont="1" applyFill="1" applyBorder="1" applyAlignment="1">
      <alignment horizontal="center" vertical="center" wrapText="1"/>
    </xf>
    <xf numFmtId="0" fontId="16" fillId="11"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18" fillId="7" borderId="1" xfId="0" applyFont="1" applyFill="1" applyBorder="1" applyAlignment="1">
      <alignment horizontal="left" vertical="center"/>
    </xf>
    <xf numFmtId="0" fontId="19" fillId="6" borderId="1" xfId="0" applyFont="1" applyFill="1" applyBorder="1" applyAlignment="1">
      <alignment horizontal="left" vertical="center" wrapText="1"/>
    </xf>
    <xf numFmtId="0" fontId="20" fillId="6" borderId="1" xfId="0" applyFont="1" applyFill="1" applyBorder="1" applyAlignment="1">
      <alignment horizontal="center" vertical="center"/>
    </xf>
    <xf numFmtId="0" fontId="8" fillId="7" borderId="1" xfId="0" applyFont="1" applyFill="1" applyBorder="1" applyAlignment="1">
      <alignment horizontal="center" vertical="center"/>
    </xf>
    <xf numFmtId="1" fontId="21" fillId="7"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 fontId="21" fillId="4" borderId="1" xfId="0" applyNumberFormat="1" applyFont="1" applyFill="1" applyBorder="1" applyAlignment="1">
      <alignment horizontal="center" vertical="center"/>
    </xf>
    <xf numFmtId="0" fontId="22" fillId="2" borderId="1" xfId="0" applyFont="1" applyFill="1" applyBorder="1" applyAlignment="1">
      <alignment horizontal="left" vertical="center" wrapText="1"/>
    </xf>
    <xf numFmtId="2" fontId="1" fillId="2" borderId="1" xfId="0" applyNumberFormat="1" applyFont="1" applyFill="1" applyBorder="1" applyAlignment="1">
      <alignment horizontal="center" vertical="center"/>
    </xf>
    <xf numFmtId="2" fontId="2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9" fontId="8" fillId="7" borderId="1" xfId="0" applyNumberFormat="1" applyFont="1" applyFill="1" applyBorder="1" applyAlignment="1">
      <alignment horizontal="center" vertical="center"/>
    </xf>
    <xf numFmtId="2" fontId="23" fillId="7" borderId="1" xfId="0" applyNumberFormat="1" applyFont="1" applyFill="1" applyBorder="1" applyAlignment="1">
      <alignment horizontal="center" vertical="center"/>
    </xf>
    <xf numFmtId="2" fontId="10" fillId="7" borderId="1" xfId="0" applyNumberFormat="1" applyFont="1" applyFill="1" applyBorder="1" applyAlignment="1">
      <alignment horizontal="center" vertical="center"/>
    </xf>
    <xf numFmtId="9" fontId="8" fillId="4" borderId="1" xfId="0" applyNumberFormat="1" applyFont="1" applyFill="1" applyBorder="1" applyAlignment="1">
      <alignment horizontal="center" vertical="center"/>
    </xf>
    <xf numFmtId="2" fontId="23" fillId="4" borderId="1" xfId="0" applyNumberFormat="1" applyFont="1" applyFill="1" applyBorder="1" applyAlignment="1">
      <alignment horizontal="center" vertical="center"/>
    </xf>
    <xf numFmtId="2" fontId="10" fillId="4" borderId="1" xfId="0" applyNumberFormat="1" applyFont="1" applyFill="1" applyBorder="1" applyAlignment="1">
      <alignment horizontal="center" vertical="center"/>
    </xf>
    <xf numFmtId="0" fontId="24" fillId="6" borderId="1" xfId="0" applyFont="1" applyFill="1" applyBorder="1" applyAlignment="1">
      <alignment horizontal="left" vertical="center" wrapText="1"/>
    </xf>
    <xf numFmtId="0" fontId="25" fillId="5" borderId="1" xfId="0" applyFont="1" applyFill="1" applyBorder="1" applyAlignment="1">
      <alignment horizontal="center" vertical="center" wrapText="1"/>
    </xf>
    <xf numFmtId="0" fontId="26" fillId="6" borderId="1" xfId="0" applyFont="1" applyFill="1" applyBorder="1" applyAlignment="1">
      <alignment horizontal="left" vertical="top" wrapText="1"/>
    </xf>
    <xf numFmtId="0" fontId="9" fillId="7" borderId="1" xfId="0" applyFont="1" applyFill="1" applyBorder="1" applyAlignment="1">
      <alignment horizontal="left" vertical="center" wrapText="1"/>
    </xf>
    <xf numFmtId="0" fontId="27" fillId="6" borderId="1" xfId="0" applyFont="1" applyFill="1" applyBorder="1" applyAlignment="1">
      <alignment horizontal="left" vertical="top" wrapText="1"/>
    </xf>
    <xf numFmtId="2" fontId="28" fillId="7" borderId="1" xfId="0" applyNumberFormat="1" applyFont="1" applyFill="1" applyBorder="1" applyAlignment="1">
      <alignment horizontal="center" vertical="center"/>
    </xf>
    <xf numFmtId="0" fontId="9" fillId="4" borderId="1" xfId="0" applyFont="1" applyFill="1" applyBorder="1" applyAlignment="1">
      <alignment horizontal="left" vertical="center" wrapText="1"/>
    </xf>
    <xf numFmtId="2" fontId="28" fillId="4" borderId="1" xfId="0" applyNumberFormat="1" applyFont="1" applyFill="1" applyBorder="1" applyAlignment="1">
      <alignment horizontal="center" vertical="center"/>
    </xf>
    <xf numFmtId="0" fontId="22" fillId="2" borderId="1" xfId="0" applyFont="1" applyFill="1" applyBorder="1" applyAlignment="1">
      <alignment horizontal="center" vertical="center"/>
    </xf>
    <xf numFmtId="0" fontId="29" fillId="11" borderId="1" xfId="0" applyFont="1" applyFill="1" applyBorder="1" applyAlignment="1">
      <alignment horizontal="left" vertical="center" wrapText="1"/>
    </xf>
    <xf numFmtId="20" fontId="19" fillId="6" borderId="1" xfId="0" applyNumberFormat="1" applyFont="1" applyFill="1" applyBorder="1" applyAlignment="1">
      <alignment horizontal="left" vertical="center" wrapText="1"/>
    </xf>
    <xf numFmtId="0" fontId="0" fillId="6" borderId="1" xfId="0" applyFill="1" applyBorder="1" applyAlignment="1">
      <alignment horizontal="left" vertical="center" wrapText="1"/>
    </xf>
    <xf numFmtId="0" fontId="15" fillId="3" borderId="1" xfId="0" applyFont="1" applyFill="1" applyBorder="1" applyAlignment="1">
      <alignment horizontal="left" vertical="center" wrapText="1"/>
    </xf>
    <xf numFmtId="0" fontId="30" fillId="6" borderId="1" xfId="0" applyFont="1" applyFill="1" applyBorder="1" applyAlignment="1">
      <alignment horizontal="center" vertical="center"/>
    </xf>
    <xf numFmtId="9" fontId="8" fillId="6" borderId="1" xfId="0" applyNumberFormat="1" applyFont="1" applyFill="1" applyBorder="1" applyAlignment="1">
      <alignment horizontal="left" vertical="center" wrapText="1"/>
    </xf>
    <xf numFmtId="0" fontId="19" fillId="4" borderId="0" xfId="0" applyFont="1" applyFill="1"/>
    <xf numFmtId="0" fontId="15" fillId="7" borderId="2" xfId="0" applyFont="1" applyFill="1" applyBorder="1" applyAlignment="1">
      <alignment horizontal="left" vertical="center" wrapText="1"/>
    </xf>
    <xf numFmtId="0" fontId="2" fillId="12"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19" fillId="7"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19" fillId="4"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9" fillId="6" borderId="2" xfId="0" applyFont="1" applyFill="1" applyBorder="1" applyAlignment="1">
      <alignment horizontal="left" vertical="center" wrapText="1"/>
    </xf>
    <xf numFmtId="178" fontId="19" fillId="6" borderId="1" xfId="0" applyNumberFormat="1" applyFont="1" applyFill="1" applyBorder="1" applyAlignment="1">
      <alignment horizontal="left" vertical="center" wrapText="1"/>
    </xf>
    <xf numFmtId="0" fontId="14" fillId="2" borderId="1" xfId="0" applyFont="1" applyFill="1" applyBorder="1" applyAlignment="1">
      <alignment horizontal="center" vertical="center" wrapText="1"/>
    </xf>
    <xf numFmtId="0" fontId="0" fillId="0" borderId="1" xfId="0" applyBorder="1"/>
    <xf numFmtId="0" fontId="9" fillId="7"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8" fillId="3" borderId="1" xfId="0" applyFont="1" applyFill="1" applyBorder="1" applyAlignment="1">
      <alignment horizontal="left" vertical="center"/>
    </xf>
    <xf numFmtId="0" fontId="6" fillId="5" borderId="1" xfId="0" applyFont="1" applyFill="1" applyBorder="1" applyAlignment="1">
      <alignment horizontal="left" vertical="center"/>
    </xf>
    <xf numFmtId="0" fontId="8" fillId="5" borderId="1" xfId="0" applyFont="1" applyFill="1" applyBorder="1" applyAlignment="1">
      <alignment horizontal="left" vertical="center"/>
    </xf>
    <xf numFmtId="0" fontId="6" fillId="6" borderId="1" xfId="0" applyFont="1" applyFill="1" applyBorder="1" applyAlignment="1">
      <alignment horizontal="left" vertical="center"/>
    </xf>
    <xf numFmtId="0" fontId="8" fillId="6" borderId="1" xfId="0" applyFont="1" applyFill="1" applyBorder="1" applyAlignment="1">
      <alignment horizontal="left" vertical="center"/>
    </xf>
    <xf numFmtId="0" fontId="6" fillId="8" borderId="1" xfId="0" applyFont="1" applyFill="1" applyBorder="1" applyAlignment="1">
      <alignment horizontal="left" vertical="center"/>
    </xf>
    <xf numFmtId="0" fontId="8" fillId="8" borderId="1" xfId="0" applyFont="1" applyFill="1" applyBorder="1" applyAlignment="1">
      <alignment horizontal="left" vertical="center"/>
    </xf>
    <xf numFmtId="0" fontId="6" fillId="11" borderId="1" xfId="0" applyFont="1" applyFill="1" applyBorder="1" applyAlignment="1">
      <alignment horizontal="left" vertical="center"/>
    </xf>
    <xf numFmtId="0" fontId="8" fillId="11" borderId="1" xfId="0" applyFont="1" applyFill="1" applyBorder="1" applyAlignment="1">
      <alignment horizontal="left" vertical="center"/>
    </xf>
    <xf numFmtId="0" fontId="6" fillId="13" borderId="1" xfId="0" applyFont="1" applyFill="1" applyBorder="1" applyAlignment="1">
      <alignment horizontal="left" vertical="center"/>
    </xf>
    <xf numFmtId="0" fontId="8" fillId="13" borderId="1" xfId="0" applyFont="1" applyFill="1" applyBorder="1" applyAlignment="1">
      <alignment horizontal="left" vertical="center"/>
    </xf>
    <xf numFmtId="0" fontId="3" fillId="6" borderId="1" xfId="0" applyFont="1" applyFill="1" applyBorder="1" applyAlignment="1" quotePrefix="1">
      <alignment horizontal="center" vertical="center"/>
    </xf>
    <xf numFmtId="0" fontId="7" fillId="7" borderId="1" xfId="0"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1A6B5A"/>
      <rgbColor rgb="00CCCCCC"/>
      <rgbColor rgb="00888888"/>
      <rgbColor rgb="009999FF"/>
      <rgbColor rgb="00993366"/>
      <rgbColor rgb="00FFF2CC"/>
      <rgbColor rgb="00D6EDE8"/>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F2F2F2"/>
      <rgbColor rgb="00E2EFDA"/>
      <rgbColor rgb="00FFE0E0"/>
      <rgbColor rgb="0099CCFF"/>
      <rgbColor rgb="00FF99CC"/>
      <rgbColor rgb="00CC99FF"/>
      <rgbColor rgb="00FFD966"/>
      <rgbColor rgb="002E75B6"/>
      <rgbColor rgb="0033CCCC"/>
      <rgbColor rgb="0099CC00"/>
      <rgbColor rgb="00FFCC00"/>
      <rgbColor rgb="00FF9900"/>
      <rgbColor rgb="00FF6600"/>
      <rgbColor rgb="00666699"/>
      <rgbColor rgb="00969696"/>
      <rgbColor rgb="001F3864"/>
      <rgbColor rgb="00339966"/>
      <rgbColor rgb="00003300"/>
      <rgbColor rgb="00333300"/>
      <rgbColor rgb="00A32D2D"/>
      <rgbColor rgb="00993366"/>
      <rgbColor rgb="00333399"/>
      <rgbColor rgb="00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jpe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www.wps.cn/officeDocument/2020/cellImage" Target="cellimag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51"/>
  <sheetViews>
    <sheetView showGridLines="0" topLeftCell="A2" workbookViewId="0">
      <selection activeCell="H25" sqref="$A1:$XFD1048576"/>
    </sheetView>
  </sheetViews>
  <sheetFormatPr defaultColWidth="8.66363636363636" defaultRowHeight="14.5" outlineLevelCol="4"/>
  <cols>
    <col min="1" max="1" width="3" customWidth="1"/>
    <col min="2" max="2" width="26" customWidth="1"/>
    <col min="3" max="3" width="28" customWidth="1"/>
    <col min="4" max="4" width="26" customWidth="1"/>
    <col min="5" max="5" width="28" customWidth="1"/>
    <col min="6" max="6" width="5" customWidth="1"/>
  </cols>
  <sheetData>
    <row r="1" ht="36" customHeight="1" spans="2:5">
      <c r="B1" s="112" t="s">
        <v>0</v>
      </c>
      <c r="C1" s="112"/>
      <c r="D1" s="112"/>
      <c r="E1" s="112"/>
    </row>
    <row r="2" ht="19.5" customHeight="1" spans="2:5">
      <c r="B2" s="68" t="s">
        <v>1</v>
      </c>
      <c r="C2" s="68"/>
      <c r="D2" s="68"/>
      <c r="E2" s="68"/>
    </row>
    <row r="3" ht="7.5" customHeight="1"/>
    <row r="4" ht="15.75" customHeight="1" spans="2:5">
      <c r="B4" s="34" t="s">
        <v>2</v>
      </c>
      <c r="C4" s="34"/>
      <c r="D4" s="34"/>
      <c r="E4" s="34"/>
    </row>
    <row r="5" ht="18" customHeight="1" spans="2:5">
      <c r="B5" s="69" t="s">
        <v>3</v>
      </c>
      <c r="C5" s="70" t="s">
        <v>4</v>
      </c>
      <c r="D5" s="113"/>
      <c r="E5" s="113"/>
    </row>
    <row r="6" ht="18" customHeight="1" spans="2:5">
      <c r="B6" s="69" t="s">
        <v>5</v>
      </c>
      <c r="C6" s="70" t="s">
        <v>6</v>
      </c>
      <c r="D6" s="113"/>
      <c r="E6" s="113"/>
    </row>
    <row r="7" ht="18" customHeight="1" spans="2:5">
      <c r="B7" s="69" t="s">
        <v>7</v>
      </c>
      <c r="C7" s="70" t="s">
        <v>8</v>
      </c>
      <c r="D7" s="113"/>
      <c r="E7" s="113"/>
    </row>
    <row r="8" ht="18" customHeight="1" spans="2:5">
      <c r="B8" s="69" t="s">
        <v>9</v>
      </c>
      <c r="C8" s="70" t="s">
        <v>10</v>
      </c>
      <c r="D8" s="113"/>
      <c r="E8" s="113"/>
    </row>
    <row r="9" ht="18" customHeight="1" spans="2:5">
      <c r="B9" s="69" t="s">
        <v>11</v>
      </c>
      <c r="C9" s="70" t="s">
        <v>12</v>
      </c>
      <c r="D9" s="113"/>
      <c r="E9" s="113"/>
    </row>
    <row r="10" ht="18" customHeight="1" spans="2:5">
      <c r="B10" s="69" t="s">
        <v>13</v>
      </c>
      <c r="C10" s="70" t="s">
        <v>14</v>
      </c>
      <c r="D10" s="113"/>
      <c r="E10" s="113"/>
    </row>
    <row r="11" ht="18" customHeight="1" spans="2:5">
      <c r="B11" s="69" t="s">
        <v>15</v>
      </c>
      <c r="C11" s="70" t="s">
        <v>16</v>
      </c>
      <c r="D11" s="113"/>
      <c r="E11" s="113"/>
    </row>
    <row r="12" ht="7.5" customHeight="1"/>
    <row r="13" ht="15.75" customHeight="1" spans="2:5">
      <c r="B13" s="34" t="s">
        <v>17</v>
      </c>
      <c r="C13" s="34"/>
      <c r="D13" s="34"/>
      <c r="E13" s="34"/>
    </row>
    <row r="14" ht="15.75" customHeight="1" spans="2:5">
      <c r="B14" s="114" t="s">
        <v>18</v>
      </c>
      <c r="C14" s="114"/>
      <c r="D14" s="114"/>
      <c r="E14" s="114"/>
    </row>
    <row r="15" ht="18" customHeight="1" spans="2:5">
      <c r="B15" s="68" t="s">
        <v>19</v>
      </c>
      <c r="C15" s="68" t="s">
        <v>20</v>
      </c>
      <c r="D15" s="68" t="s">
        <v>21</v>
      </c>
      <c r="E15" s="68" t="s">
        <v>22</v>
      </c>
    </row>
    <row r="16" ht="16.5" customHeight="1" spans="2:5">
      <c r="B16" s="115" t="s">
        <v>8</v>
      </c>
      <c r="C16" s="116" t="s">
        <v>23</v>
      </c>
      <c r="D16" s="116" t="s">
        <v>24</v>
      </c>
      <c r="E16" s="116" t="s">
        <v>25</v>
      </c>
    </row>
    <row r="17" ht="16.5" customHeight="1" spans="2:5">
      <c r="B17" s="117" t="s">
        <v>26</v>
      </c>
      <c r="C17" s="118" t="s">
        <v>27</v>
      </c>
      <c r="D17" s="118" t="s">
        <v>28</v>
      </c>
      <c r="E17" s="118" t="s">
        <v>29</v>
      </c>
    </row>
    <row r="18" ht="16.5" customHeight="1" spans="2:5">
      <c r="B18" s="119" t="s">
        <v>30</v>
      </c>
      <c r="C18" s="120" t="s">
        <v>31</v>
      </c>
      <c r="D18" s="120" t="s">
        <v>32</v>
      </c>
      <c r="E18" s="120" t="s">
        <v>33</v>
      </c>
    </row>
    <row r="19" ht="16.5" customHeight="1" spans="2:5">
      <c r="B19" s="121" t="s">
        <v>34</v>
      </c>
      <c r="C19" s="122" t="s">
        <v>35</v>
      </c>
      <c r="D19" s="122" t="s">
        <v>36</v>
      </c>
      <c r="E19" s="122" t="s">
        <v>37</v>
      </c>
    </row>
    <row r="20" ht="16.5" customHeight="1" spans="2:5">
      <c r="B20" s="123" t="s">
        <v>38</v>
      </c>
      <c r="C20" s="124" t="s">
        <v>39</v>
      </c>
      <c r="D20" s="124" t="s">
        <v>40</v>
      </c>
      <c r="E20" s="124" t="s">
        <v>41</v>
      </c>
    </row>
    <row r="21" ht="16.5" customHeight="1" spans="2:5">
      <c r="B21" s="125" t="s">
        <v>42</v>
      </c>
      <c r="C21" s="126" t="s">
        <v>43</v>
      </c>
      <c r="D21" s="126" t="s">
        <v>44</v>
      </c>
      <c r="E21" s="126" t="s">
        <v>45</v>
      </c>
    </row>
    <row r="22" ht="7.5" customHeight="1"/>
    <row r="23" ht="15.75" customHeight="1" spans="2:5">
      <c r="B23" s="34" t="s">
        <v>46</v>
      </c>
      <c r="C23" s="34"/>
      <c r="D23" s="34"/>
      <c r="E23" s="34"/>
    </row>
    <row r="24" ht="15.75" customHeight="1" spans="2:5">
      <c r="B24" s="69" t="s">
        <v>47</v>
      </c>
      <c r="C24" s="69" t="s">
        <v>48</v>
      </c>
      <c r="D24" s="69" t="s">
        <v>49</v>
      </c>
      <c r="E24" s="69"/>
    </row>
    <row r="25" ht="19.5" customHeight="1" spans="2:5">
      <c r="B25" s="70"/>
      <c r="C25" s="70"/>
      <c r="D25" s="70"/>
      <c r="E25" s="70"/>
    </row>
    <row r="26" ht="7.5" customHeight="1"/>
    <row r="27" ht="15.75" customHeight="1" spans="2:5">
      <c r="B27" s="34" t="s">
        <v>50</v>
      </c>
      <c r="C27" s="34"/>
      <c r="D27" s="34"/>
      <c r="E27" s="34"/>
    </row>
    <row r="28" ht="15.75" customHeight="1" spans="2:5">
      <c r="B28" s="35" t="s">
        <v>51</v>
      </c>
      <c r="C28" s="35" t="s">
        <v>20</v>
      </c>
      <c r="D28" s="35" t="s">
        <v>51</v>
      </c>
      <c r="E28" s="35" t="s">
        <v>21</v>
      </c>
    </row>
    <row r="29" ht="18" customHeight="1" spans="2:5">
      <c r="B29" s="69" t="s">
        <v>52</v>
      </c>
      <c r="C29" s="70" t="s">
        <v>53</v>
      </c>
      <c r="D29" s="69" t="s">
        <v>52</v>
      </c>
      <c r="E29" s="70" t="s">
        <v>54</v>
      </c>
    </row>
    <row r="30" ht="18" customHeight="1" spans="2:5">
      <c r="B30" s="69" t="s">
        <v>55</v>
      </c>
      <c r="C30" s="70" t="s">
        <v>56</v>
      </c>
      <c r="D30" s="69" t="s">
        <v>55</v>
      </c>
      <c r="E30" s="70">
        <v>307.1</v>
      </c>
    </row>
    <row r="31" ht="18" customHeight="1" spans="2:5">
      <c r="B31" s="69" t="s">
        <v>57</v>
      </c>
      <c r="C31" s="70" t="s">
        <v>58</v>
      </c>
      <c r="D31" s="69" t="s">
        <v>57</v>
      </c>
      <c r="E31" s="70" t="s">
        <v>58</v>
      </c>
    </row>
    <row r="32" ht="18" customHeight="1" spans="2:5">
      <c r="B32" s="69" t="s">
        <v>59</v>
      </c>
      <c r="C32" s="70" t="s">
        <v>60</v>
      </c>
      <c r="D32" s="69" t="s">
        <v>59</v>
      </c>
      <c r="E32" s="70" t="s">
        <v>60</v>
      </c>
    </row>
    <row r="33" ht="18" customHeight="1" spans="2:5">
      <c r="B33" s="69" t="s">
        <v>61</v>
      </c>
      <c r="C33" s="70">
        <v>4.6</v>
      </c>
      <c r="D33" s="69" t="s">
        <v>61</v>
      </c>
      <c r="E33" s="70">
        <v>4.7</v>
      </c>
    </row>
    <row r="34" ht="18" customHeight="1" spans="2:5">
      <c r="B34" s="69" t="s">
        <v>62</v>
      </c>
      <c r="C34" s="70" t="s">
        <v>63</v>
      </c>
      <c r="D34" s="69" t="s">
        <v>62</v>
      </c>
      <c r="E34" s="70" t="s">
        <v>64</v>
      </c>
    </row>
    <row r="35" ht="7.5" customHeight="1"/>
    <row r="36" ht="15.75" customHeight="1" spans="2:5">
      <c r="B36" s="34" t="s">
        <v>65</v>
      </c>
      <c r="C36" s="34"/>
      <c r="D36" s="34"/>
      <c r="E36" s="34"/>
    </row>
    <row r="37" ht="15.75" customHeight="1" spans="2:5">
      <c r="B37" s="2" t="s">
        <v>66</v>
      </c>
      <c r="C37" s="2" t="s">
        <v>67</v>
      </c>
      <c r="D37" s="2" t="s">
        <v>68</v>
      </c>
      <c r="E37" s="2" t="s">
        <v>69</v>
      </c>
    </row>
    <row r="38" ht="18" customHeight="1" spans="2:5">
      <c r="B38" s="8" t="s">
        <v>70</v>
      </c>
      <c r="C38" s="8" t="s">
        <v>71</v>
      </c>
      <c r="D38" s="8" t="s">
        <v>72</v>
      </c>
      <c r="E38" s="40"/>
    </row>
    <row r="39" ht="18" customHeight="1" spans="2:5">
      <c r="B39" s="8" t="s">
        <v>73</v>
      </c>
      <c r="C39" s="8" t="s">
        <v>74</v>
      </c>
      <c r="D39" s="8" t="s">
        <v>72</v>
      </c>
      <c r="E39" s="40"/>
    </row>
    <row r="40" ht="18" customHeight="1" spans="2:5">
      <c r="B40" s="8" t="s">
        <v>75</v>
      </c>
      <c r="C40" s="8" t="s">
        <v>76</v>
      </c>
      <c r="D40" s="8" t="s">
        <v>72</v>
      </c>
      <c r="E40" s="40"/>
    </row>
    <row r="41" ht="18" customHeight="1" spans="2:5">
      <c r="B41" s="8" t="s">
        <v>77</v>
      </c>
      <c r="C41" s="8" t="s">
        <v>78</v>
      </c>
      <c r="D41" s="8" t="s">
        <v>79</v>
      </c>
      <c r="E41" s="40"/>
    </row>
    <row r="42" ht="18" customHeight="1" spans="2:5">
      <c r="B42" s="8" t="s">
        <v>80</v>
      </c>
      <c r="C42" s="8" t="s">
        <v>81</v>
      </c>
      <c r="D42" s="8" t="s">
        <v>79</v>
      </c>
      <c r="E42" s="40"/>
    </row>
    <row r="43" ht="18" customHeight="1" spans="2:5">
      <c r="B43" s="8" t="s">
        <v>82</v>
      </c>
      <c r="C43" s="8" t="s">
        <v>83</v>
      </c>
      <c r="D43" s="8" t="s">
        <v>79</v>
      </c>
      <c r="E43" s="40"/>
    </row>
    <row r="44" ht="7.5" customHeight="1"/>
    <row r="45" ht="15.75" customHeight="1" spans="2:5">
      <c r="B45" s="34" t="s">
        <v>84</v>
      </c>
      <c r="C45" s="34"/>
      <c r="D45" s="34"/>
      <c r="E45" s="34"/>
    </row>
    <row r="46" ht="15.75" customHeight="1" spans="2:5">
      <c r="B46" s="2" t="s">
        <v>85</v>
      </c>
      <c r="C46" s="2" t="s">
        <v>86</v>
      </c>
      <c r="D46" s="2" t="s">
        <v>87</v>
      </c>
      <c r="E46" s="2" t="s">
        <v>88</v>
      </c>
    </row>
    <row r="47" ht="21.75" customHeight="1" spans="2:5">
      <c r="B47" s="32">
        <v>5</v>
      </c>
      <c r="C47" s="32" t="s">
        <v>89</v>
      </c>
      <c r="D47" s="40" t="s">
        <v>90</v>
      </c>
      <c r="E47" s="40" t="s">
        <v>91</v>
      </c>
    </row>
    <row r="48" ht="21.75" customHeight="1" spans="2:5">
      <c r="B48" s="6">
        <v>4</v>
      </c>
      <c r="C48" s="6" t="s">
        <v>92</v>
      </c>
      <c r="D48" s="43" t="s">
        <v>93</v>
      </c>
      <c r="E48" s="43" t="s">
        <v>94</v>
      </c>
    </row>
    <row r="49" ht="21.75" customHeight="1" spans="2:5">
      <c r="B49" s="22">
        <v>3</v>
      </c>
      <c r="C49" s="22" t="s">
        <v>95</v>
      </c>
      <c r="D49" s="46" t="s">
        <v>96</v>
      </c>
      <c r="E49" s="46" t="s">
        <v>97</v>
      </c>
    </row>
    <row r="50" ht="21.75" customHeight="1" spans="2:5">
      <c r="B50" s="56">
        <v>2</v>
      </c>
      <c r="C50" s="56" t="s">
        <v>98</v>
      </c>
      <c r="D50" s="49" t="s">
        <v>99</v>
      </c>
      <c r="E50" s="49" t="s">
        <v>100</v>
      </c>
    </row>
    <row r="51" ht="21.75" customHeight="1" spans="2:5">
      <c r="B51" s="57">
        <v>1</v>
      </c>
      <c r="C51" s="57" t="s">
        <v>101</v>
      </c>
      <c r="D51" s="52" t="s">
        <v>102</v>
      </c>
      <c r="E51" s="52" t="s">
        <v>103</v>
      </c>
    </row>
  </sheetData>
  <mergeCells count="9">
    <mergeCell ref="B1:E1"/>
    <mergeCell ref="B2:E2"/>
    <mergeCell ref="B4:E4"/>
    <mergeCell ref="B13:E13"/>
    <mergeCell ref="B14:E14"/>
    <mergeCell ref="B23:E23"/>
    <mergeCell ref="B27:E27"/>
    <mergeCell ref="B36:E36"/>
    <mergeCell ref="B45:E45"/>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91"/>
  <sheetViews>
    <sheetView showGridLines="0" topLeftCell="A78" workbookViewId="0">
      <selection activeCell="H93" sqref="$A1:$XFD1048576"/>
    </sheetView>
  </sheetViews>
  <sheetFormatPr defaultColWidth="8.66363636363636" defaultRowHeight="14.5" outlineLevelCol="5"/>
  <cols>
    <col min="1" max="1" width="3" customWidth="1"/>
    <col min="2" max="3" width="22" customWidth="1"/>
    <col min="4" max="5" width="10" customWidth="1"/>
    <col min="6" max="6" width="22" customWidth="1"/>
    <col min="7" max="7" width="5" customWidth="1"/>
    <col min="9" max="9" width="9.09090909090909"/>
  </cols>
  <sheetData>
    <row r="1" ht="31.5" customHeight="1" spans="2:6">
      <c r="B1" s="1" t="s">
        <v>104</v>
      </c>
      <c r="C1" s="1"/>
      <c r="D1" s="1"/>
      <c r="E1" s="1"/>
      <c r="F1" s="1"/>
    </row>
    <row r="2" ht="18" customHeight="1" spans="2:6">
      <c r="B2" s="53" t="s">
        <v>105</v>
      </c>
      <c r="C2" s="53"/>
      <c r="D2" s="53"/>
      <c r="E2" s="53"/>
      <c r="F2" s="53"/>
    </row>
    <row r="3" ht="7.5" customHeight="1"/>
    <row r="4" ht="15.75" customHeight="1" spans="2:6">
      <c r="B4" s="34" t="s">
        <v>106</v>
      </c>
      <c r="C4" s="34"/>
      <c r="D4" s="34"/>
      <c r="E4" s="34"/>
      <c r="F4" s="34"/>
    </row>
    <row r="5" ht="18" customHeight="1" spans="2:6">
      <c r="B5" s="69" t="s">
        <v>48</v>
      </c>
      <c r="C5" s="70" t="str">
        <f>'📋 Session Setup'!C29</f>
        <v>Linkedin</v>
      </c>
      <c r="D5" s="70"/>
      <c r="E5" s="70"/>
      <c r="F5" s="70"/>
    </row>
    <row r="6" ht="18" customHeight="1" spans="2:6">
      <c r="B6" s="69" t="s">
        <v>55</v>
      </c>
      <c r="C6" s="70" t="str">
        <f>'📋 Session Setup'!C30</f>
        <v>9.1.538</v>
      </c>
      <c r="D6" s="70"/>
      <c r="E6" s="70"/>
      <c r="F6" s="70"/>
    </row>
    <row r="7" ht="18" customHeight="1" spans="2:6">
      <c r="B7" s="69" t="s">
        <v>11</v>
      </c>
      <c r="C7" s="70" t="s">
        <v>107</v>
      </c>
      <c r="D7" s="70"/>
      <c r="E7" s="70"/>
      <c r="F7" s="70"/>
    </row>
    <row r="8" ht="18" customHeight="1" spans="2:6">
      <c r="B8" s="69" t="s">
        <v>13</v>
      </c>
      <c r="C8" s="70" t="s">
        <v>108</v>
      </c>
      <c r="D8" s="70"/>
      <c r="E8" s="70"/>
      <c r="F8" s="70"/>
    </row>
    <row r="9" ht="18" customHeight="1" spans="2:6">
      <c r="B9" s="69" t="s">
        <v>109</v>
      </c>
      <c r="C9" s="70" t="s">
        <v>10</v>
      </c>
      <c r="D9" s="70"/>
      <c r="E9" s="70"/>
      <c r="F9" s="70"/>
    </row>
    <row r="10" ht="18" customHeight="1" spans="2:6">
      <c r="B10" s="69" t="s">
        <v>110</v>
      </c>
      <c r="C10" s="111">
        <v>0.604166666666667</v>
      </c>
      <c r="D10" s="70"/>
      <c r="E10" s="70"/>
      <c r="F10" s="70"/>
    </row>
    <row r="11" ht="9.75" customHeight="1"/>
    <row r="12" ht="15.75" customHeight="1" spans="2:6">
      <c r="B12" s="34" t="s">
        <v>111</v>
      </c>
      <c r="C12" s="34"/>
      <c r="D12" s="34"/>
      <c r="E12" s="34"/>
      <c r="F12" s="34"/>
    </row>
    <row r="13" ht="19.5" customHeight="1" spans="2:6">
      <c r="B13" s="68" t="s">
        <v>112</v>
      </c>
      <c r="C13" s="68" t="s">
        <v>113</v>
      </c>
      <c r="D13" s="68" t="s">
        <v>114</v>
      </c>
      <c r="E13" s="68" t="s">
        <v>115</v>
      </c>
      <c r="F13" s="68" t="s">
        <v>116</v>
      </c>
    </row>
    <row r="14" ht="27.75" customHeight="1" spans="2:6">
      <c r="B14" s="27" t="s">
        <v>117</v>
      </c>
      <c r="C14" s="36" t="s">
        <v>118</v>
      </c>
      <c r="D14" s="97" t="s">
        <v>119</v>
      </c>
      <c r="E14" s="97" t="s">
        <v>120</v>
      </c>
      <c r="F14" s="97" t="str">
        <f>_xlfn.DISPIMG("ID_D5E8AD08B1564DC989E7CA55E2411EED",1)</f>
        <v>=DISPIMG("ID_D5E8AD08B1564DC989E7CA55E2411EED",1)</v>
      </c>
    </row>
    <row r="15" ht="27.75" customHeight="1" spans="2:6">
      <c r="B15" s="12" t="s">
        <v>121</v>
      </c>
      <c r="C15" s="8" t="s">
        <v>122</v>
      </c>
      <c r="D15" s="97" t="s">
        <v>119</v>
      </c>
      <c r="E15" s="97" t="s">
        <v>123</v>
      </c>
      <c r="F15" s="97" t="str">
        <f>_xlfn.DISPIMG("ID_D0096897654D4324B852F5F16731A3B9",1)</f>
        <v>=DISPIMG("ID_D0096897654D4324B852F5F16731A3B9",1)</v>
      </c>
    </row>
    <row r="16" ht="27.75" customHeight="1" spans="2:6">
      <c r="B16" s="27" t="s">
        <v>124</v>
      </c>
      <c r="C16" s="36" t="s">
        <v>125</v>
      </c>
      <c r="D16" s="97" t="s">
        <v>119</v>
      </c>
      <c r="E16" s="97" t="s">
        <v>126</v>
      </c>
      <c r="F16" t="str">
        <f>_xlfn.DISPIMG("ID_CA5F3516515A46D58842A92E652117F1",1)</f>
        <v>=DISPIMG("ID_CA5F3516515A46D58842A92E652117F1",1)</v>
      </c>
    </row>
    <row r="17" ht="27.75" customHeight="1" spans="2:6">
      <c r="B17" s="12" t="s">
        <v>127</v>
      </c>
      <c r="C17" s="8" t="s">
        <v>128</v>
      </c>
      <c r="D17" s="97" t="s">
        <v>129</v>
      </c>
      <c r="E17" s="97" t="s">
        <v>130</v>
      </c>
      <c r="F17" t="str">
        <f>_xlfn.DISPIMG("ID_C4B964DFF6FF4A698D7AA293B52EB187",1)</f>
        <v>=DISPIMG("ID_C4B964DFF6FF4A698D7AA293B52EB187",1)</v>
      </c>
    </row>
    <row r="18" ht="27.75" customHeight="1" spans="2:6">
      <c r="B18" s="27" t="s">
        <v>131</v>
      </c>
      <c r="C18" s="36" t="s">
        <v>132</v>
      </c>
      <c r="D18" s="97" t="s">
        <v>133</v>
      </c>
      <c r="E18" s="97" t="s">
        <v>134</v>
      </c>
      <c r="F18" t="str">
        <f>_xlfn.DISPIMG("ID_6B113334E5F54D83B98DD86F1B92EF3C",1)</f>
        <v>=DISPIMG("ID_6B113334E5F54D83B98DD86F1B92EF3C",1)</v>
      </c>
    </row>
    <row r="19" ht="24" customHeight="1" spans="2:6">
      <c r="B19" s="98" t="s">
        <v>135</v>
      </c>
      <c r="C19" s="98"/>
      <c r="D19" s="98"/>
      <c r="E19" s="99">
        <v>5</v>
      </c>
      <c r="F19" s="97" t="s">
        <v>136</v>
      </c>
    </row>
    <row r="20" ht="9.75" customHeight="1"/>
    <row r="21" ht="15.75" customHeight="1" spans="2:6">
      <c r="B21" s="34" t="s">
        <v>137</v>
      </c>
      <c r="C21" s="34"/>
      <c r="D21" s="34"/>
      <c r="E21" s="34"/>
      <c r="F21" s="34"/>
    </row>
    <row r="22" ht="19.5" customHeight="1" spans="2:6">
      <c r="B22" s="68" t="s">
        <v>138</v>
      </c>
      <c r="C22" s="68" t="s">
        <v>139</v>
      </c>
      <c r="D22" s="68" t="s">
        <v>140</v>
      </c>
      <c r="E22" s="68" t="s">
        <v>141</v>
      </c>
      <c r="F22" s="68" t="s">
        <v>115</v>
      </c>
    </row>
    <row r="23" ht="24" customHeight="1" spans="2:6">
      <c r="B23" s="27" t="s">
        <v>142</v>
      </c>
      <c r="C23" s="36" t="s">
        <v>143</v>
      </c>
      <c r="D23" s="46">
        <v>10</v>
      </c>
      <c r="E23" s="36" t="s">
        <v>144</v>
      </c>
      <c r="F23" s="46" t="s">
        <v>145</v>
      </c>
    </row>
    <row r="24" ht="24" customHeight="1" spans="2:6">
      <c r="B24" s="12" t="s">
        <v>146</v>
      </c>
      <c r="C24" s="8" t="s">
        <v>147</v>
      </c>
      <c r="D24" s="46">
        <v>5</v>
      </c>
      <c r="E24" s="8" t="s">
        <v>148</v>
      </c>
      <c r="F24" s="46" t="s">
        <v>145</v>
      </c>
    </row>
    <row r="25" ht="24" customHeight="1" spans="2:6">
      <c r="B25" s="27" t="s">
        <v>149</v>
      </c>
      <c r="C25" s="36" t="s">
        <v>150</v>
      </c>
      <c r="D25" s="46">
        <v>1</v>
      </c>
      <c r="E25" s="36" t="s">
        <v>151</v>
      </c>
      <c r="F25" s="46" t="s">
        <v>152</v>
      </c>
    </row>
    <row r="26" ht="24" customHeight="1" spans="2:6">
      <c r="B26" s="12" t="s">
        <v>153</v>
      </c>
      <c r="C26" s="8" t="s">
        <v>154</v>
      </c>
      <c r="D26" s="46">
        <v>10</v>
      </c>
      <c r="E26" s="8" t="s">
        <v>155</v>
      </c>
      <c r="F26" s="46" t="s">
        <v>156</v>
      </c>
    </row>
    <row r="27" ht="24" customHeight="1" spans="2:6">
      <c r="B27" s="27" t="s">
        <v>157</v>
      </c>
      <c r="C27" s="36" t="s">
        <v>158</v>
      </c>
      <c r="D27" s="46">
        <v>50</v>
      </c>
      <c r="E27" s="36" t="s">
        <v>159</v>
      </c>
      <c r="F27" s="46" t="s">
        <v>160</v>
      </c>
    </row>
    <row r="28" ht="24" customHeight="1" spans="2:6">
      <c r="B28" s="12" t="s">
        <v>161</v>
      </c>
      <c r="C28" s="8" t="s">
        <v>162</v>
      </c>
      <c r="D28" s="46" t="s">
        <v>163</v>
      </c>
      <c r="E28" s="8" t="s">
        <v>164</v>
      </c>
      <c r="F28" s="46" t="s">
        <v>165</v>
      </c>
    </row>
    <row r="29" ht="24" customHeight="1" spans="2:6">
      <c r="B29" s="98" t="s">
        <v>166</v>
      </c>
      <c r="C29" s="98"/>
      <c r="D29" s="98"/>
      <c r="E29" s="99">
        <v>3</v>
      </c>
      <c r="F29" s="97" t="s">
        <v>167</v>
      </c>
    </row>
    <row r="30" ht="9.75" customHeight="1"/>
    <row r="31" ht="15.75" customHeight="1" spans="2:6">
      <c r="B31" s="34" t="s">
        <v>168</v>
      </c>
      <c r="C31" s="34"/>
      <c r="D31" s="34"/>
      <c r="E31" s="34"/>
      <c r="F31" s="34"/>
    </row>
    <row r="32" ht="19.5" customHeight="1" spans="2:6">
      <c r="B32" s="68" t="s">
        <v>169</v>
      </c>
      <c r="C32" s="68" t="s">
        <v>170</v>
      </c>
      <c r="D32" s="68" t="s">
        <v>171</v>
      </c>
      <c r="E32" s="68" t="s">
        <v>172</v>
      </c>
      <c r="F32" s="68" t="s">
        <v>115</v>
      </c>
    </row>
    <row r="33" ht="24" customHeight="1" spans="2:6">
      <c r="B33" s="27" t="s">
        <v>173</v>
      </c>
      <c r="C33" s="36" t="s">
        <v>174</v>
      </c>
      <c r="D33" s="46" t="s">
        <v>175</v>
      </c>
      <c r="E33" s="46"/>
      <c r="F33" s="46" t="s">
        <v>176</v>
      </c>
    </row>
    <row r="34" ht="24" customHeight="1" spans="2:6">
      <c r="B34" s="12" t="s">
        <v>177</v>
      </c>
      <c r="C34" s="8" t="s">
        <v>178</v>
      </c>
      <c r="D34" s="46" t="s">
        <v>179</v>
      </c>
      <c r="E34" s="46" t="str">
        <f>_xlfn.DISPIMG("ID_69D0F854891A437D98DEFFC4319A53C4",1)</f>
        <v>=DISPIMG("ID_69D0F854891A437D98DEFFC4319A53C4",1)</v>
      </c>
      <c r="F34" s="46" t="s">
        <v>180</v>
      </c>
    </row>
    <row r="35" ht="24" customHeight="1" spans="2:6">
      <c r="B35" s="27" t="s">
        <v>181</v>
      </c>
      <c r="C35" s="36" t="s">
        <v>182</v>
      </c>
      <c r="D35" s="46" t="s">
        <v>129</v>
      </c>
      <c r="E35" s="46" t="str">
        <f>_xlfn.DISPIMG("ID_BFFCA23B385F4C36A7A9274CC47625EC",1)</f>
        <v>=DISPIMG("ID_BFFCA23B385F4C36A7A9274CC47625EC",1)</v>
      </c>
      <c r="F35" s="46" t="s">
        <v>183</v>
      </c>
    </row>
    <row r="36" ht="24" customHeight="1" spans="2:6">
      <c r="B36" s="12" t="s">
        <v>184</v>
      </c>
      <c r="C36" s="8" t="s">
        <v>185</v>
      </c>
      <c r="D36" s="46" t="s">
        <v>129</v>
      </c>
      <c r="E36" s="46" t="str">
        <f>_xlfn.DISPIMG("ID_0A807FD3386E43409F057E11A6D68C2B",1)</f>
        <v>=DISPIMG("ID_0A807FD3386E43409F057E11A6D68C2B",1)</v>
      </c>
      <c r="F36" s="46" t="s">
        <v>186</v>
      </c>
    </row>
    <row r="37" ht="24" customHeight="1" spans="2:6">
      <c r="B37" s="27" t="s">
        <v>187</v>
      </c>
      <c r="C37" s="36" t="s">
        <v>188</v>
      </c>
      <c r="D37" s="46" t="s">
        <v>129</v>
      </c>
      <c r="E37" s="46"/>
      <c r="F37" s="46" t="s">
        <v>189</v>
      </c>
    </row>
    <row r="38" ht="24" customHeight="1" spans="2:6">
      <c r="B38" s="12" t="s">
        <v>190</v>
      </c>
      <c r="C38" s="8" t="s">
        <v>191</v>
      </c>
      <c r="D38" s="46" t="s">
        <v>129</v>
      </c>
      <c r="E38" s="46"/>
      <c r="F38" s="46" t="s">
        <v>192</v>
      </c>
    </row>
    <row r="39" ht="24" customHeight="1" spans="2:6">
      <c r="B39" s="27" t="s">
        <v>193</v>
      </c>
      <c r="C39" s="36" t="s">
        <v>194</v>
      </c>
      <c r="D39" s="46" t="s">
        <v>195</v>
      </c>
      <c r="E39" s="46"/>
      <c r="F39" s="46" t="s">
        <v>196</v>
      </c>
    </row>
    <row r="40" ht="24" customHeight="1" spans="2:6">
      <c r="B40" s="98" t="s">
        <v>197</v>
      </c>
      <c r="C40" s="98"/>
      <c r="D40" s="98"/>
      <c r="E40" s="99">
        <v>4</v>
      </c>
      <c r="F40" s="97" t="s">
        <v>198</v>
      </c>
    </row>
    <row r="41" ht="9.75" customHeight="1"/>
    <row r="42" ht="15.75" customHeight="1" spans="2:6">
      <c r="B42" s="34" t="s">
        <v>199</v>
      </c>
      <c r="C42" s="34"/>
      <c r="D42" s="34"/>
      <c r="E42" s="34"/>
      <c r="F42" s="34"/>
    </row>
    <row r="43" ht="19.5" customHeight="1" spans="2:6">
      <c r="B43" s="68" t="s">
        <v>67</v>
      </c>
      <c r="C43" s="68" t="s">
        <v>200</v>
      </c>
      <c r="D43" s="68" t="s">
        <v>201</v>
      </c>
      <c r="E43" s="68" t="s">
        <v>202</v>
      </c>
      <c r="F43" s="68" t="s">
        <v>203</v>
      </c>
    </row>
    <row r="44" ht="24" customHeight="1" spans="2:6">
      <c r="B44" s="27" t="s">
        <v>204</v>
      </c>
      <c r="C44" s="36" t="s">
        <v>205</v>
      </c>
      <c r="D44" t="s">
        <v>206</v>
      </c>
      <c r="E44" s="46">
        <v>0</v>
      </c>
      <c r="F44" s="46" t="s">
        <v>207</v>
      </c>
    </row>
    <row r="45" ht="24" customHeight="1" spans="2:6">
      <c r="B45" s="12" t="s">
        <v>208</v>
      </c>
      <c r="C45" s="8" t="s">
        <v>209</v>
      </c>
      <c r="D45" s="46" t="s">
        <v>210</v>
      </c>
      <c r="E45" s="46">
        <v>0</v>
      </c>
      <c r="F45" s="46" t="s">
        <v>207</v>
      </c>
    </row>
    <row r="46" ht="24" customHeight="1" spans="2:6">
      <c r="B46" s="27" t="s">
        <v>211</v>
      </c>
      <c r="C46" s="36" t="s">
        <v>212</v>
      </c>
      <c r="D46" s="46" t="s">
        <v>213</v>
      </c>
      <c r="E46" s="46">
        <v>1</v>
      </c>
      <c r="F46" s="46" t="s">
        <v>207</v>
      </c>
    </row>
    <row r="47" ht="24" customHeight="1" spans="2:6">
      <c r="B47" s="12" t="s">
        <v>214</v>
      </c>
      <c r="C47" s="8" t="s">
        <v>215</v>
      </c>
      <c r="D47" s="46" t="s">
        <v>216</v>
      </c>
      <c r="E47" s="46">
        <v>0</v>
      </c>
      <c r="F47" s="46" t="s">
        <v>207</v>
      </c>
    </row>
    <row r="48" ht="24" customHeight="1" spans="2:6">
      <c r="B48" s="27" t="s">
        <v>217</v>
      </c>
      <c r="C48" s="36" t="s">
        <v>218</v>
      </c>
      <c r="D48" s="46" t="s">
        <v>219</v>
      </c>
      <c r="E48" s="46">
        <v>1</v>
      </c>
      <c r="F48" s="46" t="s">
        <v>207</v>
      </c>
    </row>
    <row r="49" ht="15.75" customHeight="1" spans="2:6">
      <c r="B49" s="34" t="s">
        <v>220</v>
      </c>
      <c r="C49" s="34"/>
      <c r="D49" s="34"/>
      <c r="E49" s="34"/>
      <c r="F49" s="34"/>
    </row>
    <row r="50" ht="18" customHeight="1" spans="2:6">
      <c r="B50" s="35" t="s">
        <v>221</v>
      </c>
      <c r="C50" s="35" t="s">
        <v>222</v>
      </c>
      <c r="D50" s="35" t="s">
        <v>223</v>
      </c>
      <c r="E50" s="35" t="s">
        <v>224</v>
      </c>
      <c r="F50" s="35" t="s">
        <v>225</v>
      </c>
    </row>
    <row r="51" ht="21.75" customHeight="1" spans="2:6">
      <c r="B51" s="27" t="s">
        <v>226</v>
      </c>
      <c r="C51" s="36" t="s">
        <v>227</v>
      </c>
      <c r="D51" s="46" t="s">
        <v>228</v>
      </c>
      <c r="E51" t="s">
        <v>229</v>
      </c>
      <c r="F51" s="46">
        <v>4</v>
      </c>
    </row>
    <row r="52" ht="21.75" customHeight="1" spans="2:6">
      <c r="B52" s="12" t="s">
        <v>230</v>
      </c>
      <c r="C52" s="8" t="s">
        <v>231</v>
      </c>
      <c r="D52" s="46" t="s">
        <v>232</v>
      </c>
      <c r="E52" s="46" t="s">
        <v>229</v>
      </c>
      <c r="F52" s="46">
        <v>4</v>
      </c>
    </row>
    <row r="53" ht="21.75" customHeight="1" spans="2:6">
      <c r="B53" s="27" t="s">
        <v>233</v>
      </c>
      <c r="C53" s="36" t="s">
        <v>234</v>
      </c>
      <c r="D53" s="46" t="s">
        <v>235</v>
      </c>
      <c r="E53" s="46" t="s">
        <v>229</v>
      </c>
      <c r="F53" s="46">
        <v>3</v>
      </c>
    </row>
    <row r="54" ht="21.75" customHeight="1" spans="2:6">
      <c r="B54" s="12" t="s">
        <v>236</v>
      </c>
      <c r="C54" s="8" t="s">
        <v>237</v>
      </c>
      <c r="D54" s="46" t="s">
        <v>238</v>
      </c>
      <c r="E54" s="46" t="s">
        <v>229</v>
      </c>
      <c r="F54" s="46">
        <v>4</v>
      </c>
    </row>
    <row r="55" ht="24" customHeight="1" spans="2:6">
      <c r="B55" s="98" t="s">
        <v>239</v>
      </c>
      <c r="C55" s="98"/>
      <c r="D55" s="98"/>
      <c r="E55" s="99">
        <v>5</v>
      </c>
      <c r="F55" s="97" t="s">
        <v>240</v>
      </c>
    </row>
    <row r="56" ht="9.75" customHeight="1" spans="2:6">
      <c r="B56" s="101"/>
      <c r="C56" s="101"/>
      <c r="D56" s="101"/>
      <c r="E56" s="101"/>
      <c r="F56" s="101"/>
    </row>
    <row r="57" ht="15.75" customHeight="1" spans="2:6">
      <c r="B57" s="102" t="s">
        <v>241</v>
      </c>
      <c r="C57" s="102"/>
      <c r="D57" s="102"/>
      <c r="E57" s="102"/>
      <c r="F57" s="102"/>
    </row>
    <row r="58" ht="19.5" customHeight="1" spans="2:6">
      <c r="B58" s="103" t="s">
        <v>242</v>
      </c>
      <c r="C58" s="103" t="s">
        <v>170</v>
      </c>
      <c r="D58" s="103" t="s">
        <v>171</v>
      </c>
      <c r="E58" s="103" t="s">
        <v>172</v>
      </c>
      <c r="F58" s="103" t="s">
        <v>115</v>
      </c>
    </row>
    <row r="59" ht="27.75" customHeight="1" spans="2:6">
      <c r="B59" s="104" t="s">
        <v>243</v>
      </c>
      <c r="C59" s="105" t="s">
        <v>244</v>
      </c>
      <c r="D59" s="105" t="s">
        <v>129</v>
      </c>
      <c r="E59" s="105"/>
      <c r="F59" s="105" t="s">
        <v>245</v>
      </c>
    </row>
    <row r="60" ht="27.75" customHeight="1" spans="2:6">
      <c r="B60" s="106" t="s">
        <v>246</v>
      </c>
      <c r="C60" s="107" t="s">
        <v>247</v>
      </c>
      <c r="D60" t="s">
        <v>195</v>
      </c>
      <c r="E60" s="107" t="str">
        <f>_xlfn.DISPIMG("ID_7E92920086BA432CAE262F5644C53391",1)</f>
        <v>=DISPIMG("ID_7E92920086BA432CAE262F5644C53391",1)</v>
      </c>
      <c r="F60" s="107" t="s">
        <v>248</v>
      </c>
    </row>
    <row r="61" ht="27.75" customHeight="1" spans="2:6">
      <c r="B61" s="104" t="s">
        <v>249</v>
      </c>
      <c r="C61" s="105" t="s">
        <v>250</v>
      </c>
      <c r="D61" s="105" t="s">
        <v>129</v>
      </c>
      <c r="E61" s="105"/>
      <c r="F61" s="105" t="s">
        <v>251</v>
      </c>
    </row>
    <row r="62" ht="27.75" customHeight="1" spans="2:6">
      <c r="B62" s="106" t="s">
        <v>252</v>
      </c>
      <c r="C62" s="107" t="s">
        <v>253</v>
      </c>
      <c r="D62" s="107" t="s">
        <v>129</v>
      </c>
      <c r="E62" s="107"/>
      <c r="F62" s="107" t="s">
        <v>254</v>
      </c>
    </row>
    <row r="63" ht="27.75" customHeight="1" spans="2:6">
      <c r="B63" s="104" t="s">
        <v>255</v>
      </c>
      <c r="C63" s="105" t="s">
        <v>256</v>
      </c>
      <c r="D63" t="s">
        <v>195</v>
      </c>
      <c r="E63" s="105"/>
      <c r="F63" s="105" t="s">
        <v>257</v>
      </c>
    </row>
    <row r="64" ht="24" customHeight="1" spans="2:6">
      <c r="B64" s="108" t="s">
        <v>258</v>
      </c>
      <c r="C64" s="108"/>
      <c r="D64" s="108"/>
      <c r="E64" s="109">
        <v>4</v>
      </c>
      <c r="F64" s="110" t="s">
        <v>259</v>
      </c>
    </row>
    <row r="65" ht="9.75" customHeight="1" spans="2:6">
      <c r="B65" s="101"/>
      <c r="C65" s="101"/>
      <c r="D65" s="101"/>
      <c r="E65" s="101"/>
      <c r="F65" s="101"/>
    </row>
    <row r="66" ht="15.75" customHeight="1" spans="2:6">
      <c r="B66" s="102" t="s">
        <v>260</v>
      </c>
      <c r="C66" s="102"/>
      <c r="D66" s="102"/>
      <c r="E66" s="102"/>
      <c r="F66" s="102"/>
    </row>
    <row r="67" ht="19.5" customHeight="1" spans="2:6">
      <c r="B67" s="103" t="s">
        <v>242</v>
      </c>
      <c r="C67" s="103" t="s">
        <v>170</v>
      </c>
      <c r="D67" s="103" t="s">
        <v>171</v>
      </c>
      <c r="E67" s="103" t="s">
        <v>172</v>
      </c>
      <c r="F67" s="103" t="s">
        <v>115</v>
      </c>
    </row>
    <row r="68" ht="27.75" customHeight="1" spans="2:6">
      <c r="B68" s="104" t="s">
        <v>261</v>
      </c>
      <c r="C68" s="105" t="s">
        <v>262</v>
      </c>
      <c r="D68" s="105" t="s">
        <v>129</v>
      </c>
      <c r="E68" s="105"/>
      <c r="F68" s="105" t="s">
        <v>263</v>
      </c>
    </row>
    <row r="69" ht="27.75" customHeight="1" spans="2:6">
      <c r="B69" s="106" t="s">
        <v>264</v>
      </c>
      <c r="C69" s="107" t="s">
        <v>265</v>
      </c>
      <c r="D69" s="107" t="s">
        <v>129</v>
      </c>
      <c r="E69" t="str">
        <f>_xlfn.DISPIMG("ID_3858EB871F9248EA919158FEBBA9579A",1)</f>
        <v>=DISPIMG("ID_3858EB871F9248EA919158FEBBA9579A",1)</v>
      </c>
      <c r="F69" s="107" t="s">
        <v>266</v>
      </c>
    </row>
    <row r="70" ht="27.75" customHeight="1" spans="2:6">
      <c r="B70" s="104" t="s">
        <v>267</v>
      </c>
      <c r="C70" s="105" t="s">
        <v>268</v>
      </c>
      <c r="D70" s="105" t="s">
        <v>129</v>
      </c>
      <c r="E70" s="105"/>
      <c r="F70" s="105" t="s">
        <v>269</v>
      </c>
    </row>
    <row r="71" ht="27.75" customHeight="1" spans="2:6">
      <c r="B71" s="106" t="s">
        <v>270</v>
      </c>
      <c r="C71" s="107" t="s">
        <v>271</v>
      </c>
      <c r="D71" t="s">
        <v>195</v>
      </c>
      <c r="E71" s="107"/>
      <c r="F71" s="107" t="s">
        <v>272</v>
      </c>
    </row>
    <row r="72" ht="27.75" customHeight="1" spans="2:6">
      <c r="B72" s="104" t="s">
        <v>273</v>
      </c>
      <c r="C72" s="105" t="s">
        <v>274</v>
      </c>
      <c r="D72" s="105" t="s">
        <v>129</v>
      </c>
      <c r="E72" s="105"/>
      <c r="F72" s="105" t="s">
        <v>275</v>
      </c>
    </row>
    <row r="73" ht="27.75" customHeight="1" spans="2:6">
      <c r="B73" s="106" t="s">
        <v>276</v>
      </c>
      <c r="C73" s="107" t="s">
        <v>277</v>
      </c>
      <c r="D73" t="s">
        <v>195</v>
      </c>
      <c r="E73" s="107"/>
      <c r="F73" s="107" t="s">
        <v>278</v>
      </c>
    </row>
    <row r="74" ht="24" customHeight="1" spans="2:6">
      <c r="B74" s="108" t="s">
        <v>279</v>
      </c>
      <c r="C74" s="108"/>
      <c r="D74" s="108"/>
      <c r="E74" s="109">
        <v>4</v>
      </c>
      <c r="F74" s="110" t="s">
        <v>280</v>
      </c>
    </row>
    <row r="75" ht="9.75" customHeight="1" spans="2:6">
      <c r="B75" s="101"/>
      <c r="C75" s="101"/>
      <c r="D75" s="101"/>
      <c r="E75" s="101"/>
      <c r="F75" s="101"/>
    </row>
    <row r="76" ht="15.75" customHeight="1" spans="2:6">
      <c r="B76" s="102" t="s">
        <v>281</v>
      </c>
      <c r="C76" s="102"/>
      <c r="D76" s="102"/>
      <c r="E76" s="102"/>
      <c r="F76" s="102"/>
    </row>
    <row r="77" ht="19.5" customHeight="1" spans="2:6">
      <c r="B77" s="103" t="s">
        <v>242</v>
      </c>
      <c r="C77" s="103" t="s">
        <v>170</v>
      </c>
      <c r="D77" s="103" t="s">
        <v>171</v>
      </c>
      <c r="E77" s="103" t="s">
        <v>172</v>
      </c>
      <c r="F77" s="103" t="s">
        <v>115</v>
      </c>
    </row>
    <row r="78" ht="27.75" customHeight="1" spans="2:6">
      <c r="B78" s="104" t="s">
        <v>282</v>
      </c>
      <c r="C78" s="105" t="s">
        <v>283</v>
      </c>
      <c r="D78" s="105" t="s">
        <v>129</v>
      </c>
      <c r="E78" s="105"/>
      <c r="F78" s="105" t="s">
        <v>284</v>
      </c>
    </row>
    <row r="79" ht="27.75" customHeight="1" spans="2:6">
      <c r="B79" s="106" t="s">
        <v>285</v>
      </c>
      <c r="C79" s="107" t="s">
        <v>286</v>
      </c>
      <c r="D79" s="107" t="s">
        <v>195</v>
      </c>
      <c r="E79" s="107"/>
      <c r="F79" s="107" t="s">
        <v>287</v>
      </c>
    </row>
    <row r="80" ht="27.75" customHeight="1" spans="2:6">
      <c r="B80" s="104" t="s">
        <v>288</v>
      </c>
      <c r="C80" s="105" t="s">
        <v>289</v>
      </c>
      <c r="D80" s="105" t="s">
        <v>195</v>
      </c>
      <c r="E80" s="105"/>
      <c r="F80" s="105" t="s">
        <v>290</v>
      </c>
    </row>
    <row r="81" ht="27.75" customHeight="1" spans="2:6">
      <c r="B81" s="106" t="s">
        <v>291</v>
      </c>
      <c r="C81" s="107" t="s">
        <v>292</v>
      </c>
      <c r="D81" s="107" t="s">
        <v>293</v>
      </c>
      <c r="E81" s="107"/>
      <c r="F81" s="107" t="s">
        <v>294</v>
      </c>
    </row>
    <row r="82" ht="27.75" customHeight="1" spans="2:6">
      <c r="B82" s="104" t="s">
        <v>295</v>
      </c>
      <c r="C82" s="105" t="s">
        <v>296</v>
      </c>
      <c r="D82" s="105" t="s">
        <v>129</v>
      </c>
      <c r="E82" s="105"/>
      <c r="F82" s="105" t="s">
        <v>297</v>
      </c>
    </row>
    <row r="83" ht="24" customHeight="1" spans="2:6">
      <c r="B83" s="108" t="s">
        <v>298</v>
      </c>
      <c r="C83" s="108"/>
      <c r="D83" s="108"/>
      <c r="E83" s="109"/>
      <c r="F83" s="110" t="s">
        <v>299</v>
      </c>
    </row>
    <row r="84" ht="9.75" customHeight="1" spans="2:6">
      <c r="B84" s="101"/>
      <c r="C84" s="101"/>
      <c r="D84" s="101"/>
      <c r="E84" s="101"/>
      <c r="F84" s="101"/>
    </row>
    <row r="85" ht="15.75" customHeight="1" spans="2:6">
      <c r="B85" s="102" t="s">
        <v>300</v>
      </c>
      <c r="C85" s="102"/>
      <c r="D85" s="102"/>
      <c r="E85" s="102"/>
      <c r="F85" s="102"/>
    </row>
    <row r="86" ht="19.5" customHeight="1" spans="2:6">
      <c r="B86" s="103" t="s">
        <v>242</v>
      </c>
      <c r="C86" s="103" t="s">
        <v>170</v>
      </c>
      <c r="D86" s="103" t="s">
        <v>171</v>
      </c>
      <c r="E86" s="103" t="s">
        <v>172</v>
      </c>
      <c r="F86" s="103" t="s">
        <v>115</v>
      </c>
    </row>
    <row r="87" ht="27.75" customHeight="1" spans="2:6">
      <c r="B87" s="104" t="s">
        <v>301</v>
      </c>
      <c r="C87" s="105" t="s">
        <v>302</v>
      </c>
      <c r="D87" t="s">
        <v>129</v>
      </c>
      <c r="E87" s="105"/>
      <c r="F87" s="105" t="s">
        <v>303</v>
      </c>
    </row>
    <row r="88" ht="27.75" customHeight="1" spans="2:6">
      <c r="B88" s="106" t="s">
        <v>304</v>
      </c>
      <c r="C88" s="107" t="s">
        <v>305</v>
      </c>
      <c r="D88" t="s">
        <v>129</v>
      </c>
      <c r="E88" s="107"/>
      <c r="F88" s="107" t="s">
        <v>303</v>
      </c>
    </row>
    <row r="89" ht="27.75" customHeight="1" spans="2:6">
      <c r="B89" s="104" t="s">
        <v>306</v>
      </c>
      <c r="C89" s="105" t="s">
        <v>307</v>
      </c>
      <c r="D89" t="s">
        <v>129</v>
      </c>
      <c r="E89" s="105"/>
      <c r="F89" s="105" t="s">
        <v>308</v>
      </c>
    </row>
    <row r="90" ht="27.75" customHeight="1" spans="2:6">
      <c r="B90" s="106" t="s">
        <v>309</v>
      </c>
      <c r="C90" s="107" t="s">
        <v>310</v>
      </c>
      <c r="D90" s="107" t="s">
        <v>129</v>
      </c>
      <c r="E90" s="107"/>
      <c r="F90" s="107" t="s">
        <v>311</v>
      </c>
    </row>
    <row r="91" ht="24" customHeight="1" spans="2:6">
      <c r="B91" s="108" t="s">
        <v>312</v>
      </c>
      <c r="C91" s="108"/>
      <c r="D91" s="108"/>
      <c r="E91" s="109">
        <v>5</v>
      </c>
      <c r="F91" s="110" t="s">
        <v>313</v>
      </c>
    </row>
  </sheetData>
  <mergeCells count="26">
    <mergeCell ref="B1:F1"/>
    <mergeCell ref="B2:F2"/>
    <mergeCell ref="B4:F4"/>
    <mergeCell ref="C5:F5"/>
    <mergeCell ref="C6:F6"/>
    <mergeCell ref="C7:F7"/>
    <mergeCell ref="C8:F8"/>
    <mergeCell ref="C9:F9"/>
    <mergeCell ref="C10:F10"/>
    <mergeCell ref="B12:F12"/>
    <mergeCell ref="B19:D19"/>
    <mergeCell ref="B21:F21"/>
    <mergeCell ref="B29:D29"/>
    <mergeCell ref="B31:F31"/>
    <mergeCell ref="B40:D40"/>
    <mergeCell ref="B42:F42"/>
    <mergeCell ref="B49:F49"/>
    <mergeCell ref="B55:D55"/>
    <mergeCell ref="B57:F57"/>
    <mergeCell ref="B64:D64"/>
    <mergeCell ref="B66:F66"/>
    <mergeCell ref="B74:D74"/>
    <mergeCell ref="B76:F76"/>
    <mergeCell ref="B83:D83"/>
    <mergeCell ref="B85:F85"/>
    <mergeCell ref="B91:D91"/>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91"/>
  <sheetViews>
    <sheetView showGridLines="0" topLeftCell="A18" workbookViewId="0">
      <selection activeCell="H95" sqref="$A1:$XFD1048576"/>
    </sheetView>
  </sheetViews>
  <sheetFormatPr defaultColWidth="8.66363636363636" defaultRowHeight="14.5" outlineLevelCol="5"/>
  <cols>
    <col min="1" max="1" width="3" customWidth="1"/>
    <col min="2" max="3" width="22" customWidth="1"/>
    <col min="4" max="5" width="10" customWidth="1"/>
    <col min="6" max="6" width="22" customWidth="1"/>
    <col min="7" max="7" width="5" customWidth="1"/>
  </cols>
  <sheetData>
    <row r="1" ht="31.5" customHeight="1" spans="2:6">
      <c r="B1" s="1" t="s">
        <v>314</v>
      </c>
      <c r="C1" s="1"/>
      <c r="D1" s="1"/>
      <c r="E1" s="1"/>
      <c r="F1" s="1"/>
    </row>
    <row r="2" ht="18" customHeight="1" spans="2:6">
      <c r="B2" s="53" t="s">
        <v>105</v>
      </c>
      <c r="C2" s="53"/>
      <c r="D2" s="53"/>
      <c r="E2" s="53"/>
      <c r="F2" s="53"/>
    </row>
    <row r="3" ht="7.5" customHeight="1"/>
    <row r="4" ht="15.75" customHeight="1" spans="2:6">
      <c r="B4" s="34" t="s">
        <v>315</v>
      </c>
      <c r="C4" s="34"/>
      <c r="D4" s="34"/>
      <c r="E4" s="34"/>
      <c r="F4" s="34"/>
    </row>
    <row r="5" ht="18" customHeight="1" spans="2:6">
      <c r="B5" s="69" t="s">
        <v>49</v>
      </c>
      <c r="C5" s="70" t="s">
        <v>316</v>
      </c>
      <c r="D5" s="70"/>
      <c r="E5" s="70"/>
      <c r="F5" s="70"/>
    </row>
    <row r="6" ht="18" customHeight="1" spans="2:6">
      <c r="B6" s="69" t="s">
        <v>55</v>
      </c>
      <c r="C6" s="70">
        <v>307.1</v>
      </c>
      <c r="D6" s="70"/>
      <c r="E6" s="70"/>
      <c r="F6" s="70"/>
    </row>
    <row r="7" ht="18" customHeight="1" spans="2:6">
      <c r="B7" s="69" t="s">
        <v>11</v>
      </c>
      <c r="C7" s="70" t="s">
        <v>317</v>
      </c>
      <c r="D7" s="70"/>
      <c r="E7" s="70"/>
      <c r="F7" s="70"/>
    </row>
    <row r="8" ht="18" customHeight="1" spans="2:6">
      <c r="B8" s="69" t="s">
        <v>13</v>
      </c>
      <c r="C8" s="70" t="s">
        <v>318</v>
      </c>
      <c r="D8" s="70"/>
      <c r="E8" s="70"/>
      <c r="F8" s="70"/>
    </row>
    <row r="9" ht="18" customHeight="1" spans="2:6">
      <c r="B9" s="69" t="s">
        <v>109</v>
      </c>
      <c r="C9" s="70" t="s">
        <v>319</v>
      </c>
      <c r="D9" s="70"/>
      <c r="E9" s="70"/>
      <c r="F9" s="70"/>
    </row>
    <row r="10" ht="18" customHeight="1" spans="2:6">
      <c r="B10" s="69" t="s">
        <v>110</v>
      </c>
      <c r="C10" s="96">
        <v>0.399305555555556</v>
      </c>
      <c r="D10" s="70"/>
      <c r="E10" s="70"/>
      <c r="F10" s="70"/>
    </row>
    <row r="11" ht="9.75" customHeight="1"/>
    <row r="12" ht="15.75" customHeight="1" spans="2:6">
      <c r="B12" s="34" t="s">
        <v>320</v>
      </c>
      <c r="C12" s="34"/>
      <c r="D12" s="34"/>
      <c r="E12" s="34"/>
      <c r="F12" s="34"/>
    </row>
    <row r="13" ht="19.5" customHeight="1" spans="2:6">
      <c r="B13" s="68" t="s">
        <v>112</v>
      </c>
      <c r="C13" s="68" t="s">
        <v>113</v>
      </c>
      <c r="D13" s="68" t="s">
        <v>114</v>
      </c>
      <c r="E13" s="68" t="s">
        <v>115</v>
      </c>
      <c r="F13" s="68" t="s">
        <v>116</v>
      </c>
    </row>
    <row r="14" ht="27.75" customHeight="1" spans="2:6">
      <c r="B14" s="27" t="s">
        <v>117</v>
      </c>
      <c r="C14" s="36" t="s">
        <v>118</v>
      </c>
      <c r="D14" t="s">
        <v>129</v>
      </c>
      <c r="E14" s="97" t="s">
        <v>321</v>
      </c>
      <c r="F14" s="97" t="str">
        <f>_xlfn.DISPIMG("ID_6B72555348B54C3DB88334B0D09136B9",1)</f>
        <v>=DISPIMG("ID_6B72555348B54C3DB88334B0D09136B9",1)</v>
      </c>
    </row>
    <row r="15" ht="27.75" customHeight="1" spans="2:6">
      <c r="B15" s="12" t="s">
        <v>121</v>
      </c>
      <c r="C15" s="8" t="s">
        <v>122</v>
      </c>
      <c r="D15" s="97" t="s">
        <v>129</v>
      </c>
      <c r="E15" s="97" t="s">
        <v>322</v>
      </c>
      <c r="F15" s="97" t="str">
        <f>_xlfn.DISPIMG("ID_CD3A6ED64F504EC381976CB312ED6282",1)</f>
        <v>=DISPIMG("ID_CD3A6ED64F504EC381976CB312ED6282",1)</v>
      </c>
    </row>
    <row r="16" ht="27.75" customHeight="1" spans="2:6">
      <c r="B16" s="27" t="s">
        <v>124</v>
      </c>
      <c r="C16" s="36" t="s">
        <v>125</v>
      </c>
      <c r="D16" s="97" t="s">
        <v>129</v>
      </c>
      <c r="E16" s="97" t="s">
        <v>323</v>
      </c>
      <c r="F16" s="97" t="str">
        <f>_xlfn.DISPIMG("ID_C4A331F2FCD04354876594CA039291B0",1)</f>
        <v>=DISPIMG("ID_C4A331F2FCD04354876594CA039291B0",1)</v>
      </c>
    </row>
    <row r="17" ht="27.75" customHeight="1" spans="2:6">
      <c r="B17" s="12" t="s">
        <v>127</v>
      </c>
      <c r="C17" s="8" t="s">
        <v>128</v>
      </c>
      <c r="D17" s="97" t="s">
        <v>129</v>
      </c>
      <c r="E17" s="97" t="s">
        <v>324</v>
      </c>
      <c r="F17" s="97"/>
    </row>
    <row r="18" ht="27.75" customHeight="1" spans="2:6">
      <c r="B18" s="27" t="s">
        <v>131</v>
      </c>
      <c r="C18" s="36" t="s">
        <v>132</v>
      </c>
      <c r="D18" s="97" t="s">
        <v>195</v>
      </c>
      <c r="E18" s="97" t="s">
        <v>325</v>
      </c>
      <c r="F18" s="97"/>
    </row>
    <row r="19" ht="24" customHeight="1" spans="2:6">
      <c r="B19" s="98" t="s">
        <v>135</v>
      </c>
      <c r="C19" s="98"/>
      <c r="D19" s="98"/>
      <c r="E19" s="99">
        <v>5</v>
      </c>
      <c r="F19" s="97" t="s">
        <v>326</v>
      </c>
    </row>
    <row r="20" ht="9.75" customHeight="1"/>
    <row r="21" ht="15.75" customHeight="1" spans="2:6">
      <c r="B21" s="34" t="s">
        <v>327</v>
      </c>
      <c r="C21" s="34"/>
      <c r="D21" s="34"/>
      <c r="E21" s="34"/>
      <c r="F21" s="34"/>
    </row>
    <row r="22" ht="19.5" customHeight="1" spans="2:6">
      <c r="B22" s="68" t="s">
        <v>138</v>
      </c>
      <c r="C22" s="68" t="s">
        <v>139</v>
      </c>
      <c r="D22" s="68" t="s">
        <v>140</v>
      </c>
      <c r="E22" s="68" t="s">
        <v>141</v>
      </c>
      <c r="F22" s="68" t="s">
        <v>115</v>
      </c>
    </row>
    <row r="23" ht="24" customHeight="1" spans="2:6">
      <c r="B23" s="27" t="s">
        <v>142</v>
      </c>
      <c r="C23" s="36" t="s">
        <v>143</v>
      </c>
      <c r="D23" t="s">
        <v>328</v>
      </c>
      <c r="E23" s="36" t="s">
        <v>144</v>
      </c>
      <c r="F23" s="46" t="s">
        <v>329</v>
      </c>
    </row>
    <row r="24" ht="24" customHeight="1" spans="2:6">
      <c r="B24" s="12" t="s">
        <v>146</v>
      </c>
      <c r="C24" s="8" t="s">
        <v>147</v>
      </c>
      <c r="D24" s="46" t="s">
        <v>330</v>
      </c>
      <c r="E24" s="8" t="s">
        <v>148</v>
      </c>
      <c r="F24" s="46" t="s">
        <v>331</v>
      </c>
    </row>
    <row r="25" ht="24" customHeight="1" spans="2:6">
      <c r="B25" s="27" t="s">
        <v>149</v>
      </c>
      <c r="C25" s="36" t="s">
        <v>150</v>
      </c>
      <c r="D25" s="46" t="s">
        <v>332</v>
      </c>
      <c r="E25" s="36" t="s">
        <v>151</v>
      </c>
      <c r="F25" s="46" t="s">
        <v>333</v>
      </c>
    </row>
    <row r="26" ht="24" customHeight="1" spans="2:6">
      <c r="B26" s="12" t="s">
        <v>153</v>
      </c>
      <c r="C26" s="8" t="s">
        <v>154</v>
      </c>
      <c r="D26" s="100">
        <v>0.04</v>
      </c>
      <c r="E26" s="8" t="s">
        <v>155</v>
      </c>
      <c r="F26" s="46" t="s">
        <v>334</v>
      </c>
    </row>
    <row r="27" ht="24" customHeight="1" spans="2:6">
      <c r="B27" s="27" t="s">
        <v>157</v>
      </c>
      <c r="C27" s="36" t="s">
        <v>158</v>
      </c>
      <c r="D27" s="46" t="s">
        <v>213</v>
      </c>
      <c r="E27" s="36" t="s">
        <v>159</v>
      </c>
      <c r="F27" s="46" t="s">
        <v>335</v>
      </c>
    </row>
    <row r="28" ht="24" customHeight="1" spans="2:6">
      <c r="B28" s="12" t="s">
        <v>161</v>
      </c>
      <c r="C28" s="8" t="s">
        <v>162</v>
      </c>
      <c r="D28" s="46" t="s">
        <v>336</v>
      </c>
      <c r="E28" s="8" t="s">
        <v>164</v>
      </c>
      <c r="F28" s="46" t="s">
        <v>337</v>
      </c>
    </row>
    <row r="29" ht="24" customHeight="1" spans="2:6">
      <c r="B29" s="98" t="s">
        <v>166</v>
      </c>
      <c r="C29" s="98"/>
      <c r="D29" s="98"/>
      <c r="E29" s="99">
        <v>4</v>
      </c>
      <c r="F29" s="97" t="s">
        <v>338</v>
      </c>
    </row>
    <row r="30" ht="9.75" customHeight="1"/>
    <row r="31" ht="15.75" customHeight="1" spans="2:6">
      <c r="B31" s="34" t="s">
        <v>339</v>
      </c>
      <c r="C31" s="34"/>
      <c r="D31" s="34"/>
      <c r="E31" s="34"/>
      <c r="F31" s="34"/>
    </row>
    <row r="32" ht="19.5" customHeight="1" spans="2:6">
      <c r="B32" s="68" t="s">
        <v>169</v>
      </c>
      <c r="C32" s="68" t="s">
        <v>170</v>
      </c>
      <c r="D32" s="68" t="s">
        <v>171</v>
      </c>
      <c r="E32" s="68" t="s">
        <v>172</v>
      </c>
      <c r="F32" s="68" t="s">
        <v>115</v>
      </c>
    </row>
    <row r="33" ht="24" customHeight="1" spans="2:6">
      <c r="B33" s="27" t="s">
        <v>173</v>
      </c>
      <c r="C33" s="36" t="s">
        <v>174</v>
      </c>
      <c r="D33" s="46">
        <v>16</v>
      </c>
      <c r="E33" s="46"/>
      <c r="F33" s="46" t="s">
        <v>340</v>
      </c>
    </row>
    <row r="34" ht="24" customHeight="1" spans="2:6">
      <c r="B34" s="12" t="s">
        <v>177</v>
      </c>
      <c r="C34" s="8" t="s">
        <v>178</v>
      </c>
      <c r="D34" s="46" t="s">
        <v>341</v>
      </c>
      <c r="E34" s="46"/>
      <c r="F34" s="46" t="s">
        <v>342</v>
      </c>
    </row>
    <row r="35" ht="24" customHeight="1" spans="2:6">
      <c r="B35" s="27" t="s">
        <v>181</v>
      </c>
      <c r="C35" s="36" t="s">
        <v>182</v>
      </c>
      <c r="D35" t="s">
        <v>129</v>
      </c>
      <c r="E35" s="46"/>
      <c r="F35" s="46" t="s">
        <v>343</v>
      </c>
    </row>
    <row r="36" ht="24" customHeight="1" spans="2:6">
      <c r="B36" s="12" t="s">
        <v>184</v>
      </c>
      <c r="C36" s="8" t="s">
        <v>185</v>
      </c>
      <c r="D36" s="46" t="s">
        <v>129</v>
      </c>
      <c r="E36" s="46"/>
      <c r="F36" s="46" t="s">
        <v>344</v>
      </c>
    </row>
    <row r="37" ht="24" customHeight="1" spans="2:6">
      <c r="B37" s="27" t="s">
        <v>187</v>
      </c>
      <c r="C37" s="36" t="s">
        <v>188</v>
      </c>
      <c r="D37" s="46" t="s">
        <v>129</v>
      </c>
      <c r="E37" s="46"/>
      <c r="F37" s="46" t="s">
        <v>345</v>
      </c>
    </row>
    <row r="38" ht="24" customHeight="1" spans="2:6">
      <c r="B38" s="12" t="s">
        <v>190</v>
      </c>
      <c r="C38" s="8" t="s">
        <v>191</v>
      </c>
      <c r="D38" s="46" t="s">
        <v>129</v>
      </c>
      <c r="E38" s="46"/>
      <c r="F38" s="46" t="s">
        <v>346</v>
      </c>
    </row>
    <row r="39" ht="24" customHeight="1" spans="2:6">
      <c r="B39" s="27" t="s">
        <v>193</v>
      </c>
      <c r="C39" s="36" t="s">
        <v>194</v>
      </c>
      <c r="D39" s="46" t="s">
        <v>129</v>
      </c>
      <c r="E39" s="46"/>
      <c r="F39" s="46" t="s">
        <v>347</v>
      </c>
    </row>
    <row r="40" ht="24" customHeight="1" spans="2:6">
      <c r="B40" s="98" t="s">
        <v>197</v>
      </c>
      <c r="C40" s="98"/>
      <c r="D40" s="46"/>
      <c r="E40" s="99">
        <v>5</v>
      </c>
      <c r="F40" s="97" t="s">
        <v>348</v>
      </c>
    </row>
    <row r="41" ht="9.75" customHeight="1"/>
    <row r="42" ht="15.75" customHeight="1" spans="2:6">
      <c r="B42" s="34" t="s">
        <v>349</v>
      </c>
      <c r="C42" s="34"/>
      <c r="D42" s="34"/>
      <c r="E42" s="34"/>
      <c r="F42" s="34"/>
    </row>
    <row r="43" ht="19.5" customHeight="1" spans="2:6">
      <c r="B43" s="68" t="s">
        <v>67</v>
      </c>
      <c r="C43" s="68" t="s">
        <v>200</v>
      </c>
      <c r="D43" s="68" t="s">
        <v>201</v>
      </c>
      <c r="E43" s="68" t="s">
        <v>202</v>
      </c>
      <c r="F43" s="68" t="s">
        <v>203</v>
      </c>
    </row>
    <row r="44" ht="24" customHeight="1" spans="2:6">
      <c r="B44" s="27" t="s">
        <v>204</v>
      </c>
      <c r="C44" s="36" t="s">
        <v>205</v>
      </c>
      <c r="D44" s="46" t="s">
        <v>350</v>
      </c>
      <c r="E44" s="46" t="s">
        <v>351</v>
      </c>
      <c r="F44" s="46" t="s">
        <v>207</v>
      </c>
    </row>
    <row r="45" ht="24" customHeight="1" spans="2:6">
      <c r="B45" s="12" t="s">
        <v>208</v>
      </c>
      <c r="C45" s="8" t="s">
        <v>209</v>
      </c>
      <c r="D45" s="46" t="s">
        <v>352</v>
      </c>
      <c r="E45" s="46" t="s">
        <v>353</v>
      </c>
      <c r="F45" s="46" t="s">
        <v>207</v>
      </c>
    </row>
    <row r="46" ht="24" customHeight="1" spans="2:6">
      <c r="B46" s="27" t="s">
        <v>211</v>
      </c>
      <c r="C46" s="36" t="s">
        <v>212</v>
      </c>
      <c r="D46" s="46" t="s">
        <v>354</v>
      </c>
      <c r="E46" s="46">
        <v>0</v>
      </c>
      <c r="F46" s="46" t="s">
        <v>207</v>
      </c>
    </row>
    <row r="47" ht="24" customHeight="1" spans="2:6">
      <c r="B47" s="12" t="s">
        <v>214</v>
      </c>
      <c r="C47" s="8" t="s">
        <v>215</v>
      </c>
      <c r="D47" s="46" t="s">
        <v>213</v>
      </c>
      <c r="E47" s="46">
        <v>0</v>
      </c>
      <c r="F47" s="46" t="s">
        <v>207</v>
      </c>
    </row>
    <row r="48" ht="24" customHeight="1" spans="2:6">
      <c r="B48" s="27" t="s">
        <v>217</v>
      </c>
      <c r="C48" s="36" t="s">
        <v>218</v>
      </c>
      <c r="D48" s="46" t="s">
        <v>206</v>
      </c>
      <c r="E48" s="46">
        <v>0</v>
      </c>
      <c r="F48" s="46" t="s">
        <v>207</v>
      </c>
    </row>
    <row r="49" ht="15.75" customHeight="1" spans="2:6">
      <c r="B49" s="34" t="s">
        <v>220</v>
      </c>
      <c r="C49" s="34"/>
      <c r="D49" s="34"/>
      <c r="E49" s="34"/>
      <c r="F49" s="34"/>
    </row>
    <row r="50" ht="18" customHeight="1" spans="2:6">
      <c r="B50" s="35" t="s">
        <v>221</v>
      </c>
      <c r="C50" s="35" t="s">
        <v>222</v>
      </c>
      <c r="D50" s="35" t="s">
        <v>223</v>
      </c>
      <c r="E50" s="35" t="s">
        <v>224</v>
      </c>
      <c r="F50" s="35" t="s">
        <v>225</v>
      </c>
    </row>
    <row r="51" ht="21.75" customHeight="1" spans="2:6">
      <c r="B51" s="27" t="s">
        <v>226</v>
      </c>
      <c r="C51" s="36" t="s">
        <v>227</v>
      </c>
      <c r="D51" s="46" t="s">
        <v>355</v>
      </c>
      <c r="E51" s="46" t="s">
        <v>229</v>
      </c>
      <c r="F51" s="46" t="s">
        <v>92</v>
      </c>
    </row>
    <row r="52" ht="21.75" customHeight="1" spans="2:6">
      <c r="B52" s="12" t="s">
        <v>230</v>
      </c>
      <c r="C52" s="8" t="s">
        <v>231</v>
      </c>
      <c r="D52" s="46" t="s">
        <v>356</v>
      </c>
      <c r="E52" s="46" t="s">
        <v>229</v>
      </c>
      <c r="F52" s="46" t="s">
        <v>357</v>
      </c>
    </row>
    <row r="53" ht="21.75" customHeight="1" spans="2:6">
      <c r="B53" s="27" t="s">
        <v>233</v>
      </c>
      <c r="C53" s="36" t="s">
        <v>234</v>
      </c>
      <c r="D53" s="46" t="s">
        <v>358</v>
      </c>
      <c r="E53" s="46" t="s">
        <v>359</v>
      </c>
      <c r="F53" s="46" t="s">
        <v>360</v>
      </c>
    </row>
    <row r="54" ht="21.75" customHeight="1" spans="2:6">
      <c r="B54" s="12" t="s">
        <v>236</v>
      </c>
      <c r="C54" s="8" t="s">
        <v>237</v>
      </c>
      <c r="D54" s="46" t="s">
        <v>361</v>
      </c>
      <c r="E54" s="46" t="s">
        <v>362</v>
      </c>
      <c r="F54" s="46" t="s">
        <v>363</v>
      </c>
    </row>
    <row r="55" ht="24" customHeight="1" spans="2:6">
      <c r="B55" s="98" t="s">
        <v>239</v>
      </c>
      <c r="C55" s="98"/>
      <c r="D55" s="98"/>
      <c r="E55" s="99">
        <v>4</v>
      </c>
      <c r="F55" s="97" t="s">
        <v>364</v>
      </c>
    </row>
    <row r="56" ht="9.75" customHeight="1" spans="2:6">
      <c r="B56" s="101"/>
      <c r="C56" s="101"/>
      <c r="D56" s="101"/>
      <c r="E56" s="101"/>
      <c r="F56" s="101"/>
    </row>
    <row r="57" ht="15.75" customHeight="1" spans="2:6">
      <c r="B57" s="102" t="s">
        <v>365</v>
      </c>
      <c r="C57" s="102"/>
      <c r="D57" s="102"/>
      <c r="E57" s="102"/>
      <c r="F57" s="102"/>
    </row>
    <row r="58" ht="19.5" customHeight="1" spans="2:6">
      <c r="B58" s="103" t="s">
        <v>242</v>
      </c>
      <c r="C58" s="103" t="s">
        <v>170</v>
      </c>
      <c r="D58" s="103" t="s">
        <v>171</v>
      </c>
      <c r="E58" s="103" t="s">
        <v>172</v>
      </c>
      <c r="F58" s="103" t="s">
        <v>115</v>
      </c>
    </row>
    <row r="59" ht="27.75" customHeight="1" spans="2:6">
      <c r="B59" s="104" t="s">
        <v>243</v>
      </c>
      <c r="C59" s="105" t="s">
        <v>244</v>
      </c>
      <c r="D59" s="105" t="s">
        <v>245</v>
      </c>
      <c r="E59" s="105"/>
      <c r="F59" s="105" t="s">
        <v>366</v>
      </c>
    </row>
    <row r="60" ht="27.75" customHeight="1" spans="2:6">
      <c r="B60" s="106" t="s">
        <v>246</v>
      </c>
      <c r="C60" s="107" t="s">
        <v>247</v>
      </c>
      <c r="D60" s="107" t="s">
        <v>367</v>
      </c>
      <c r="E60" s="107"/>
      <c r="F60" s="107" t="s">
        <v>368</v>
      </c>
    </row>
    <row r="61" ht="27.75" customHeight="1" spans="2:6">
      <c r="B61" s="104" t="s">
        <v>249</v>
      </c>
      <c r="C61" s="105" t="s">
        <v>250</v>
      </c>
      <c r="D61" s="105" t="s">
        <v>369</v>
      </c>
      <c r="E61" s="105"/>
      <c r="F61" s="105" t="s">
        <v>370</v>
      </c>
    </row>
    <row r="62" ht="27.75" customHeight="1" spans="2:6">
      <c r="B62" s="106" t="s">
        <v>252</v>
      </c>
      <c r="C62" s="107" t="s">
        <v>253</v>
      </c>
      <c r="D62" s="107" t="s">
        <v>371</v>
      </c>
      <c r="E62" s="107"/>
      <c r="F62" s="107" t="s">
        <v>372</v>
      </c>
    </row>
    <row r="63" ht="27.75" customHeight="1" spans="2:6">
      <c r="B63" s="104" t="s">
        <v>255</v>
      </c>
      <c r="C63" s="105" t="s">
        <v>256</v>
      </c>
      <c r="D63" s="105" t="s">
        <v>373</v>
      </c>
      <c r="E63" s="105"/>
      <c r="F63" s="105" t="s">
        <v>374</v>
      </c>
    </row>
    <row r="64" ht="24" customHeight="1" spans="2:6">
      <c r="B64" s="108" t="s">
        <v>258</v>
      </c>
      <c r="C64" s="108"/>
      <c r="D64" s="108"/>
      <c r="E64" s="109">
        <v>4</v>
      </c>
      <c r="F64" s="110" t="s">
        <v>375</v>
      </c>
    </row>
    <row r="65" ht="9.75" customHeight="1" spans="2:6">
      <c r="B65" s="101"/>
      <c r="C65" s="101"/>
      <c r="D65" s="101"/>
      <c r="E65" s="101"/>
      <c r="F65" s="101"/>
    </row>
    <row r="66" ht="15.75" customHeight="1" spans="2:6">
      <c r="B66" s="102" t="s">
        <v>376</v>
      </c>
      <c r="C66" s="102"/>
      <c r="D66" s="102"/>
      <c r="E66" s="102"/>
      <c r="F66" s="102"/>
    </row>
    <row r="67" ht="19.5" customHeight="1" spans="2:6">
      <c r="B67" s="103" t="s">
        <v>242</v>
      </c>
      <c r="C67" s="103" t="s">
        <v>170</v>
      </c>
      <c r="D67" s="103" t="s">
        <v>171</v>
      </c>
      <c r="E67" s="103" t="s">
        <v>172</v>
      </c>
      <c r="F67" s="103" t="s">
        <v>115</v>
      </c>
    </row>
    <row r="68" ht="27.75" customHeight="1" spans="2:6">
      <c r="B68" s="104" t="s">
        <v>261</v>
      </c>
      <c r="C68" s="105" t="s">
        <v>262</v>
      </c>
      <c r="D68" s="105" t="s">
        <v>377</v>
      </c>
      <c r="E68" s="105"/>
      <c r="F68" s="105" t="s">
        <v>378</v>
      </c>
    </row>
    <row r="69" ht="27.75" customHeight="1" spans="2:6">
      <c r="B69" s="106" t="s">
        <v>264</v>
      </c>
      <c r="C69" s="107" t="s">
        <v>265</v>
      </c>
      <c r="D69" s="107" t="s">
        <v>379</v>
      </c>
      <c r="E69" s="107"/>
      <c r="F69" s="107" t="s">
        <v>380</v>
      </c>
    </row>
    <row r="70" ht="27.75" customHeight="1" spans="2:6">
      <c r="B70" s="104" t="s">
        <v>267</v>
      </c>
      <c r="C70" s="105" t="s">
        <v>268</v>
      </c>
      <c r="D70" s="105" t="s">
        <v>381</v>
      </c>
      <c r="E70" s="105"/>
      <c r="F70" s="105" t="s">
        <v>382</v>
      </c>
    </row>
    <row r="71" ht="27.75" customHeight="1" spans="2:6">
      <c r="B71" s="106" t="s">
        <v>270</v>
      </c>
      <c r="C71" s="107" t="s">
        <v>271</v>
      </c>
      <c r="D71" s="107" t="s">
        <v>383</v>
      </c>
      <c r="E71" s="107"/>
      <c r="F71" s="107" t="s">
        <v>384</v>
      </c>
    </row>
    <row r="72" ht="27.75" customHeight="1" spans="2:6">
      <c r="B72" s="104" t="s">
        <v>273</v>
      </c>
      <c r="C72" s="105" t="s">
        <v>274</v>
      </c>
      <c r="D72" s="105" t="s">
        <v>385</v>
      </c>
      <c r="E72" s="105"/>
      <c r="F72" s="105" t="s">
        <v>386</v>
      </c>
    </row>
    <row r="73" ht="27.75" customHeight="1" spans="2:6">
      <c r="B73" s="106" t="s">
        <v>276</v>
      </c>
      <c r="C73" s="107" t="s">
        <v>277</v>
      </c>
      <c r="D73" s="107" t="s">
        <v>387</v>
      </c>
      <c r="E73" s="107"/>
      <c r="F73" s="107" t="s">
        <v>388</v>
      </c>
    </row>
    <row r="74" ht="24" customHeight="1" spans="2:6">
      <c r="B74" s="108" t="s">
        <v>279</v>
      </c>
      <c r="C74" s="108"/>
      <c r="D74" s="108"/>
      <c r="E74" s="109">
        <v>4</v>
      </c>
      <c r="F74" s="110" t="s">
        <v>389</v>
      </c>
    </row>
    <row r="75" ht="9.75" customHeight="1" spans="2:6">
      <c r="B75" s="101"/>
      <c r="C75" s="101"/>
      <c r="D75" s="101"/>
      <c r="E75" s="101"/>
      <c r="F75" s="101"/>
    </row>
    <row r="76" ht="15.75" customHeight="1" spans="2:6">
      <c r="B76" s="102" t="s">
        <v>390</v>
      </c>
      <c r="C76" s="102"/>
      <c r="D76" s="102"/>
      <c r="E76" s="102"/>
      <c r="F76" s="102"/>
    </row>
    <row r="77" ht="19.5" customHeight="1" spans="2:6">
      <c r="B77" s="103" t="s">
        <v>242</v>
      </c>
      <c r="C77" s="103" t="s">
        <v>170</v>
      </c>
      <c r="D77" s="103" t="s">
        <v>171</v>
      </c>
      <c r="E77" s="103" t="s">
        <v>172</v>
      </c>
      <c r="F77" s="103" t="s">
        <v>115</v>
      </c>
    </row>
    <row r="78" ht="27.75" customHeight="1" spans="2:6">
      <c r="B78" s="104" t="s">
        <v>282</v>
      </c>
      <c r="C78" s="105" t="s">
        <v>283</v>
      </c>
      <c r="D78" s="105" t="s">
        <v>391</v>
      </c>
      <c r="E78" s="105"/>
      <c r="F78" s="105" t="s">
        <v>392</v>
      </c>
    </row>
    <row r="79" ht="27.75" customHeight="1" spans="2:6">
      <c r="B79" s="106" t="s">
        <v>285</v>
      </c>
      <c r="C79" s="107" t="s">
        <v>286</v>
      </c>
      <c r="D79" s="107" t="s">
        <v>393</v>
      </c>
      <c r="E79" s="107"/>
      <c r="F79" s="107" t="s">
        <v>394</v>
      </c>
    </row>
    <row r="80" ht="27.75" customHeight="1" spans="2:6">
      <c r="B80" s="104" t="s">
        <v>288</v>
      </c>
      <c r="C80" s="105" t="s">
        <v>289</v>
      </c>
      <c r="D80" s="105" t="s">
        <v>395</v>
      </c>
      <c r="E80" s="105"/>
      <c r="F80" s="105" t="s">
        <v>396</v>
      </c>
    </row>
    <row r="81" ht="27.75" customHeight="1" spans="2:6">
      <c r="B81" s="106" t="s">
        <v>291</v>
      </c>
      <c r="C81" s="107" t="s">
        <v>292</v>
      </c>
      <c r="D81" s="107" t="s">
        <v>397</v>
      </c>
      <c r="E81" s="107"/>
      <c r="F81" s="107" t="s">
        <v>398</v>
      </c>
    </row>
    <row r="82" ht="27.75" customHeight="1" spans="2:6">
      <c r="B82" s="104" t="s">
        <v>295</v>
      </c>
      <c r="C82" s="105" t="s">
        <v>296</v>
      </c>
      <c r="D82" s="105" t="s">
        <v>399</v>
      </c>
      <c r="E82" s="105"/>
      <c r="F82" s="105" t="s">
        <v>400</v>
      </c>
    </row>
    <row r="83" ht="24" customHeight="1" spans="2:6">
      <c r="B83" s="108" t="s">
        <v>298</v>
      </c>
      <c r="C83" s="108"/>
      <c r="D83" s="108"/>
      <c r="E83" s="109">
        <v>5</v>
      </c>
      <c r="F83" s="110" t="s">
        <v>401</v>
      </c>
    </row>
    <row r="84" ht="9.75" customHeight="1" spans="2:6">
      <c r="B84" s="101"/>
      <c r="C84" s="101"/>
      <c r="D84" s="101"/>
      <c r="E84" s="101"/>
      <c r="F84" s="101"/>
    </row>
    <row r="85" ht="15.75" customHeight="1" spans="2:6">
      <c r="B85" s="102" t="s">
        <v>402</v>
      </c>
      <c r="C85" s="102"/>
      <c r="D85" s="102"/>
      <c r="E85" s="102"/>
      <c r="F85" s="102"/>
    </row>
    <row r="86" ht="19.5" customHeight="1" spans="2:6">
      <c r="B86" s="103" t="s">
        <v>242</v>
      </c>
      <c r="C86" s="103" t="s">
        <v>170</v>
      </c>
      <c r="D86" s="103" t="s">
        <v>171</v>
      </c>
      <c r="E86" s="103" t="s">
        <v>172</v>
      </c>
      <c r="F86" s="103" t="s">
        <v>115</v>
      </c>
    </row>
    <row r="87" ht="27.75" customHeight="1" spans="2:6">
      <c r="B87" s="104" t="s">
        <v>301</v>
      </c>
      <c r="C87" s="105" t="s">
        <v>302</v>
      </c>
      <c r="D87" s="105" t="s">
        <v>403</v>
      </c>
      <c r="E87" s="105"/>
      <c r="F87" s="105" t="s">
        <v>404</v>
      </c>
    </row>
    <row r="88" ht="27.75" customHeight="1" spans="2:6">
      <c r="B88" s="106" t="s">
        <v>304</v>
      </c>
      <c r="C88" s="107" t="s">
        <v>305</v>
      </c>
      <c r="D88" s="107" t="s">
        <v>405</v>
      </c>
      <c r="E88" s="107"/>
      <c r="F88" s="107" t="s">
        <v>406</v>
      </c>
    </row>
    <row r="89" ht="27.75" customHeight="1" spans="2:6">
      <c r="B89" s="104" t="s">
        <v>306</v>
      </c>
      <c r="C89" s="105" t="s">
        <v>307</v>
      </c>
      <c r="D89" s="105" t="s">
        <v>407</v>
      </c>
      <c r="E89" s="105"/>
      <c r="F89" s="105" t="s">
        <v>408</v>
      </c>
    </row>
    <row r="90" ht="27.75" customHeight="1" spans="2:6">
      <c r="B90" s="106" t="s">
        <v>309</v>
      </c>
      <c r="C90" s="107" t="s">
        <v>310</v>
      </c>
      <c r="D90" s="107" t="s">
        <v>409</v>
      </c>
      <c r="E90" s="107"/>
      <c r="F90" s="107" t="s">
        <v>410</v>
      </c>
    </row>
    <row r="91" ht="24" customHeight="1" spans="2:6">
      <c r="B91" s="108" t="s">
        <v>312</v>
      </c>
      <c r="C91" s="108"/>
      <c r="D91" s="108"/>
      <c r="E91" s="109">
        <v>5</v>
      </c>
      <c r="F91" s="110" t="s">
        <v>411</v>
      </c>
    </row>
  </sheetData>
  <mergeCells count="25">
    <mergeCell ref="B1:F1"/>
    <mergeCell ref="B2:F2"/>
    <mergeCell ref="B4:F4"/>
    <mergeCell ref="C5:F5"/>
    <mergeCell ref="C6:F6"/>
    <mergeCell ref="C7:F7"/>
    <mergeCell ref="C8:F8"/>
    <mergeCell ref="C9:F9"/>
    <mergeCell ref="C10:F10"/>
    <mergeCell ref="B12:F12"/>
    <mergeCell ref="B19:D19"/>
    <mergeCell ref="B21:F21"/>
    <mergeCell ref="B29:D29"/>
    <mergeCell ref="B31:F31"/>
    <mergeCell ref="B42:F42"/>
    <mergeCell ref="B49:F49"/>
    <mergeCell ref="B55:D55"/>
    <mergeCell ref="B57:F57"/>
    <mergeCell ref="B64:D64"/>
    <mergeCell ref="B66:F66"/>
    <mergeCell ref="B74:D74"/>
    <mergeCell ref="B76:F76"/>
    <mergeCell ref="B83:D83"/>
    <mergeCell ref="B85:F85"/>
    <mergeCell ref="B91:D91"/>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showGridLines="0" zoomScale="70" zoomScaleNormal="70" topLeftCell="A13" workbookViewId="0">
      <selection activeCell="J20" sqref="$A1:$XFD1048576"/>
    </sheetView>
  </sheetViews>
  <sheetFormatPr defaultColWidth="8.66363636363636" defaultRowHeight="14.5" outlineLevelCol="5"/>
  <cols>
    <col min="1" max="1" width="3" customWidth="1"/>
    <col min="2" max="2" width="25" customWidth="1"/>
    <col min="3" max="4" width="8" customWidth="1"/>
    <col min="5" max="5" width="44" customWidth="1"/>
    <col min="6" max="6" width="10" customWidth="1"/>
    <col min="7" max="7" width="5" customWidth="1"/>
  </cols>
  <sheetData>
    <row r="1" ht="31.5" customHeight="1" spans="2:6">
      <c r="B1" s="1" t="s">
        <v>412</v>
      </c>
      <c r="C1" s="1"/>
      <c r="D1" s="1"/>
      <c r="E1" s="1"/>
      <c r="F1" s="1"/>
    </row>
    <row r="2" ht="18" customHeight="1" spans="2:6">
      <c r="B2" s="53" t="s">
        <v>413</v>
      </c>
      <c r="C2" s="53"/>
      <c r="D2" s="53"/>
      <c r="E2" s="53"/>
      <c r="F2" s="53"/>
    </row>
    <row r="3" ht="7.5" customHeight="1"/>
    <row r="4" ht="15.75" customHeight="1" spans="2:6">
      <c r="B4" s="34" t="s">
        <v>414</v>
      </c>
      <c r="C4" s="34"/>
      <c r="D4" s="34"/>
      <c r="E4" s="34"/>
      <c r="F4" s="34"/>
    </row>
    <row r="5" ht="18" customHeight="1" spans="2:6">
      <c r="B5" s="69" t="s">
        <v>52</v>
      </c>
      <c r="C5" s="70" t="s">
        <v>415</v>
      </c>
      <c r="D5" s="70"/>
      <c r="E5" s="70"/>
      <c r="F5" s="70"/>
    </row>
    <row r="6" ht="18" customHeight="1" spans="2:6">
      <c r="B6" s="69" t="s">
        <v>416</v>
      </c>
      <c r="C6" s="70" t="s">
        <v>56</v>
      </c>
      <c r="D6" s="70"/>
      <c r="E6" s="70"/>
      <c r="F6" s="70"/>
    </row>
    <row r="7" ht="18" customHeight="1" spans="2:6">
      <c r="B7" s="69" t="s">
        <v>417</v>
      </c>
      <c r="C7" s="70" t="s">
        <v>418</v>
      </c>
      <c r="D7" s="70"/>
      <c r="E7" s="70"/>
      <c r="F7" s="70"/>
    </row>
    <row r="8" ht="18" customHeight="1" spans="2:6">
      <c r="B8" s="69" t="s">
        <v>13</v>
      </c>
      <c r="C8" s="70" t="s">
        <v>419</v>
      </c>
      <c r="D8" s="70"/>
      <c r="E8" s="70"/>
      <c r="F8" s="70"/>
    </row>
    <row r="9" ht="18" customHeight="1" spans="2:6">
      <c r="B9" s="69" t="s">
        <v>420</v>
      </c>
      <c r="C9" s="70" t="s">
        <v>10</v>
      </c>
      <c r="D9" s="70"/>
      <c r="E9" s="70"/>
      <c r="F9" s="70"/>
    </row>
    <row r="10" ht="7.5" customHeight="1"/>
    <row r="11" ht="15.75" customHeight="1" spans="2:6">
      <c r="B11" s="34" t="s">
        <v>421</v>
      </c>
      <c r="C11" s="34"/>
      <c r="D11" s="34"/>
      <c r="E11" s="34"/>
      <c r="F11" s="34"/>
    </row>
    <row r="12" ht="30" customHeight="1" spans="2:6">
      <c r="B12" s="2" t="s">
        <v>422</v>
      </c>
      <c r="C12" s="2" t="s">
        <v>423</v>
      </c>
      <c r="D12" s="2" t="s">
        <v>424</v>
      </c>
      <c r="E12" s="2" t="s">
        <v>425</v>
      </c>
      <c r="F12" s="2" t="s">
        <v>426</v>
      </c>
    </row>
    <row r="13" ht="69.75" customHeight="1" spans="2:6">
      <c r="B13" s="89" t="s">
        <v>427</v>
      </c>
      <c r="C13" s="44">
        <v>5</v>
      </c>
      <c r="D13" s="72" t="s">
        <v>428</v>
      </c>
      <c r="E13" s="90" t="s">
        <v>429</v>
      </c>
      <c r="F13" s="91">
        <f>C13*0.15</f>
        <v>0.75</v>
      </c>
    </row>
    <row r="14" ht="69.75" customHeight="1" spans="2:6">
      <c r="B14" s="92" t="s">
        <v>430</v>
      </c>
      <c r="C14" s="44">
        <v>4</v>
      </c>
      <c r="D14" s="74" t="s">
        <v>431</v>
      </c>
      <c r="E14" s="90" t="s">
        <v>432</v>
      </c>
      <c r="F14" s="93">
        <f>C14*0.12</f>
        <v>0.48</v>
      </c>
    </row>
    <row r="15" ht="69.75" customHeight="1" spans="2:6">
      <c r="B15" s="89" t="s">
        <v>433</v>
      </c>
      <c r="C15" s="44">
        <v>4</v>
      </c>
      <c r="D15" s="72" t="s">
        <v>434</v>
      </c>
      <c r="E15" s="90" t="s">
        <v>435</v>
      </c>
      <c r="F15" s="91">
        <f>C15*0.1</f>
        <v>0.4</v>
      </c>
    </row>
    <row r="16" ht="69.75" customHeight="1" spans="2:6">
      <c r="B16" s="92" t="s">
        <v>436</v>
      </c>
      <c r="C16" s="44">
        <v>4</v>
      </c>
      <c r="D16" s="74" t="s">
        <v>428</v>
      </c>
      <c r="E16" s="90" t="s">
        <v>437</v>
      </c>
      <c r="F16" s="93">
        <f>C16*0.15</f>
        <v>0.6</v>
      </c>
    </row>
    <row r="17" ht="69.75" customHeight="1" spans="2:6">
      <c r="B17" s="89" t="s">
        <v>438</v>
      </c>
      <c r="C17" s="44">
        <v>4</v>
      </c>
      <c r="D17" s="72" t="s">
        <v>428</v>
      </c>
      <c r="E17" s="90" t="s">
        <v>439</v>
      </c>
      <c r="F17" s="91">
        <f>C17*0.15</f>
        <v>0.6</v>
      </c>
    </row>
    <row r="18" ht="69.75" customHeight="1" spans="2:6">
      <c r="B18" s="92" t="s">
        <v>440</v>
      </c>
      <c r="C18" s="44">
        <v>4</v>
      </c>
      <c r="D18" s="74" t="s">
        <v>428</v>
      </c>
      <c r="E18" s="90" t="s">
        <v>441</v>
      </c>
      <c r="F18" s="93">
        <f>C18*0.15</f>
        <v>0.6</v>
      </c>
    </row>
    <row r="19" ht="69.75" customHeight="1" spans="2:6">
      <c r="B19" s="89" t="s">
        <v>442</v>
      </c>
      <c r="C19" s="44">
        <v>3</v>
      </c>
      <c r="D19" s="72" t="s">
        <v>443</v>
      </c>
      <c r="E19" s="90" t="s">
        <v>444</v>
      </c>
      <c r="F19" s="91">
        <f>C19*0.08</f>
        <v>0.24</v>
      </c>
    </row>
    <row r="20" ht="69.75" customHeight="1" spans="2:6">
      <c r="B20" s="92" t="s">
        <v>445</v>
      </c>
      <c r="C20" s="44">
        <v>5</v>
      </c>
      <c r="D20" s="74" t="s">
        <v>434</v>
      </c>
      <c r="E20" s="90" t="s">
        <v>446</v>
      </c>
      <c r="F20" s="93">
        <f>C20*0.1</f>
        <v>0.5</v>
      </c>
    </row>
    <row r="21" ht="25.5" customHeight="1" spans="2:6">
      <c r="B21" s="94" t="s">
        <v>447</v>
      </c>
      <c r="C21" s="94"/>
      <c r="D21" s="94"/>
      <c r="E21" s="94"/>
      <c r="F21" s="77">
        <f>SUM(F13:F20)</f>
        <v>4.17</v>
      </c>
    </row>
    <row r="22" ht="9.75" customHeight="1"/>
    <row r="23" ht="15.75" customHeight="1" spans="2:6">
      <c r="B23" s="34" t="s">
        <v>448</v>
      </c>
      <c r="C23" s="34"/>
      <c r="D23" s="34"/>
      <c r="E23" s="34"/>
      <c r="F23" s="34"/>
    </row>
    <row r="24" ht="18" customHeight="1" spans="2:6">
      <c r="B24" s="35" t="s">
        <v>242</v>
      </c>
      <c r="C24" s="35" t="s">
        <v>449</v>
      </c>
      <c r="D24" s="35"/>
      <c r="E24" s="35"/>
      <c r="F24" s="35"/>
    </row>
    <row r="25" ht="24" customHeight="1" spans="2:6">
      <c r="B25" s="58" t="s">
        <v>450</v>
      </c>
      <c r="C25" s="36" t="s">
        <v>451</v>
      </c>
      <c r="D25" s="36"/>
      <c r="E25" s="59"/>
      <c r="F25" s="95" t="s">
        <v>452</v>
      </c>
    </row>
    <row r="26" ht="24" customHeight="1" spans="2:6">
      <c r="B26" s="60" t="s">
        <v>453</v>
      </c>
      <c r="C26" s="8" t="s">
        <v>454</v>
      </c>
      <c r="D26" s="8"/>
      <c r="E26" s="59"/>
      <c r="F26" s="95" t="s">
        <v>455</v>
      </c>
    </row>
    <row r="27" ht="24" customHeight="1" spans="2:6">
      <c r="B27" s="58" t="s">
        <v>456</v>
      </c>
      <c r="C27" s="36" t="s">
        <v>457</v>
      </c>
      <c r="D27" s="36"/>
      <c r="E27" s="59"/>
      <c r="F27" s="95" t="s">
        <v>458</v>
      </c>
    </row>
    <row r="28" ht="24" customHeight="1" spans="2:6">
      <c r="B28" s="60" t="s">
        <v>459</v>
      </c>
      <c r="C28" s="8" t="s">
        <v>460</v>
      </c>
      <c r="D28" s="8"/>
      <c r="E28" s="59"/>
      <c r="F28" s="95" t="s">
        <v>461</v>
      </c>
    </row>
    <row r="29" ht="24" customHeight="1" spans="2:6">
      <c r="B29" s="58" t="s">
        <v>462</v>
      </c>
      <c r="C29" s="36" t="s">
        <v>463</v>
      </c>
      <c r="D29" s="36"/>
      <c r="E29" s="59"/>
      <c r="F29" s="95" t="s">
        <v>464</v>
      </c>
    </row>
  </sheetData>
  <mergeCells count="17">
    <mergeCell ref="B1:F1"/>
    <mergeCell ref="B2:F2"/>
    <mergeCell ref="B4:F4"/>
    <mergeCell ref="C5:F5"/>
    <mergeCell ref="C6:F6"/>
    <mergeCell ref="C7:F7"/>
    <mergeCell ref="C8:F8"/>
    <mergeCell ref="C9:F9"/>
    <mergeCell ref="B11:F11"/>
    <mergeCell ref="B21:E21"/>
    <mergeCell ref="B23:F23"/>
    <mergeCell ref="D24:E24"/>
    <mergeCell ref="C25:D25"/>
    <mergeCell ref="C26:D26"/>
    <mergeCell ref="C27:D27"/>
    <mergeCell ref="C28:D28"/>
    <mergeCell ref="C29:D29"/>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showGridLines="0" zoomScale="60" zoomScaleNormal="60" workbookViewId="0">
      <selection activeCell="E34" sqref="$A1:$XFD1048576"/>
    </sheetView>
  </sheetViews>
  <sheetFormatPr defaultColWidth="8.66363636363636" defaultRowHeight="14.5" outlineLevelCol="5"/>
  <cols>
    <col min="1" max="1" width="3" customWidth="1"/>
    <col min="2" max="2" width="25" customWidth="1"/>
    <col min="3" max="4" width="8" customWidth="1"/>
    <col min="5" max="5" width="44" customWidth="1"/>
    <col min="6" max="6" width="10" customWidth="1"/>
    <col min="7" max="7" width="5" customWidth="1"/>
  </cols>
  <sheetData>
    <row r="1" ht="31.5" customHeight="1" spans="2:6">
      <c r="B1" s="1" t="s">
        <v>465</v>
      </c>
      <c r="C1" s="1"/>
      <c r="D1" s="1"/>
      <c r="E1" s="1"/>
      <c r="F1" s="1"/>
    </row>
    <row r="2" ht="18" customHeight="1" spans="2:6">
      <c r="B2" s="64" t="s">
        <v>413</v>
      </c>
      <c r="C2" s="64"/>
      <c r="D2" s="64"/>
      <c r="E2" s="64"/>
      <c r="F2" s="64"/>
    </row>
    <row r="3" ht="7.5" customHeight="1"/>
    <row r="4" ht="15.75" customHeight="1" spans="2:6">
      <c r="B4" s="34" t="s">
        <v>414</v>
      </c>
      <c r="C4" s="34"/>
      <c r="D4" s="34"/>
      <c r="E4" s="34"/>
      <c r="F4" s="34"/>
    </row>
    <row r="5" ht="18" customHeight="1" spans="2:6">
      <c r="B5" s="69" t="s">
        <v>52</v>
      </c>
      <c r="C5" s="70" t="s">
        <v>316</v>
      </c>
      <c r="D5" s="70"/>
      <c r="E5" s="70"/>
      <c r="F5" s="70"/>
    </row>
    <row r="6" ht="18" customHeight="1" spans="2:6">
      <c r="B6" s="69" t="s">
        <v>416</v>
      </c>
      <c r="C6" s="70">
        <v>307.1</v>
      </c>
      <c r="D6" s="70"/>
      <c r="E6" s="70"/>
      <c r="F6" s="70"/>
    </row>
    <row r="7" ht="18" customHeight="1" spans="2:6">
      <c r="B7" s="69" t="s">
        <v>417</v>
      </c>
      <c r="C7" s="70" t="s">
        <v>418</v>
      </c>
      <c r="D7" s="70"/>
      <c r="E7" s="70"/>
      <c r="F7" s="70"/>
    </row>
    <row r="8" ht="18" customHeight="1" spans="2:6">
      <c r="B8" s="69" t="s">
        <v>13</v>
      </c>
      <c r="C8" s="70" t="s">
        <v>419</v>
      </c>
      <c r="D8" s="70"/>
      <c r="E8" s="70"/>
      <c r="F8" s="70"/>
    </row>
    <row r="9" ht="18" customHeight="1" spans="2:6">
      <c r="B9" s="69" t="s">
        <v>420</v>
      </c>
      <c r="C9" s="70"/>
      <c r="D9" s="70"/>
      <c r="E9" s="70"/>
      <c r="F9" s="70"/>
    </row>
    <row r="10" ht="7.5" customHeight="1"/>
    <row r="11" ht="15.75" customHeight="1" spans="2:6">
      <c r="B11" s="34" t="s">
        <v>421</v>
      </c>
      <c r="C11" s="34"/>
      <c r="D11" s="34"/>
      <c r="E11" s="34"/>
      <c r="F11" s="34"/>
    </row>
    <row r="12" ht="30" customHeight="1" spans="2:6">
      <c r="B12" s="2" t="s">
        <v>422</v>
      </c>
      <c r="C12" s="2" t="s">
        <v>423</v>
      </c>
      <c r="D12" s="2" t="s">
        <v>424</v>
      </c>
      <c r="E12" s="2" t="s">
        <v>425</v>
      </c>
      <c r="F12" s="2" t="s">
        <v>426</v>
      </c>
    </row>
    <row r="13" ht="69.75" customHeight="1" spans="2:6">
      <c r="B13" s="89" t="s">
        <v>427</v>
      </c>
      <c r="C13" s="44">
        <v>5</v>
      </c>
      <c r="D13" s="72" t="s">
        <v>428</v>
      </c>
      <c r="E13" s="90" t="s">
        <v>429</v>
      </c>
      <c r="F13" s="91">
        <f>C13*0.15</f>
        <v>0.75</v>
      </c>
    </row>
    <row r="14" ht="69.75" customHeight="1" spans="2:6">
      <c r="B14" s="92" t="s">
        <v>430</v>
      </c>
      <c r="C14" s="44">
        <v>3</v>
      </c>
      <c r="D14" s="74" t="s">
        <v>431</v>
      </c>
      <c r="E14" s="90" t="s">
        <v>432</v>
      </c>
      <c r="F14" s="93">
        <f>C14*0.12</f>
        <v>0.36</v>
      </c>
    </row>
    <row r="15" ht="69.75" customHeight="1" spans="2:6">
      <c r="B15" s="89" t="s">
        <v>433</v>
      </c>
      <c r="C15" s="44">
        <v>4</v>
      </c>
      <c r="D15" s="72" t="s">
        <v>434</v>
      </c>
      <c r="E15" s="90" t="s">
        <v>435</v>
      </c>
      <c r="F15" s="91">
        <f>C15*0.1</f>
        <v>0.4</v>
      </c>
    </row>
    <row r="16" ht="69.75" customHeight="1" spans="2:6">
      <c r="B16" s="92" t="s">
        <v>436</v>
      </c>
      <c r="C16" s="44">
        <v>4</v>
      </c>
      <c r="D16" s="74" t="s">
        <v>428</v>
      </c>
      <c r="E16" s="90" t="s">
        <v>437</v>
      </c>
      <c r="F16" s="93">
        <f>C16*0.15</f>
        <v>0.6</v>
      </c>
    </row>
    <row r="17" ht="69.75" customHeight="1" spans="2:6">
      <c r="B17" s="89" t="s">
        <v>438</v>
      </c>
      <c r="C17" s="44">
        <v>4</v>
      </c>
      <c r="D17" s="72" t="s">
        <v>428</v>
      </c>
      <c r="E17" s="90" t="s">
        <v>439</v>
      </c>
      <c r="F17" s="91">
        <f>C17*0.15</f>
        <v>0.6</v>
      </c>
    </row>
    <row r="18" ht="69.75" customHeight="1" spans="2:6">
      <c r="B18" s="92" t="s">
        <v>440</v>
      </c>
      <c r="C18" s="44">
        <v>3</v>
      </c>
      <c r="D18" s="74" t="s">
        <v>428</v>
      </c>
      <c r="E18" s="90" t="s">
        <v>441</v>
      </c>
      <c r="F18" s="93">
        <f>C18*0.15</f>
        <v>0.45</v>
      </c>
    </row>
    <row r="19" ht="69.75" customHeight="1" spans="2:6">
      <c r="B19" s="89" t="s">
        <v>442</v>
      </c>
      <c r="C19" s="44">
        <v>4</v>
      </c>
      <c r="D19" s="72" t="s">
        <v>443</v>
      </c>
      <c r="E19" s="90" t="s">
        <v>444</v>
      </c>
      <c r="F19" s="91">
        <f>C19*0.08</f>
        <v>0.32</v>
      </c>
    </row>
    <row r="20" ht="69.75" customHeight="1" spans="2:6">
      <c r="B20" s="92" t="s">
        <v>445</v>
      </c>
      <c r="C20" s="44">
        <v>3</v>
      </c>
      <c r="D20" s="74" t="s">
        <v>434</v>
      </c>
      <c r="E20" s="90" t="s">
        <v>446</v>
      </c>
      <c r="F20" s="93">
        <f>C20*0.1</f>
        <v>0.3</v>
      </c>
    </row>
    <row r="21" ht="25.5" customHeight="1" spans="2:6">
      <c r="B21" s="94" t="s">
        <v>447</v>
      </c>
      <c r="C21" s="94"/>
      <c r="D21" s="94"/>
      <c r="E21" s="94"/>
      <c r="F21" s="77">
        <f>SUM(F13:F20)</f>
        <v>3.78</v>
      </c>
    </row>
    <row r="22" ht="9.75" customHeight="1"/>
    <row r="23" ht="15.75" customHeight="1" spans="2:6">
      <c r="B23" s="34" t="s">
        <v>448</v>
      </c>
      <c r="C23" s="34"/>
      <c r="D23" s="34"/>
      <c r="E23" s="34"/>
      <c r="F23" s="34"/>
    </row>
    <row r="24" ht="18" customHeight="1" spans="2:6">
      <c r="B24" s="35" t="s">
        <v>242</v>
      </c>
      <c r="C24" s="35" t="s">
        <v>449</v>
      </c>
      <c r="D24" s="35"/>
      <c r="E24" s="35"/>
      <c r="F24" s="35"/>
    </row>
    <row r="25" ht="24" customHeight="1" spans="2:6">
      <c r="B25" s="58" t="s">
        <v>450</v>
      </c>
      <c r="C25" s="36" t="s">
        <v>451</v>
      </c>
      <c r="D25" s="36"/>
      <c r="E25" s="59"/>
      <c r="F25" s="95" t="s">
        <v>452</v>
      </c>
    </row>
    <row r="26" ht="24" customHeight="1" spans="2:6">
      <c r="B26" s="60" t="s">
        <v>453</v>
      </c>
      <c r="C26" s="8" t="s">
        <v>454</v>
      </c>
      <c r="D26" s="8"/>
      <c r="E26" s="59"/>
      <c r="F26" s="95" t="s">
        <v>455</v>
      </c>
    </row>
    <row r="27" ht="24" customHeight="1" spans="2:6">
      <c r="B27" s="58" t="s">
        <v>456</v>
      </c>
      <c r="C27" s="36" t="s">
        <v>457</v>
      </c>
      <c r="D27" s="36"/>
      <c r="E27" s="59"/>
      <c r="F27" s="95" t="s">
        <v>458</v>
      </c>
    </row>
    <row r="28" ht="24" customHeight="1" spans="2:6">
      <c r="B28" s="60" t="s">
        <v>459</v>
      </c>
      <c r="C28" s="8" t="s">
        <v>460</v>
      </c>
      <c r="D28" s="8"/>
      <c r="E28" s="59"/>
      <c r="F28" s="95" t="s">
        <v>461</v>
      </c>
    </row>
    <row r="29" ht="24" customHeight="1" spans="2:6">
      <c r="B29" s="58" t="s">
        <v>462</v>
      </c>
      <c r="C29" s="36" t="s">
        <v>463</v>
      </c>
      <c r="D29" s="36"/>
      <c r="E29" s="59"/>
      <c r="F29" s="95" t="s">
        <v>464</v>
      </c>
    </row>
  </sheetData>
  <mergeCells count="17">
    <mergeCell ref="B1:F1"/>
    <mergeCell ref="B2:F2"/>
    <mergeCell ref="B4:F4"/>
    <mergeCell ref="C5:F5"/>
    <mergeCell ref="C6:F6"/>
    <mergeCell ref="C7:F7"/>
    <mergeCell ref="C8:F8"/>
    <mergeCell ref="C9:F9"/>
    <mergeCell ref="B11:F11"/>
    <mergeCell ref="B21:E21"/>
    <mergeCell ref="B23:F23"/>
    <mergeCell ref="D24:E24"/>
    <mergeCell ref="C25:D25"/>
    <mergeCell ref="C26:D26"/>
    <mergeCell ref="C27:D27"/>
    <mergeCell ref="C28:D28"/>
    <mergeCell ref="C29:D29"/>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65"/>
  <sheetViews>
    <sheetView showGridLines="0" tabSelected="1" topLeftCell="A44" workbookViewId="0">
      <selection activeCell="B21" sqref="B21:G21"/>
    </sheetView>
  </sheetViews>
  <sheetFormatPr defaultColWidth="8.66363636363636" defaultRowHeight="14.5" outlineLevelCol="6"/>
  <cols>
    <col min="1" max="1" width="3" customWidth="1"/>
    <col min="2" max="2" width="26" customWidth="1"/>
    <col min="3" max="6" width="10" customWidth="1"/>
    <col min="7" max="7" width="22" customWidth="1"/>
    <col min="8" max="8" width="5" customWidth="1"/>
  </cols>
  <sheetData>
    <row r="1" ht="31.5" customHeight="1" spans="2:7">
      <c r="B1" s="1" t="s">
        <v>466</v>
      </c>
      <c r="C1" s="1"/>
      <c r="D1" s="1"/>
      <c r="E1" s="1"/>
      <c r="F1" s="1"/>
      <c r="G1" s="1"/>
    </row>
    <row r="2" ht="18" customHeight="1" spans="2:7">
      <c r="B2" s="64" t="s">
        <v>467</v>
      </c>
      <c r="C2" s="64"/>
      <c r="D2" s="64"/>
      <c r="E2" s="64"/>
      <c r="F2" s="64"/>
      <c r="G2" s="64"/>
    </row>
    <row r="3" ht="7.5" customHeight="1"/>
    <row r="4" ht="15.75" customHeight="1" spans="2:7">
      <c r="B4" s="34" t="s">
        <v>468</v>
      </c>
      <c r="C4" s="34"/>
      <c r="D4" s="34"/>
      <c r="E4" s="34"/>
      <c r="F4" s="34"/>
      <c r="G4" s="34"/>
    </row>
    <row r="5" ht="15.75" customHeight="1" spans="2:7">
      <c r="B5" s="69"/>
      <c r="C5" s="69" t="s">
        <v>48</v>
      </c>
      <c r="D5" s="69"/>
      <c r="E5" s="69" t="s">
        <v>49</v>
      </c>
      <c r="F5" s="69"/>
      <c r="G5" s="69" t="s">
        <v>469</v>
      </c>
    </row>
    <row r="6" ht="21.75" customHeight="1" spans="2:7">
      <c r="B6" s="71"/>
      <c r="C6" s="71" t="s">
        <v>470</v>
      </c>
      <c r="D6" s="71"/>
      <c r="E6" s="71"/>
      <c r="F6" s="71"/>
      <c r="G6" s="71"/>
    </row>
    <row r="7" ht="7.5" customHeight="1"/>
    <row r="8" ht="15.75" customHeight="1" spans="2:7">
      <c r="B8" s="34" t="s">
        <v>471</v>
      </c>
      <c r="C8" s="34"/>
      <c r="D8" s="34"/>
      <c r="E8" s="34"/>
      <c r="F8" s="34"/>
      <c r="G8" s="34"/>
    </row>
    <row r="9" ht="30" customHeight="1" spans="2:7">
      <c r="B9" s="2" t="s">
        <v>472</v>
      </c>
      <c r="C9" s="2" t="s">
        <v>424</v>
      </c>
      <c r="D9" s="2" t="s">
        <v>473</v>
      </c>
      <c r="E9" s="2" t="s">
        <v>474</v>
      </c>
      <c r="F9" s="2" t="s">
        <v>475</v>
      </c>
      <c r="G9" s="2" t="s">
        <v>476</v>
      </c>
    </row>
    <row r="10" ht="21.75" customHeight="1" spans="2:7">
      <c r="B10" s="27" t="s">
        <v>427</v>
      </c>
      <c r="C10" s="72" t="s">
        <v>428</v>
      </c>
      <c r="D10" s="19">
        <v>0.75</v>
      </c>
      <c r="E10" s="127" t="s">
        <v>477</v>
      </c>
      <c r="F10" s="73">
        <f t="shared" ref="F10:F17" si="0">ABS(D10-E10)</f>
        <v>0</v>
      </c>
      <c r="G10" s="72" t="str">
        <f t="shared" ref="G10:G17" si="1">IF(D10&gt;E10,"App 1",IF(E10&gt;D10,"App 2","Tied"))</f>
        <v>App 2</v>
      </c>
    </row>
    <row r="11" ht="21.75" customHeight="1" spans="2:7">
      <c r="B11" s="12" t="s">
        <v>430</v>
      </c>
      <c r="C11" s="74" t="s">
        <v>431</v>
      </c>
      <c r="D11" s="19">
        <v>0.48</v>
      </c>
      <c r="E11" s="19">
        <v>0.36</v>
      </c>
      <c r="F11" s="75">
        <f t="shared" si="0"/>
        <v>0.12</v>
      </c>
      <c r="G11" s="74" t="str">
        <f t="shared" si="1"/>
        <v>App 1</v>
      </c>
    </row>
    <row r="12" ht="21.75" customHeight="1" spans="2:7">
      <c r="B12" s="27" t="s">
        <v>433</v>
      </c>
      <c r="C12" s="72" t="s">
        <v>434</v>
      </c>
      <c r="D12" s="19">
        <v>0.4</v>
      </c>
      <c r="E12" s="19">
        <v>0.4</v>
      </c>
      <c r="F12" s="73">
        <f t="shared" si="0"/>
        <v>0</v>
      </c>
      <c r="G12" s="72" t="str">
        <f t="shared" si="1"/>
        <v>Tied</v>
      </c>
    </row>
    <row r="13" ht="21.75" customHeight="1" spans="2:7">
      <c r="B13" s="12" t="s">
        <v>436</v>
      </c>
      <c r="C13" s="74" t="s">
        <v>428</v>
      </c>
      <c r="D13" s="19">
        <v>0.6</v>
      </c>
      <c r="E13" s="19">
        <v>0.6</v>
      </c>
      <c r="F13" s="75">
        <f t="shared" si="0"/>
        <v>0</v>
      </c>
      <c r="G13" s="74" t="str">
        <f t="shared" si="1"/>
        <v>Tied</v>
      </c>
    </row>
    <row r="14" ht="21.75" customHeight="1" spans="2:7">
      <c r="B14" s="27" t="s">
        <v>438</v>
      </c>
      <c r="C14" s="72" t="s">
        <v>428</v>
      </c>
      <c r="D14" s="19">
        <v>0.6</v>
      </c>
      <c r="E14" s="19">
        <v>0.6</v>
      </c>
      <c r="F14" s="73">
        <f t="shared" si="0"/>
        <v>0</v>
      </c>
      <c r="G14" s="72" t="str">
        <f t="shared" si="1"/>
        <v>Tied</v>
      </c>
    </row>
    <row r="15" ht="21.75" customHeight="1" spans="2:7">
      <c r="B15" s="12" t="s">
        <v>440</v>
      </c>
      <c r="C15" s="74" t="s">
        <v>428</v>
      </c>
      <c r="D15" s="19">
        <v>0.6</v>
      </c>
      <c r="E15" s="19">
        <v>0.45</v>
      </c>
      <c r="F15" s="75">
        <f t="shared" si="0"/>
        <v>0.15</v>
      </c>
      <c r="G15" s="74" t="str">
        <f t="shared" si="1"/>
        <v>App 1</v>
      </c>
    </row>
    <row r="16" ht="21.75" customHeight="1" spans="2:7">
      <c r="B16" s="27" t="s">
        <v>442</v>
      </c>
      <c r="C16" s="72" t="s">
        <v>443</v>
      </c>
      <c r="D16" s="19">
        <v>0.24</v>
      </c>
      <c r="E16" s="19">
        <v>0.32</v>
      </c>
      <c r="F16" s="73">
        <f t="shared" si="0"/>
        <v>0.08</v>
      </c>
      <c r="G16" s="72" t="str">
        <f t="shared" si="1"/>
        <v>App 2</v>
      </c>
    </row>
    <row r="17" ht="21.75" customHeight="1" spans="2:7">
      <c r="B17" s="12" t="s">
        <v>445</v>
      </c>
      <c r="C17" s="74" t="s">
        <v>434</v>
      </c>
      <c r="D17" s="19">
        <v>0.5</v>
      </c>
      <c r="E17" s="19">
        <v>0.3</v>
      </c>
      <c r="F17" s="75">
        <f t="shared" si="0"/>
        <v>0.2</v>
      </c>
      <c r="G17" s="74" t="str">
        <f t="shared" si="1"/>
        <v>App 1</v>
      </c>
    </row>
    <row r="18" ht="21.75" customHeight="1" spans="2:7">
      <c r="B18" s="68"/>
      <c r="C18" s="68"/>
      <c r="D18" s="68" t="s">
        <v>478</v>
      </c>
      <c r="E18" s="68" t="s">
        <v>479</v>
      </c>
      <c r="F18" s="68" t="s">
        <v>480</v>
      </c>
      <c r="G18" s="68"/>
    </row>
    <row r="19" ht="25.5" customHeight="1" spans="2:7">
      <c r="B19" s="76" t="s">
        <v>481</v>
      </c>
      <c r="C19" s="76"/>
      <c r="D19" s="77">
        <f>D10*0.15+D11*0.12+D12*0.1+D13*0.15+D14*0.15+D15*0.15+D16*0.08+D17*0.1</f>
        <v>0.5493</v>
      </c>
      <c r="E19" s="77">
        <f>E10*0.15+E11*0.12+E12*0.1+E13*0.15+E14*0.15+E15*0.15+E16*0.08+E17*0.1</f>
        <v>0.4988</v>
      </c>
      <c r="F19" s="78">
        <f>ABS(D19-E19)</f>
        <v>0.0505000000000001</v>
      </c>
      <c r="G19" s="79" t="str">
        <f>IF(D19&gt;E19,"App 1 — "&amp;C6," App 2 — "&amp;C6)</f>
        <v>App 1 — linkedin</v>
      </c>
    </row>
    <row r="20" ht="9.75" customHeight="1"/>
    <row r="21" ht="15.75" customHeight="1" spans="2:7">
      <c r="B21" s="34" t="s">
        <v>482</v>
      </c>
      <c r="C21" s="34"/>
      <c r="D21" s="34"/>
      <c r="E21" s="34"/>
      <c r="F21" s="34"/>
      <c r="G21" s="34"/>
    </row>
    <row r="22" ht="18" customHeight="1" spans="2:7">
      <c r="B22" s="64" t="s">
        <v>483</v>
      </c>
      <c r="C22" s="64"/>
      <c r="D22" s="64"/>
      <c r="E22" s="64"/>
      <c r="F22" s="64"/>
      <c r="G22" s="64"/>
    </row>
    <row r="23" ht="19.5" customHeight="1" spans="2:7">
      <c r="B23" s="68" t="s">
        <v>484</v>
      </c>
      <c r="C23" s="68" t="s">
        <v>424</v>
      </c>
      <c r="D23" s="68" t="s">
        <v>485</v>
      </c>
      <c r="E23" s="68" t="s">
        <v>486</v>
      </c>
      <c r="F23" s="68" t="s">
        <v>487</v>
      </c>
      <c r="G23" s="68" t="s">
        <v>488</v>
      </c>
    </row>
    <row r="24" ht="18" customHeight="1" spans="2:7">
      <c r="B24" s="27" t="s">
        <v>427</v>
      </c>
      <c r="C24" s="80">
        <v>0.15</v>
      </c>
      <c r="D24" s="28">
        <f t="shared" ref="D24:E31" si="2">D10</f>
        <v>0.75</v>
      </c>
      <c r="E24" s="128" t="str">
        <f t="shared" si="2"/>
        <v>0.75</v>
      </c>
      <c r="F24" s="81">
        <f>D24*0.15</f>
        <v>0.1125</v>
      </c>
      <c r="G24" s="82">
        <f>E24*0.15</f>
        <v>0.1125</v>
      </c>
    </row>
    <row r="25" ht="18" customHeight="1" spans="2:7">
      <c r="B25" s="12" t="s">
        <v>430</v>
      </c>
      <c r="C25" s="83">
        <v>0.12</v>
      </c>
      <c r="D25" s="28">
        <f t="shared" si="2"/>
        <v>0.48</v>
      </c>
      <c r="E25" s="28">
        <f t="shared" si="2"/>
        <v>0.36</v>
      </c>
      <c r="F25" s="84">
        <f>D25*0.12</f>
        <v>0.0576</v>
      </c>
      <c r="G25" s="85">
        <f>E25*0.12</f>
        <v>0.0432</v>
      </c>
    </row>
    <row r="26" ht="18" customHeight="1" spans="2:7">
      <c r="B26" s="27" t="s">
        <v>433</v>
      </c>
      <c r="C26" s="80">
        <v>0.1</v>
      </c>
      <c r="D26" s="28">
        <f t="shared" si="2"/>
        <v>0.4</v>
      </c>
      <c r="E26" s="28">
        <f t="shared" si="2"/>
        <v>0.4</v>
      </c>
      <c r="F26" s="81">
        <f>D26*0.1</f>
        <v>0.04</v>
      </c>
      <c r="G26" s="82">
        <f>E26*0.1</f>
        <v>0.04</v>
      </c>
    </row>
    <row r="27" ht="18" customHeight="1" spans="2:7">
      <c r="B27" s="12" t="s">
        <v>436</v>
      </c>
      <c r="C27" s="83">
        <v>0.15</v>
      </c>
      <c r="D27" s="28">
        <f t="shared" si="2"/>
        <v>0.6</v>
      </c>
      <c r="E27" s="28">
        <f t="shared" si="2"/>
        <v>0.6</v>
      </c>
      <c r="F27" s="84">
        <f t="shared" ref="F27:G29" si="3">D27*0.15</f>
        <v>0.09</v>
      </c>
      <c r="G27" s="85">
        <f t="shared" si="3"/>
        <v>0.09</v>
      </c>
    </row>
    <row r="28" ht="18" customHeight="1" spans="2:7">
      <c r="B28" s="27" t="s">
        <v>438</v>
      </c>
      <c r="C28" s="80">
        <v>0.15</v>
      </c>
      <c r="D28" s="28">
        <f t="shared" si="2"/>
        <v>0.6</v>
      </c>
      <c r="E28" s="28">
        <f t="shared" si="2"/>
        <v>0.6</v>
      </c>
      <c r="F28" s="81">
        <f t="shared" si="3"/>
        <v>0.09</v>
      </c>
      <c r="G28" s="82">
        <f t="shared" si="3"/>
        <v>0.09</v>
      </c>
    </row>
    <row r="29" ht="18" customHeight="1" spans="2:7">
      <c r="B29" s="12" t="s">
        <v>440</v>
      </c>
      <c r="C29" s="83">
        <v>0.15</v>
      </c>
      <c r="D29" s="28">
        <f t="shared" si="2"/>
        <v>0.6</v>
      </c>
      <c r="E29" s="28">
        <f t="shared" si="2"/>
        <v>0.45</v>
      </c>
      <c r="F29" s="84">
        <f t="shared" si="3"/>
        <v>0.09</v>
      </c>
      <c r="G29" s="85">
        <f t="shared" si="3"/>
        <v>0.0675</v>
      </c>
    </row>
    <row r="30" ht="18" customHeight="1" spans="2:7">
      <c r="B30" s="27" t="s">
        <v>442</v>
      </c>
      <c r="C30" s="80">
        <v>0.08</v>
      </c>
      <c r="D30" s="28">
        <f t="shared" si="2"/>
        <v>0.24</v>
      </c>
      <c r="E30" s="28">
        <f t="shared" si="2"/>
        <v>0.32</v>
      </c>
      <c r="F30" s="81">
        <f>D30*0.08</f>
        <v>0.0192</v>
      </c>
      <c r="G30" s="82">
        <f>E30*0.08</f>
        <v>0.0256</v>
      </c>
    </row>
    <row r="31" ht="18" customHeight="1" spans="2:7">
      <c r="B31" s="12" t="s">
        <v>445</v>
      </c>
      <c r="C31" s="83">
        <v>0.1</v>
      </c>
      <c r="D31" s="28">
        <f t="shared" si="2"/>
        <v>0.5</v>
      </c>
      <c r="E31" s="28">
        <f t="shared" si="2"/>
        <v>0.3</v>
      </c>
      <c r="F31" s="84">
        <f>D31*0.1</f>
        <v>0.05</v>
      </c>
      <c r="G31" s="85">
        <f>E31*0.1</f>
        <v>0.03</v>
      </c>
    </row>
    <row r="32" ht="9.75" customHeight="1"/>
    <row r="33" ht="15.75" customHeight="1" spans="2:7">
      <c r="B33" s="34" t="s">
        <v>489</v>
      </c>
      <c r="C33" s="34"/>
      <c r="D33" s="34"/>
      <c r="E33" s="34"/>
      <c r="F33" s="34"/>
      <c r="G33" s="34"/>
    </row>
    <row r="34" ht="19.5" customHeight="1" spans="2:7">
      <c r="B34" s="86" t="s">
        <v>490</v>
      </c>
      <c r="C34" s="86"/>
      <c r="D34" s="86"/>
      <c r="E34" s="86"/>
      <c r="F34" s="86"/>
      <c r="G34" s="86"/>
    </row>
    <row r="35" ht="19.5" customHeight="1" spans="2:7">
      <c r="B35" s="86"/>
      <c r="C35" s="86"/>
      <c r="D35" s="86"/>
      <c r="E35" s="86"/>
      <c r="F35" s="86"/>
      <c r="G35" s="86"/>
    </row>
    <row r="36" ht="9.75" customHeight="1"/>
    <row r="37" ht="15.75" customHeight="1" spans="2:7">
      <c r="B37" s="34" t="s">
        <v>491</v>
      </c>
      <c r="C37" s="34"/>
      <c r="D37" s="34"/>
      <c r="E37" s="34"/>
      <c r="F37" s="34"/>
      <c r="G37" s="34"/>
    </row>
    <row r="38" ht="18" customHeight="1" spans="2:7">
      <c r="B38" s="35" t="s">
        <v>492</v>
      </c>
      <c r="C38" s="35"/>
      <c r="D38" s="35"/>
      <c r="E38" s="35" t="s">
        <v>493</v>
      </c>
      <c r="F38" s="35"/>
      <c r="G38" s="35" t="s">
        <v>494</v>
      </c>
    </row>
    <row r="39" ht="24" customHeight="1" spans="2:7">
      <c r="B39" s="27" t="s">
        <v>495</v>
      </c>
      <c r="C39" s="27"/>
      <c r="D39" s="27"/>
      <c r="E39" s="8" t="s">
        <v>496</v>
      </c>
      <c r="F39" s="8"/>
      <c r="G39" s="87" t="s">
        <v>497</v>
      </c>
    </row>
    <row r="40" ht="24" customHeight="1" spans="2:7">
      <c r="B40" s="12" t="s">
        <v>498</v>
      </c>
      <c r="C40" s="12"/>
      <c r="D40" s="12"/>
      <c r="E40" s="8" t="s">
        <v>499</v>
      </c>
      <c r="F40" s="8"/>
      <c r="G40" s="87" t="s">
        <v>497</v>
      </c>
    </row>
    <row r="41" ht="24" customHeight="1" spans="2:7">
      <c r="B41" s="27" t="s">
        <v>500</v>
      </c>
      <c r="C41" s="27"/>
      <c r="D41" s="27"/>
      <c r="E41" s="8" t="s">
        <v>501</v>
      </c>
      <c r="F41" s="8"/>
      <c r="G41" s="87" t="s">
        <v>502</v>
      </c>
    </row>
    <row r="42" ht="24" customHeight="1" spans="2:7">
      <c r="B42" s="12" t="s">
        <v>503</v>
      </c>
      <c r="C42" s="12"/>
      <c r="D42" s="12"/>
      <c r="E42" s="8" t="s">
        <v>504</v>
      </c>
      <c r="F42" s="8"/>
      <c r="G42" s="87" t="s">
        <v>505</v>
      </c>
    </row>
    <row r="43" ht="24" customHeight="1" spans="2:7">
      <c r="B43" s="27" t="s">
        <v>506</v>
      </c>
      <c r="C43" s="27"/>
      <c r="D43" s="27"/>
      <c r="E43" s="8" t="s">
        <v>507</v>
      </c>
      <c r="F43" s="8"/>
      <c r="G43" s="87" t="s">
        <v>505</v>
      </c>
    </row>
    <row r="44" ht="9.75" customHeight="1"/>
    <row r="45" ht="15.75" customHeight="1" spans="2:7">
      <c r="B45" s="34" t="s">
        <v>508</v>
      </c>
      <c r="C45" s="34"/>
      <c r="D45" s="34"/>
      <c r="E45" s="34"/>
      <c r="F45" s="34"/>
      <c r="G45" s="34"/>
    </row>
    <row r="46" ht="15.75" customHeight="1" spans="2:7">
      <c r="B46" s="34" t="s">
        <v>509</v>
      </c>
      <c r="C46" s="34"/>
      <c r="D46" s="34"/>
      <c r="E46" s="34"/>
      <c r="F46" s="34"/>
      <c r="G46" s="34"/>
    </row>
    <row r="47" ht="18" customHeight="1" spans="2:7">
      <c r="B47" s="88" t="s">
        <v>510</v>
      </c>
      <c r="C47" s="88"/>
      <c r="D47" s="88"/>
      <c r="E47" s="88"/>
      <c r="F47" s="88"/>
      <c r="G47" s="88"/>
    </row>
    <row r="48" ht="18" customHeight="1" spans="2:7">
      <c r="B48" s="88"/>
      <c r="C48" s="88"/>
      <c r="D48" s="88"/>
      <c r="E48" s="88"/>
      <c r="F48" s="88"/>
      <c r="G48" s="88"/>
    </row>
    <row r="49" ht="18" customHeight="1" spans="2:7">
      <c r="B49" s="88"/>
      <c r="C49" s="88"/>
      <c r="D49" s="88"/>
      <c r="E49" s="88"/>
      <c r="F49" s="88"/>
      <c r="G49" s="88"/>
    </row>
    <row r="50" ht="18" customHeight="1" spans="2:7">
      <c r="B50" s="88"/>
      <c r="C50" s="88"/>
      <c r="D50" s="88"/>
      <c r="E50" s="88"/>
      <c r="F50" s="88"/>
      <c r="G50" s="88"/>
    </row>
    <row r="51" ht="15.75" customHeight="1" spans="2:7">
      <c r="B51" s="34" t="s">
        <v>511</v>
      </c>
      <c r="C51" s="34"/>
      <c r="D51" s="34"/>
      <c r="E51" s="34"/>
      <c r="F51" s="34"/>
      <c r="G51" s="34"/>
    </row>
    <row r="52" ht="18" customHeight="1" spans="2:7">
      <c r="B52" s="88" t="s">
        <v>512</v>
      </c>
      <c r="C52" s="88"/>
      <c r="D52" s="88"/>
      <c r="E52" s="88"/>
      <c r="F52" s="88"/>
      <c r="G52" s="88"/>
    </row>
    <row r="53" ht="18" customHeight="1" spans="2:7">
      <c r="B53" s="88"/>
      <c r="C53" s="88"/>
      <c r="D53" s="88"/>
      <c r="E53" s="88"/>
      <c r="F53" s="88"/>
      <c r="G53" s="88"/>
    </row>
    <row r="54" ht="18" customHeight="1" spans="2:7">
      <c r="B54" s="88"/>
      <c r="C54" s="88"/>
      <c r="D54" s="88"/>
      <c r="E54" s="88"/>
      <c r="F54" s="88"/>
      <c r="G54" s="88"/>
    </row>
    <row r="55" ht="18" customHeight="1" spans="2:7">
      <c r="B55" s="88"/>
      <c r="C55" s="88"/>
      <c r="D55" s="88"/>
      <c r="E55" s="88"/>
      <c r="F55" s="88"/>
      <c r="G55" s="88"/>
    </row>
    <row r="56" ht="15.75" customHeight="1" spans="2:7">
      <c r="B56" s="34" t="s">
        <v>513</v>
      </c>
      <c r="C56" s="34"/>
      <c r="D56" s="34"/>
      <c r="E56" s="34"/>
      <c r="F56" s="34"/>
      <c r="G56" s="34"/>
    </row>
    <row r="57" ht="18" customHeight="1" spans="2:7">
      <c r="B57" s="88" t="s">
        <v>514</v>
      </c>
      <c r="C57" s="88"/>
      <c r="D57" s="88"/>
      <c r="E57" s="88"/>
      <c r="F57" s="88"/>
      <c r="G57" s="88"/>
    </row>
    <row r="58" ht="18" customHeight="1" spans="2:7">
      <c r="B58" s="88"/>
      <c r="C58" s="88"/>
      <c r="D58" s="88"/>
      <c r="E58" s="88"/>
      <c r="F58" s="88"/>
      <c r="G58" s="88"/>
    </row>
    <row r="59" ht="18" customHeight="1" spans="2:7">
      <c r="B59" s="88"/>
      <c r="C59" s="88"/>
      <c r="D59" s="88"/>
      <c r="E59" s="88"/>
      <c r="F59" s="88"/>
      <c r="G59" s="88"/>
    </row>
    <row r="60" ht="18" customHeight="1" spans="2:7">
      <c r="B60" s="88"/>
      <c r="C60" s="88"/>
      <c r="D60" s="88"/>
      <c r="E60" s="88"/>
      <c r="F60" s="88"/>
      <c r="G60" s="88"/>
    </row>
    <row r="61" ht="15.75" customHeight="1" spans="2:7">
      <c r="B61" s="34" t="s">
        <v>515</v>
      </c>
      <c r="C61" s="34"/>
      <c r="D61" s="34"/>
      <c r="E61" s="34"/>
      <c r="F61" s="34"/>
      <c r="G61" s="34"/>
    </row>
    <row r="62" ht="18" customHeight="1" spans="2:7">
      <c r="B62" s="88" t="s">
        <v>516</v>
      </c>
      <c r="C62" s="88"/>
      <c r="D62" s="88"/>
      <c r="E62" s="88"/>
      <c r="F62" s="88"/>
      <c r="G62" s="88"/>
    </row>
    <row r="63" ht="18" customHeight="1" spans="2:7">
      <c r="B63" s="88"/>
      <c r="C63" s="88"/>
      <c r="D63" s="88"/>
      <c r="E63" s="88"/>
      <c r="F63" s="88"/>
      <c r="G63" s="88"/>
    </row>
    <row r="64" ht="18" customHeight="1" spans="2:7">
      <c r="B64" s="88"/>
      <c r="C64" s="88"/>
      <c r="D64" s="88"/>
      <c r="E64" s="88"/>
      <c r="F64" s="88"/>
      <c r="G64" s="88"/>
    </row>
    <row r="65" ht="18" customHeight="1" spans="2:7">
      <c r="B65" s="88"/>
      <c r="C65" s="88"/>
      <c r="D65" s="88"/>
      <c r="E65" s="88"/>
      <c r="F65" s="88"/>
      <c r="G65" s="88"/>
    </row>
  </sheetData>
  <mergeCells count="31">
    <mergeCell ref="B1:G1"/>
    <mergeCell ref="B2:G2"/>
    <mergeCell ref="B4:G4"/>
    <mergeCell ref="B8:G8"/>
    <mergeCell ref="B19:C19"/>
    <mergeCell ref="B21:G21"/>
    <mergeCell ref="B22:G22"/>
    <mergeCell ref="B33:G33"/>
    <mergeCell ref="B37:G37"/>
    <mergeCell ref="B38:D38"/>
    <mergeCell ref="E38:F38"/>
    <mergeCell ref="B39:D39"/>
    <mergeCell ref="E39:F39"/>
    <mergeCell ref="B40:D40"/>
    <mergeCell ref="E40:F40"/>
    <mergeCell ref="B41:D41"/>
    <mergeCell ref="E41:F41"/>
    <mergeCell ref="B42:D42"/>
    <mergeCell ref="E42:F42"/>
    <mergeCell ref="B43:D43"/>
    <mergeCell ref="E43:F43"/>
    <mergeCell ref="B45:G45"/>
    <mergeCell ref="B46:G46"/>
    <mergeCell ref="B51:G51"/>
    <mergeCell ref="B56:G56"/>
    <mergeCell ref="B61:G61"/>
    <mergeCell ref="B57:G60"/>
    <mergeCell ref="B62:G65"/>
    <mergeCell ref="B47:G50"/>
    <mergeCell ref="B52:G55"/>
    <mergeCell ref="B34:G35"/>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61"/>
  <sheetViews>
    <sheetView showGridLines="0" workbookViewId="0">
      <selection activeCell="D63" sqref="$A1:$XFD1048576"/>
    </sheetView>
  </sheetViews>
  <sheetFormatPr defaultColWidth="8.66363636363636" defaultRowHeight="14.5" outlineLevelCol="5"/>
  <cols>
    <col min="1" max="1" width="3" customWidth="1"/>
    <col min="2" max="2" width="16" customWidth="1"/>
    <col min="3" max="3" width="20" customWidth="1"/>
    <col min="4" max="5" width="8" customWidth="1"/>
    <col min="6" max="6" width="30" customWidth="1"/>
    <col min="7" max="7" width="5" customWidth="1"/>
  </cols>
  <sheetData>
    <row r="1" ht="31.5" customHeight="1" spans="2:6">
      <c r="B1" s="1" t="s">
        <v>517</v>
      </c>
      <c r="C1" s="1"/>
      <c r="D1" s="1"/>
      <c r="E1" s="1"/>
      <c r="F1" s="1"/>
    </row>
    <row r="2" ht="18" customHeight="1" spans="2:6">
      <c r="B2" s="64" t="s">
        <v>518</v>
      </c>
      <c r="C2" s="64"/>
      <c r="D2" s="64"/>
      <c r="E2" s="64"/>
      <c r="F2" s="64"/>
    </row>
    <row r="3" ht="9.75" customHeight="1"/>
    <row r="4" ht="15.75" customHeight="1" spans="2:6">
      <c r="B4" s="34" t="s">
        <v>519</v>
      </c>
      <c r="C4" s="34"/>
      <c r="D4" s="34"/>
      <c r="E4" s="34"/>
      <c r="F4" s="34"/>
    </row>
    <row r="5" ht="19.5" customHeight="1" spans="2:6">
      <c r="B5" s="65" t="s">
        <v>520</v>
      </c>
      <c r="C5" s="65"/>
      <c r="D5" s="65"/>
      <c r="E5" s="65"/>
      <c r="F5" s="65"/>
    </row>
    <row r="6" ht="19.5" customHeight="1" spans="2:6">
      <c r="B6" s="65"/>
      <c r="C6" s="65"/>
      <c r="D6" s="65"/>
      <c r="E6" s="65"/>
      <c r="F6" s="65"/>
    </row>
    <row r="7" ht="9.75" customHeight="1"/>
    <row r="8" ht="15.75" customHeight="1" spans="2:6">
      <c r="B8" s="34" t="s">
        <v>521</v>
      </c>
      <c r="C8" s="34"/>
      <c r="D8" s="34"/>
      <c r="E8" s="34"/>
      <c r="F8" s="34"/>
    </row>
    <row r="9" ht="18" customHeight="1" spans="2:6">
      <c r="B9" s="61" t="s">
        <v>522</v>
      </c>
      <c r="C9" s="61" t="s">
        <v>523</v>
      </c>
      <c r="D9" s="61" t="s">
        <v>524</v>
      </c>
      <c r="E9" s="61" t="s">
        <v>525</v>
      </c>
      <c r="F9" s="61" t="s">
        <v>526</v>
      </c>
    </row>
    <row r="10" ht="36" customHeight="1" spans="2:6">
      <c r="B10" s="57" t="s">
        <v>527</v>
      </c>
      <c r="C10" s="66" t="s">
        <v>528</v>
      </c>
      <c r="D10" s="66" t="s">
        <v>23</v>
      </c>
      <c r="E10" s="66" t="s">
        <v>529</v>
      </c>
      <c r="F10" s="66" t="s">
        <v>530</v>
      </c>
    </row>
    <row r="11" ht="36" customHeight="1" spans="2:6">
      <c r="B11" s="57" t="s">
        <v>531</v>
      </c>
      <c r="C11" s="66" t="s">
        <v>532</v>
      </c>
      <c r="D11" s="66" t="s">
        <v>24</v>
      </c>
      <c r="E11" s="66" t="s">
        <v>533</v>
      </c>
      <c r="F11" s="66" t="s">
        <v>534</v>
      </c>
    </row>
    <row r="12" ht="36" customHeight="1" spans="2:6">
      <c r="B12" s="32" t="s">
        <v>535</v>
      </c>
      <c r="C12" s="67" t="s">
        <v>536</v>
      </c>
      <c r="D12" s="67" t="s">
        <v>24</v>
      </c>
      <c r="E12" s="67" t="s">
        <v>529</v>
      </c>
      <c r="F12" s="67" t="s">
        <v>537</v>
      </c>
    </row>
    <row r="13" ht="9.75" customHeight="1"/>
    <row r="14" ht="15.75" customHeight="1" spans="2:6">
      <c r="B14" s="34" t="s">
        <v>538</v>
      </c>
      <c r="C14" s="34"/>
      <c r="D14" s="34"/>
      <c r="E14" s="34"/>
      <c r="F14" s="34"/>
    </row>
    <row r="15" ht="21.75" customHeight="1" spans="2:6">
      <c r="B15" s="68" t="s">
        <v>539</v>
      </c>
      <c r="C15" s="68"/>
      <c r="D15" s="68"/>
      <c r="E15" s="68"/>
      <c r="F15" s="68"/>
    </row>
    <row r="16" ht="15.75" customHeight="1" spans="2:6">
      <c r="B16" s="68" t="s">
        <v>51</v>
      </c>
      <c r="C16" s="68" t="s">
        <v>540</v>
      </c>
      <c r="D16" s="68"/>
      <c r="E16" s="68"/>
      <c r="F16" s="68"/>
    </row>
    <row r="17" ht="18" customHeight="1" spans="2:6">
      <c r="B17" s="69" t="s">
        <v>52</v>
      </c>
      <c r="C17" s="70" t="s">
        <v>415</v>
      </c>
      <c r="D17" s="70"/>
      <c r="E17" s="70"/>
      <c r="F17" s="70"/>
    </row>
    <row r="18" ht="18" customHeight="1" spans="2:6">
      <c r="B18" s="69" t="s">
        <v>541</v>
      </c>
      <c r="C18" s="70" t="s">
        <v>542</v>
      </c>
      <c r="D18" s="70"/>
      <c r="E18" s="70"/>
      <c r="F18" s="70"/>
    </row>
    <row r="19" ht="15.75" customHeight="1" spans="2:6">
      <c r="B19" s="69" t="s">
        <v>543</v>
      </c>
      <c r="C19" s="70" t="s">
        <v>544</v>
      </c>
      <c r="D19" s="70"/>
      <c r="E19" s="70"/>
      <c r="F19" s="70"/>
    </row>
    <row r="20" ht="15.75" customHeight="1" spans="2:6">
      <c r="B20" s="69" t="s">
        <v>545</v>
      </c>
      <c r="C20" s="70">
        <v>3</v>
      </c>
      <c r="D20" s="70"/>
      <c r="E20" s="70"/>
      <c r="F20" s="70"/>
    </row>
    <row r="21" ht="15.75" customHeight="1" spans="2:6">
      <c r="B21" s="69" t="s">
        <v>546</v>
      </c>
      <c r="C21" s="70">
        <v>4</v>
      </c>
      <c r="D21" s="70"/>
      <c r="E21" s="70"/>
      <c r="F21" s="70"/>
    </row>
    <row r="22" ht="18" customHeight="1" spans="2:6">
      <c r="B22" s="69" t="s">
        <v>547</v>
      </c>
      <c r="C22" s="70" t="s">
        <v>548</v>
      </c>
      <c r="D22" s="70"/>
      <c r="E22" s="70"/>
      <c r="F22" s="70"/>
    </row>
    <row r="23" ht="18" customHeight="1" spans="2:6">
      <c r="B23" s="69" t="s">
        <v>549</v>
      </c>
      <c r="C23" s="70" t="s">
        <v>550</v>
      </c>
      <c r="D23" s="70"/>
      <c r="E23" s="70"/>
      <c r="F23" s="70"/>
    </row>
    <row r="24" ht="36" customHeight="1" spans="2:6">
      <c r="B24" s="69" t="s">
        <v>551</v>
      </c>
      <c r="C24" s="70" t="s">
        <v>552</v>
      </c>
      <c r="D24" s="70"/>
      <c r="E24" s="70"/>
      <c r="F24" s="70"/>
    </row>
    <row r="25" ht="7.5" customHeight="1"/>
    <row r="27" ht="21.75" customHeight="1" spans="2:6">
      <c r="B27" s="68" t="s">
        <v>553</v>
      </c>
      <c r="C27" s="68"/>
      <c r="D27" s="68"/>
      <c r="E27" s="68"/>
      <c r="F27" s="68"/>
    </row>
    <row r="28" ht="15.75" customHeight="1" spans="2:6">
      <c r="B28" s="68" t="s">
        <v>51</v>
      </c>
      <c r="C28" s="68" t="s">
        <v>540</v>
      </c>
      <c r="D28" s="68"/>
      <c r="E28" s="68"/>
      <c r="F28" s="68"/>
    </row>
    <row r="29" ht="18" customHeight="1" spans="2:6">
      <c r="B29" s="69" t="s">
        <v>52</v>
      </c>
      <c r="C29" s="70" t="s">
        <v>415</v>
      </c>
      <c r="D29" s="70"/>
      <c r="E29" s="70"/>
      <c r="F29" s="70"/>
    </row>
    <row r="30" ht="18" customHeight="1" spans="2:6">
      <c r="B30" s="69" t="s">
        <v>541</v>
      </c>
      <c r="C30" s="70" t="s">
        <v>554</v>
      </c>
      <c r="D30" s="70"/>
      <c r="E30" s="70"/>
      <c r="F30" s="70"/>
    </row>
    <row r="31" ht="15.75" customHeight="1" spans="2:6">
      <c r="B31" s="69" t="s">
        <v>543</v>
      </c>
      <c r="C31" s="70" t="s">
        <v>555</v>
      </c>
      <c r="D31" s="70"/>
      <c r="E31" s="70"/>
      <c r="F31" s="70"/>
    </row>
    <row r="32" ht="15.75" customHeight="1" spans="2:6">
      <c r="B32" s="69" t="s">
        <v>545</v>
      </c>
      <c r="C32" s="70">
        <v>3</v>
      </c>
      <c r="D32" s="70"/>
      <c r="E32" s="70"/>
      <c r="F32" s="70"/>
    </row>
    <row r="33" ht="15.75" customHeight="1" spans="2:6">
      <c r="B33" s="69" t="s">
        <v>546</v>
      </c>
      <c r="C33" s="70">
        <v>4</v>
      </c>
      <c r="D33" s="70"/>
      <c r="E33" s="70"/>
      <c r="F33" s="70"/>
    </row>
    <row r="34" ht="18" customHeight="1" spans="2:6">
      <c r="B34" s="69" t="s">
        <v>547</v>
      </c>
      <c r="C34" s="70" t="s">
        <v>556</v>
      </c>
      <c r="D34" s="70"/>
      <c r="E34" s="70"/>
      <c r="F34" s="70"/>
    </row>
    <row r="35" ht="18" customHeight="1" spans="2:6">
      <c r="B35" s="69" t="s">
        <v>549</v>
      </c>
      <c r="C35" s="70" t="s">
        <v>557</v>
      </c>
      <c r="D35" s="70"/>
      <c r="E35" s="70"/>
      <c r="F35" s="70"/>
    </row>
    <row r="36" ht="36" customHeight="1" spans="2:6">
      <c r="B36" s="69" t="s">
        <v>551</v>
      </c>
      <c r="C36" s="70" t="s">
        <v>558</v>
      </c>
      <c r="D36" s="70"/>
      <c r="E36" s="70"/>
      <c r="F36" s="70"/>
    </row>
    <row r="37" ht="7.5" customHeight="1"/>
    <row r="39" ht="21.75" customHeight="1" spans="2:6">
      <c r="B39" s="35" t="s">
        <v>559</v>
      </c>
      <c r="C39" s="35"/>
      <c r="D39" s="35"/>
      <c r="E39" s="35"/>
      <c r="F39" s="35"/>
    </row>
    <row r="40" ht="15.75" customHeight="1" spans="2:6">
      <c r="B40" s="35" t="s">
        <v>51</v>
      </c>
      <c r="C40" s="35" t="s">
        <v>540</v>
      </c>
      <c r="D40" s="35"/>
      <c r="E40" s="35"/>
      <c r="F40" s="35"/>
    </row>
    <row r="41" ht="18" customHeight="1" spans="2:6">
      <c r="B41" s="69" t="s">
        <v>52</v>
      </c>
      <c r="C41" s="70" t="s">
        <v>316</v>
      </c>
      <c r="D41" s="70"/>
      <c r="E41" s="70"/>
      <c r="F41" s="70"/>
    </row>
    <row r="42" ht="18" customHeight="1" spans="2:6">
      <c r="B42" s="69" t="s">
        <v>541</v>
      </c>
      <c r="C42" s="70" t="s">
        <v>560</v>
      </c>
      <c r="D42" s="70"/>
      <c r="E42" s="70"/>
      <c r="F42" s="70"/>
    </row>
    <row r="43" ht="15.75" customHeight="1" spans="2:6">
      <c r="B43" s="69" t="s">
        <v>543</v>
      </c>
      <c r="C43" s="70" t="s">
        <v>561</v>
      </c>
      <c r="D43" s="70"/>
      <c r="E43" s="70"/>
      <c r="F43" s="70"/>
    </row>
    <row r="44" ht="15.75" customHeight="1" spans="2:6">
      <c r="B44" s="69" t="s">
        <v>545</v>
      </c>
      <c r="C44" s="70">
        <v>4</v>
      </c>
      <c r="D44" s="70"/>
      <c r="E44" s="70"/>
      <c r="F44" s="70"/>
    </row>
    <row r="45" ht="15.75" customHeight="1" spans="2:6">
      <c r="B45" s="69" t="s">
        <v>546</v>
      </c>
      <c r="C45" s="70">
        <v>5</v>
      </c>
      <c r="D45" s="70"/>
      <c r="E45" s="70"/>
      <c r="F45" s="70"/>
    </row>
    <row r="46" ht="18" customHeight="1" spans="2:6">
      <c r="B46" s="69" t="s">
        <v>547</v>
      </c>
      <c r="C46" s="70" t="s">
        <v>562</v>
      </c>
      <c r="D46" s="70"/>
      <c r="E46" s="70"/>
      <c r="F46" s="70"/>
    </row>
    <row r="47" ht="18" customHeight="1" spans="2:6">
      <c r="B47" s="69" t="s">
        <v>549</v>
      </c>
      <c r="C47" s="70" t="s">
        <v>563</v>
      </c>
      <c r="D47" s="70"/>
      <c r="E47" s="70"/>
      <c r="F47" s="70"/>
    </row>
    <row r="48" ht="36" customHeight="1" spans="2:6">
      <c r="B48" s="69" t="s">
        <v>551</v>
      </c>
      <c r="C48" s="70" t="s">
        <v>564</v>
      </c>
      <c r="D48" s="70"/>
      <c r="E48" s="70"/>
      <c r="F48" s="70"/>
    </row>
    <row r="49" ht="7.5" customHeight="1"/>
    <row r="51" ht="21.75" customHeight="1" spans="2:6">
      <c r="B51" s="35" t="s">
        <v>565</v>
      </c>
      <c r="C51" s="35"/>
      <c r="D51" s="35"/>
      <c r="E51" s="35"/>
      <c r="F51" s="35"/>
    </row>
    <row r="52" ht="15.75" customHeight="1" spans="2:6">
      <c r="B52" s="35" t="s">
        <v>51</v>
      </c>
      <c r="C52" s="35" t="s">
        <v>540</v>
      </c>
      <c r="D52" s="35"/>
      <c r="E52" s="35"/>
      <c r="F52" s="35"/>
    </row>
    <row r="53" ht="18" customHeight="1" spans="2:6">
      <c r="B53" s="69" t="s">
        <v>52</v>
      </c>
      <c r="C53" s="70" t="s">
        <v>316</v>
      </c>
      <c r="D53" s="70"/>
      <c r="E53" s="70"/>
      <c r="F53" s="70"/>
    </row>
    <row r="54" ht="18" customHeight="1" spans="2:6">
      <c r="B54" s="69" t="s">
        <v>541</v>
      </c>
      <c r="C54" s="70" t="s">
        <v>566</v>
      </c>
      <c r="D54" s="70"/>
      <c r="E54" s="70"/>
      <c r="F54" s="70"/>
    </row>
    <row r="55" ht="15.75" customHeight="1" spans="2:6">
      <c r="B55" s="69" t="s">
        <v>543</v>
      </c>
      <c r="C55" s="70" t="s">
        <v>544</v>
      </c>
      <c r="D55" s="70"/>
      <c r="E55" s="70"/>
      <c r="F55" s="70"/>
    </row>
    <row r="56" ht="15.75" customHeight="1" spans="2:6">
      <c r="B56" s="69" t="s">
        <v>545</v>
      </c>
      <c r="C56" s="70">
        <v>3</v>
      </c>
      <c r="D56" s="70"/>
      <c r="E56" s="70"/>
      <c r="F56" s="70"/>
    </row>
    <row r="57" ht="15.75" customHeight="1" spans="2:6">
      <c r="B57" s="69" t="s">
        <v>546</v>
      </c>
      <c r="C57" s="70">
        <v>4</v>
      </c>
      <c r="D57" s="70"/>
      <c r="E57" s="70"/>
      <c r="F57" s="70"/>
    </row>
    <row r="58" ht="18" customHeight="1" spans="2:6">
      <c r="B58" s="69" t="s">
        <v>547</v>
      </c>
      <c r="C58" s="70" t="s">
        <v>567</v>
      </c>
      <c r="D58" s="70"/>
      <c r="E58" s="70"/>
      <c r="F58" s="70"/>
    </row>
    <row r="59" ht="18" customHeight="1" spans="2:6">
      <c r="B59" s="69" t="s">
        <v>549</v>
      </c>
      <c r="C59" s="70" t="s">
        <v>568</v>
      </c>
      <c r="D59" s="70"/>
      <c r="E59" s="70"/>
      <c r="F59" s="70"/>
    </row>
    <row r="60" ht="36" customHeight="1" spans="2:6">
      <c r="B60" s="69" t="s">
        <v>551</v>
      </c>
      <c r="C60" s="70" t="s">
        <v>569</v>
      </c>
      <c r="D60" s="70"/>
      <c r="E60" s="70"/>
      <c r="F60" s="70"/>
    </row>
    <row r="61" ht="7.5" customHeight="1"/>
  </sheetData>
  <mergeCells count="46">
    <mergeCell ref="B1:F1"/>
    <mergeCell ref="B2:F2"/>
    <mergeCell ref="B4:F4"/>
    <mergeCell ref="B8:F8"/>
    <mergeCell ref="B14:F14"/>
    <mergeCell ref="B15:F15"/>
    <mergeCell ref="C16:F16"/>
    <mergeCell ref="C17:F17"/>
    <mergeCell ref="C18:F18"/>
    <mergeCell ref="C19:F19"/>
    <mergeCell ref="C20:F20"/>
    <mergeCell ref="C21:F21"/>
    <mergeCell ref="C22:F22"/>
    <mergeCell ref="C23:F23"/>
    <mergeCell ref="C24:F24"/>
    <mergeCell ref="B27:F27"/>
    <mergeCell ref="C28:F28"/>
    <mergeCell ref="C29:F29"/>
    <mergeCell ref="C30:F30"/>
    <mergeCell ref="C31:F31"/>
    <mergeCell ref="C32:F32"/>
    <mergeCell ref="C33:F33"/>
    <mergeCell ref="C34:F34"/>
    <mergeCell ref="C35:F35"/>
    <mergeCell ref="C36:F36"/>
    <mergeCell ref="B39:F39"/>
    <mergeCell ref="C40:F40"/>
    <mergeCell ref="C41:F41"/>
    <mergeCell ref="C42:F42"/>
    <mergeCell ref="C43:F43"/>
    <mergeCell ref="C44:F44"/>
    <mergeCell ref="C45:F45"/>
    <mergeCell ref="C46:F46"/>
    <mergeCell ref="C47:F47"/>
    <mergeCell ref="C48:F48"/>
    <mergeCell ref="B51:F51"/>
    <mergeCell ref="C52:F52"/>
    <mergeCell ref="C53:F53"/>
    <mergeCell ref="C54:F54"/>
    <mergeCell ref="C55:F55"/>
    <mergeCell ref="C56:F56"/>
    <mergeCell ref="C57:F57"/>
    <mergeCell ref="C58:F58"/>
    <mergeCell ref="C59:F59"/>
    <mergeCell ref="C60:F60"/>
    <mergeCell ref="B5:F6"/>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1"/>
  <sheetViews>
    <sheetView showGridLines="0" workbookViewId="0">
      <selection activeCell="D29" sqref="D29"/>
    </sheetView>
  </sheetViews>
  <sheetFormatPr defaultColWidth="8.66363636363636" defaultRowHeight="14.5" outlineLevelCol="4"/>
  <cols>
    <col min="1" max="1" width="3" customWidth="1"/>
    <col min="2" max="2" width="8" customWidth="1"/>
    <col min="3" max="3" width="30" customWidth="1"/>
    <col min="4" max="4" width="36" customWidth="1"/>
    <col min="5" max="5" width="14" customWidth="1"/>
    <col min="6" max="6" width="5" customWidth="1"/>
  </cols>
  <sheetData>
    <row r="1" ht="31.5" customHeight="1" spans="2:5">
      <c r="B1" s="1" t="s">
        <v>570</v>
      </c>
      <c r="C1" s="1"/>
      <c r="D1" s="1"/>
      <c r="E1" s="1"/>
    </row>
    <row r="2" ht="18" customHeight="1" spans="2:5">
      <c r="B2" s="53" t="s">
        <v>571</v>
      </c>
      <c r="C2" s="53"/>
      <c r="D2" s="53"/>
      <c r="E2" s="53"/>
    </row>
    <row r="3" ht="9.75" customHeight="1"/>
    <row r="4" ht="19.5" customHeight="1" spans="2:5">
      <c r="B4" s="2" t="s">
        <v>572</v>
      </c>
      <c r="C4" s="2" t="s">
        <v>573</v>
      </c>
      <c r="D4" s="2" t="s">
        <v>574</v>
      </c>
      <c r="E4" s="2" t="s">
        <v>575</v>
      </c>
    </row>
    <row r="5" ht="36" customHeight="1" spans="2:5">
      <c r="B5" s="6" t="s">
        <v>70</v>
      </c>
      <c r="C5" s="6" t="s">
        <v>576</v>
      </c>
      <c r="D5" s="43" t="s">
        <v>577</v>
      </c>
      <c r="E5" s="43" t="s">
        <v>578</v>
      </c>
    </row>
    <row r="6" ht="36" customHeight="1" spans="2:5">
      <c r="B6" s="12" t="s">
        <v>73</v>
      </c>
      <c r="C6" s="12" t="s">
        <v>579</v>
      </c>
      <c r="D6" s="8" t="s">
        <v>580</v>
      </c>
      <c r="E6" s="8" t="s">
        <v>581</v>
      </c>
    </row>
    <row r="7" ht="36" customHeight="1" spans="2:5">
      <c r="B7" s="27" t="s">
        <v>75</v>
      </c>
      <c r="C7" s="27" t="s">
        <v>582</v>
      </c>
      <c r="D7" s="36" t="s">
        <v>583</v>
      </c>
      <c r="E7" s="36" t="s">
        <v>584</v>
      </c>
    </row>
    <row r="8" ht="36" customHeight="1" spans="2:5">
      <c r="B8" s="12" t="s">
        <v>77</v>
      </c>
      <c r="C8" s="12" t="s">
        <v>585</v>
      </c>
      <c r="D8" s="8" t="s">
        <v>586</v>
      </c>
      <c r="E8" s="8" t="s">
        <v>587</v>
      </c>
    </row>
    <row r="9" ht="36" customHeight="1" spans="2:5">
      <c r="B9" s="27" t="s">
        <v>80</v>
      </c>
      <c r="C9" s="27" t="s">
        <v>588</v>
      </c>
      <c r="D9" s="36" t="s">
        <v>589</v>
      </c>
      <c r="E9" s="36" t="s">
        <v>590</v>
      </c>
    </row>
    <row r="10" ht="36" customHeight="1" spans="2:5">
      <c r="B10" s="12" t="s">
        <v>82</v>
      </c>
      <c r="C10" s="12" t="s">
        <v>497</v>
      </c>
      <c r="D10" s="8" t="s">
        <v>591</v>
      </c>
      <c r="E10" s="8" t="s">
        <v>592</v>
      </c>
    </row>
    <row r="11" ht="36" customHeight="1" spans="2:5">
      <c r="B11" s="6" t="s">
        <v>593</v>
      </c>
      <c r="C11" s="6" t="s">
        <v>502</v>
      </c>
      <c r="D11" s="43" t="s">
        <v>594</v>
      </c>
      <c r="E11" s="43" t="s">
        <v>590</v>
      </c>
    </row>
    <row r="12" ht="9.75" customHeight="1"/>
    <row r="13" ht="15.75" customHeight="1" spans="2:5">
      <c r="B13" s="34" t="s">
        <v>595</v>
      </c>
      <c r="C13" s="34"/>
      <c r="D13" s="34"/>
      <c r="E13" s="34"/>
    </row>
    <row r="14" ht="18" customHeight="1" spans="2:5">
      <c r="B14" s="61" t="s">
        <v>596</v>
      </c>
      <c r="C14" s="61" t="s">
        <v>597</v>
      </c>
      <c r="D14" s="61" t="s">
        <v>598</v>
      </c>
      <c r="E14" s="61"/>
    </row>
    <row r="15" ht="27.75" customHeight="1" spans="2:5">
      <c r="B15" s="62" t="s">
        <v>599</v>
      </c>
      <c r="C15" s="36" t="s">
        <v>600</v>
      </c>
      <c r="D15" s="63" t="s">
        <v>601</v>
      </c>
      <c r="E15" s="63"/>
    </row>
    <row r="16" ht="27.75" customHeight="1" spans="2:5">
      <c r="B16" s="62" t="s">
        <v>602</v>
      </c>
      <c r="C16" s="8" t="s">
        <v>603</v>
      </c>
      <c r="D16" s="63" t="s">
        <v>604</v>
      </c>
      <c r="E16" s="63"/>
    </row>
    <row r="17" ht="27.75" customHeight="1" spans="2:5">
      <c r="B17" s="62" t="s">
        <v>605</v>
      </c>
      <c r="C17" s="36" t="s">
        <v>606</v>
      </c>
      <c r="D17" s="63" t="s">
        <v>607</v>
      </c>
      <c r="E17" s="63"/>
    </row>
    <row r="18" ht="27.75" customHeight="1" spans="2:5">
      <c r="B18" s="62" t="s">
        <v>608</v>
      </c>
      <c r="C18" s="8" t="s">
        <v>609</v>
      </c>
      <c r="D18" s="63" t="s">
        <v>610</v>
      </c>
      <c r="E18" s="63"/>
    </row>
    <row r="19" ht="27.75" customHeight="1" spans="2:5">
      <c r="B19" s="62" t="s">
        <v>611</v>
      </c>
      <c r="C19" s="36" t="s">
        <v>612</v>
      </c>
      <c r="D19" s="63" t="s">
        <v>613</v>
      </c>
      <c r="E19" s="63"/>
    </row>
    <row r="20" ht="27.75" customHeight="1" spans="2:5">
      <c r="B20" s="62" t="s">
        <v>614</v>
      </c>
      <c r="C20" s="8" t="s">
        <v>615</v>
      </c>
      <c r="D20" s="63" t="s">
        <v>616</v>
      </c>
      <c r="E20" s="63"/>
    </row>
    <row r="21" ht="27.75" customHeight="1" spans="2:5">
      <c r="B21" s="62" t="s">
        <v>617</v>
      </c>
      <c r="C21" s="36" t="s">
        <v>618</v>
      </c>
      <c r="D21" s="63" t="s">
        <v>619</v>
      </c>
      <c r="E21" s="63"/>
    </row>
  </sheetData>
  <mergeCells count="10">
    <mergeCell ref="B1:E1"/>
    <mergeCell ref="B2:E2"/>
    <mergeCell ref="B13:E13"/>
    <mergeCell ref="D15:E15"/>
    <mergeCell ref="D16:E16"/>
    <mergeCell ref="D17:E17"/>
    <mergeCell ref="D18:E18"/>
    <mergeCell ref="D19:E19"/>
    <mergeCell ref="D20:E20"/>
    <mergeCell ref="D21:E21"/>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36"/>
  <sheetViews>
    <sheetView showGridLines="0" topLeftCell="A8" workbookViewId="0">
      <selection activeCell="B1" sqref="$A1:$XFD1048576"/>
    </sheetView>
  </sheetViews>
  <sheetFormatPr defaultColWidth="8.66363636363636" defaultRowHeight="14.5" outlineLevelCol="6"/>
  <cols>
    <col min="1" max="1" width="3" customWidth="1"/>
    <col min="2" max="2" width="22" customWidth="1"/>
    <col min="3" max="3" width="8" customWidth="1"/>
    <col min="4" max="7" width="20" customWidth="1"/>
    <col min="8" max="8" width="5" customWidth="1"/>
  </cols>
  <sheetData>
    <row r="1" ht="31.5" customHeight="1" spans="2:7">
      <c r="B1" s="1" t="s">
        <v>620</v>
      </c>
      <c r="C1" s="1"/>
      <c r="D1" s="1"/>
      <c r="E1" s="1"/>
      <c r="F1" s="1"/>
      <c r="G1" s="1"/>
    </row>
    <row r="2" ht="18" customHeight="1" spans="2:7">
      <c r="B2" s="53" t="s">
        <v>621</v>
      </c>
      <c r="C2" s="53"/>
      <c r="D2" s="53"/>
      <c r="E2" s="53"/>
      <c r="F2" s="53"/>
      <c r="G2" s="53"/>
    </row>
    <row r="3" ht="9.75" customHeight="1"/>
    <row r="4" ht="15.75" customHeight="1" spans="2:7">
      <c r="B4" s="34" t="s">
        <v>622</v>
      </c>
      <c r="C4" s="34"/>
      <c r="D4" s="34"/>
      <c r="E4" s="34"/>
      <c r="F4" s="34"/>
      <c r="G4" s="34"/>
    </row>
    <row r="5" ht="24" customHeight="1" spans="2:7">
      <c r="B5" s="2" t="s">
        <v>623</v>
      </c>
      <c r="C5" s="2" t="s">
        <v>624</v>
      </c>
      <c r="D5" s="2" t="s">
        <v>424</v>
      </c>
      <c r="E5" s="2" t="s">
        <v>625</v>
      </c>
      <c r="F5" s="2" t="s">
        <v>626</v>
      </c>
      <c r="G5" s="2" t="s">
        <v>627</v>
      </c>
    </row>
    <row r="6" ht="48" customHeight="1" spans="2:7">
      <c r="B6" s="6" t="s">
        <v>628</v>
      </c>
      <c r="C6" s="6">
        <v>3</v>
      </c>
      <c r="D6" s="6" t="s">
        <v>629</v>
      </c>
      <c r="E6" s="40" t="s">
        <v>630</v>
      </c>
      <c r="F6" s="46" t="s">
        <v>631</v>
      </c>
      <c r="G6" s="52" t="s">
        <v>632</v>
      </c>
    </row>
    <row r="7" ht="48" customHeight="1" spans="2:7">
      <c r="B7" s="32" t="s">
        <v>633</v>
      </c>
      <c r="C7" s="32">
        <v>3</v>
      </c>
      <c r="D7" s="32" t="s">
        <v>629</v>
      </c>
      <c r="E7" s="40" t="s">
        <v>634</v>
      </c>
      <c r="F7" s="46" t="s">
        <v>635</v>
      </c>
      <c r="G7" s="52" t="s">
        <v>636</v>
      </c>
    </row>
    <row r="8" ht="48" customHeight="1" spans="2:7">
      <c r="B8" s="22" t="s">
        <v>637</v>
      </c>
      <c r="C8" s="22">
        <v>2</v>
      </c>
      <c r="D8" s="22" t="s">
        <v>638</v>
      </c>
      <c r="E8" s="40" t="s">
        <v>639</v>
      </c>
      <c r="F8" s="46" t="s">
        <v>640</v>
      </c>
      <c r="G8" s="52" t="s">
        <v>641</v>
      </c>
    </row>
    <row r="9" ht="48" customHeight="1" spans="2:7">
      <c r="B9" s="17" t="s">
        <v>642</v>
      </c>
      <c r="C9" s="17">
        <v>3</v>
      </c>
      <c r="D9" s="17" t="s">
        <v>629</v>
      </c>
      <c r="E9" s="40" t="s">
        <v>643</v>
      </c>
      <c r="F9" s="46" t="s">
        <v>644</v>
      </c>
      <c r="G9" s="52" t="s">
        <v>645</v>
      </c>
    </row>
    <row r="10" ht="48" customHeight="1" spans="2:7">
      <c r="B10" s="27" t="s">
        <v>646</v>
      </c>
      <c r="C10" s="27">
        <v>2</v>
      </c>
      <c r="D10" s="27" t="s">
        <v>638</v>
      </c>
      <c r="E10" s="40" t="s">
        <v>647</v>
      </c>
      <c r="F10" s="46" t="s">
        <v>648</v>
      </c>
      <c r="G10" s="52" t="s">
        <v>649</v>
      </c>
    </row>
    <row r="11" ht="48" customHeight="1" spans="2:7">
      <c r="B11" s="12" t="s">
        <v>650</v>
      </c>
      <c r="C11" s="12">
        <v>1</v>
      </c>
      <c r="D11" s="12" t="s">
        <v>651</v>
      </c>
      <c r="E11" s="40" t="s">
        <v>652</v>
      </c>
      <c r="F11" s="46" t="s">
        <v>653</v>
      </c>
      <c r="G11" s="52" t="s">
        <v>654</v>
      </c>
    </row>
    <row r="12" ht="48" customHeight="1" spans="2:7">
      <c r="B12" s="6" t="s">
        <v>655</v>
      </c>
      <c r="C12" s="6">
        <v>1</v>
      </c>
      <c r="D12" s="6" t="s">
        <v>651</v>
      </c>
      <c r="E12" s="40" t="s">
        <v>656</v>
      </c>
      <c r="F12" s="46" t="s">
        <v>657</v>
      </c>
      <c r="G12" s="52" t="s">
        <v>658</v>
      </c>
    </row>
    <row r="13" ht="24" customHeight="1" spans="2:7">
      <c r="B13" s="54" t="s">
        <v>659</v>
      </c>
      <c r="C13" s="54"/>
      <c r="D13" s="54"/>
      <c r="E13" s="55">
        <f>SUM(C6:C12)</f>
        <v>15</v>
      </c>
      <c r="F13" s="54" t="s">
        <v>660</v>
      </c>
      <c r="G13" s="54"/>
    </row>
    <row r="14" ht="9.75" customHeight="1"/>
    <row r="15" ht="15.75" customHeight="1" spans="2:7">
      <c r="B15" s="34" t="s">
        <v>661</v>
      </c>
      <c r="C15" s="34"/>
      <c r="D15" s="34"/>
      <c r="E15" s="34"/>
      <c r="F15" s="34"/>
      <c r="G15" s="34"/>
    </row>
    <row r="16" ht="18" customHeight="1" spans="2:7">
      <c r="B16" s="2" t="s">
        <v>624</v>
      </c>
      <c r="C16" s="2" t="s">
        <v>662</v>
      </c>
      <c r="D16" s="2" t="s">
        <v>663</v>
      </c>
      <c r="E16" s="2"/>
      <c r="F16" s="2"/>
      <c r="G16" s="2"/>
    </row>
    <row r="17" ht="24" customHeight="1" spans="2:7">
      <c r="B17" s="39" t="s">
        <v>664</v>
      </c>
      <c r="C17" s="32" t="s">
        <v>665</v>
      </c>
      <c r="D17" s="40" t="s">
        <v>666</v>
      </c>
      <c r="E17" s="40"/>
      <c r="F17" s="40"/>
      <c r="G17" s="40"/>
    </row>
    <row r="18" ht="24" customHeight="1" spans="2:7">
      <c r="B18" s="42" t="s">
        <v>667</v>
      </c>
      <c r="C18" s="6" t="s">
        <v>668</v>
      </c>
      <c r="D18" s="43" t="s">
        <v>669</v>
      </c>
      <c r="E18" s="43"/>
      <c r="F18" s="43"/>
      <c r="G18" s="43"/>
    </row>
    <row r="19" ht="24" customHeight="1" spans="2:7">
      <c r="B19" s="45" t="s">
        <v>670</v>
      </c>
      <c r="C19" s="22" t="s">
        <v>671</v>
      </c>
      <c r="D19" s="46" t="s">
        <v>672</v>
      </c>
      <c r="E19" s="46"/>
      <c r="F19" s="46"/>
      <c r="G19" s="46"/>
    </row>
    <row r="20" ht="24" customHeight="1" spans="2:7">
      <c r="B20" s="48" t="s">
        <v>673</v>
      </c>
      <c r="C20" s="56" t="s">
        <v>674</v>
      </c>
      <c r="D20" s="49" t="s">
        <v>675</v>
      </c>
      <c r="E20" s="49"/>
      <c r="F20" s="49"/>
      <c r="G20" s="49"/>
    </row>
    <row r="21" ht="24" customHeight="1" spans="2:7">
      <c r="B21" s="51" t="s">
        <v>676</v>
      </c>
      <c r="C21" s="57" t="s">
        <v>677</v>
      </c>
      <c r="D21" s="52" t="s">
        <v>678</v>
      </c>
      <c r="E21" s="52"/>
      <c r="F21" s="52"/>
      <c r="G21" s="52"/>
    </row>
    <row r="22" ht="9.75" customHeight="1"/>
    <row r="23" ht="15.75" customHeight="1" spans="2:7">
      <c r="B23" s="34" t="s">
        <v>679</v>
      </c>
      <c r="C23" s="34"/>
      <c r="D23" s="34"/>
      <c r="E23" s="34"/>
      <c r="F23" s="34"/>
      <c r="G23" s="34"/>
    </row>
    <row r="24" ht="18" customHeight="1" spans="2:7">
      <c r="B24" s="2" t="s">
        <v>66</v>
      </c>
      <c r="C24" s="2" t="s">
        <v>242</v>
      </c>
      <c r="D24" s="2"/>
      <c r="E24" s="2"/>
      <c r="F24" s="2" t="s">
        <v>680</v>
      </c>
      <c r="G24" s="2" t="s">
        <v>624</v>
      </c>
    </row>
    <row r="25" ht="19.5" customHeight="1" spans="2:7">
      <c r="B25" s="58" t="s">
        <v>70</v>
      </c>
      <c r="C25" s="36" t="s">
        <v>681</v>
      </c>
      <c r="D25" s="36"/>
      <c r="E25" s="36"/>
      <c r="F25" s="59"/>
      <c r="G25" s="59"/>
    </row>
    <row r="26" ht="19.5" customHeight="1" spans="2:7">
      <c r="B26" s="60" t="s">
        <v>73</v>
      </c>
      <c r="C26" s="8" t="s">
        <v>682</v>
      </c>
      <c r="D26" s="8"/>
      <c r="E26" s="8"/>
      <c r="F26" s="59"/>
      <c r="G26" s="59"/>
    </row>
    <row r="27" ht="19.5" customHeight="1" spans="2:7">
      <c r="B27" s="58" t="s">
        <v>75</v>
      </c>
      <c r="C27" s="36" t="s">
        <v>683</v>
      </c>
      <c r="D27" s="36"/>
      <c r="E27" s="36"/>
      <c r="F27" s="59"/>
      <c r="G27" s="59"/>
    </row>
    <row r="28" ht="19.5" customHeight="1" spans="2:7">
      <c r="B28" s="60" t="s">
        <v>77</v>
      </c>
      <c r="C28" s="8" t="s">
        <v>684</v>
      </c>
      <c r="D28" s="8"/>
      <c r="E28" s="8"/>
      <c r="F28" s="59"/>
      <c r="G28" s="59"/>
    </row>
    <row r="29" ht="19.5" customHeight="1" spans="2:7">
      <c r="B29" s="58" t="s">
        <v>80</v>
      </c>
      <c r="C29" s="36" t="s">
        <v>685</v>
      </c>
      <c r="D29" s="36"/>
      <c r="E29" s="36"/>
      <c r="F29" s="59"/>
      <c r="G29" s="59"/>
    </row>
    <row r="30" ht="19.5" customHeight="1" spans="2:7">
      <c r="B30" s="60" t="s">
        <v>82</v>
      </c>
      <c r="C30" s="8" t="s">
        <v>686</v>
      </c>
      <c r="D30" s="8"/>
      <c r="E30" s="8"/>
      <c r="F30" s="59"/>
      <c r="G30" s="59"/>
    </row>
    <row r="31" ht="19.5" customHeight="1" spans="2:7">
      <c r="B31" s="58" t="s">
        <v>593</v>
      </c>
      <c r="C31" s="36" t="s">
        <v>687</v>
      </c>
      <c r="D31" s="36"/>
      <c r="E31" s="36"/>
      <c r="F31" s="59"/>
      <c r="G31" s="59"/>
    </row>
    <row r="32" ht="19.5" customHeight="1" spans="2:7">
      <c r="B32" s="60" t="s">
        <v>688</v>
      </c>
      <c r="C32" s="8" t="s">
        <v>689</v>
      </c>
      <c r="D32" s="8"/>
      <c r="E32" s="8"/>
      <c r="F32" s="59"/>
      <c r="G32" s="59"/>
    </row>
    <row r="33" ht="19.5" customHeight="1" spans="2:7">
      <c r="B33" s="58" t="s">
        <v>690</v>
      </c>
      <c r="C33" s="36" t="s">
        <v>691</v>
      </c>
      <c r="D33" s="36"/>
      <c r="E33" s="36"/>
      <c r="F33" s="59"/>
      <c r="G33" s="59"/>
    </row>
    <row r="34" ht="19.5" customHeight="1" spans="2:7">
      <c r="B34" s="60" t="s">
        <v>692</v>
      </c>
      <c r="C34" s="8" t="s">
        <v>693</v>
      </c>
      <c r="D34" s="8"/>
      <c r="E34" s="8"/>
      <c r="F34" s="59"/>
      <c r="G34" s="59"/>
    </row>
    <row r="35" ht="19.5" customHeight="1" spans="2:7">
      <c r="B35" s="58" t="s">
        <v>694</v>
      </c>
      <c r="C35" s="36" t="s">
        <v>695</v>
      </c>
      <c r="D35" s="36"/>
      <c r="E35" s="36"/>
      <c r="F35" s="59"/>
      <c r="G35" s="59"/>
    </row>
    <row r="36" ht="19.5" customHeight="1" spans="2:7">
      <c r="B36" s="60" t="s">
        <v>696</v>
      </c>
      <c r="C36" s="8" t="s">
        <v>697</v>
      </c>
      <c r="D36" s="8"/>
      <c r="E36" s="8"/>
      <c r="F36" s="59"/>
      <c r="G36" s="59"/>
    </row>
  </sheetData>
  <mergeCells count="25">
    <mergeCell ref="B1:G1"/>
    <mergeCell ref="B2:G2"/>
    <mergeCell ref="B4:G4"/>
    <mergeCell ref="B13:D13"/>
    <mergeCell ref="F13:G13"/>
    <mergeCell ref="B15:G15"/>
    <mergeCell ref="D17:G17"/>
    <mergeCell ref="D18:G18"/>
    <mergeCell ref="D19:G19"/>
    <mergeCell ref="D20:G20"/>
    <mergeCell ref="D21:G21"/>
    <mergeCell ref="B23:G23"/>
    <mergeCell ref="C24:D24"/>
    <mergeCell ref="C25:E25"/>
    <mergeCell ref="C26:E26"/>
    <mergeCell ref="C27:E27"/>
    <mergeCell ref="C28:E28"/>
    <mergeCell ref="C29:E29"/>
    <mergeCell ref="C30:E30"/>
    <mergeCell ref="C31:E31"/>
    <mergeCell ref="C32:E32"/>
    <mergeCell ref="C33:E33"/>
    <mergeCell ref="C34:E34"/>
    <mergeCell ref="C35:E35"/>
    <mergeCell ref="C36:E36"/>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26"/>
  <sheetViews>
    <sheetView showGridLines="0" topLeftCell="A17" workbookViewId="0">
      <selection activeCell="D3" sqref="D3"/>
    </sheetView>
  </sheetViews>
  <sheetFormatPr defaultColWidth="8.66363636363636" defaultRowHeight="14.5" outlineLevelCol="6"/>
  <cols>
    <col min="1" max="1" width="3" customWidth="1"/>
    <col min="2" max="2" width="5" customWidth="1"/>
    <col min="3" max="3" width="22" customWidth="1"/>
    <col min="4" max="5" width="20" customWidth="1"/>
    <col min="6" max="6" width="8" customWidth="1"/>
    <col min="7" max="7" width="22" customWidth="1"/>
    <col min="8" max="8" width="5" customWidth="1"/>
  </cols>
  <sheetData>
    <row r="1" ht="31.5" customHeight="1" spans="2:7">
      <c r="B1" s="1" t="s">
        <v>698</v>
      </c>
      <c r="C1" s="1"/>
      <c r="D1" s="1"/>
      <c r="E1" s="1"/>
      <c r="F1" s="1"/>
      <c r="G1" s="1"/>
    </row>
    <row r="2" ht="7.5" customHeight="1"/>
    <row r="3" ht="21.75" customHeight="1" spans="2:7">
      <c r="B3" s="2" t="s">
        <v>66</v>
      </c>
      <c r="C3" s="2" t="s">
        <v>484</v>
      </c>
      <c r="D3" s="2" t="s">
        <v>699</v>
      </c>
      <c r="E3" s="2" t="s">
        <v>700</v>
      </c>
      <c r="F3" s="2" t="s">
        <v>424</v>
      </c>
      <c r="G3" s="2" t="s">
        <v>701</v>
      </c>
    </row>
    <row r="4" ht="42" customHeight="1" spans="2:7">
      <c r="B4" s="3">
        <v>1</v>
      </c>
      <c r="C4" s="4" t="s">
        <v>561</v>
      </c>
      <c r="D4" s="5" t="s">
        <v>702</v>
      </c>
      <c r="E4" s="6" t="s">
        <v>703</v>
      </c>
      <c r="F4" s="7" t="s">
        <v>428</v>
      </c>
      <c r="G4" s="8" t="s">
        <v>704</v>
      </c>
    </row>
    <row r="5" ht="42" customHeight="1" spans="2:7">
      <c r="B5" s="9">
        <v>2</v>
      </c>
      <c r="C5" s="10" t="s">
        <v>544</v>
      </c>
      <c r="D5" s="11" t="s">
        <v>705</v>
      </c>
      <c r="E5" s="12" t="s">
        <v>706</v>
      </c>
      <c r="F5" s="13" t="s">
        <v>431</v>
      </c>
      <c r="G5" s="8" t="s">
        <v>707</v>
      </c>
    </row>
    <row r="6" ht="42" customHeight="1" spans="2:7">
      <c r="B6" s="14">
        <v>3</v>
      </c>
      <c r="C6" s="15" t="s">
        <v>708</v>
      </c>
      <c r="D6" s="16" t="s">
        <v>709</v>
      </c>
      <c r="E6" s="17" t="s">
        <v>710</v>
      </c>
      <c r="F6" s="18" t="s">
        <v>434</v>
      </c>
      <c r="G6" s="8" t="s">
        <v>711</v>
      </c>
    </row>
    <row r="7" ht="42" customHeight="1" spans="2:7">
      <c r="B7" s="19">
        <v>4</v>
      </c>
      <c r="C7" s="20" t="s">
        <v>712</v>
      </c>
      <c r="D7" s="21" t="s">
        <v>713</v>
      </c>
      <c r="E7" s="22" t="s">
        <v>714</v>
      </c>
      <c r="F7" s="23" t="s">
        <v>428</v>
      </c>
      <c r="G7" s="8" t="s">
        <v>715</v>
      </c>
    </row>
    <row r="8" ht="42" customHeight="1" spans="2:7">
      <c r="B8" s="24">
        <v>5</v>
      </c>
      <c r="C8" s="25" t="s">
        <v>533</v>
      </c>
      <c r="D8" s="26" t="s">
        <v>716</v>
      </c>
      <c r="E8" s="27" t="s">
        <v>717</v>
      </c>
      <c r="F8" s="28" t="s">
        <v>428</v>
      </c>
      <c r="G8" s="8" t="s">
        <v>718</v>
      </c>
    </row>
    <row r="9" ht="42" customHeight="1" spans="2:7">
      <c r="B9" s="29">
        <v>6</v>
      </c>
      <c r="C9" s="30" t="s">
        <v>529</v>
      </c>
      <c r="D9" s="31" t="s">
        <v>719</v>
      </c>
      <c r="E9" s="32" t="s">
        <v>720</v>
      </c>
      <c r="F9" s="33" t="s">
        <v>428</v>
      </c>
      <c r="G9" s="8" t="s">
        <v>721</v>
      </c>
    </row>
    <row r="10" ht="42" customHeight="1" spans="2:7">
      <c r="B10" s="9">
        <v>7</v>
      </c>
      <c r="C10" s="10" t="s">
        <v>555</v>
      </c>
      <c r="D10" s="11" t="s">
        <v>722</v>
      </c>
      <c r="E10" s="12" t="s">
        <v>723</v>
      </c>
      <c r="F10" s="13" t="s">
        <v>443</v>
      </c>
      <c r="G10" s="8" t="s">
        <v>724</v>
      </c>
    </row>
    <row r="11" ht="42" customHeight="1" spans="2:7">
      <c r="B11" s="3">
        <v>8</v>
      </c>
      <c r="C11" s="4" t="s">
        <v>725</v>
      </c>
      <c r="D11" s="5" t="s">
        <v>726</v>
      </c>
      <c r="E11" s="6" t="s">
        <v>727</v>
      </c>
      <c r="F11" s="7" t="s">
        <v>434</v>
      </c>
      <c r="G11" s="8" t="s">
        <v>728</v>
      </c>
    </row>
    <row r="12" ht="9.75" customHeight="1"/>
    <row r="13" ht="15.75" customHeight="1" spans="2:7">
      <c r="B13" s="34" t="s">
        <v>729</v>
      </c>
      <c r="C13" s="34"/>
      <c r="D13" s="34"/>
      <c r="E13" s="34"/>
      <c r="F13" s="34"/>
      <c r="G13" s="34"/>
    </row>
    <row r="14" ht="18" customHeight="1" spans="2:7">
      <c r="B14" s="35" t="s">
        <v>730</v>
      </c>
      <c r="C14" s="35" t="s">
        <v>731</v>
      </c>
      <c r="D14" s="35"/>
      <c r="E14" s="35"/>
      <c r="F14" s="35" t="s">
        <v>732</v>
      </c>
      <c r="G14" s="35"/>
    </row>
    <row r="15" ht="30" customHeight="1" spans="2:7">
      <c r="B15" s="22" t="s">
        <v>733</v>
      </c>
      <c r="C15" s="36" t="s">
        <v>734</v>
      </c>
      <c r="D15" s="36"/>
      <c r="E15" s="36"/>
      <c r="F15" s="37" t="s">
        <v>735</v>
      </c>
      <c r="G15" s="37"/>
    </row>
    <row r="16" ht="30" customHeight="1" spans="2:7">
      <c r="B16" s="22" t="s">
        <v>736</v>
      </c>
      <c r="C16" s="8" t="s">
        <v>737</v>
      </c>
      <c r="D16" s="8"/>
      <c r="E16" s="8"/>
      <c r="F16" s="37" t="s">
        <v>738</v>
      </c>
      <c r="G16" s="37"/>
    </row>
    <row r="17" ht="30" customHeight="1" spans="2:7">
      <c r="B17" s="22" t="s">
        <v>739</v>
      </c>
      <c r="C17" s="36" t="s">
        <v>740</v>
      </c>
      <c r="D17" s="36"/>
      <c r="E17" s="36"/>
      <c r="F17" s="37" t="s">
        <v>741</v>
      </c>
      <c r="G17" s="37"/>
    </row>
    <row r="18" ht="30" customHeight="1" spans="2:7">
      <c r="B18" s="22" t="s">
        <v>742</v>
      </c>
      <c r="C18" s="8" t="s">
        <v>743</v>
      </c>
      <c r="D18" s="8"/>
      <c r="E18" s="8"/>
      <c r="F18" s="37" t="s">
        <v>744</v>
      </c>
      <c r="G18" s="37"/>
    </row>
    <row r="19" ht="9.75" customHeight="1"/>
    <row r="20" ht="15.75" customHeight="1" spans="2:7">
      <c r="B20" s="34" t="s">
        <v>745</v>
      </c>
      <c r="C20" s="34"/>
      <c r="D20" s="34"/>
      <c r="E20" s="34"/>
      <c r="F20" s="34"/>
      <c r="G20" s="34"/>
    </row>
    <row r="21" ht="18" customHeight="1" spans="2:7">
      <c r="B21" s="2" t="s">
        <v>85</v>
      </c>
      <c r="C21" s="2" t="s">
        <v>86</v>
      </c>
      <c r="D21" s="2" t="s">
        <v>87</v>
      </c>
      <c r="E21" s="2"/>
      <c r="F21" s="2" t="s">
        <v>746</v>
      </c>
      <c r="G21" s="2"/>
    </row>
    <row r="22" ht="24" customHeight="1" spans="2:7">
      <c r="B22" s="38">
        <v>5</v>
      </c>
      <c r="C22" s="39" t="s">
        <v>89</v>
      </c>
      <c r="D22" s="40" t="s">
        <v>90</v>
      </c>
      <c r="E22" s="40"/>
      <c r="F22" s="11" t="s">
        <v>91</v>
      </c>
      <c r="G22" s="11"/>
    </row>
    <row r="23" ht="24" customHeight="1" spans="2:7">
      <c r="B23" s="41">
        <v>4</v>
      </c>
      <c r="C23" s="42" t="s">
        <v>92</v>
      </c>
      <c r="D23" s="43" t="s">
        <v>93</v>
      </c>
      <c r="E23" s="43"/>
      <c r="F23" s="11" t="s">
        <v>94</v>
      </c>
      <c r="G23" s="11"/>
    </row>
    <row r="24" ht="24" customHeight="1" spans="2:7">
      <c r="B24" s="44">
        <v>3</v>
      </c>
      <c r="C24" s="45" t="s">
        <v>95</v>
      </c>
      <c r="D24" s="46" t="s">
        <v>96</v>
      </c>
      <c r="E24" s="46"/>
      <c r="F24" s="11" t="s">
        <v>97</v>
      </c>
      <c r="G24" s="11"/>
    </row>
    <row r="25" ht="24" customHeight="1" spans="2:7">
      <c r="B25" s="47">
        <v>2</v>
      </c>
      <c r="C25" s="48" t="s">
        <v>98</v>
      </c>
      <c r="D25" s="49" t="s">
        <v>99</v>
      </c>
      <c r="E25" s="49"/>
      <c r="F25" s="11" t="s">
        <v>100</v>
      </c>
      <c r="G25" s="11"/>
    </row>
    <row r="26" ht="24" customHeight="1" spans="2:7">
      <c r="B26" s="50">
        <v>1</v>
      </c>
      <c r="C26" s="51" t="s">
        <v>101</v>
      </c>
      <c r="D26" s="52" t="s">
        <v>102</v>
      </c>
      <c r="E26" s="52"/>
      <c r="F26" s="11" t="s">
        <v>103</v>
      </c>
      <c r="G26" s="11"/>
    </row>
  </sheetData>
  <mergeCells count="25">
    <mergeCell ref="B1:G1"/>
    <mergeCell ref="B13:G13"/>
    <mergeCell ref="C14:E14"/>
    <mergeCell ref="F14:G14"/>
    <mergeCell ref="C15:E15"/>
    <mergeCell ref="F15:G15"/>
    <mergeCell ref="C16:E16"/>
    <mergeCell ref="F16:G16"/>
    <mergeCell ref="C17:E17"/>
    <mergeCell ref="F17:G17"/>
    <mergeCell ref="C18:E18"/>
    <mergeCell ref="F18:G18"/>
    <mergeCell ref="B20:G20"/>
    <mergeCell ref="D21:E21"/>
    <mergeCell ref="F21:G21"/>
    <mergeCell ref="D22:E22"/>
    <mergeCell ref="F22:G22"/>
    <mergeCell ref="D23:E23"/>
    <mergeCell ref="F23:G23"/>
    <mergeCell ref="D24:E24"/>
    <mergeCell ref="F24:G24"/>
    <mergeCell ref="D25:E25"/>
    <mergeCell ref="F25:G25"/>
    <mergeCell ref="D26:E26"/>
    <mergeCell ref="F26:G26"/>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 Session Setup</vt:lpstr>
      <vt:lpstr>📱 Structured — App 1</vt:lpstr>
      <vt:lpstr>📱 Structured — App 2</vt:lpstr>
      <vt:lpstr>App 1 (All 8)</vt:lpstr>
      <vt:lpstr>App 2 (All 8)</vt:lpstr>
      <vt:lpstr>📊 Comparative</vt:lpstr>
      <vt:lpstr>💡 Recommendations</vt:lpstr>
      <vt:lpstr>📄 Report Outline</vt:lpstr>
      <vt:lpstr>🏆 Grading Rubric</vt:lpstr>
      <vt:lpstr>📖 ISO 25010 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DIRECT BUY</cp:lastModifiedBy>
  <cp:revision>0</cp:revision>
  <dcterms:created xsi:type="dcterms:W3CDTF">2026-04-14T07:57:00Z</dcterms:created>
  <dcterms:modified xsi:type="dcterms:W3CDTF">2026-04-27T07:29:51Z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C0B5FDC110F6483DA8FDD4B63BE9AF11_12</vt:lpwstr>
  </property>
  <property fmtid="{D5CDD505-2E9C-101B-9397-08002B2CF9AE}" pid="3" name="KSOProductBuildVer">
    <vt:lpwstr>1033-12.1.0.25862</vt:lpwstr>
  </property>
  <property fmtid="{D5CDD505-2E9C-101B-9397-08002B2CF9AE}" pid="4" name="CalculationRule">
    <vt:i4>0</vt:i4>
  </property>
</Properties>
</file>