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6a_Projekte\4000-4099\4078\1 Brandschutz\1 Arbeitsordner Brandschutz\"/>
    </mc:Choice>
  </mc:AlternateContent>
  <xr:revisionPtr revIDLastSave="0" documentId="13_ncr:1_{0580F90A-B8EB-4AFD-88FA-9C6611E9D6AD}" xr6:coauthVersionLast="47" xr6:coauthVersionMax="47" xr10:uidLastSave="{00000000-0000-0000-0000-000000000000}"/>
  <bookViews>
    <workbookView xWindow="28680" yWindow="-120" windowWidth="29040" windowHeight="15720" xr2:uid="{AAE5F01C-B224-43E4-9E6F-8BFE20730BAC}"/>
  </bookViews>
  <sheets>
    <sheet name="Ermittlung tä" sheetId="1" r:id="rId1"/>
    <sheet name="Brandlas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 l="1"/>
  <c r="B17" i="1" s="1"/>
  <c r="B20" i="1"/>
  <c r="B18" i="1" l="1"/>
  <c r="B22" i="1" s="1"/>
  <c r="B24" i="1" s="1"/>
  <c r="F34" i="1" l="1"/>
  <c r="G34" i="1" s="1"/>
  <c r="F35" i="1"/>
  <c r="G35" i="1" s="1"/>
  <c r="F36" i="1"/>
  <c r="G36" i="1" s="1"/>
</calcChain>
</file>

<file path=xl/sharedStrings.xml><?xml version="1.0" encoding="utf-8"?>
<sst xmlns="http://schemas.openxmlformats.org/spreadsheetml/2006/main" count="27" uniqueCount="24">
  <si>
    <t>Nachweis nach Abschnitt 7 MIndBauRL</t>
  </si>
  <si>
    <t>hier Ermittlung tä</t>
  </si>
  <si>
    <t>Brandlast / Fläche</t>
  </si>
  <si>
    <t>[kwh/m²]</t>
  </si>
  <si>
    <t>Hallenfläche</t>
  </si>
  <si>
    <t>m²</t>
  </si>
  <si>
    <t>Umrechnungsfaktor c</t>
  </si>
  <si>
    <t>Wärmeabzugsflächen</t>
  </si>
  <si>
    <t>Ah</t>
  </si>
  <si>
    <t>Av</t>
  </si>
  <si>
    <t>ah</t>
  </si>
  <si>
    <t>av</t>
  </si>
  <si>
    <t>beta w</t>
  </si>
  <si>
    <t>w0</t>
  </si>
  <si>
    <t>alpha w</t>
  </si>
  <si>
    <t>Hallenhöhe</t>
  </si>
  <si>
    <t>w</t>
  </si>
  <si>
    <t>tä</t>
  </si>
  <si>
    <t>Sicherheitsbeiwerte gamma</t>
  </si>
  <si>
    <t>SKb 3</t>
  </si>
  <si>
    <t>Skb 2</t>
  </si>
  <si>
    <t>Skb 1</t>
  </si>
  <si>
    <t>alpha</t>
  </si>
  <si>
    <t>erf 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</si>
</sst>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447676</xdr:colOff>
      <xdr:row>0</xdr:row>
      <xdr:rowOff>0</xdr:rowOff>
    </xdr:from>
    <xdr:to>
      <xdr:col>15</xdr:col>
      <xdr:colOff>473075</xdr:colOff>
      <xdr:row>31</xdr:row>
      <xdr:rowOff>152558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B192909-E4DB-4733-AD06-5DFF8CA67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1" y="0"/>
          <a:ext cx="6121399" cy="57627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132286</xdr:colOff>
      <xdr:row>66</xdr:row>
      <xdr:rowOff>55650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8AEBB33-67A7-42E7-8717-BFE09F754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4286" cy="120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85725</xdr:colOff>
      <xdr:row>0</xdr:row>
      <xdr:rowOff>57150</xdr:rowOff>
    </xdr:from>
    <xdr:to>
      <xdr:col>22</xdr:col>
      <xdr:colOff>218011</xdr:colOff>
      <xdr:row>66</xdr:row>
      <xdr:rowOff>112800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D55D395-6479-4075-B966-F8932A7D5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7725" y="57150"/>
          <a:ext cx="8514286" cy="12000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173182</xdr:colOff>
      <xdr:row>0</xdr:row>
      <xdr:rowOff>0</xdr:rowOff>
    </xdr:from>
    <xdr:to>
      <xdr:col>33</xdr:col>
      <xdr:colOff>305468</xdr:colOff>
      <xdr:row>69</xdr:row>
      <xdr:rowOff>44105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1ACCED76-FDCC-46BC-9468-E464003E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37182" y="0"/>
          <a:ext cx="8514286" cy="11993650"/>
        </a:xfrm>
        <a:prstGeom prst="rect">
          <a:avLst/>
        </a:prstGeom>
      </xdr:spPr>
    </xdr:pic>
    <xdr:clientData/>
  </xdr:twoCellAnchor>
  <xdr:twoCellAnchor editAs="oneCell">
    <xdr:from>
      <xdr:col>33</xdr:col>
      <xdr:colOff>277091</xdr:colOff>
      <xdr:row>0</xdr:row>
      <xdr:rowOff>0</xdr:rowOff>
    </xdr:from>
    <xdr:to>
      <xdr:col>44</xdr:col>
      <xdr:colOff>409377</xdr:colOff>
      <xdr:row>69</xdr:row>
      <xdr:rowOff>47280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18721514-6D88-491B-8D49-9F806B86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23091" y="0"/>
          <a:ext cx="8514286" cy="11996825"/>
        </a:xfrm>
        <a:prstGeom prst="rect">
          <a:avLst/>
        </a:prstGeom>
      </xdr:spPr>
    </xdr:pic>
    <xdr:clientData/>
  </xdr:twoCellAnchor>
  <xdr:twoCellAnchor editAs="oneCell">
    <xdr:from>
      <xdr:col>44</xdr:col>
      <xdr:colOff>432954</xdr:colOff>
      <xdr:row>0</xdr:row>
      <xdr:rowOff>0</xdr:rowOff>
    </xdr:from>
    <xdr:to>
      <xdr:col>55</xdr:col>
      <xdr:colOff>565240</xdr:colOff>
      <xdr:row>69</xdr:row>
      <xdr:rowOff>47280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D42965AD-363D-4E66-87B3-E4BF15DF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960954" y="0"/>
          <a:ext cx="8514286" cy="119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8566-F952-4675-828C-82B2DD7E52F0}">
  <dimension ref="A1:G36"/>
  <sheetViews>
    <sheetView tabSelected="1" workbookViewId="0">
      <selection activeCell="B5" sqref="B5"/>
    </sheetView>
  </sheetViews>
  <sheetFormatPr baseColWidth="10" defaultRowHeight="14.5" x14ac:dyDescent="0.35"/>
  <cols>
    <col min="1" max="1" width="28.26953125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4" spans="1:3" x14ac:dyDescent="0.35">
      <c r="A4" t="s">
        <v>2</v>
      </c>
      <c r="B4">
        <v>49.9</v>
      </c>
      <c r="C4" t="s">
        <v>3</v>
      </c>
    </row>
    <row r="5" spans="1:3" x14ac:dyDescent="0.35">
      <c r="A5" t="s">
        <v>4</v>
      </c>
      <c r="B5">
        <v>7970</v>
      </c>
      <c r="C5" t="s">
        <v>5</v>
      </c>
    </row>
    <row r="6" spans="1:3" x14ac:dyDescent="0.35">
      <c r="A6" t="s">
        <v>15</v>
      </c>
      <c r="B6">
        <v>8</v>
      </c>
      <c r="C6" t="s">
        <v>5</v>
      </c>
    </row>
    <row r="8" spans="1:3" x14ac:dyDescent="0.35">
      <c r="A8" t="s">
        <v>6</v>
      </c>
      <c r="B8">
        <v>0.25</v>
      </c>
    </row>
    <row r="10" spans="1:3" x14ac:dyDescent="0.35">
      <c r="A10" t="s">
        <v>7</v>
      </c>
    </row>
    <row r="11" spans="1:3" x14ac:dyDescent="0.35">
      <c r="A11" t="s">
        <v>8</v>
      </c>
      <c r="B11">
        <v>47.34</v>
      </c>
      <c r="C11" t="s">
        <v>5</v>
      </c>
    </row>
    <row r="12" spans="1:3" x14ac:dyDescent="0.35">
      <c r="A12" t="s">
        <v>9</v>
      </c>
      <c r="B12">
        <v>0</v>
      </c>
      <c r="C12" t="s">
        <v>5</v>
      </c>
    </row>
    <row r="14" spans="1:3" x14ac:dyDescent="0.35">
      <c r="A14" t="s">
        <v>10</v>
      </c>
      <c r="B14">
        <f>B11/B5</f>
        <v>5.9397741530740284E-3</v>
      </c>
    </row>
    <row r="15" spans="1:3" x14ac:dyDescent="0.35">
      <c r="A15" t="s">
        <v>11</v>
      </c>
      <c r="B15">
        <f>IF(B12/B5&gt;0.25,0.25,IF(B12/B5&lt;0.025,0.025,B12/B5))</f>
        <v>2.5000000000000001E-2</v>
      </c>
    </row>
    <row r="17" spans="1:3" x14ac:dyDescent="0.35">
      <c r="A17" t="s">
        <v>12</v>
      </c>
      <c r="B17">
        <f>IF(20*(1+10*B15-64*B15^2)&gt;16,20*(1+10*B15-64*B15^2),16)</f>
        <v>24.2</v>
      </c>
    </row>
    <row r="18" spans="1:3" x14ac:dyDescent="0.35">
      <c r="A18" t="s">
        <v>13</v>
      </c>
      <c r="B18" s="1">
        <f>IF((1+(145*(0.4-B15)^4))/(1.6+B17*B14)&lt;0.5,0.5,(1+(145*(0.4-B15)^4))/(1.6+B17*B14))</f>
        <v>2.2178914398760168</v>
      </c>
    </row>
    <row r="20" spans="1:3" x14ac:dyDescent="0.35">
      <c r="A20" t="s">
        <v>14</v>
      </c>
      <c r="B20" s="1">
        <f>(6/B6)^0.3</f>
        <v>0.91731475464240175</v>
      </c>
    </row>
    <row r="22" spans="1:3" x14ac:dyDescent="0.35">
      <c r="A22" t="s">
        <v>16</v>
      </c>
      <c r="B22" s="1">
        <f>IF(B18*B20&lt;0.5,0.5,B18*B20)</f>
        <v>2.0345045419933516</v>
      </c>
    </row>
    <row r="24" spans="1:3" x14ac:dyDescent="0.35">
      <c r="A24" t="s">
        <v>17</v>
      </c>
      <c r="B24" s="1">
        <f>B4*B8*B22</f>
        <v>25.380444161367059</v>
      </c>
    </row>
    <row r="32" spans="1:3" x14ac:dyDescent="0.35">
      <c r="C32" s="2"/>
    </row>
    <row r="33" spans="1:7" x14ac:dyDescent="0.35">
      <c r="B33" t="s">
        <v>18</v>
      </c>
      <c r="E33" t="s">
        <v>22</v>
      </c>
      <c r="F33" t="s">
        <v>23</v>
      </c>
    </row>
    <row r="34" spans="1:7" x14ac:dyDescent="0.35">
      <c r="A34" t="s">
        <v>19</v>
      </c>
      <c r="B34">
        <v>1.41</v>
      </c>
      <c r="E34">
        <v>1</v>
      </c>
      <c r="F34" s="1">
        <f>$B$24*B34*E34</f>
        <v>35.786426267527553</v>
      </c>
      <c r="G34" s="3" t="str">
        <f>IF(F34&lt;15,"kein Feuerwiderstand",IF(F34&lt;30,"feuerhemmend",IF(F34&lt;60,"hochfeuerhemmend",IF(F34&lt;90,"feuerbeständig","Abschnitt 7 unzulässig"))))</f>
        <v>hochfeuerhemmend</v>
      </c>
    </row>
    <row r="35" spans="1:7" x14ac:dyDescent="0.35">
      <c r="A35" t="s">
        <v>20</v>
      </c>
      <c r="B35">
        <v>1.06</v>
      </c>
      <c r="E35">
        <v>1</v>
      </c>
      <c r="F35" s="1">
        <f t="shared" ref="F35:F36" si="0">$B$24*B35*E35</f>
        <v>26.903270811049083</v>
      </c>
      <c r="G35" s="3" t="str">
        <f t="shared" ref="G35:G36" si="1">IF(F35&lt;15,"kein Feuerwiderstand",IF(F35&lt;30,"feuerhemmend",IF(F35&lt;60,"hochfeuerhemmend",IF(F35&lt;90,"feuerbeständig","Abschnitt 7 unzulässig"))))</f>
        <v>feuerhemmend</v>
      </c>
    </row>
    <row r="36" spans="1:7" x14ac:dyDescent="0.35">
      <c r="A36" t="s">
        <v>21</v>
      </c>
      <c r="B36">
        <v>0.66</v>
      </c>
      <c r="E36">
        <v>1</v>
      </c>
      <c r="F36" s="1">
        <f t="shared" si="0"/>
        <v>16.75109314650226</v>
      </c>
      <c r="G36" s="3" t="str">
        <f t="shared" si="1"/>
        <v>feuerhemmend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ECE5-2B26-4681-B6ED-24CA2B84D58B}">
  <dimension ref="A1"/>
  <sheetViews>
    <sheetView topLeftCell="S19" zoomScaleNormal="100" workbookViewId="0">
      <selection activeCell="AT2" sqref="AT2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Ermittlung tä</vt:lpstr>
      <vt:lpstr>Brandlasten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Peirick [nees Ingenieure GmbH]</dc:creator>
  <cp:lastModifiedBy>Jens Peirick | nees Ingenieure GmbH | Brandschutz</cp:lastModifiedBy>
  <dcterms:created xsi:type="dcterms:W3CDTF">2025-02-06T12:57:42Z</dcterms:created>
  <dcterms:modified xsi:type="dcterms:W3CDTF">2025-12-15T16:30:55Z</dcterms:modified>
</cp:coreProperties>
</file>