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855" windowHeight="7890"/>
  </bookViews>
  <sheets>
    <sheet name="Dahl" sheetId="1" r:id="rId1"/>
    <sheet name="LuGr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0" i="1" l="1"/>
  <c r="J10" i="1"/>
  <c r="E10" i="1"/>
  <c r="D10" i="1"/>
  <c r="I9" i="1"/>
  <c r="H9" i="1"/>
  <c r="F9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28" i="4" l="1"/>
  <c r="D24" i="4"/>
  <c r="D20" i="4"/>
  <c r="D16" i="4"/>
  <c r="D12" i="4"/>
  <c r="D9" i="4"/>
  <c r="F9" i="4" s="1"/>
  <c r="D35" i="4"/>
  <c r="D36" i="4"/>
  <c r="D37" i="4"/>
  <c r="D38" i="4"/>
  <c r="D39" i="4"/>
  <c r="D40" i="4"/>
  <c r="D41" i="4"/>
  <c r="D42" i="4"/>
  <c r="D43" i="4"/>
  <c r="A35" i="4"/>
  <c r="A36" i="4" s="1"/>
  <c r="A37" i="4" s="1"/>
  <c r="A38" i="4" s="1"/>
  <c r="A39" i="4" s="1"/>
  <c r="A40" i="4" s="1"/>
  <c r="A41" i="4" s="1"/>
  <c r="A42" i="4" s="1"/>
  <c r="A43" i="4" s="1"/>
  <c r="D10" i="4"/>
  <c r="D11" i="4"/>
  <c r="D13" i="4"/>
  <c r="D14" i="4"/>
  <c r="D15" i="4"/>
  <c r="D17" i="4"/>
  <c r="D18" i="4"/>
  <c r="D19" i="4"/>
  <c r="D21" i="4"/>
  <c r="D22" i="4"/>
  <c r="D23" i="4"/>
  <c r="D25" i="4"/>
  <c r="D26" i="4"/>
  <c r="D27" i="4"/>
  <c r="D29" i="4"/>
  <c r="D30" i="4"/>
  <c r="D31" i="4"/>
  <c r="D32" i="4"/>
  <c r="D33" i="4"/>
  <c r="D34" i="4"/>
  <c r="C1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G9" i="4"/>
  <c r="J9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A10" i="1"/>
  <c r="C11" i="4" l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G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I10" i="1" l="1"/>
  <c r="G11" i="1" s="1"/>
  <c r="H11" i="1" l="1"/>
  <c r="I11" i="1" s="1"/>
  <c r="J11" i="1" s="1"/>
  <c r="G12" i="1" l="1"/>
  <c r="H12" i="1" l="1"/>
  <c r="I12" i="1" s="1"/>
  <c r="J12" i="1" s="1"/>
  <c r="G13" i="1" l="1"/>
  <c r="H13" i="1" l="1"/>
  <c r="I13" i="1" s="1"/>
  <c r="J13" i="1" s="1"/>
  <c r="G14" i="1" l="1"/>
  <c r="H14" i="1" l="1"/>
  <c r="I14" i="1" s="1"/>
  <c r="J14" i="1" s="1"/>
  <c r="G15" i="1" l="1"/>
  <c r="H15" i="1" l="1"/>
  <c r="I15" i="1" s="1"/>
  <c r="J15" i="1" s="1"/>
  <c r="G16" i="1" l="1"/>
  <c r="H16" i="1" l="1"/>
  <c r="I16" i="1" s="1"/>
  <c r="J16" i="1" s="1"/>
  <c r="G17" i="1" l="1"/>
  <c r="H17" i="1" l="1"/>
  <c r="I17" i="1" s="1"/>
  <c r="J17" i="1" s="1"/>
  <c r="G18" i="1" l="1"/>
  <c r="H18" i="1" l="1"/>
  <c r="I18" i="1" s="1"/>
  <c r="J18" i="1" s="1"/>
  <c r="G19" i="1" l="1"/>
  <c r="H19" i="1" l="1"/>
  <c r="I19" i="1" s="1"/>
  <c r="J19" i="1" s="1"/>
  <c r="G20" i="1" l="1"/>
  <c r="H20" i="1" l="1"/>
  <c r="I20" i="1" s="1"/>
  <c r="J20" i="1" s="1"/>
  <c r="G21" i="1" l="1"/>
  <c r="H21" i="1" l="1"/>
  <c r="I21" i="1" s="1"/>
  <c r="J21" i="1" s="1"/>
  <c r="G22" i="1" l="1"/>
  <c r="H22" i="1" l="1"/>
  <c r="I22" i="1" s="1"/>
  <c r="J22" i="1" s="1"/>
  <c r="G23" i="1" l="1"/>
  <c r="H23" i="1" l="1"/>
  <c r="I23" i="1" s="1"/>
  <c r="J23" i="1" s="1"/>
  <c r="G24" i="1" l="1"/>
  <c r="H24" i="1" l="1"/>
  <c r="I24" i="1" s="1"/>
  <c r="J24" i="1" s="1"/>
  <c r="G25" i="1" l="1"/>
  <c r="H25" i="1" l="1"/>
  <c r="I25" i="1" s="1"/>
  <c r="J25" i="1" s="1"/>
  <c r="G26" i="1" l="1"/>
  <c r="H26" i="1" l="1"/>
  <c r="I26" i="1" s="1"/>
  <c r="J26" i="1" s="1"/>
  <c r="G27" i="1" l="1"/>
  <c r="H27" i="1" l="1"/>
  <c r="I27" i="1" s="1"/>
  <c r="J27" i="1" s="1"/>
  <c r="G28" i="1" l="1"/>
  <c r="H28" i="1" l="1"/>
  <c r="I28" i="1" s="1"/>
  <c r="J28" i="1" s="1"/>
  <c r="G29" i="1" l="1"/>
  <c r="H29" i="1" l="1"/>
  <c r="I29" i="1" s="1"/>
  <c r="J29" i="1" s="1"/>
  <c r="G30" i="1" l="1"/>
  <c r="H30" i="1" l="1"/>
  <c r="I30" i="1" s="1"/>
  <c r="J30" i="1" s="1"/>
  <c r="G31" i="1" l="1"/>
  <c r="H31" i="1" l="1"/>
  <c r="I31" i="1" s="1"/>
  <c r="J31" i="1" s="1"/>
  <c r="G32" i="1" l="1"/>
  <c r="H32" i="1" l="1"/>
  <c r="I32" i="1" s="1"/>
  <c r="J32" i="1" s="1"/>
  <c r="G33" i="1" l="1"/>
  <c r="H33" i="1" l="1"/>
  <c r="I33" i="1" s="1"/>
  <c r="J33" i="1" s="1"/>
  <c r="G34" i="1" l="1"/>
  <c r="H34" i="1" l="1"/>
  <c r="I34" i="1" s="1"/>
  <c r="J34" i="1" s="1"/>
  <c r="E10" i="4"/>
  <c r="H9" i="4"/>
  <c r="G10" i="4" l="1"/>
  <c r="F10" i="4"/>
  <c r="H10" i="4" s="1"/>
  <c r="E11" i="4" l="1"/>
  <c r="G11" i="4" l="1"/>
  <c r="F11" i="4"/>
  <c r="H11" i="4" s="1"/>
  <c r="E12" i="4" l="1"/>
  <c r="G12" i="4" l="1"/>
  <c r="F12" i="4"/>
  <c r="H12" i="4" s="1"/>
  <c r="E13" i="4" l="1"/>
  <c r="G13" i="4" l="1"/>
  <c r="F13" i="4"/>
  <c r="H13" i="4" s="1"/>
  <c r="E14" i="4" l="1"/>
  <c r="G14" i="4" l="1"/>
  <c r="F14" i="4"/>
  <c r="H14" i="4" s="1"/>
  <c r="E15" i="4" l="1"/>
  <c r="G15" i="4" l="1"/>
  <c r="F15" i="4"/>
  <c r="H15" i="4" s="1"/>
  <c r="E16" i="4" l="1"/>
  <c r="G16" i="4" l="1"/>
  <c r="F16" i="4"/>
  <c r="H16" i="4" s="1"/>
  <c r="E17" i="4" l="1"/>
  <c r="G17" i="4" s="1"/>
  <c r="F17" i="4" l="1"/>
  <c r="H17" i="4" s="1"/>
  <c r="E18" i="4" l="1"/>
  <c r="G18" i="4" s="1"/>
  <c r="F18" i="4" l="1"/>
  <c r="H18" i="4" s="1"/>
  <c r="E19" i="4" l="1"/>
  <c r="G19" i="4" l="1"/>
  <c r="F19" i="4"/>
  <c r="H19" i="4" s="1"/>
  <c r="E20" i="4" l="1"/>
  <c r="F20" i="4" l="1"/>
  <c r="G20" i="4"/>
  <c r="H20" i="4" l="1"/>
  <c r="E21" i="4"/>
  <c r="G21" i="4" l="1"/>
  <c r="F21" i="4"/>
  <c r="H21" i="4" l="1"/>
  <c r="E22" i="4"/>
  <c r="F22" i="4" l="1"/>
  <c r="H22" i="4" s="1"/>
  <c r="G22" i="4"/>
  <c r="E23" i="4" l="1"/>
  <c r="G23" i="4" s="1"/>
  <c r="F23" i="4" l="1"/>
  <c r="H23" i="4" s="1"/>
  <c r="E24" i="4" l="1"/>
  <c r="G24" i="4" s="1"/>
  <c r="F24" i="4" l="1"/>
  <c r="H24" i="4" s="1"/>
  <c r="E25" i="4" l="1"/>
  <c r="F25" i="4" s="1"/>
  <c r="H25" i="4" s="1"/>
  <c r="G25" i="4" l="1"/>
  <c r="E26" i="4"/>
  <c r="G26" i="4" l="1"/>
  <c r="F26" i="4"/>
  <c r="H26" i="4" s="1"/>
  <c r="E27" i="4" l="1"/>
  <c r="G27" i="4" l="1"/>
  <c r="F27" i="4"/>
  <c r="H27" i="4" s="1"/>
  <c r="E28" i="4" l="1"/>
  <c r="G28" i="4" s="1"/>
  <c r="F28" i="4" l="1"/>
  <c r="H28" i="4" s="1"/>
  <c r="E29" i="4" l="1"/>
  <c r="G29" i="4" s="1"/>
  <c r="F29" i="4" l="1"/>
  <c r="H29" i="4" s="1"/>
  <c r="E30" i="4" l="1"/>
  <c r="G30" i="4" s="1"/>
  <c r="F30" i="4" l="1"/>
  <c r="H30" i="4" s="1"/>
  <c r="E31" i="4" l="1"/>
  <c r="G31" i="4" s="1"/>
  <c r="F31" i="4" l="1"/>
  <c r="H31" i="4" s="1"/>
  <c r="E32" i="4" l="1"/>
  <c r="G32" i="4" s="1"/>
  <c r="F32" i="4" l="1"/>
  <c r="H32" i="4" s="1"/>
  <c r="E33" i="4" l="1"/>
  <c r="G33" i="4" s="1"/>
  <c r="F33" i="4" l="1"/>
  <c r="H33" i="4" s="1"/>
  <c r="E34" i="4" l="1"/>
  <c r="G34" i="4" s="1"/>
  <c r="F34" i="4" l="1"/>
  <c r="H34" i="4" s="1"/>
  <c r="E35" i="4" l="1"/>
  <c r="G35" i="4" l="1"/>
  <c r="F35" i="4"/>
  <c r="H35" i="4" s="1"/>
  <c r="E36" i="4" l="1"/>
  <c r="G36" i="4" l="1"/>
  <c r="F36" i="4"/>
  <c r="H36" i="4" l="1"/>
  <c r="E37" i="4"/>
  <c r="G37" i="4" l="1"/>
  <c r="F37" i="4"/>
  <c r="H37" i="4" l="1"/>
  <c r="E38" i="4"/>
  <c r="F38" i="4" l="1"/>
  <c r="H38" i="4" s="1"/>
  <c r="G38" i="4"/>
  <c r="E39" i="4" l="1"/>
  <c r="G39" i="4" s="1"/>
  <c r="F39" i="4"/>
  <c r="H39" i="4" s="1"/>
  <c r="E40" i="4" l="1"/>
  <c r="G40" i="4" s="1"/>
  <c r="F40" i="4" l="1"/>
  <c r="H40" i="4" s="1"/>
  <c r="E41" i="4" l="1"/>
  <c r="G41" i="4" l="1"/>
  <c r="F41" i="4"/>
  <c r="H41" i="4" s="1"/>
  <c r="E42" i="4"/>
  <c r="F42" i="4" l="1"/>
  <c r="H42" i="4" s="1"/>
  <c r="G42" i="4"/>
  <c r="E43" i="4" l="1"/>
  <c r="F43" i="4" l="1"/>
  <c r="H43" i="4" s="1"/>
  <c r="G43" i="4"/>
</calcChain>
</file>

<file path=xl/sharedStrings.xml><?xml version="1.0" encoding="utf-8"?>
<sst xmlns="http://schemas.openxmlformats.org/spreadsheetml/2006/main" count="30" uniqueCount="21">
  <si>
    <t>t</t>
  </si>
  <si>
    <t>v</t>
  </si>
  <si>
    <t>x</t>
  </si>
  <si>
    <t>step size</t>
  </si>
  <si>
    <t>coulomb force</t>
  </si>
  <si>
    <t>stiffness</t>
  </si>
  <si>
    <t>N/mm</t>
  </si>
  <si>
    <t>z</t>
  </si>
  <si>
    <t>z dot</t>
  </si>
  <si>
    <t>F</t>
  </si>
  <si>
    <t>static friction</t>
  </si>
  <si>
    <t>s</t>
  </si>
  <si>
    <t>Stribeck velocity</t>
  </si>
  <si>
    <t>shape factor</t>
  </si>
  <si>
    <t>relative speed</t>
  </si>
  <si>
    <t>x2</t>
  </si>
  <si>
    <t>x1</t>
  </si>
  <si>
    <t>bulk stiffness</t>
  </si>
  <si>
    <t>x_init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</si>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</sst>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Dahl!$E$9:$E$34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5.23</c:v>
                </c:pt>
                <c:pt idx="3">
                  <c:v>5.4600000000000009</c:v>
                </c:pt>
                <c:pt idx="4">
                  <c:v>5.6900000000000013</c:v>
                </c:pt>
                <c:pt idx="5">
                  <c:v>5.9200000000000017</c:v>
                </c:pt>
                <c:pt idx="6">
                  <c:v>6.1500000000000021</c:v>
                </c:pt>
                <c:pt idx="7">
                  <c:v>6.3800000000000026</c:v>
                </c:pt>
                <c:pt idx="8">
                  <c:v>6.610000000000003</c:v>
                </c:pt>
                <c:pt idx="9">
                  <c:v>6.8400000000000034</c:v>
                </c:pt>
                <c:pt idx="10">
                  <c:v>7.0700000000000038</c:v>
                </c:pt>
                <c:pt idx="11">
                  <c:v>7.3000000000000043</c:v>
                </c:pt>
                <c:pt idx="12">
                  <c:v>7.5300000000000047</c:v>
                </c:pt>
                <c:pt idx="13">
                  <c:v>7.7600000000000051</c:v>
                </c:pt>
                <c:pt idx="14">
                  <c:v>7.9900000000000055</c:v>
                </c:pt>
                <c:pt idx="15">
                  <c:v>8.220000000000006</c:v>
                </c:pt>
                <c:pt idx="16">
                  <c:v>8.4500000000000064</c:v>
                </c:pt>
                <c:pt idx="17">
                  <c:v>8.6800000000000068</c:v>
                </c:pt>
                <c:pt idx="18">
                  <c:v>8.9100000000000072</c:v>
                </c:pt>
                <c:pt idx="19">
                  <c:v>9.1400000000000077</c:v>
                </c:pt>
                <c:pt idx="20">
                  <c:v>9.3700000000000081</c:v>
                </c:pt>
                <c:pt idx="21">
                  <c:v>9.6000000000000085</c:v>
                </c:pt>
                <c:pt idx="22">
                  <c:v>9.830000000000009</c:v>
                </c:pt>
                <c:pt idx="23">
                  <c:v>10.060000000000009</c:v>
                </c:pt>
                <c:pt idx="24">
                  <c:v>10.29000000000001</c:v>
                </c:pt>
                <c:pt idx="25">
                  <c:v>10.52000000000001</c:v>
                </c:pt>
              </c:numCache>
            </c:numRef>
          </c:xVal>
          <c:yVal>
            <c:numRef>
              <c:f>Dahl!$J$9:$J$34</c:f>
              <c:numCache>
                <c:formatCode>General</c:formatCode>
                <c:ptCount val="26"/>
                <c:pt idx="0">
                  <c:v>0</c:v>
                </c:pt>
                <c:pt idx="1">
                  <c:v>2.2999999999999998</c:v>
                </c:pt>
                <c:pt idx="2">
                  <c:v>1.6866666666666665</c:v>
                </c:pt>
                <c:pt idx="3">
                  <c:v>1.5435555555555556</c:v>
                </c:pt>
                <c:pt idx="4">
                  <c:v>1.5101629629629632</c:v>
                </c:pt>
                <c:pt idx="5">
                  <c:v>1.5023713580246914</c:v>
                </c:pt>
                <c:pt idx="6">
                  <c:v>1.5005533168724281</c:v>
                </c:pt>
                <c:pt idx="7">
                  <c:v>1.5001291072702332</c:v>
                </c:pt>
                <c:pt idx="8">
                  <c:v>1.500030125029721</c:v>
                </c:pt>
                <c:pt idx="9">
                  <c:v>1.5000070291736016</c:v>
                </c:pt>
                <c:pt idx="10">
                  <c:v>1.500001640140507</c:v>
                </c:pt>
                <c:pt idx="11">
                  <c:v>1.5000003826994519</c:v>
                </c:pt>
                <c:pt idx="12">
                  <c:v>1.5000000892965386</c:v>
                </c:pt>
                <c:pt idx="13">
                  <c:v>1.500000020835859</c:v>
                </c:pt>
                <c:pt idx="14">
                  <c:v>1.5000000048617004</c:v>
                </c:pt>
                <c:pt idx="15">
                  <c:v>1.5000000011343968</c:v>
                </c:pt>
                <c:pt idx="16">
                  <c:v>1.5000000002646925</c:v>
                </c:pt>
                <c:pt idx="17">
                  <c:v>1.5000000000617615</c:v>
                </c:pt>
                <c:pt idx="18">
                  <c:v>1.5000000000144109</c:v>
                </c:pt>
                <c:pt idx="19">
                  <c:v>1.5000000000033626</c:v>
                </c:pt>
                <c:pt idx="20">
                  <c:v>1.5000000000007845</c:v>
                </c:pt>
                <c:pt idx="21">
                  <c:v>1.500000000000183</c:v>
                </c:pt>
                <c:pt idx="22">
                  <c:v>1.5000000000000429</c:v>
                </c:pt>
                <c:pt idx="23">
                  <c:v>1.50000000000001</c:v>
                </c:pt>
                <c:pt idx="24">
                  <c:v>1.5000000000000022</c:v>
                </c:pt>
                <c:pt idx="25">
                  <c:v>1.4999999999999991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40352"/>
        <c:axId val="137538560"/>
      </c:scatterChart>
      <c:valAx>
        <c:axId val="1375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38560"/>
        <c:crosses val="autoZero"/>
        <c:crossBetween val="midCat"/>
      </c:valAx>
      <c:valAx>
        <c:axId val="1375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4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LuGre!$C$9:$C$43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0.05</c:v>
                </c:pt>
                <c:pt idx="6">
                  <c:v>7.3000000000000009E-2</c:v>
                </c:pt>
                <c:pt idx="7">
                  <c:v>9.6000000000000002E-2</c:v>
                </c:pt>
                <c:pt idx="8">
                  <c:v>0.11899999999999999</c:v>
                </c:pt>
                <c:pt idx="9">
                  <c:v>0.14199999999999999</c:v>
                </c:pt>
                <c:pt idx="10">
                  <c:v>0.16499999999999998</c:v>
                </c:pt>
                <c:pt idx="11">
                  <c:v>0.18799999999999997</c:v>
                </c:pt>
                <c:pt idx="12">
                  <c:v>0.21099999999999997</c:v>
                </c:pt>
                <c:pt idx="13">
                  <c:v>0.23399999999999996</c:v>
                </c:pt>
                <c:pt idx="14">
                  <c:v>0.25699999999999995</c:v>
                </c:pt>
                <c:pt idx="15">
                  <c:v>0.27999999999999997</c:v>
                </c:pt>
                <c:pt idx="16">
                  <c:v>0.30299999999999999</c:v>
                </c:pt>
                <c:pt idx="17">
                  <c:v>0.32600000000000001</c:v>
                </c:pt>
                <c:pt idx="18">
                  <c:v>0.34900000000000003</c:v>
                </c:pt>
                <c:pt idx="19">
                  <c:v>0.37200000000000005</c:v>
                </c:pt>
                <c:pt idx="20">
                  <c:v>0.39500000000000007</c:v>
                </c:pt>
                <c:pt idx="21">
                  <c:v>0.41800000000000009</c:v>
                </c:pt>
                <c:pt idx="22">
                  <c:v>0.44100000000000011</c:v>
                </c:pt>
                <c:pt idx="23">
                  <c:v>0.46400000000000013</c:v>
                </c:pt>
                <c:pt idx="24">
                  <c:v>0.48700000000000015</c:v>
                </c:pt>
                <c:pt idx="25">
                  <c:v>0.51000000000000012</c:v>
                </c:pt>
                <c:pt idx="26">
                  <c:v>0.53300000000000014</c:v>
                </c:pt>
                <c:pt idx="27">
                  <c:v>0.55600000000000016</c:v>
                </c:pt>
                <c:pt idx="28">
                  <c:v>0.57900000000000018</c:v>
                </c:pt>
                <c:pt idx="29">
                  <c:v>0.6020000000000002</c:v>
                </c:pt>
                <c:pt idx="30">
                  <c:v>0.62500000000000022</c:v>
                </c:pt>
                <c:pt idx="31">
                  <c:v>0.64800000000000024</c:v>
                </c:pt>
                <c:pt idx="32">
                  <c:v>0.67100000000000026</c:v>
                </c:pt>
                <c:pt idx="33">
                  <c:v>0.69400000000000028</c:v>
                </c:pt>
                <c:pt idx="34">
                  <c:v>0.7170000000000003</c:v>
                </c:pt>
              </c:numCache>
            </c:numRef>
          </c:xVal>
          <c:yVal>
            <c:numRef>
              <c:f>LuGre!$G$9:$G$43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1.3892933423081084</c:v>
                </c:pt>
                <c:pt idx="4">
                  <c:v>2.3643254551478075</c:v>
                </c:pt>
                <c:pt idx="5">
                  <c:v>3.0217140672964447</c:v>
                </c:pt>
                <c:pt idx="6">
                  <c:v>3.2114091910917595</c:v>
                </c:pt>
                <c:pt idx="7">
                  <c:v>3.2686250214059189</c:v>
                </c:pt>
                <c:pt idx="8">
                  <c:v>3.2858824562468421</c:v>
                </c:pt>
                <c:pt idx="9">
                  <c:v>3.2910876425677165</c:v>
                </c:pt>
                <c:pt idx="10">
                  <c:v>3.2926576305111603</c:v>
                </c:pt>
                <c:pt idx="11">
                  <c:v>3.2931311701676895</c:v>
                </c:pt>
                <c:pt idx="12">
                  <c:v>3.2932739991666273</c:v>
                </c:pt>
                <c:pt idx="13">
                  <c:v>3.293317079239555</c:v>
                </c:pt>
                <c:pt idx="14">
                  <c:v>3.293330073048216</c:v>
                </c:pt>
                <c:pt idx="15">
                  <c:v>3.2933339922398988</c:v>
                </c:pt>
                <c:pt idx="16">
                  <c:v>3.2933351743462276</c:v>
                </c:pt>
                <c:pt idx="17">
                  <c:v>3.2933355308930579</c:v>
                </c:pt>
                <c:pt idx="18">
                  <c:v>3.2933356384346886</c:v>
                </c:pt>
                <c:pt idx="19">
                  <c:v>3.2933356708713881</c:v>
                </c:pt>
                <c:pt idx="20">
                  <c:v>3.293335680654943</c:v>
                </c:pt>
                <c:pt idx="21">
                  <c:v>3.293335683605858</c:v>
                </c:pt>
                <c:pt idx="22">
                  <c:v>3.2933356844959127</c:v>
                </c:pt>
                <c:pt idx="23">
                  <c:v>3.2933356847643718</c:v>
                </c:pt>
                <c:pt idx="24">
                  <c:v>3.2933356848453434</c:v>
                </c:pt>
                <c:pt idx="25">
                  <c:v>3.2933356848697666</c:v>
                </c:pt>
                <c:pt idx="26">
                  <c:v>3.2933356848771327</c:v>
                </c:pt>
                <c:pt idx="27">
                  <c:v>3.2933356848793545</c:v>
                </c:pt>
                <c:pt idx="28">
                  <c:v>3.293335684880025</c:v>
                </c:pt>
                <c:pt idx="29">
                  <c:v>3.2933356848802267</c:v>
                </c:pt>
                <c:pt idx="30">
                  <c:v>3.2933356848802879</c:v>
                </c:pt>
                <c:pt idx="31">
                  <c:v>3.2933356848803066</c:v>
                </c:pt>
                <c:pt idx="32">
                  <c:v>3.2933356848803124</c:v>
                </c:pt>
                <c:pt idx="33">
                  <c:v>3.2933356848803124</c:v>
                </c:pt>
                <c:pt idx="34">
                  <c:v>3.2933356848803124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6784"/>
        <c:axId val="83040896"/>
      </c:scatterChart>
      <c:valAx>
        <c:axId val="830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40896"/>
        <c:crosses val="autoZero"/>
        <c:crossBetween val="midCat"/>
      </c:valAx>
      <c:valAx>
        <c:axId val="83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4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319087</xdr:colOff>
      <xdr:row>19</xdr:row>
      <xdr:rowOff>142875</xdr:rowOff>
    </xdr:from>
    <xdr:to>
      <xdr:col>21</xdr:col>
      <xdr:colOff>14287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16</xdr:row>
      <xdr:rowOff>142875</xdr:rowOff>
    </xdr:from>
    <xdr:to>
      <xdr:col>18</xdr:col>
      <xdr:colOff>14287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H11" sqref="H11"/>
    </sheetView>
  </sheetViews>
  <sheetFormatPr defaultRowHeight="15" x14ac:dyDescent="0.25"/>
  <sheetData>
    <row r="1" spans="1:10" x14ac:dyDescent="0.25">
      <c r="A1" t="s">
        <v>3</v>
      </c>
      <c r="B1">
        <v>0.1</v>
      </c>
    </row>
    <row r="2" spans="1:10" x14ac:dyDescent="0.25">
      <c r="A2" t="s">
        <v>4</v>
      </c>
      <c r="B2">
        <v>1.5</v>
      </c>
    </row>
    <row r="3" spans="1:10" x14ac:dyDescent="0.25">
      <c r="A3" t="s">
        <v>5</v>
      </c>
      <c r="B3">
        <v>5</v>
      </c>
      <c r="C3" t="s">
        <v>6</v>
      </c>
    </row>
    <row r="4" spans="1:10" x14ac:dyDescent="0.25">
      <c r="B4">
        <v>1</v>
      </c>
    </row>
    <row r="5" spans="1:10" x14ac:dyDescent="0.25">
      <c r="A5" t="s">
        <v>17</v>
      </c>
      <c r="B5">
        <v>100</v>
      </c>
    </row>
    <row r="6" spans="1:10" x14ac:dyDescent="0.25">
      <c r="A6" t="s">
        <v>18</v>
      </c>
      <c r="B6">
        <v>5</v>
      </c>
    </row>
    <row r="8" spans="1:10" x14ac:dyDescent="0.25">
      <c r="A8" t="s">
        <v>0</v>
      </c>
      <c r="B8" t="s">
        <v>19</v>
      </c>
      <c r="C8" t="s">
        <v>20</v>
      </c>
      <c r="D8" t="s">
        <v>16</v>
      </c>
      <c r="E8" t="s">
        <v>15</v>
      </c>
      <c r="F8" t="s">
        <v>2</v>
      </c>
      <c r="G8" t="s">
        <v>7</v>
      </c>
      <c r="I8" t="s">
        <v>8</v>
      </c>
      <c r="J8" t="s">
        <v>9</v>
      </c>
    </row>
    <row r="9" spans="1:10" x14ac:dyDescent="0.25">
      <c r="A9">
        <v>0</v>
      </c>
      <c r="B9">
        <v>2.2999999999999998</v>
      </c>
      <c r="C9">
        <v>0</v>
      </c>
      <c r="D9">
        <v>0</v>
      </c>
      <c r="E9">
        <v>5</v>
      </c>
      <c r="F9">
        <f>B6+D9</f>
        <v>5</v>
      </c>
      <c r="G9">
        <v>0</v>
      </c>
      <c r="H9">
        <f>1-SIGN(C9)*$B$3*G9/$B$2</f>
        <v>1</v>
      </c>
      <c r="I9">
        <f>C9*SIGN(H9)*(ABS(H9))^1</f>
        <v>0</v>
      </c>
      <c r="J9">
        <f>G9*$B$3 + I9*$B$4</f>
        <v>0</v>
      </c>
    </row>
    <row r="10" spans="1:10" x14ac:dyDescent="0.25">
      <c r="A10">
        <f>A9+$B$1</f>
        <v>0.1</v>
      </c>
      <c r="B10">
        <v>2.2999999999999998</v>
      </c>
      <c r="D10">
        <f>D9+B9*$B$1</f>
        <v>0.22999999999999998</v>
      </c>
      <c r="E10">
        <f>E9+C9*$B$1</f>
        <v>5</v>
      </c>
      <c r="G10">
        <f>G9+I9*$B$1</f>
        <v>0</v>
      </c>
      <c r="H10">
        <f>1-SIGN(B10)*$B$3*G10/$B$2</f>
        <v>1</v>
      </c>
      <c r="I10">
        <f>B10*SIGN(H10)*(ABS(H10))^1</f>
        <v>2.2999999999999998</v>
      </c>
      <c r="J10">
        <f>G10*$B$3 + I10*$B$4</f>
        <v>2.2999999999999998</v>
      </c>
    </row>
    <row r="11" spans="1:10" x14ac:dyDescent="0.25">
      <c r="A11">
        <f t="shared" ref="A11:A34" si="0">A10+$B$1</f>
        <v>0.2</v>
      </c>
      <c r="B11">
        <v>2.2999999999999998</v>
      </c>
      <c r="D11">
        <f>D10+B10*$B$1</f>
        <v>0.45999999999999996</v>
      </c>
      <c r="E11">
        <f>E10+B10*$B$1</f>
        <v>5.23</v>
      </c>
      <c r="G11">
        <f t="shared" ref="G11:G29" si="1">G10+I10*$B$1</f>
        <v>0.22999999999999998</v>
      </c>
      <c r="H11">
        <f>1-SIGN(B11)*$B$3*G11/$B$2</f>
        <v>0.23333333333333339</v>
      </c>
      <c r="I11">
        <f>B11*SIGN(H11)*(ABS(H11))^1</f>
        <v>0.53666666666666674</v>
      </c>
      <c r="J11">
        <f t="shared" ref="J10:J34" si="2">G11*$B$3 + I11*$B$4</f>
        <v>1.6866666666666665</v>
      </c>
    </row>
    <row r="12" spans="1:10" x14ac:dyDescent="0.25">
      <c r="A12">
        <f t="shared" si="0"/>
        <v>0.30000000000000004</v>
      </c>
      <c r="B12">
        <v>2.2999999999999998</v>
      </c>
      <c r="D12">
        <f>D11+B11*$B$1</f>
        <v>0.69</v>
      </c>
      <c r="E12">
        <f>E11+B11*$B$1</f>
        <v>5.4600000000000009</v>
      </c>
      <c r="G12">
        <f t="shared" si="1"/>
        <v>0.28366666666666668</v>
      </c>
      <c r="H12">
        <f>1-SIGN(B12)*$B$3*G12/$B$2</f>
        <v>5.4444444444444406E-2</v>
      </c>
      <c r="I12">
        <f>B12*SIGN(H12)*(ABS(H12))^1</f>
        <v>0.12522222222222212</v>
      </c>
      <c r="J12">
        <f t="shared" si="2"/>
        <v>1.5435555555555556</v>
      </c>
    </row>
    <row r="13" spans="1:10" x14ac:dyDescent="0.25">
      <c r="A13">
        <f t="shared" si="0"/>
        <v>0.4</v>
      </c>
      <c r="B13">
        <v>2.2999999999999998</v>
      </c>
      <c r="D13">
        <f>D12+B12*$B$1</f>
        <v>0.91999999999999993</v>
      </c>
      <c r="E13">
        <f>E12+B12*$B$1</f>
        <v>5.6900000000000013</v>
      </c>
      <c r="G13">
        <f t="shared" si="1"/>
        <v>0.29618888888888889</v>
      </c>
      <c r="H13">
        <f>1-SIGN(B13)*$B$3*G13/$B$2</f>
        <v>1.2703703703703773E-2</v>
      </c>
      <c r="I13">
        <f>B13*SIGN(H13)*(ABS(H13))^1</f>
        <v>2.9218518518518675E-2</v>
      </c>
      <c r="J13">
        <f t="shared" si="2"/>
        <v>1.5101629629629632</v>
      </c>
    </row>
    <row r="14" spans="1:10" x14ac:dyDescent="0.25">
      <c r="A14">
        <f t="shared" si="0"/>
        <v>0.5</v>
      </c>
      <c r="B14">
        <v>2.2999999999999998</v>
      </c>
      <c r="D14">
        <f>D13+B13*$B$1</f>
        <v>1.1499999999999999</v>
      </c>
      <c r="E14">
        <f>E13+B13*$B$1</f>
        <v>5.9200000000000017</v>
      </c>
      <c r="G14">
        <f t="shared" si="1"/>
        <v>0.29911074074074073</v>
      </c>
      <c r="H14">
        <f>1-SIGN(B14)*$B$3*G14/$B$2</f>
        <v>2.9641975308641877E-3</v>
      </c>
      <c r="I14">
        <f>B14*SIGN(H14)*(ABS(H14))^1</f>
        <v>6.8176543209876308E-3</v>
      </c>
      <c r="J14">
        <f t="shared" si="2"/>
        <v>1.5023713580246914</v>
      </c>
    </row>
    <row r="15" spans="1:10" x14ac:dyDescent="0.25">
      <c r="A15">
        <f t="shared" si="0"/>
        <v>0.6</v>
      </c>
      <c r="B15">
        <v>2.2999999999999998</v>
      </c>
      <c r="D15">
        <f>D14+B14*$B$1</f>
        <v>1.38</v>
      </c>
      <c r="E15">
        <f>E14+B14*$B$1</f>
        <v>6.1500000000000021</v>
      </c>
      <c r="G15">
        <f t="shared" si="1"/>
        <v>0.29979250617283948</v>
      </c>
      <c r="H15">
        <f>1-SIGN(B15)*$B$3*G15/$B$2</f>
        <v>6.9164609053506965E-4</v>
      </c>
      <c r="I15">
        <f>B15*SIGN(H15)*(ABS(H15))^1</f>
        <v>1.5907860082306601E-3</v>
      </c>
      <c r="J15">
        <f t="shared" si="2"/>
        <v>1.5005533168724281</v>
      </c>
    </row>
    <row r="16" spans="1:10" x14ac:dyDescent="0.25">
      <c r="A16">
        <f t="shared" si="0"/>
        <v>0.7</v>
      </c>
      <c r="B16">
        <v>2.2999999999999998</v>
      </c>
      <c r="D16">
        <f>D15+B15*$B$1</f>
        <v>1.6099999999999999</v>
      </c>
      <c r="E16">
        <f>E15+B15*$B$1</f>
        <v>6.3800000000000026</v>
      </c>
      <c r="G16">
        <f t="shared" si="1"/>
        <v>0.29995158477366257</v>
      </c>
      <c r="H16">
        <f>1-SIGN(B16)*$B$3*G16/$B$2</f>
        <v>1.6138408779153846E-4</v>
      </c>
      <c r="I16">
        <f>B16*SIGN(H16)*(ABS(H16))^1</f>
        <v>3.7118340192053844E-4</v>
      </c>
      <c r="J16">
        <f t="shared" si="2"/>
        <v>1.5001291072702332</v>
      </c>
    </row>
    <row r="17" spans="1:10" x14ac:dyDescent="0.25">
      <c r="A17">
        <f t="shared" si="0"/>
        <v>0.79999999999999993</v>
      </c>
      <c r="B17">
        <v>2.2999999999999998</v>
      </c>
      <c r="D17">
        <f>D16+B16*$B$1</f>
        <v>1.8399999999999999</v>
      </c>
      <c r="E17">
        <f>E16+B16*$B$1</f>
        <v>6.610000000000003</v>
      </c>
      <c r="G17">
        <f t="shared" si="1"/>
        <v>0.29998870311385462</v>
      </c>
      <c r="H17">
        <f>1-SIGN(B17)*$B$3*G17/$B$2</f>
        <v>3.765628715124425E-5</v>
      </c>
      <c r="I17">
        <f>B17*SIGN(H17)*(ABS(H17))^1</f>
        <v>8.6609460447861775E-5</v>
      </c>
      <c r="J17">
        <f t="shared" si="2"/>
        <v>1.500030125029721</v>
      </c>
    </row>
    <row r="18" spans="1:10" x14ac:dyDescent="0.25">
      <c r="A18">
        <f t="shared" si="0"/>
        <v>0.89999999999999991</v>
      </c>
      <c r="B18">
        <v>2.2999999999999998</v>
      </c>
      <c r="D18">
        <f>D17+B17*$B$1</f>
        <v>2.0699999999999998</v>
      </c>
      <c r="E18">
        <f>E17+B17*$B$1</f>
        <v>6.8400000000000034</v>
      </c>
      <c r="G18">
        <f t="shared" si="1"/>
        <v>0.29999736405989941</v>
      </c>
      <c r="H18">
        <f>1-SIGN(B18)*$B$3*G18/$B$2</f>
        <v>8.7864670019754954E-6</v>
      </c>
      <c r="I18">
        <f>B18*SIGN(H18)*(ABS(H18))^1</f>
        <v>2.0208874104543637E-5</v>
      </c>
      <c r="J18">
        <f t="shared" si="2"/>
        <v>1.5000070291736016</v>
      </c>
    </row>
    <row r="19" spans="1:10" x14ac:dyDescent="0.25">
      <c r="A19">
        <f t="shared" si="0"/>
        <v>0.99999999999999989</v>
      </c>
      <c r="B19">
        <v>2.2999999999999998</v>
      </c>
      <c r="D19">
        <f>D18+B18*$B$1</f>
        <v>2.2999999999999998</v>
      </c>
      <c r="E19">
        <f>E18+B18*$B$1</f>
        <v>7.0700000000000038</v>
      </c>
      <c r="G19">
        <f t="shared" si="1"/>
        <v>0.29999938494730988</v>
      </c>
      <c r="H19">
        <f>1-SIGN(B19)*$B$3*G19/$B$2</f>
        <v>2.0501756337054644E-6</v>
      </c>
      <c r="I19">
        <f>B19*SIGN(H19)*(ABS(H19))^1</f>
        <v>4.7154039575225681E-6</v>
      </c>
      <c r="J19">
        <f t="shared" si="2"/>
        <v>1.500001640140507</v>
      </c>
    </row>
    <row r="20" spans="1:10" x14ac:dyDescent="0.25">
      <c r="A20">
        <f t="shared" si="0"/>
        <v>1.0999999999999999</v>
      </c>
      <c r="B20">
        <v>2.2999999999999998</v>
      </c>
      <c r="D20">
        <f>D19+B19*$B$1</f>
        <v>2.5299999999999998</v>
      </c>
      <c r="E20">
        <f>E19+B19*$B$1</f>
        <v>7.3000000000000043</v>
      </c>
      <c r="G20">
        <f t="shared" si="1"/>
        <v>0.29999985648770561</v>
      </c>
      <c r="H20">
        <f>1-SIGN(B20)*$B$3*G20/$B$2</f>
        <v>4.783743147163122E-7</v>
      </c>
      <c r="I20">
        <f>B20*SIGN(H20)*(ABS(H20))^1</f>
        <v>1.100260923847518E-6</v>
      </c>
      <c r="J20">
        <f t="shared" si="2"/>
        <v>1.5000003826994519</v>
      </c>
    </row>
    <row r="21" spans="1:10" x14ac:dyDescent="0.25">
      <c r="A21">
        <f t="shared" si="0"/>
        <v>1.2</v>
      </c>
      <c r="B21">
        <v>2.2999999999999998</v>
      </c>
      <c r="D21">
        <f>D20+B20*$B$1</f>
        <v>2.76</v>
      </c>
      <c r="E21">
        <f>E20+B20*$B$1</f>
        <v>7.5300000000000047</v>
      </c>
      <c r="G21">
        <f t="shared" si="1"/>
        <v>0.29999996651379801</v>
      </c>
      <c r="H21">
        <f>1-SIGN(B21)*$B$3*G21/$B$2</f>
        <v>1.1162067325987124E-7</v>
      </c>
      <c r="I21">
        <f>B21*SIGN(H21)*(ABS(H21))^1</f>
        <v>2.5672754849770385E-7</v>
      </c>
      <c r="J21">
        <f t="shared" si="2"/>
        <v>1.5000000892965386</v>
      </c>
    </row>
    <row r="22" spans="1:10" x14ac:dyDescent="0.25">
      <c r="A22">
        <f t="shared" si="0"/>
        <v>1.3</v>
      </c>
      <c r="B22">
        <v>2.2999999999999998</v>
      </c>
      <c r="D22">
        <f>D21+B21*$B$1</f>
        <v>2.9899999999999998</v>
      </c>
      <c r="E22">
        <f>E21+B21*$B$1</f>
        <v>7.7600000000000051</v>
      </c>
      <c r="G22">
        <f t="shared" si="1"/>
        <v>0.29999999218655288</v>
      </c>
      <c r="H22">
        <f>1-SIGN(B22)*$B$3*G22/$B$2</f>
        <v>2.6044823742132905E-8</v>
      </c>
      <c r="I22">
        <f>B22*SIGN(H22)*(ABS(H22))^1</f>
        <v>5.9903094606905672E-8</v>
      </c>
      <c r="J22">
        <f t="shared" si="2"/>
        <v>1.500000020835859</v>
      </c>
    </row>
    <row r="23" spans="1:10" x14ac:dyDescent="0.25">
      <c r="A23">
        <f>A22+$B$1</f>
        <v>1.4000000000000001</v>
      </c>
      <c r="B23">
        <v>2.2999999999999998</v>
      </c>
      <c r="D23">
        <f>D22+B22*$B$1</f>
        <v>3.2199999999999998</v>
      </c>
      <c r="E23">
        <f>E22+B22*$B$1</f>
        <v>7.9900000000000055</v>
      </c>
      <c r="G23">
        <f t="shared" si="1"/>
        <v>0.29999999817686235</v>
      </c>
      <c r="H23">
        <f>1-SIGN(B23)*$B$3*G23/$B$2</f>
        <v>6.0771254695168864E-9</v>
      </c>
      <c r="I23">
        <f>B23*SIGN(H23)*(ABS(H23))^1</f>
        <v>1.3977388579888837E-8</v>
      </c>
      <c r="J23">
        <f t="shared" si="2"/>
        <v>1.5000000048617004</v>
      </c>
    </row>
    <row r="24" spans="1:10" x14ac:dyDescent="0.25">
      <c r="A24">
        <f t="shared" si="0"/>
        <v>1.5000000000000002</v>
      </c>
      <c r="B24">
        <v>2.2999999999999998</v>
      </c>
      <c r="D24">
        <f>D23+B23*$B$1</f>
        <v>3.4499999999999997</v>
      </c>
      <c r="E24">
        <f>E23+B23*$B$1</f>
        <v>8.220000000000006</v>
      </c>
      <c r="G24">
        <f t="shared" si="1"/>
        <v>0.29999999957460122</v>
      </c>
      <c r="H24">
        <f>1-SIGN(B24)*$B$3*G24/$B$2</f>
        <v>1.4179959428872735E-9</v>
      </c>
      <c r="I24">
        <f>B24*SIGN(H24)*(ABS(H24))^1</f>
        <v>3.2613906686407288E-9</v>
      </c>
      <c r="J24">
        <f t="shared" si="2"/>
        <v>1.5000000011343968</v>
      </c>
    </row>
    <row r="25" spans="1:10" x14ac:dyDescent="0.25">
      <c r="A25">
        <f t="shared" si="0"/>
        <v>1.6000000000000003</v>
      </c>
      <c r="B25">
        <v>2.2999999999999998</v>
      </c>
      <c r="D25">
        <f>D24+B24*$B$1</f>
        <v>3.6799999999999997</v>
      </c>
      <c r="E25">
        <f>E24+B24*$B$1</f>
        <v>8.4500000000000064</v>
      </c>
      <c r="G25">
        <f t="shared" si="1"/>
        <v>0.29999999990074028</v>
      </c>
      <c r="H25">
        <f>1-SIGN(B25)*$B$3*G25/$B$2</f>
        <v>3.3086566819662266E-10</v>
      </c>
      <c r="I25">
        <f>B25*SIGN(H25)*(ABS(H25))^1</f>
        <v>7.6099103685223207E-10</v>
      </c>
      <c r="J25">
        <f t="shared" si="2"/>
        <v>1.5000000002646925</v>
      </c>
    </row>
    <row r="26" spans="1:10" x14ac:dyDescent="0.25">
      <c r="A26">
        <f t="shared" si="0"/>
        <v>1.7000000000000004</v>
      </c>
      <c r="B26">
        <v>2.2999999999999998</v>
      </c>
      <c r="D26">
        <f>D25+B25*$B$1</f>
        <v>3.9099999999999997</v>
      </c>
      <c r="E26">
        <f>E25+B25*$B$1</f>
        <v>8.6800000000000068</v>
      </c>
      <c r="G26">
        <f t="shared" si="1"/>
        <v>0.2999999999768394</v>
      </c>
      <c r="H26">
        <f>1-SIGN(B26)*$B$3*G26/$B$2</f>
        <v>7.7201911530266898E-11</v>
      </c>
      <c r="I26">
        <f>B26*SIGN(H26)*(ABS(H26))^1</f>
        <v>1.7756439651961385E-10</v>
      </c>
      <c r="J26">
        <f t="shared" si="2"/>
        <v>1.5000000000617615</v>
      </c>
    </row>
    <row r="27" spans="1:10" x14ac:dyDescent="0.25">
      <c r="A27">
        <f t="shared" si="0"/>
        <v>1.8000000000000005</v>
      </c>
      <c r="B27">
        <v>2.2999999999999998</v>
      </c>
      <c r="D27">
        <f>D26+B26*$B$1</f>
        <v>4.1399999999999997</v>
      </c>
      <c r="E27">
        <f>E26+B26*$B$1</f>
        <v>8.9100000000000072</v>
      </c>
      <c r="G27">
        <f t="shared" si="1"/>
        <v>0.29999999999459587</v>
      </c>
      <c r="H27">
        <f>1-SIGN(B27)*$B$3*G27/$B$2</f>
        <v>1.8013701641450552E-11</v>
      </c>
      <c r="I27">
        <f>B27*SIGN(H27)*(ABS(H27))^1</f>
        <v>4.1431513775336267E-11</v>
      </c>
      <c r="J27">
        <f t="shared" si="2"/>
        <v>1.5000000000144109</v>
      </c>
    </row>
    <row r="28" spans="1:10" x14ac:dyDescent="0.25">
      <c r="A28">
        <f>A27+$B$1</f>
        <v>1.9000000000000006</v>
      </c>
      <c r="B28">
        <v>2.2999999999999998</v>
      </c>
      <c r="D28">
        <f>D27+B27*$B$1</f>
        <v>4.3699999999999992</v>
      </c>
      <c r="E28">
        <f>E27+B27*$B$1</f>
        <v>9.1400000000000077</v>
      </c>
      <c r="G28">
        <f t="shared" si="1"/>
        <v>0.299999999998739</v>
      </c>
      <c r="H28">
        <f>1-SIGN(B28)*$B$3*G28/$B$2</f>
        <v>4.2033043712308427E-12</v>
      </c>
      <c r="I28">
        <f>B28*SIGN(H28)*(ABS(H28))^1</f>
        <v>9.6676000538309381E-12</v>
      </c>
      <c r="J28">
        <f t="shared" si="2"/>
        <v>1.5000000000033626</v>
      </c>
    </row>
    <row r="29" spans="1:10" x14ac:dyDescent="0.25">
      <c r="A29">
        <f t="shared" si="0"/>
        <v>2.0000000000000004</v>
      </c>
      <c r="B29">
        <v>2.2999999999999998</v>
      </c>
      <c r="D29">
        <f>D28+B28*$B$1</f>
        <v>4.5999999999999996</v>
      </c>
      <c r="E29">
        <f>E28+B28*$B$1</f>
        <v>9.3700000000000081</v>
      </c>
      <c r="G29">
        <f t="shared" si="1"/>
        <v>0.29999999999970578</v>
      </c>
      <c r="H29">
        <f>1-SIGN(B29)*$B$3*G29/$B$2</f>
        <v>9.8065999765140077E-13</v>
      </c>
      <c r="I29">
        <f>B29*SIGN(H29)*(ABS(H29))^1</f>
        <v>2.2555179945982215E-12</v>
      </c>
      <c r="J29">
        <f t="shared" si="2"/>
        <v>1.5000000000007845</v>
      </c>
    </row>
    <row r="30" spans="1:10" x14ac:dyDescent="0.25">
      <c r="A30">
        <f t="shared" si="0"/>
        <v>2.1000000000000005</v>
      </c>
      <c r="B30">
        <v>2.2999999999999998</v>
      </c>
      <c r="D30">
        <f>D29+B29*$B$1</f>
        <v>4.83</v>
      </c>
      <c r="E30">
        <f>E29+B29*$B$1</f>
        <v>9.6000000000000085</v>
      </c>
      <c r="G30">
        <f t="shared" ref="G30:G34" si="3">G29+I29*$B$1</f>
        <v>0.29999999999993132</v>
      </c>
      <c r="H30">
        <f>1-SIGN(B30)*$B$3*G30/$B$2</f>
        <v>2.2881696537524476E-13</v>
      </c>
      <c r="I30">
        <f>B30*SIGN(H30)*(ABS(H30))^1</f>
        <v>5.2627902036306287E-13</v>
      </c>
      <c r="J30">
        <f t="shared" si="2"/>
        <v>1.500000000000183</v>
      </c>
    </row>
    <row r="31" spans="1:10" x14ac:dyDescent="0.25">
      <c r="A31">
        <f t="shared" si="0"/>
        <v>2.2000000000000006</v>
      </c>
      <c r="B31">
        <v>2.2999999999999998</v>
      </c>
      <c r="D31">
        <f>D30+B30*$B$1</f>
        <v>5.0600000000000005</v>
      </c>
      <c r="E31">
        <f>E30+B30*$B$1</f>
        <v>9.830000000000009</v>
      </c>
      <c r="G31">
        <f t="shared" si="3"/>
        <v>0.29999999999998395</v>
      </c>
      <c r="H31">
        <f>1-SIGN(B31)*$B$3*G31/$B$2</f>
        <v>5.3623772089395061E-14</v>
      </c>
      <c r="I31">
        <f>B31*SIGN(H31)*(ABS(H31))^1</f>
        <v>1.2333467580560862E-13</v>
      </c>
      <c r="J31">
        <f t="shared" si="2"/>
        <v>1.5000000000000429</v>
      </c>
    </row>
    <row r="32" spans="1:10" x14ac:dyDescent="0.25">
      <c r="A32">
        <f t="shared" si="0"/>
        <v>2.3000000000000007</v>
      </c>
      <c r="B32">
        <v>2.2999999999999998</v>
      </c>
      <c r="D32">
        <f>D31+B31*$B$1</f>
        <v>5.2900000000000009</v>
      </c>
      <c r="E32">
        <f>E31+B31*$B$1</f>
        <v>10.060000000000009</v>
      </c>
      <c r="G32">
        <f t="shared" si="3"/>
        <v>0.29999999999999627</v>
      </c>
      <c r="H32">
        <f>1-SIGN(B32)*$B$3*G32/$B$2</f>
        <v>1.2434497875801753E-14</v>
      </c>
      <c r="I32">
        <f>B32*SIGN(H32)*(ABS(H32))^1</f>
        <v>2.8599345114344029E-14</v>
      </c>
      <c r="J32">
        <f t="shared" si="2"/>
        <v>1.50000000000001</v>
      </c>
    </row>
    <row r="33" spans="1:10" x14ac:dyDescent="0.25">
      <c r="A33">
        <f t="shared" si="0"/>
        <v>2.4000000000000008</v>
      </c>
      <c r="B33">
        <v>2.2999999999999998</v>
      </c>
      <c r="D33">
        <f>D32+B32*$B$1</f>
        <v>5.5200000000000014</v>
      </c>
      <c r="E33">
        <f>E32+B32*$B$1</f>
        <v>10.29000000000001</v>
      </c>
      <c r="G33">
        <f t="shared" si="3"/>
        <v>0.29999999999999916</v>
      </c>
      <c r="H33">
        <f>1-SIGN(B33)*$B$3*G33/$B$2</f>
        <v>2.7755575615628914E-15</v>
      </c>
      <c r="I33">
        <f>B33*SIGN(H33)*(ABS(H33))^1</f>
        <v>6.3837823915946493E-15</v>
      </c>
      <c r="J33">
        <f t="shared" si="2"/>
        <v>1.5000000000000022</v>
      </c>
    </row>
    <row r="34" spans="1:10" x14ac:dyDescent="0.25">
      <c r="A34">
        <f t="shared" si="0"/>
        <v>2.5000000000000009</v>
      </c>
      <c r="B34">
        <v>2.2999999999999998</v>
      </c>
      <c r="D34">
        <f>D33+B33*$B$1</f>
        <v>5.7500000000000018</v>
      </c>
      <c r="E34">
        <f>E33+B33*$B$1</f>
        <v>10.52000000000001</v>
      </c>
      <c r="G34">
        <f t="shared" si="3"/>
        <v>0.29999999999999982</v>
      </c>
      <c r="H34">
        <f>1-SIGN(B34)*$B$3*G34/$B$2</f>
        <v>0</v>
      </c>
      <c r="I34">
        <f>B34*SIGN(H34)*(ABS(H34))^1</f>
        <v>0</v>
      </c>
      <c r="J34">
        <f t="shared" si="2"/>
        <v>1.4999999999999991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5" sqref="B5"/>
    </sheetView>
  </sheetViews>
  <sheetFormatPr defaultRowHeight="15" x14ac:dyDescent="0.25"/>
  <sheetData>
    <row r="1" spans="1:8" x14ac:dyDescent="0.25">
      <c r="A1" t="s">
        <v>3</v>
      </c>
      <c r="B1">
        <v>0.01</v>
      </c>
    </row>
    <row r="2" spans="1:8" x14ac:dyDescent="0.25">
      <c r="A2" t="s">
        <v>10</v>
      </c>
      <c r="B2">
        <v>6</v>
      </c>
    </row>
    <row r="3" spans="1:8" x14ac:dyDescent="0.25">
      <c r="A3" t="s">
        <v>4</v>
      </c>
      <c r="B3">
        <v>1.5</v>
      </c>
    </row>
    <row r="4" spans="1:8" x14ac:dyDescent="0.25">
      <c r="A4" t="s">
        <v>5</v>
      </c>
      <c r="B4">
        <v>100</v>
      </c>
      <c r="C4" t="s">
        <v>6</v>
      </c>
    </row>
    <row r="5" spans="1:8" x14ac:dyDescent="0.25">
      <c r="A5" t="s">
        <v>12</v>
      </c>
      <c r="B5">
        <v>2.5</v>
      </c>
    </row>
    <row r="6" spans="1:8" x14ac:dyDescent="0.25">
      <c r="A6" t="s">
        <v>13</v>
      </c>
      <c r="B6">
        <v>1</v>
      </c>
    </row>
    <row r="8" spans="1:8" x14ac:dyDescent="0.25">
      <c r="A8" t="s">
        <v>0</v>
      </c>
      <c r="B8" t="s">
        <v>1</v>
      </c>
      <c r="C8" t="s">
        <v>2</v>
      </c>
      <c r="D8" t="s">
        <v>11</v>
      </c>
      <c r="E8" t="s">
        <v>7</v>
      </c>
      <c r="F8" t="s">
        <v>8</v>
      </c>
      <c r="G8" t="s">
        <v>9</v>
      </c>
      <c r="H8" t="s">
        <v>14</v>
      </c>
    </row>
    <row r="9" spans="1:8" x14ac:dyDescent="0.25">
      <c r="A9">
        <v>0</v>
      </c>
      <c r="B9">
        <v>0</v>
      </c>
      <c r="C9">
        <v>0</v>
      </c>
      <c r="D9">
        <f>$B$3+($B$2-$B$3)*EXP(-(B9/$B$5)^$B$6)</f>
        <v>6</v>
      </c>
      <c r="E9">
        <v>0</v>
      </c>
      <c r="F9">
        <f>B9-($B$4*ABS(B9)/D9*E9)</f>
        <v>0</v>
      </c>
      <c r="G9">
        <f t="shared" ref="G9:G34" si="0">E9*$B$4</f>
        <v>0</v>
      </c>
      <c r="H9">
        <f>B9-F9</f>
        <v>0</v>
      </c>
    </row>
    <row r="10" spans="1:8" x14ac:dyDescent="0.25">
      <c r="A10">
        <f>A9+$B$1</f>
        <v>0.01</v>
      </c>
      <c r="B10">
        <v>0.5</v>
      </c>
      <c r="C10">
        <f>C9+B9*$B$1</f>
        <v>0</v>
      </c>
      <c r="D10">
        <f t="shared" ref="D10:D34" si="1">$B$3+($B$2-$B$3)*EXP(-(B10/$B$5)^$B$6)</f>
        <v>5.1842883888509181</v>
      </c>
      <c r="E10">
        <f t="shared" ref="E10:E34" si="2">E9+F9*$B$1</f>
        <v>0</v>
      </c>
      <c r="F10">
        <f>B10-($B$4*ABS(B10)/D10*E10)</f>
        <v>0.5</v>
      </c>
      <c r="G10">
        <f t="shared" si="0"/>
        <v>0</v>
      </c>
      <c r="H10">
        <f t="shared" ref="H10:H43" si="3">B10-F10</f>
        <v>0</v>
      </c>
    </row>
    <row r="11" spans="1:8" x14ac:dyDescent="0.25">
      <c r="A11">
        <f t="shared" ref="A11:A43" si="4">A10+$B$1</f>
        <v>0.02</v>
      </c>
      <c r="B11">
        <v>1</v>
      </c>
      <c r="C11">
        <f t="shared" ref="C11:C34" si="5">C10+B10*$B$1</f>
        <v>5.0000000000000001E-3</v>
      </c>
      <c r="D11">
        <f t="shared" si="1"/>
        <v>4.5164402071603771</v>
      </c>
      <c r="E11">
        <f t="shared" si="2"/>
        <v>5.0000000000000001E-3</v>
      </c>
      <c r="F11">
        <f t="shared" ref="F11:F34" si="6">B11-($B$4*ABS(B11)/D11*E11)</f>
        <v>0.88929334230810841</v>
      </c>
      <c r="G11">
        <f t="shared" si="0"/>
        <v>0.5</v>
      </c>
      <c r="H11">
        <f t="shared" si="3"/>
        <v>0.11070665769189159</v>
      </c>
    </row>
    <row r="12" spans="1:8" x14ac:dyDescent="0.25">
      <c r="A12">
        <f t="shared" si="4"/>
        <v>0.03</v>
      </c>
      <c r="B12">
        <v>1.5</v>
      </c>
      <c r="C12">
        <f t="shared" si="5"/>
        <v>1.4999999999999999E-2</v>
      </c>
      <c r="D12">
        <f t="shared" si="1"/>
        <v>3.9696523624231186</v>
      </c>
      <c r="E12">
        <f t="shared" si="2"/>
        <v>1.3892933423081084E-2</v>
      </c>
      <c r="F12">
        <f t="shared" si="6"/>
        <v>0.97503211283969882</v>
      </c>
      <c r="G12">
        <f t="shared" si="0"/>
        <v>1.3892933423081084</v>
      </c>
      <c r="H12">
        <f t="shared" si="3"/>
        <v>0.52496788716030118</v>
      </c>
    </row>
    <row r="13" spans="1:8" x14ac:dyDescent="0.25">
      <c r="A13">
        <f t="shared" si="4"/>
        <v>0.04</v>
      </c>
      <c r="B13">
        <v>2</v>
      </c>
      <c r="C13">
        <f t="shared" si="5"/>
        <v>0.03</v>
      </c>
      <c r="D13">
        <f t="shared" si="1"/>
        <v>3.5219803385274968</v>
      </c>
      <c r="E13">
        <f t="shared" si="2"/>
        <v>2.3643254551478074E-2</v>
      </c>
      <c r="F13">
        <f t="shared" si="6"/>
        <v>0.6573886121486372</v>
      </c>
      <c r="G13">
        <f t="shared" si="0"/>
        <v>2.3643254551478075</v>
      </c>
      <c r="H13">
        <f t="shared" si="3"/>
        <v>1.3426113878513628</v>
      </c>
    </row>
    <row r="14" spans="1:8" x14ac:dyDescent="0.25">
      <c r="A14">
        <f t="shared" si="4"/>
        <v>0.05</v>
      </c>
      <c r="B14">
        <v>2.2999999999999998</v>
      </c>
      <c r="C14">
        <f t="shared" si="5"/>
        <v>0.05</v>
      </c>
      <c r="D14">
        <f t="shared" si="1"/>
        <v>3.2933356848803141</v>
      </c>
      <c r="E14">
        <f t="shared" si="2"/>
        <v>3.0217140672964445E-2</v>
      </c>
      <c r="F14">
        <f t="shared" si="6"/>
        <v>0.18969512379531528</v>
      </c>
      <c r="G14">
        <f t="shared" si="0"/>
        <v>3.0217140672964447</v>
      </c>
      <c r="H14">
        <f t="shared" si="3"/>
        <v>2.1103048762046845</v>
      </c>
    </row>
    <row r="15" spans="1:8" x14ac:dyDescent="0.25">
      <c r="A15">
        <f t="shared" si="4"/>
        <v>6.0000000000000005E-2</v>
      </c>
      <c r="B15">
        <v>2.2999999999999998</v>
      </c>
      <c r="C15">
        <f t="shared" si="5"/>
        <v>7.3000000000000009E-2</v>
      </c>
      <c r="D15">
        <f t="shared" si="1"/>
        <v>3.2933356848803141</v>
      </c>
      <c r="E15">
        <f t="shared" si="2"/>
        <v>3.2114091910917596E-2</v>
      </c>
      <c r="F15">
        <f t="shared" si="6"/>
        <v>5.7215830314159E-2</v>
      </c>
      <c r="G15">
        <f t="shared" si="0"/>
        <v>3.2114091910917595</v>
      </c>
      <c r="H15">
        <f t="shared" si="3"/>
        <v>2.2427841696858408</v>
      </c>
    </row>
    <row r="16" spans="1:8" x14ac:dyDescent="0.25">
      <c r="A16">
        <f t="shared" si="4"/>
        <v>7.0000000000000007E-2</v>
      </c>
      <c r="B16">
        <v>2.2999999999999998</v>
      </c>
      <c r="C16">
        <f t="shared" si="5"/>
        <v>9.6000000000000002E-2</v>
      </c>
      <c r="D16">
        <f t="shared" si="1"/>
        <v>3.2933356848803141</v>
      </c>
      <c r="E16">
        <f t="shared" si="2"/>
        <v>3.2686250214059187E-2</v>
      </c>
      <c r="F16">
        <f t="shared" si="6"/>
        <v>1.7257434840923569E-2</v>
      </c>
      <c r="G16">
        <f t="shared" si="0"/>
        <v>3.2686250214059189</v>
      </c>
      <c r="H16">
        <f t="shared" si="3"/>
        <v>2.2827425651590763</v>
      </c>
    </row>
    <row r="17" spans="1:8" x14ac:dyDescent="0.25">
      <c r="A17">
        <f t="shared" si="4"/>
        <v>0.08</v>
      </c>
      <c r="B17">
        <v>2.2999999999999998</v>
      </c>
      <c r="C17">
        <f t="shared" si="5"/>
        <v>0.11899999999999999</v>
      </c>
      <c r="D17">
        <f t="shared" si="1"/>
        <v>3.2933356848803141</v>
      </c>
      <c r="E17">
        <f t="shared" si="2"/>
        <v>3.2858824562468421E-2</v>
      </c>
      <c r="F17">
        <f t="shared" si="6"/>
        <v>5.2051863208744109E-3</v>
      </c>
      <c r="G17">
        <f t="shared" si="0"/>
        <v>3.2858824562468421</v>
      </c>
      <c r="H17">
        <f t="shared" si="3"/>
        <v>2.2947948136791254</v>
      </c>
    </row>
    <row r="18" spans="1:8" x14ac:dyDescent="0.25">
      <c r="A18">
        <f t="shared" si="4"/>
        <v>0.09</v>
      </c>
      <c r="B18">
        <v>2.2999999999999998</v>
      </c>
      <c r="C18">
        <f t="shared" si="5"/>
        <v>0.14199999999999999</v>
      </c>
      <c r="D18">
        <f t="shared" si="1"/>
        <v>3.2933356848803141</v>
      </c>
      <c r="E18">
        <f t="shared" si="2"/>
        <v>3.2910876425677166E-2</v>
      </c>
      <c r="F18">
        <f t="shared" si="6"/>
        <v>1.5699879434438735E-3</v>
      </c>
      <c r="G18">
        <f t="shared" si="0"/>
        <v>3.2910876425677165</v>
      </c>
      <c r="H18">
        <f t="shared" si="3"/>
        <v>2.2984300120565559</v>
      </c>
    </row>
    <row r="19" spans="1:8" x14ac:dyDescent="0.25">
      <c r="A19">
        <f t="shared" si="4"/>
        <v>9.9999999999999992E-2</v>
      </c>
      <c r="B19">
        <v>2.2999999999999998</v>
      </c>
      <c r="C19">
        <f t="shared" si="5"/>
        <v>0.16499999999999998</v>
      </c>
      <c r="D19">
        <f t="shared" si="1"/>
        <v>3.2933356848803141</v>
      </c>
      <c r="E19">
        <f t="shared" si="2"/>
        <v>3.2926576305111602E-2</v>
      </c>
      <c r="F19">
        <f t="shared" si="6"/>
        <v>4.7353965652963126E-4</v>
      </c>
      <c r="G19">
        <f t="shared" si="0"/>
        <v>3.2926576305111603</v>
      </c>
      <c r="H19">
        <f t="shared" si="3"/>
        <v>2.2995264603434702</v>
      </c>
    </row>
    <row r="20" spans="1:8" x14ac:dyDescent="0.25">
      <c r="A20">
        <f t="shared" si="4"/>
        <v>0.10999999999999999</v>
      </c>
      <c r="B20">
        <v>2.2999999999999998</v>
      </c>
      <c r="C20">
        <f t="shared" si="5"/>
        <v>0.18799999999999997</v>
      </c>
      <c r="D20">
        <f t="shared" si="1"/>
        <v>3.2933356848803141</v>
      </c>
      <c r="E20">
        <f t="shared" si="2"/>
        <v>3.2931311701676895E-2</v>
      </c>
      <c r="F20">
        <f t="shared" si="6"/>
        <v>1.428289989378051E-4</v>
      </c>
      <c r="G20">
        <f t="shared" si="0"/>
        <v>3.2931311701676895</v>
      </c>
      <c r="H20">
        <f t="shared" si="3"/>
        <v>2.299857171001062</v>
      </c>
    </row>
    <row r="21" spans="1:8" x14ac:dyDescent="0.25">
      <c r="A21">
        <f t="shared" si="4"/>
        <v>0.11999999999999998</v>
      </c>
      <c r="B21">
        <v>2.2999999999999998</v>
      </c>
      <c r="C21">
        <f t="shared" si="5"/>
        <v>0.21099999999999997</v>
      </c>
      <c r="D21">
        <f t="shared" si="1"/>
        <v>3.2933356848803141</v>
      </c>
      <c r="E21">
        <f t="shared" si="2"/>
        <v>3.2932739991666272E-2</v>
      </c>
      <c r="F21">
        <f t="shared" si="6"/>
        <v>4.3080072927637048E-5</v>
      </c>
      <c r="G21">
        <f t="shared" si="0"/>
        <v>3.2932739991666273</v>
      </c>
      <c r="H21">
        <f t="shared" si="3"/>
        <v>2.2999569199270722</v>
      </c>
    </row>
    <row r="22" spans="1:8" x14ac:dyDescent="0.25">
      <c r="A22">
        <f t="shared" si="4"/>
        <v>0.12999999999999998</v>
      </c>
      <c r="B22">
        <v>2.2999999999999998</v>
      </c>
      <c r="C22">
        <f t="shared" si="5"/>
        <v>0.23399999999999996</v>
      </c>
      <c r="D22">
        <f t="shared" si="1"/>
        <v>3.2933356848803141</v>
      </c>
      <c r="E22">
        <f t="shared" si="2"/>
        <v>3.293317079239555E-2</v>
      </c>
      <c r="F22">
        <f t="shared" si="6"/>
        <v>1.2993808661043715E-5</v>
      </c>
      <c r="G22">
        <f t="shared" si="0"/>
        <v>3.293317079239555</v>
      </c>
      <c r="H22">
        <f t="shared" si="3"/>
        <v>2.2999870061913388</v>
      </c>
    </row>
    <row r="23" spans="1:8" x14ac:dyDescent="0.25">
      <c r="A23">
        <f>A22+$B$1</f>
        <v>0.13999999999999999</v>
      </c>
      <c r="B23">
        <v>2.2999999999999998</v>
      </c>
      <c r="C23">
        <f t="shared" si="5"/>
        <v>0.25699999999999995</v>
      </c>
      <c r="D23">
        <f t="shared" si="1"/>
        <v>3.2933356848803141</v>
      </c>
      <c r="E23">
        <f t="shared" si="2"/>
        <v>3.293330073048216E-2</v>
      </c>
      <c r="F23">
        <f t="shared" si="6"/>
        <v>3.9191916831882168E-6</v>
      </c>
      <c r="G23">
        <f t="shared" si="0"/>
        <v>3.293330073048216</v>
      </c>
      <c r="H23">
        <f t="shared" si="3"/>
        <v>2.2999960808083166</v>
      </c>
    </row>
    <row r="24" spans="1:8" x14ac:dyDescent="0.25">
      <c r="A24">
        <f t="shared" si="4"/>
        <v>0.15</v>
      </c>
      <c r="B24">
        <v>2.2999999999999998</v>
      </c>
      <c r="C24">
        <f t="shared" si="5"/>
        <v>0.27999999999999997</v>
      </c>
      <c r="D24">
        <f t="shared" si="1"/>
        <v>3.2933356848803141</v>
      </c>
      <c r="E24">
        <f t="shared" si="2"/>
        <v>3.2933339922398989E-2</v>
      </c>
      <c r="F24">
        <f t="shared" si="6"/>
        <v>1.182106328823096E-6</v>
      </c>
      <c r="G24">
        <f t="shared" si="0"/>
        <v>3.2933339922398988</v>
      </c>
      <c r="H24">
        <f t="shared" si="3"/>
        <v>2.299998817893671</v>
      </c>
    </row>
    <row r="25" spans="1:8" x14ac:dyDescent="0.25">
      <c r="A25">
        <f t="shared" si="4"/>
        <v>0.16</v>
      </c>
      <c r="B25">
        <v>2.2999999999999998</v>
      </c>
      <c r="C25">
        <f t="shared" si="5"/>
        <v>0.30299999999999999</v>
      </c>
      <c r="D25">
        <f t="shared" si="1"/>
        <v>3.2933356848803141</v>
      </c>
      <c r="E25">
        <f t="shared" si="2"/>
        <v>3.2933351743462277E-2</v>
      </c>
      <c r="F25">
        <f t="shared" si="6"/>
        <v>3.5654683028241152E-7</v>
      </c>
      <c r="G25">
        <f t="shared" si="0"/>
        <v>3.2933351743462276</v>
      </c>
      <c r="H25">
        <f t="shared" si="3"/>
        <v>2.2999996434531695</v>
      </c>
    </row>
    <row r="26" spans="1:8" x14ac:dyDescent="0.25">
      <c r="A26">
        <f t="shared" si="4"/>
        <v>0.17</v>
      </c>
      <c r="B26">
        <v>2.2999999999999998</v>
      </c>
      <c r="C26">
        <f t="shared" si="5"/>
        <v>0.32600000000000001</v>
      </c>
      <c r="D26">
        <f t="shared" si="1"/>
        <v>3.2933356848803141</v>
      </c>
      <c r="E26">
        <f t="shared" si="2"/>
        <v>3.293335530893058E-2</v>
      </c>
      <c r="F26">
        <f t="shared" si="6"/>
        <v>1.0754163071169387E-7</v>
      </c>
      <c r="G26">
        <f t="shared" si="0"/>
        <v>3.2933355308930579</v>
      </c>
      <c r="H26">
        <f t="shared" si="3"/>
        <v>2.2999998924583691</v>
      </c>
    </row>
    <row r="27" spans="1:8" x14ac:dyDescent="0.25">
      <c r="A27">
        <f t="shared" si="4"/>
        <v>0.18000000000000002</v>
      </c>
      <c r="B27">
        <v>2.2999999999999998</v>
      </c>
      <c r="C27">
        <f t="shared" si="5"/>
        <v>0.34900000000000003</v>
      </c>
      <c r="D27">
        <f t="shared" si="1"/>
        <v>3.2933356848803141</v>
      </c>
      <c r="E27">
        <f t="shared" si="2"/>
        <v>3.2933356384346885E-2</v>
      </c>
      <c r="F27">
        <f t="shared" si="6"/>
        <v>3.243669954855477E-8</v>
      </c>
      <c r="G27">
        <f t="shared" si="0"/>
        <v>3.2933356384346886</v>
      </c>
      <c r="H27">
        <f t="shared" si="3"/>
        <v>2.2999999675633003</v>
      </c>
    </row>
    <row r="28" spans="1:8" x14ac:dyDescent="0.25">
      <c r="A28">
        <f>A27+$B$1</f>
        <v>0.19000000000000003</v>
      </c>
      <c r="B28">
        <v>2.2999999999999998</v>
      </c>
      <c r="C28">
        <f t="shared" si="5"/>
        <v>0.37200000000000005</v>
      </c>
      <c r="D28">
        <f t="shared" si="1"/>
        <v>3.2933356848803141</v>
      </c>
      <c r="E28">
        <f t="shared" si="2"/>
        <v>3.2933356708713883E-2</v>
      </c>
      <c r="F28">
        <f t="shared" si="6"/>
        <v>9.7835548551472584E-9</v>
      </c>
      <c r="G28">
        <f t="shared" si="0"/>
        <v>3.2933356708713881</v>
      </c>
      <c r="H28">
        <f t="shared" si="3"/>
        <v>2.299999990216445</v>
      </c>
    </row>
    <row r="29" spans="1:8" x14ac:dyDescent="0.25">
      <c r="A29">
        <f t="shared" si="4"/>
        <v>0.20000000000000004</v>
      </c>
      <c r="B29">
        <v>2.2999999999999998</v>
      </c>
      <c r="C29">
        <f t="shared" si="5"/>
        <v>0.39500000000000007</v>
      </c>
      <c r="D29">
        <f t="shared" si="1"/>
        <v>3.2933356848803141</v>
      </c>
      <c r="E29">
        <f t="shared" si="2"/>
        <v>3.2933356806549428E-2</v>
      </c>
      <c r="F29">
        <f t="shared" si="6"/>
        <v>2.9509150678563856E-9</v>
      </c>
      <c r="G29">
        <f t="shared" si="0"/>
        <v>3.293335680654943</v>
      </c>
      <c r="H29">
        <f t="shared" si="3"/>
        <v>2.2999999970490848</v>
      </c>
    </row>
    <row r="30" spans="1:8" x14ac:dyDescent="0.25">
      <c r="A30">
        <f t="shared" si="4"/>
        <v>0.21000000000000005</v>
      </c>
      <c r="B30">
        <v>2.2999999999999998</v>
      </c>
      <c r="C30">
        <f t="shared" si="5"/>
        <v>0.41800000000000009</v>
      </c>
      <c r="D30">
        <f t="shared" si="1"/>
        <v>3.2933356848803141</v>
      </c>
      <c r="E30">
        <f t="shared" si="2"/>
        <v>3.293335683605858E-2</v>
      </c>
      <c r="F30">
        <f t="shared" si="6"/>
        <v>8.9005469661174175E-10</v>
      </c>
      <c r="G30">
        <f t="shared" si="0"/>
        <v>3.293335683605858</v>
      </c>
      <c r="H30">
        <f t="shared" si="3"/>
        <v>2.2999999991099451</v>
      </c>
    </row>
    <row r="31" spans="1:8" x14ac:dyDescent="0.25">
      <c r="A31">
        <f t="shared" si="4"/>
        <v>0.22000000000000006</v>
      </c>
      <c r="B31">
        <v>2.2999999999999998</v>
      </c>
      <c r="C31">
        <f t="shared" si="5"/>
        <v>0.44100000000000011</v>
      </c>
      <c r="D31">
        <f t="shared" si="1"/>
        <v>3.2933356848803141</v>
      </c>
      <c r="E31">
        <f t="shared" si="2"/>
        <v>3.2933356844959127E-2</v>
      </c>
      <c r="F31">
        <f t="shared" si="6"/>
        <v>2.684585886925106E-10</v>
      </c>
      <c r="G31">
        <f t="shared" si="0"/>
        <v>3.2933356844959127</v>
      </c>
      <c r="H31">
        <f t="shared" si="3"/>
        <v>2.2999999997315412</v>
      </c>
    </row>
    <row r="32" spans="1:8" x14ac:dyDescent="0.25">
      <c r="A32">
        <f t="shared" si="4"/>
        <v>0.23000000000000007</v>
      </c>
      <c r="B32">
        <v>2.2999999999999998</v>
      </c>
      <c r="C32">
        <f t="shared" si="5"/>
        <v>0.46400000000000013</v>
      </c>
      <c r="D32">
        <f t="shared" si="1"/>
        <v>3.2933356848803141</v>
      </c>
      <c r="E32">
        <f t="shared" si="2"/>
        <v>3.2933356847643716E-2</v>
      </c>
      <c r="F32">
        <f t="shared" si="6"/>
        <v>8.0972117899591467E-11</v>
      </c>
      <c r="G32">
        <f t="shared" si="0"/>
        <v>3.2933356847643718</v>
      </c>
      <c r="H32">
        <f t="shared" si="3"/>
        <v>2.2999999999190277</v>
      </c>
    </row>
    <row r="33" spans="1:8" x14ac:dyDescent="0.25">
      <c r="A33">
        <f t="shared" si="4"/>
        <v>0.24000000000000007</v>
      </c>
      <c r="B33">
        <v>2.2999999999999998</v>
      </c>
      <c r="C33">
        <f t="shared" si="5"/>
        <v>0.48700000000000015</v>
      </c>
      <c r="D33">
        <f t="shared" si="1"/>
        <v>3.2933356848803141</v>
      </c>
      <c r="E33">
        <f t="shared" si="2"/>
        <v>3.2933356848453436E-2</v>
      </c>
      <c r="F33">
        <f t="shared" si="6"/>
        <v>2.4422686095704194E-11</v>
      </c>
      <c r="G33">
        <f t="shared" si="0"/>
        <v>3.2933356848453434</v>
      </c>
      <c r="H33">
        <f t="shared" si="3"/>
        <v>2.2999999999755771</v>
      </c>
    </row>
    <row r="34" spans="1:8" x14ac:dyDescent="0.25">
      <c r="A34">
        <f t="shared" si="4"/>
        <v>0.25000000000000006</v>
      </c>
      <c r="B34">
        <v>2.2999999999999998</v>
      </c>
      <c r="C34">
        <f t="shared" si="5"/>
        <v>0.51000000000000012</v>
      </c>
      <c r="D34">
        <f t="shared" si="1"/>
        <v>3.2933356848803141</v>
      </c>
      <c r="E34">
        <f t="shared" si="2"/>
        <v>3.2933356848697665E-2</v>
      </c>
      <c r="F34">
        <f t="shared" si="6"/>
        <v>7.3665518129928387E-12</v>
      </c>
      <c r="G34">
        <f t="shared" si="0"/>
        <v>3.2933356848697666</v>
      </c>
      <c r="H34">
        <f t="shared" si="3"/>
        <v>2.2999999999926333</v>
      </c>
    </row>
    <row r="35" spans="1:8" x14ac:dyDescent="0.25">
      <c r="A35">
        <f t="shared" si="4"/>
        <v>0.26000000000000006</v>
      </c>
      <c r="B35">
        <v>2.2999999999999998</v>
      </c>
      <c r="C35">
        <f t="shared" ref="C35:C43" si="7">C34+B34*$B$1</f>
        <v>0.53300000000000014</v>
      </c>
      <c r="D35">
        <f t="shared" ref="D35:D43" si="8">$B$3+($B$2-$B$3)*EXP(-(B35/$B$5)^$B$6)</f>
        <v>3.2933356848803141</v>
      </c>
      <c r="E35">
        <f t="shared" ref="E35:E43" si="9">E34+F34*$B$1</f>
        <v>3.2933356848771328E-2</v>
      </c>
      <c r="F35">
        <f t="shared" ref="F35:F43" si="10">B35-($B$4*ABS(B35)/D35*E35)</f>
        <v>2.2217783168798633E-12</v>
      </c>
      <c r="G35">
        <f t="shared" ref="G35:G43" si="11">E35*$B$4</f>
        <v>3.2933356848771327</v>
      </c>
      <c r="H35">
        <f t="shared" si="3"/>
        <v>2.299999999997778</v>
      </c>
    </row>
    <row r="36" spans="1:8" x14ac:dyDescent="0.25">
      <c r="A36">
        <f t="shared" si="4"/>
        <v>0.27000000000000007</v>
      </c>
      <c r="B36">
        <v>2.2999999999999998</v>
      </c>
      <c r="C36">
        <f t="shared" si="7"/>
        <v>0.55600000000000016</v>
      </c>
      <c r="D36">
        <f t="shared" si="8"/>
        <v>3.2933356848803141</v>
      </c>
      <c r="E36">
        <f t="shared" si="9"/>
        <v>3.2933356848793546E-2</v>
      </c>
      <c r="F36">
        <f t="shared" si="10"/>
        <v>6.7013061766374449E-13</v>
      </c>
      <c r="G36">
        <f t="shared" si="11"/>
        <v>3.2933356848793545</v>
      </c>
      <c r="H36">
        <f t="shared" si="3"/>
        <v>2.2999999999993297</v>
      </c>
    </row>
    <row r="37" spans="1:8" x14ac:dyDescent="0.25">
      <c r="A37">
        <f t="shared" si="4"/>
        <v>0.28000000000000008</v>
      </c>
      <c r="B37">
        <v>2.2999999999999998</v>
      </c>
      <c r="C37">
        <f t="shared" si="7"/>
        <v>0.57900000000000018</v>
      </c>
      <c r="D37">
        <f t="shared" si="8"/>
        <v>3.2933356848803141</v>
      </c>
      <c r="E37">
        <f t="shared" si="9"/>
        <v>3.2933356848800249E-2</v>
      </c>
      <c r="F37">
        <f t="shared" si="10"/>
        <v>2.0206059048177849E-13</v>
      </c>
      <c r="G37">
        <f t="shared" si="11"/>
        <v>3.293335684880025</v>
      </c>
      <c r="H37">
        <f t="shared" si="3"/>
        <v>2.2999999999997978</v>
      </c>
    </row>
    <row r="38" spans="1:8" x14ac:dyDescent="0.25">
      <c r="A38">
        <f t="shared" si="4"/>
        <v>0.29000000000000009</v>
      </c>
      <c r="B38">
        <v>2.2999999999999998</v>
      </c>
      <c r="C38">
        <f t="shared" si="7"/>
        <v>0.6020000000000002</v>
      </c>
      <c r="D38">
        <f t="shared" si="8"/>
        <v>3.2933356848803141</v>
      </c>
      <c r="E38">
        <f t="shared" si="9"/>
        <v>3.2933356848802268E-2</v>
      </c>
      <c r="F38">
        <f t="shared" si="10"/>
        <v>6.1284310959308641E-14</v>
      </c>
      <c r="G38">
        <f t="shared" si="11"/>
        <v>3.2933356848802267</v>
      </c>
      <c r="H38">
        <f t="shared" si="3"/>
        <v>2.2999999999999385</v>
      </c>
    </row>
    <row r="39" spans="1:8" x14ac:dyDescent="0.25">
      <c r="A39">
        <f t="shared" si="4"/>
        <v>0.3000000000000001</v>
      </c>
      <c r="B39">
        <v>2.2999999999999998</v>
      </c>
      <c r="C39">
        <f t="shared" si="7"/>
        <v>0.62500000000000022</v>
      </c>
      <c r="D39">
        <f t="shared" si="8"/>
        <v>3.2933356848803141</v>
      </c>
      <c r="E39">
        <f t="shared" si="9"/>
        <v>3.2933356848802879E-2</v>
      </c>
      <c r="F39">
        <f t="shared" si="10"/>
        <v>1.865174681370263E-14</v>
      </c>
      <c r="G39">
        <f t="shared" si="11"/>
        <v>3.2933356848802879</v>
      </c>
      <c r="H39">
        <f t="shared" si="3"/>
        <v>2.2999999999999812</v>
      </c>
    </row>
    <row r="40" spans="1:8" x14ac:dyDescent="0.25">
      <c r="A40">
        <f t="shared" si="4"/>
        <v>0.31000000000000011</v>
      </c>
      <c r="B40">
        <v>2.2999999999999998</v>
      </c>
      <c r="C40">
        <f t="shared" si="7"/>
        <v>0.64800000000000024</v>
      </c>
      <c r="D40">
        <f t="shared" si="8"/>
        <v>3.2933356848803141</v>
      </c>
      <c r="E40">
        <f t="shared" si="9"/>
        <v>3.2933356848803066E-2</v>
      </c>
      <c r="F40">
        <f t="shared" si="10"/>
        <v>5.3290705182007514E-15</v>
      </c>
      <c r="G40">
        <f t="shared" si="11"/>
        <v>3.2933356848803066</v>
      </c>
      <c r="H40">
        <f t="shared" si="3"/>
        <v>2.2999999999999945</v>
      </c>
    </row>
    <row r="41" spans="1:8" x14ac:dyDescent="0.25">
      <c r="A41">
        <f t="shared" si="4"/>
        <v>0.32000000000000012</v>
      </c>
      <c r="B41">
        <v>2.2999999999999998</v>
      </c>
      <c r="C41">
        <f t="shared" si="7"/>
        <v>0.67100000000000026</v>
      </c>
      <c r="D41">
        <f t="shared" si="8"/>
        <v>3.2933356848803141</v>
      </c>
      <c r="E41">
        <f t="shared" si="9"/>
        <v>3.2933356848803122E-2</v>
      </c>
      <c r="F41">
        <f t="shared" si="10"/>
        <v>0</v>
      </c>
      <c r="G41">
        <f t="shared" si="11"/>
        <v>3.2933356848803124</v>
      </c>
      <c r="H41">
        <f t="shared" si="3"/>
        <v>2.2999999999999998</v>
      </c>
    </row>
    <row r="42" spans="1:8" x14ac:dyDescent="0.25">
      <c r="A42">
        <f t="shared" si="4"/>
        <v>0.33000000000000013</v>
      </c>
      <c r="B42">
        <v>2.2999999999999998</v>
      </c>
      <c r="C42">
        <f t="shared" si="7"/>
        <v>0.69400000000000028</v>
      </c>
      <c r="D42">
        <f t="shared" si="8"/>
        <v>3.2933356848803141</v>
      </c>
      <c r="E42">
        <f t="shared" si="9"/>
        <v>3.2933356848803122E-2</v>
      </c>
      <c r="F42">
        <f t="shared" si="10"/>
        <v>0</v>
      </c>
      <c r="G42">
        <f t="shared" si="11"/>
        <v>3.2933356848803124</v>
      </c>
      <c r="H42">
        <f t="shared" si="3"/>
        <v>2.2999999999999998</v>
      </c>
    </row>
    <row r="43" spans="1:8" x14ac:dyDescent="0.25">
      <c r="A43">
        <f t="shared" si="4"/>
        <v>0.34000000000000014</v>
      </c>
      <c r="B43">
        <v>2.2999999999999998</v>
      </c>
      <c r="C43">
        <f t="shared" si="7"/>
        <v>0.7170000000000003</v>
      </c>
      <c r="D43">
        <f t="shared" si="8"/>
        <v>3.2933356848803141</v>
      </c>
      <c r="E43">
        <f t="shared" si="9"/>
        <v>3.2933356848803122E-2</v>
      </c>
      <c r="F43">
        <f t="shared" si="10"/>
        <v>0</v>
      </c>
      <c r="G43">
        <f t="shared" si="11"/>
        <v>3.2933356848803124</v>
      </c>
      <c r="H43">
        <f t="shared" si="3"/>
        <v>2.2999999999999998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Dahl</vt:lpstr>
      <vt:lpstr>LuGre</vt:lpstr>
      <vt:lpstr>Sheet2</vt:lpstr>
      <vt:lpstr>Sheet3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Muenzer, Chris</dc:creator>
  <cp:lastModifiedBy>Muenzer, Chris</cp:lastModifiedBy>
  <dcterms:created xsi:type="dcterms:W3CDTF">2017-01-23T11:26:17Z</dcterms:created>
  <dcterms:modified xsi:type="dcterms:W3CDTF">2017-01-31T14:19:51Z</dcterms:modified>
</cp:coreProperties>
</file>