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unileobenacat-my.sharepoint.com/personal/philipp_muenzer_stud_unileoben_ac_at/Documents/Documents/MU/MSc_Thesis/Measurements/"/>
    </mc:Choice>
  </mc:AlternateContent>
  <xr:revisionPtr revIDLastSave="9964" documentId="8_{D6C12C58-2089-4202-BE00-B1AF7E509B27}" xr6:coauthVersionLast="47" xr6:coauthVersionMax="47" xr10:uidLastSave="{2F7CF001-531A-4541-AE22-9357A1738E2A}"/>
  <bookViews>
    <workbookView xWindow="-120" yWindow="-120" windowWidth="38640" windowHeight="21240" activeTab="13" xr2:uid="{69BEBA9A-6D01-42A3-BA58-599799C210AB}"/>
  </bookViews>
  <sheets>
    <sheet name="Sample_Overview" sheetId="1" r:id="rId1"/>
    <sheet name="0_BT" sheetId="3" r:id="rId2"/>
    <sheet name="1_BZT_10" sheetId="9" r:id="rId3"/>
    <sheet name="2_BNT_7" sheetId="11" r:id="rId4"/>
    <sheet name="3_BZT_40" sheetId="15" r:id="rId5"/>
    <sheet name="4_BNT_2p5" sheetId="8" r:id="rId6"/>
    <sheet name="5_BNT_5" sheetId="10" r:id="rId7"/>
    <sheet name="7_BNT_10" sheetId="12" r:id="rId8"/>
    <sheet name="8_BNT_15" sheetId="13" r:id="rId9"/>
    <sheet name="16_BNZT_2p5_30" sheetId="19" r:id="rId10"/>
    <sheet name="17_BNZT_2p5_10" sheetId="17" r:id="rId11"/>
    <sheet name="18_BNZT_2p5_20" sheetId="18" r:id="rId12"/>
    <sheet name="19_BNZT_2p5_40" sheetId="20" r:id="rId13"/>
    <sheet name="23_BZT_20" sheetId="14" r:id="rId14"/>
    <sheet name="24_BZT_30" sheetId="16" r:id="rId15"/>
    <sheet name="Sample_Template" sheetId="2" r:id="rId16"/>
    <sheet name="Test_Ravi" sheetId="21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0" l="1"/>
  <c r="Q4" i="20"/>
  <c r="Q3" i="19"/>
  <c r="Q3" i="18"/>
  <c r="Q4" i="18"/>
  <c r="Q3" i="17"/>
  <c r="Q4" i="17"/>
  <c r="Q6" i="16"/>
  <c r="Q5" i="16"/>
  <c r="Q3" i="16"/>
  <c r="Q4" i="16"/>
  <c r="Q6" i="15"/>
  <c r="Q3" i="15"/>
  <c r="Q4" i="15"/>
  <c r="Q3" i="14"/>
  <c r="Q4" i="14"/>
  <c r="Q3" i="13"/>
  <c r="Q4" i="13"/>
  <c r="Q3" i="12"/>
  <c r="Q6" i="10"/>
  <c r="Q3" i="11"/>
  <c r="Q4" i="11"/>
  <c r="Q5" i="10"/>
  <c r="Q3" i="10"/>
  <c r="Q5" i="9"/>
  <c r="Q4" i="9"/>
  <c r="Q3" i="9"/>
  <c r="Q3" i="8"/>
  <c r="Q4" i="8"/>
  <c r="Q7" i="3"/>
  <c r="Q6" i="3"/>
  <c r="Q4" i="3"/>
  <c r="Q3" i="3"/>
</calcChain>
</file>

<file path=xl/sharedStrings.xml><?xml version="1.0" encoding="utf-8"?>
<sst xmlns="http://schemas.openxmlformats.org/spreadsheetml/2006/main" count="8432" uniqueCount="1577">
  <si>
    <t>Properties</t>
  </si>
  <si>
    <t>Tasks</t>
  </si>
  <si>
    <t>Nr.</t>
  </si>
  <si>
    <t xml:space="preserve">Label </t>
  </si>
  <si>
    <t>Chem. Formula</t>
  </si>
  <si>
    <t>Zr</t>
  </si>
  <si>
    <t>Nb</t>
  </si>
  <si>
    <t>Density</t>
  </si>
  <si>
    <t>Polishing</t>
  </si>
  <si>
    <t>LIMI</t>
  </si>
  <si>
    <t>Topography</t>
  </si>
  <si>
    <t>Domain map</t>
  </si>
  <si>
    <t xml:space="preserve">Hysteresis </t>
  </si>
  <si>
    <t>Poling</t>
  </si>
  <si>
    <t>Thermal</t>
  </si>
  <si>
    <t>KPFM</t>
  </si>
  <si>
    <t>EFM</t>
  </si>
  <si>
    <t>BT</t>
  </si>
  <si>
    <r>
      <t>BaTiO</t>
    </r>
    <r>
      <rPr>
        <vertAlign val="subscript"/>
        <sz val="11"/>
        <color theme="1"/>
        <rFont val="Calibri"/>
        <family val="2"/>
        <scheme val="minor"/>
      </rPr>
      <t>3</t>
    </r>
  </si>
  <si>
    <t>-</t>
  </si>
  <si>
    <t>done</t>
  </si>
  <si>
    <t>BZT_10</t>
  </si>
  <si>
    <r>
      <t>BaZrTiO</t>
    </r>
    <r>
      <rPr>
        <vertAlign val="subscript"/>
        <sz val="11"/>
        <color theme="1"/>
        <rFont val="Calibri"/>
        <family val="2"/>
        <scheme val="minor"/>
      </rPr>
      <t>3</t>
    </r>
  </si>
  <si>
    <t>BNT_7</t>
  </si>
  <si>
    <r>
      <t>BaNbTiO</t>
    </r>
    <r>
      <rPr>
        <vertAlign val="subscript"/>
        <sz val="11"/>
        <color theme="1"/>
        <rFont val="Calibri"/>
        <family val="2"/>
        <scheme val="minor"/>
      </rPr>
      <t>3</t>
    </r>
  </si>
  <si>
    <t>BZT_40</t>
  </si>
  <si>
    <t>BNT_2p5</t>
  </si>
  <si>
    <t>BNT_5</t>
  </si>
  <si>
    <t>BNT_10</t>
  </si>
  <si>
    <t>BNT_15</t>
  </si>
  <si>
    <t>BZNT_10_1</t>
  </si>
  <si>
    <t>BaZrNbTiO3</t>
  </si>
  <si>
    <t>BZNT_10_2p5</t>
  </si>
  <si>
    <t>BZNT_10_5</t>
  </si>
  <si>
    <t>BZNT_10_7</t>
  </si>
  <si>
    <t>BZNT_10_10</t>
  </si>
  <si>
    <t>BNZT_2p5_1</t>
  </si>
  <si>
    <t>BaNbZrTiO3</t>
  </si>
  <si>
    <t>BNZT_2p5_2p5</t>
  </si>
  <si>
    <t>BNZT_2p5_30</t>
  </si>
  <si>
    <t>BNZT_2p5_10</t>
  </si>
  <si>
    <t>BNZT_2p5_20</t>
  </si>
  <si>
    <t>BNZT_2p5_40</t>
  </si>
  <si>
    <t>Confused w. 21, 22</t>
  </si>
  <si>
    <t>BZT_20</t>
  </si>
  <si>
    <t>Confused w. 20, 22</t>
  </si>
  <si>
    <t>Confused w. 20, 21</t>
  </si>
  <si>
    <t>BZT_30</t>
  </si>
  <si>
    <t>PFM Domain Map</t>
  </si>
  <si>
    <t>Calibrations</t>
  </si>
  <si>
    <t>Switching Spectroscopy</t>
  </si>
  <si>
    <t>Filename</t>
  </si>
  <si>
    <t>Date</t>
  </si>
  <si>
    <t>BF/DF</t>
  </si>
  <si>
    <t>Magn.</t>
  </si>
  <si>
    <t>Resolution</t>
  </si>
  <si>
    <t>Description</t>
  </si>
  <si>
    <t>Scan-Mode</t>
  </si>
  <si>
    <r>
      <t>Size [</t>
    </r>
    <r>
      <rPr>
        <b/>
        <sz val="11"/>
        <color theme="1"/>
        <rFont val="Calibri"/>
        <family val="2"/>
      </rPr>
      <t>μm]</t>
    </r>
  </si>
  <si>
    <t>Used_Tip</t>
  </si>
  <si>
    <t>k [N/m]</t>
  </si>
  <si>
    <t>f_r [kHz]</t>
  </si>
  <si>
    <t>I-Gain</t>
  </si>
  <si>
    <t>Scan speed [Hz]</t>
  </si>
  <si>
    <t xml:space="preserve">Setpoint </t>
  </si>
  <si>
    <t>Drive-Freq [kHz]</t>
  </si>
  <si>
    <t>Size [μm]</t>
  </si>
  <si>
    <t>Defl InvOLS [nm/V]</t>
  </si>
  <si>
    <t>Amp InvOLS [nm/V]</t>
  </si>
  <si>
    <t>Setpoint [V]</t>
  </si>
  <si>
    <t>Drive Amp [V]</t>
  </si>
  <si>
    <t>LIA-factor [V]</t>
  </si>
  <si>
    <t>LIA-T_const [s]</t>
  </si>
  <si>
    <t>Type</t>
  </si>
  <si>
    <t>Used Tip</t>
  </si>
  <si>
    <t>Opt. value</t>
  </si>
  <si>
    <t xml:space="preserve">Date </t>
  </si>
  <si>
    <t>Mode</t>
  </si>
  <si>
    <t>Shape</t>
  </si>
  <si>
    <t>Pol. Vol. [V]</t>
  </si>
  <si>
    <t xml:space="preserve">Filename </t>
  </si>
  <si>
    <t>Reference Scan</t>
  </si>
  <si>
    <t>Spot</t>
  </si>
  <si>
    <t>X [μm]</t>
  </si>
  <si>
    <t>Y [μm]</t>
  </si>
  <si>
    <t>Temp [°C]</t>
  </si>
  <si>
    <t>Ampl. [V]</t>
  </si>
  <si>
    <t>Amplifcation</t>
  </si>
  <si>
    <t>Freq. [Hz]</t>
  </si>
  <si>
    <t>Phase delay</t>
  </si>
  <si>
    <t>Pulsetime [s]</t>
  </si>
  <si>
    <t>Waveform</t>
  </si>
  <si>
    <t>Cycles</t>
  </si>
  <si>
    <t>Sample Rate</t>
  </si>
  <si>
    <t>Low Pass Filter</t>
  </si>
  <si>
    <t>Channel</t>
  </si>
  <si>
    <t>Value</t>
  </si>
  <si>
    <t>Type/Slope</t>
  </si>
  <si>
    <t>Feedback</t>
  </si>
  <si>
    <t>BT_5X_BF_lower</t>
  </si>
  <si>
    <t>BF</t>
  </si>
  <si>
    <t>5x</t>
  </si>
  <si>
    <t>2556 x 1920</t>
  </si>
  <si>
    <t>mainly pores visible; focal plane low</t>
  </si>
  <si>
    <t>BT_0004</t>
  </si>
  <si>
    <t>Tapping</t>
  </si>
  <si>
    <t>80 x 80</t>
  </si>
  <si>
    <t xml:space="preserve">512 x 512 </t>
  </si>
  <si>
    <t>NSG30-Pt_17</t>
  </si>
  <si>
    <t>Scan of area poor on pores; liny profile</t>
  </si>
  <si>
    <t>BT_0000</t>
  </si>
  <si>
    <t>20 x 20</t>
  </si>
  <si>
    <t>512 x 512</t>
  </si>
  <si>
    <t>ASYLEC-01-R2</t>
  </si>
  <si>
    <t>First PFm scan</t>
  </si>
  <si>
    <t>BT_0005</t>
  </si>
  <si>
    <t>Virtual Defl.</t>
  </si>
  <si>
    <t>-763.48 V/m</t>
  </si>
  <si>
    <t>Before correction</t>
  </si>
  <si>
    <t>BT_0014</t>
  </si>
  <si>
    <t>Contact</t>
  </si>
  <si>
    <t>10 x 10</t>
  </si>
  <si>
    <t>rectangle</t>
  </si>
  <si>
    <t>First poling attempt on spot 2</t>
  </si>
  <si>
    <t>BT_0035</t>
  </si>
  <si>
    <t>BT_0034</t>
  </si>
  <si>
    <t>ARDoIVTriangleSquare</t>
  </si>
  <si>
    <t>2 kHz</t>
  </si>
  <si>
    <t>1kHz</t>
  </si>
  <si>
    <t>DeflVolts</t>
  </si>
  <si>
    <t>0.8V</t>
  </si>
  <si>
    <t>Absolute/Positive</t>
  </si>
  <si>
    <t>Deflection</t>
  </si>
  <si>
    <t>AmpOff good; AmpOn ambiguous</t>
  </si>
  <si>
    <t>BT_5X_BF_middle</t>
  </si>
  <si>
    <t>striped domains visible and sharp</t>
  </si>
  <si>
    <t>BT_0026</t>
  </si>
  <si>
    <t>256 x 256</t>
  </si>
  <si>
    <t>NSG30-Pt_19</t>
  </si>
  <si>
    <t>Wiped residues visible</t>
  </si>
  <si>
    <t>BT_0001</t>
  </si>
  <si>
    <t xml:space="preserve">7,5 x 7,5 </t>
  </si>
  <si>
    <t xml:space="preserve">Zoom in, increasing tip abrasion </t>
  </si>
  <si>
    <t>BT_0006</t>
  </si>
  <si>
    <t>After correction</t>
  </si>
  <si>
    <t>BT_0016</t>
  </si>
  <si>
    <t>Spot 2; higher voltage and setpoint</t>
  </si>
  <si>
    <t>BT_0036</t>
  </si>
  <si>
    <t>AmpOff good; AmpOn moderate</t>
  </si>
  <si>
    <t>BT_5X_BF_upper</t>
  </si>
  <si>
    <t>striped domains more ponounced but more blurry</t>
  </si>
  <si>
    <t>BT_0107</t>
  </si>
  <si>
    <t>NSG10-TiN_2</t>
  </si>
  <si>
    <t>For point spectroscopy</t>
  </si>
  <si>
    <t>BT_0002</t>
  </si>
  <si>
    <t>NSG30-TiN</t>
  </si>
  <si>
    <t>Best picture so far, nice contrast</t>
  </si>
  <si>
    <t>BT_0007</t>
  </si>
  <si>
    <t>InvOLS</t>
  </si>
  <si>
    <t xml:space="preserve">56.68\61.78 nm/V </t>
  </si>
  <si>
    <t>On BT</t>
  </si>
  <si>
    <t>BT_0018</t>
  </si>
  <si>
    <t xml:space="preserve">Spot 2; negative voltage </t>
  </si>
  <si>
    <t>BT_0037</t>
  </si>
  <si>
    <t>BT_0121</t>
  </si>
  <si>
    <t>NSG10-TiN_4</t>
  </si>
  <si>
    <t>For SS-PFM</t>
  </si>
  <si>
    <t>BT_0003</t>
  </si>
  <si>
    <t>5 x 5</t>
  </si>
  <si>
    <t>Zoom in, good contrast</t>
  </si>
  <si>
    <t>53.50 N/m</t>
  </si>
  <si>
    <t>Thermal Calibration</t>
  </si>
  <si>
    <t>BT_0020</t>
  </si>
  <si>
    <t>Spot 3; Lower right; right fraction</t>
  </si>
  <si>
    <t>BT_0038</t>
  </si>
  <si>
    <t>AmpOff good; AmpOn more distinct</t>
  </si>
  <si>
    <t>BT_0122</t>
  </si>
  <si>
    <t xml:space="preserve">Tapping </t>
  </si>
  <si>
    <t xml:space="preserve">Realigning the next day </t>
  </si>
  <si>
    <t>BT_0008</t>
  </si>
  <si>
    <t>15 x 15</t>
  </si>
  <si>
    <t>Spot 3; excellent contrast</t>
  </si>
  <si>
    <t>BT_0023</t>
  </si>
  <si>
    <t>-16.18 V/m</t>
  </si>
  <si>
    <t>BT_0021</t>
  </si>
  <si>
    <t>Spot 3; Lower right; left fraction</t>
  </si>
  <si>
    <t>BT_0039</t>
  </si>
  <si>
    <t>AmpOff good; AmpOn not so</t>
  </si>
  <si>
    <t>BT_0009</t>
  </si>
  <si>
    <t>Upper notch of spot 3</t>
  </si>
  <si>
    <t>BT_0024</t>
  </si>
  <si>
    <t>BT_0040</t>
  </si>
  <si>
    <t>BT_0010</t>
  </si>
  <si>
    <t>Spot 2; contrast reduced in one grain</t>
  </si>
  <si>
    <t>BT_0025</t>
  </si>
  <si>
    <t>55.88\60.91 nm/V</t>
  </si>
  <si>
    <t>On SiO2</t>
  </si>
  <si>
    <t>BT_0041</t>
  </si>
  <si>
    <t>AmpOff good; Not fully defined</t>
  </si>
  <si>
    <t>BT_0011</t>
  </si>
  <si>
    <t xml:space="preserve">7.5 x 7.5 </t>
  </si>
  <si>
    <t xml:space="preserve">Upper part of spot 2; moderate contrast </t>
  </si>
  <si>
    <t>58.59 N/m</t>
  </si>
  <si>
    <t>BT_0042</t>
  </si>
  <si>
    <t>BT_0012</t>
  </si>
  <si>
    <t xml:space="preserve">Spot 1; good contrast; different lamellae </t>
  </si>
  <si>
    <t>BT_0030</t>
  </si>
  <si>
    <t>NSG10-TiN_1</t>
  </si>
  <si>
    <t>9,86 mV/μm</t>
  </si>
  <si>
    <t>BT_0043</t>
  </si>
  <si>
    <t>BT_0013</t>
  </si>
  <si>
    <t>Lower right of spot 1; moderate contrast</t>
  </si>
  <si>
    <t>BT_0031</t>
  </si>
  <si>
    <t>BT_0044</t>
  </si>
  <si>
    <t>AmpOff good; AmpOn also nicer</t>
  </si>
  <si>
    <t>BT_0015</t>
  </si>
  <si>
    <t>Spot 2 after first poling attemp</t>
  </si>
  <si>
    <t>BT_0032</t>
  </si>
  <si>
    <t>61.33\66.85 nm/V</t>
  </si>
  <si>
    <t>BT_0045</t>
  </si>
  <si>
    <t>BT_0017</t>
  </si>
  <si>
    <t xml:space="preserve">20 x 20 </t>
  </si>
  <si>
    <t xml:space="preserve">Spot 2 after second poling attempt </t>
  </si>
  <si>
    <t>10.09 N/m</t>
  </si>
  <si>
    <t>BT_0046</t>
  </si>
  <si>
    <t>AmpOff good; AmpOn a bit undefined</t>
  </si>
  <si>
    <t>BT_0019</t>
  </si>
  <si>
    <t>Spot 2 after third poling attempt</t>
  </si>
  <si>
    <t>BT_0104</t>
  </si>
  <si>
    <t>13.88 mV/μm</t>
  </si>
  <si>
    <t>BT_0047</t>
  </si>
  <si>
    <t>AmpOff good; AmpOn double bend</t>
  </si>
  <si>
    <t>BT_0022</t>
  </si>
  <si>
    <t>Spot 3; after first poling; Tip is blunt</t>
  </si>
  <si>
    <t>BT_0105</t>
  </si>
  <si>
    <t>BT_0048</t>
  </si>
  <si>
    <t>BT_0027</t>
  </si>
  <si>
    <t>Spot 2; 5 days after poling</t>
  </si>
  <si>
    <t>BT_0106</t>
  </si>
  <si>
    <t>59.45\64.80 nm/V</t>
  </si>
  <si>
    <t>BT_0049</t>
  </si>
  <si>
    <t>AmpOff good; AmpOn falling in</t>
  </si>
  <si>
    <t>BT_0028</t>
  </si>
  <si>
    <t xml:space="preserve">Spot 3; 5 days after poling </t>
  </si>
  <si>
    <t>6.63 N/m</t>
  </si>
  <si>
    <t>BT_0050</t>
  </si>
  <si>
    <t>BT_0029</t>
  </si>
  <si>
    <t>DART</t>
  </si>
  <si>
    <t>20x20</t>
  </si>
  <si>
    <t>First DART attempt; sharp contrast; no LIA</t>
  </si>
  <si>
    <t>BT_0114</t>
  </si>
  <si>
    <t>13.94 mV/μm</t>
  </si>
  <si>
    <t>Probe 3 dam., Used P4</t>
  </si>
  <si>
    <t>BT_0051</t>
  </si>
  <si>
    <t>AmpOff good; AmpOn double hill</t>
  </si>
  <si>
    <t>BT_0033</t>
  </si>
  <si>
    <t xml:space="preserve">Dart scan for spectroscopy; sharp contrast </t>
  </si>
  <si>
    <t>.</t>
  </si>
  <si>
    <t>BT_0052</t>
  </si>
  <si>
    <t>Dart scan the next day for spectroscopy</t>
  </si>
  <si>
    <t>69.21/75.43 nm/V</t>
  </si>
  <si>
    <t>BT_0053</t>
  </si>
  <si>
    <t>BT_0097</t>
  </si>
  <si>
    <t>Dart scan for secon spectroscopy attempt</t>
  </si>
  <si>
    <t>BT_0120</t>
  </si>
  <si>
    <t>5.76 N/m</t>
  </si>
  <si>
    <t>BT_0054</t>
  </si>
  <si>
    <t>BT_0098</t>
  </si>
  <si>
    <t>6x6</t>
  </si>
  <si>
    <t>6x6 zoom with no pores at 35°C</t>
  </si>
  <si>
    <t>BT_0055</t>
  </si>
  <si>
    <t>BT_0108</t>
  </si>
  <si>
    <t>New spot for spectroscopy</t>
  </si>
  <si>
    <t>BT_0056</t>
  </si>
  <si>
    <t>BT_0112</t>
  </si>
  <si>
    <t>Spot after point spectroscopy, bad quality</t>
  </si>
  <si>
    <t>BT_0057</t>
  </si>
  <si>
    <t>BT_0113</t>
  </si>
  <si>
    <t xml:space="preserve">Second attempt; better quality </t>
  </si>
  <si>
    <t>BT_0058</t>
  </si>
  <si>
    <t>BT_0124</t>
  </si>
  <si>
    <t>15x15</t>
  </si>
  <si>
    <t>many residues disturbing PFM; cont. w. SS-PFM</t>
  </si>
  <si>
    <t>BT_0059</t>
  </si>
  <si>
    <t>BT_0060</t>
  </si>
  <si>
    <t>BT_0061</t>
  </si>
  <si>
    <t>BT_0062</t>
  </si>
  <si>
    <t>BT_0063</t>
  </si>
  <si>
    <t>BT_0064</t>
  </si>
  <si>
    <t>BT_0065</t>
  </si>
  <si>
    <t>BT_0066</t>
  </si>
  <si>
    <t>BT_0067</t>
  </si>
  <si>
    <t>BT_0068</t>
  </si>
  <si>
    <t>BT_0069</t>
  </si>
  <si>
    <t>BT_0070</t>
  </si>
  <si>
    <t xml:space="preserve">Very distinct hysteresis loop on both signals! </t>
  </si>
  <si>
    <t>BT_0071</t>
  </si>
  <si>
    <t>BT_0072</t>
  </si>
  <si>
    <t>BT_0073</t>
  </si>
  <si>
    <t>BT_0074</t>
  </si>
  <si>
    <t>BT_0075</t>
  </si>
  <si>
    <t>BT_0076</t>
  </si>
  <si>
    <t>BT_0077</t>
  </si>
  <si>
    <t>BT_0078</t>
  </si>
  <si>
    <t>BT_0079</t>
  </si>
  <si>
    <t>BT_0080</t>
  </si>
  <si>
    <t>Noisy Data</t>
  </si>
  <si>
    <t>BT_0081</t>
  </si>
  <si>
    <t>BT_0082</t>
  </si>
  <si>
    <t>BT_0083</t>
  </si>
  <si>
    <t>BT_0084</t>
  </si>
  <si>
    <t>BT_0085</t>
  </si>
  <si>
    <t>BT_0086</t>
  </si>
  <si>
    <t>BT_0087</t>
  </si>
  <si>
    <t>BT_0088</t>
  </si>
  <si>
    <t>BT_0089</t>
  </si>
  <si>
    <t>Done in a rush</t>
  </si>
  <si>
    <t>BT_0090</t>
  </si>
  <si>
    <t>BT_0091</t>
  </si>
  <si>
    <t>BT_0092</t>
  </si>
  <si>
    <t>BT_0093</t>
  </si>
  <si>
    <t>BT_0094</t>
  </si>
  <si>
    <t>BT_0095</t>
  </si>
  <si>
    <t>BT_0096</t>
  </si>
  <si>
    <t>BT_0099</t>
  </si>
  <si>
    <t>First tests for grid point spectroscopy</t>
  </si>
  <si>
    <t>BT_0100</t>
  </si>
  <si>
    <t>BT_0101</t>
  </si>
  <si>
    <t>BT_SS_00</t>
  </si>
  <si>
    <t>Good results</t>
  </si>
  <si>
    <t>BT_SS_01</t>
  </si>
  <si>
    <t>BT_SS_02</t>
  </si>
  <si>
    <t>good results</t>
  </si>
  <si>
    <t>BT_SS_03</t>
  </si>
  <si>
    <t>BT_SS_04</t>
  </si>
  <si>
    <t>good results; just one spot is sus</t>
  </si>
  <si>
    <t>BT_SS_05</t>
  </si>
  <si>
    <t>BT_SS_06</t>
  </si>
  <si>
    <t>BT_SS_07</t>
  </si>
  <si>
    <t>Response is more ambiguous on some spots</t>
  </si>
  <si>
    <t>BT_SS_08</t>
  </si>
  <si>
    <t>BT_SS_10</t>
  </si>
  <si>
    <t>Again problems with the AFM!; 09 skipped</t>
  </si>
  <si>
    <t>BT_SS_11</t>
  </si>
  <si>
    <t xml:space="preserve">some curves are shrinking </t>
  </si>
  <si>
    <t>BT_SS_12</t>
  </si>
  <si>
    <t>Curves still stable</t>
  </si>
  <si>
    <t>BT_SS_13</t>
  </si>
  <si>
    <t>Still stable</t>
  </si>
  <si>
    <t>BT_SS_14</t>
  </si>
  <si>
    <t>Stable</t>
  </si>
  <si>
    <t>BT_SS_15</t>
  </si>
  <si>
    <t>BT_SS_16</t>
  </si>
  <si>
    <t>Breakdown seems to begin</t>
  </si>
  <si>
    <t>BT_SS_17</t>
  </si>
  <si>
    <t>More Noise</t>
  </si>
  <si>
    <t>BT_SS_18</t>
  </si>
  <si>
    <t>Further Transition, but no real breakdown</t>
  </si>
  <si>
    <t>BT_SS_19</t>
  </si>
  <si>
    <t xml:space="preserve">Disturbances in signal </t>
  </si>
  <si>
    <t>BT_SS_20</t>
  </si>
  <si>
    <t>Disturbances in Phase, could be the transform.</t>
  </si>
  <si>
    <t>BT_SS_21</t>
  </si>
  <si>
    <t xml:space="preserve">No real signs of breakdown </t>
  </si>
  <si>
    <t>BT_SS_22</t>
  </si>
  <si>
    <t>Breakdown should have happened ...</t>
  </si>
  <si>
    <t>BT_SS_23</t>
  </si>
  <si>
    <t>error ... afm again</t>
  </si>
  <si>
    <t>BT_SS_24</t>
  </si>
  <si>
    <t>First test scan (TH: 32.4)</t>
  </si>
  <si>
    <t>BT_SS_25</t>
  </si>
  <si>
    <t>(TH: 35.0)</t>
  </si>
  <si>
    <t>BT_SS_26</t>
  </si>
  <si>
    <t>(TH: 40.0)</t>
  </si>
  <si>
    <t>BT_SS_27</t>
  </si>
  <si>
    <t>(TH: 46.0)</t>
  </si>
  <si>
    <t>BT_SS_28</t>
  </si>
  <si>
    <t>(TH: 51.0)</t>
  </si>
  <si>
    <t>BT_SS_29</t>
  </si>
  <si>
    <t>(TH: 56.0)</t>
  </si>
  <si>
    <t>BT_SS_30</t>
  </si>
  <si>
    <t>(TH: 61.0)</t>
  </si>
  <si>
    <t>BT_SS_31</t>
  </si>
  <si>
    <t>(TH: 66.0)</t>
  </si>
  <si>
    <t>BT_SS_32</t>
  </si>
  <si>
    <t>(TH: 71.0)</t>
  </si>
  <si>
    <t>BT_SS_33</t>
  </si>
  <si>
    <t>(TH: 76.0)</t>
  </si>
  <si>
    <t>BT_SS_34</t>
  </si>
  <si>
    <t>(TH: 81.0)</t>
  </si>
  <si>
    <t>BT_SS_35</t>
  </si>
  <si>
    <t>(TH: 86.0)</t>
  </si>
  <si>
    <t>BT_SS_36</t>
  </si>
  <si>
    <t>(TH: 91.0)</t>
  </si>
  <si>
    <t>BT_SS_37</t>
  </si>
  <si>
    <t>(TH: 96.0)</t>
  </si>
  <si>
    <t>BT_SS_38</t>
  </si>
  <si>
    <t>(TH: 101.0)</t>
  </si>
  <si>
    <t>BT_SS_39</t>
  </si>
  <si>
    <t>(TH: 106.0)</t>
  </si>
  <si>
    <t>BT_SS_40</t>
  </si>
  <si>
    <t>(TH: 111.0)</t>
  </si>
  <si>
    <t>BT_SS_41</t>
  </si>
  <si>
    <t>(TH: 116.0)</t>
  </si>
  <si>
    <t>BT_SS_42</t>
  </si>
  <si>
    <t>(TH: 121.0)</t>
  </si>
  <si>
    <t>BT_SS_43</t>
  </si>
  <si>
    <t>(TH: 127.0)</t>
  </si>
  <si>
    <t>BT_SS_44</t>
  </si>
  <si>
    <t>(TH: 132.0)</t>
  </si>
  <si>
    <t>BT_SS_45</t>
  </si>
  <si>
    <t>(TH: 137.0)</t>
  </si>
  <si>
    <t>BT_SS_46</t>
  </si>
  <si>
    <t>(TH: 142.0)</t>
  </si>
  <si>
    <t>BT_SS_47</t>
  </si>
  <si>
    <t>(TH: 147.0)</t>
  </si>
  <si>
    <t>BT_SS_48</t>
  </si>
  <si>
    <t>(TH: 152.0)</t>
  </si>
  <si>
    <t>BT_SS_49</t>
  </si>
  <si>
    <t>(TH: 158.0)</t>
  </si>
  <si>
    <t>BT_SS_50</t>
  </si>
  <si>
    <t>(TH: 163.0)</t>
  </si>
  <si>
    <t>BT_SS_51</t>
  </si>
  <si>
    <t>(TH: 168.0)</t>
  </si>
  <si>
    <t>BT_SS_52</t>
  </si>
  <si>
    <t>(TH: 174.0)</t>
  </si>
  <si>
    <t>BT_SS_53</t>
  </si>
  <si>
    <t>(TH: 179.0)</t>
  </si>
  <si>
    <t>BT_SS_54</t>
  </si>
  <si>
    <t>(TH: 185.0)</t>
  </si>
  <si>
    <t>Temp. Calib.</t>
  </si>
  <si>
    <t>Drive Amp [mV]</t>
  </si>
  <si>
    <t>Opt. Value</t>
  </si>
  <si>
    <t>Amplification</t>
  </si>
  <si>
    <t>T_S [°C]</t>
  </si>
  <si>
    <t>T_R[°C]</t>
  </si>
  <si>
    <t>ΔT [°C]</t>
  </si>
  <si>
    <t>BZT_10_5X_BF</t>
  </si>
  <si>
    <t>5X</t>
  </si>
  <si>
    <t>2552x1920</t>
  </si>
  <si>
    <t>Spot with the three pores forming a triangle is intersting</t>
  </si>
  <si>
    <t>BZT_10_0003</t>
  </si>
  <si>
    <t>80x80</t>
  </si>
  <si>
    <t>512x512</t>
  </si>
  <si>
    <t>NSG30-Pt_23</t>
  </si>
  <si>
    <t>Noise in Ampitude; Maybe rough surface</t>
  </si>
  <si>
    <t>BZT_10_0004</t>
  </si>
  <si>
    <t>25x25</t>
  </si>
  <si>
    <t xml:space="preserve">Spot 1; Excellent scan </t>
  </si>
  <si>
    <t>BZT_10_0000</t>
  </si>
  <si>
    <t>506.20 V/m</t>
  </si>
  <si>
    <t>No oscililatons</t>
  </si>
  <si>
    <t>BZT_10_0009</t>
  </si>
  <si>
    <t>5x5</t>
  </si>
  <si>
    <t>BZT_10_0022</t>
  </si>
  <si>
    <t>BZT_10_0021</t>
  </si>
  <si>
    <t>left</t>
  </si>
  <si>
    <t>upper</t>
  </si>
  <si>
    <t>Hysteresis not ideal</t>
  </si>
  <si>
    <t>BZT_10_10X_BF</t>
  </si>
  <si>
    <t>10X</t>
  </si>
  <si>
    <t>BZT_10_0012</t>
  </si>
  <si>
    <t>256x256</t>
  </si>
  <si>
    <t>For realocating</t>
  </si>
  <si>
    <t>BZT_10_0005</t>
  </si>
  <si>
    <t>12x12</t>
  </si>
  <si>
    <t>Spot 1; Zoom in</t>
  </si>
  <si>
    <t>BZT_10_0001</t>
  </si>
  <si>
    <t>Good fit</t>
  </si>
  <si>
    <t>BZT_10_00</t>
  </si>
  <si>
    <t>AmpOn is wavy</t>
  </si>
  <si>
    <t>BZT_10_20X_BF</t>
  </si>
  <si>
    <t>20X</t>
  </si>
  <si>
    <t>NSG10/TiN_5</t>
  </si>
  <si>
    <t>For DART and SS-PFM</t>
  </si>
  <si>
    <t>BZT_10_0006</t>
  </si>
  <si>
    <t>Spot 2; Weak response in one grain</t>
  </si>
  <si>
    <t>BZT_10_0002</t>
  </si>
  <si>
    <t>126.67/138.08 nm/V</t>
  </si>
  <si>
    <t>High InvOLS than before</t>
  </si>
  <si>
    <t>BZT_10_01</t>
  </si>
  <si>
    <t>Amp on stabilized a bit</t>
  </si>
  <si>
    <t>BZT_10_50X_BF</t>
  </si>
  <si>
    <t>50X</t>
  </si>
  <si>
    <t>BZT_10_0007</t>
  </si>
  <si>
    <t>Spot 2; Stripes are visible</t>
  </si>
  <si>
    <t>89.65 N/m</t>
  </si>
  <si>
    <t>BZT_10_02</t>
  </si>
  <si>
    <t>No change</t>
  </si>
  <si>
    <t>BZT_10_100X_BF</t>
  </si>
  <si>
    <t>100X</t>
  </si>
  <si>
    <t>BZT_10_0008</t>
  </si>
  <si>
    <t xml:space="preserve">Spot 3; Many Stripes </t>
  </si>
  <si>
    <t>BZT_10_0018</t>
  </si>
  <si>
    <t>6.20 V/mm</t>
  </si>
  <si>
    <t>BZT_10_03</t>
  </si>
  <si>
    <t>Quality has improved</t>
  </si>
  <si>
    <t>BZT_10_0010</t>
  </si>
  <si>
    <t>Spot 2 after poling</t>
  </si>
  <si>
    <t>BZT_10_0019</t>
  </si>
  <si>
    <t>BZT_10_04</t>
  </si>
  <si>
    <t>Good Quality</t>
  </si>
  <si>
    <t>BZT_10_0011</t>
  </si>
  <si>
    <t>2.5x2.5</t>
  </si>
  <si>
    <t xml:space="preserve">Spot 2 zoom in </t>
  </si>
  <si>
    <t>BZT_10_0020</t>
  </si>
  <si>
    <t>98.36/107.21 nm/V</t>
  </si>
  <si>
    <t>Normal value</t>
  </si>
  <si>
    <t>BZT_10_05</t>
  </si>
  <si>
    <t>Quality is excellent</t>
  </si>
  <si>
    <t>BZT_10_0013</t>
  </si>
  <si>
    <t>Spot 2; 12h after poling</t>
  </si>
  <si>
    <t>11.56 N/m</t>
  </si>
  <si>
    <t>Expected Value</t>
  </si>
  <si>
    <t>BZT_10_06</t>
  </si>
  <si>
    <t xml:space="preserve">Half of the picture has slim hyst; Tip broken </t>
  </si>
  <si>
    <t>BZT_10_0014</t>
  </si>
  <si>
    <t>Spot 1; Repated scan</t>
  </si>
  <si>
    <t>BZT_10_0036</t>
  </si>
  <si>
    <t>NSG10/TiN_6</t>
  </si>
  <si>
    <t>8.48 V/mm</t>
  </si>
  <si>
    <t>BZT_10_07</t>
  </si>
  <si>
    <t>Good qualitiy after tip exchange</t>
  </si>
  <si>
    <t>BZT_10_0015</t>
  </si>
  <si>
    <t>10x10</t>
  </si>
  <si>
    <t>Spot 1; Center zoom</t>
  </si>
  <si>
    <t>BZT_10_0037</t>
  </si>
  <si>
    <t>BZT_10_08</t>
  </si>
  <si>
    <t>Good quality</t>
  </si>
  <si>
    <t>BZT_10_0016</t>
  </si>
  <si>
    <t>Spot 1 furter zoom</t>
  </si>
  <si>
    <t>BZT_10_0038</t>
  </si>
  <si>
    <t>76.95/83.87 nm/V</t>
  </si>
  <si>
    <t>BZT_10_09</t>
  </si>
  <si>
    <t>Sufficient quality</t>
  </si>
  <si>
    <t>BZT_10_0017</t>
  </si>
  <si>
    <t>Spot 1 in much more detail; Tip still good</t>
  </si>
  <si>
    <t>8.05 N/m</t>
  </si>
  <si>
    <t>BZT_10_10</t>
  </si>
  <si>
    <t>Contrast inferior to single freq</t>
  </si>
  <si>
    <t>BZT_10_11</t>
  </si>
  <si>
    <t>AmpOff seems to shrink</t>
  </si>
  <si>
    <t>BZT_10_0059</t>
  </si>
  <si>
    <t>Scan after thermal experiment ; Tip may be blunt</t>
  </si>
  <si>
    <t>BZT_10_12</t>
  </si>
  <si>
    <t>BZT_10_13</t>
  </si>
  <si>
    <t>Stable and shrinked</t>
  </si>
  <si>
    <t>BZT_10_14</t>
  </si>
  <si>
    <t>BZT_10_15</t>
  </si>
  <si>
    <t>BZT_10_16</t>
  </si>
  <si>
    <t>BZT_10_21</t>
  </si>
  <si>
    <t>BZT_10_22</t>
  </si>
  <si>
    <t>BZT_10_23</t>
  </si>
  <si>
    <t>BZT_10_24</t>
  </si>
  <si>
    <t>BZT_10_25</t>
  </si>
  <si>
    <t>BZT_10_26</t>
  </si>
  <si>
    <t>BZT_10_0039</t>
  </si>
  <si>
    <t>Test after Tip change to NSG10/TiN_6; Valid from BZT_10_007</t>
  </si>
  <si>
    <t>BZT_10_17</t>
  </si>
  <si>
    <t>BZT_10_18</t>
  </si>
  <si>
    <t>BZT_10_19</t>
  </si>
  <si>
    <t>BZT_10_20</t>
  </si>
  <si>
    <t>BZT_10_0058</t>
  </si>
  <si>
    <t>All till 58 are Single force curves for SS-PFM</t>
  </si>
  <si>
    <t>BNT_7_5X_BF</t>
  </si>
  <si>
    <t>Intersting spot next to pore</t>
  </si>
  <si>
    <t>BNT_7_0003</t>
  </si>
  <si>
    <t>NSG30-Pt_24</t>
  </si>
  <si>
    <t>First topography scan</t>
  </si>
  <si>
    <t>BNT_7_0004</t>
  </si>
  <si>
    <t>Just Noise; Spot 1</t>
  </si>
  <si>
    <t>BNT_7_0000</t>
  </si>
  <si>
    <t>1.07 V/mm</t>
  </si>
  <si>
    <t>BNT_7_0009</t>
  </si>
  <si>
    <t>Poling Successful</t>
  </si>
  <si>
    <t>BNT_7_0021</t>
  </si>
  <si>
    <t>BNT_7_0020</t>
  </si>
  <si>
    <t>1 kHz</t>
  </si>
  <si>
    <t xml:space="preserve">First SS-PFM; Further grid measurements were necessary; </t>
  </si>
  <si>
    <t>BNT_7_10X_BF</t>
  </si>
  <si>
    <t>BNT_7_0005</t>
  </si>
  <si>
    <t>No further improvements; Spot 1</t>
  </si>
  <si>
    <t>BNT_7_0001</t>
  </si>
  <si>
    <t>BNT_7_0012</t>
  </si>
  <si>
    <t>Other poling direction</t>
  </si>
  <si>
    <t>BNT_7_00</t>
  </si>
  <si>
    <t>Good loops</t>
  </si>
  <si>
    <t>BNT_7_20X_BF</t>
  </si>
  <si>
    <t>BNT_7_0006</t>
  </si>
  <si>
    <t>BNT_7_0002</t>
  </si>
  <si>
    <t>73.45/80.06 nm/V</t>
  </si>
  <si>
    <t>BNT_7_0014</t>
  </si>
  <si>
    <t>Right direction</t>
  </si>
  <si>
    <t>BNT_7_01</t>
  </si>
  <si>
    <t>BNT_7_50X_BF</t>
  </si>
  <si>
    <t>BNT_7_0007</t>
  </si>
  <si>
    <t>Spot 2; also Just Noise</t>
  </si>
  <si>
    <t>70.04 N/m</t>
  </si>
  <si>
    <t>Reasonable value</t>
  </si>
  <si>
    <t>BNT_7_03</t>
  </si>
  <si>
    <t>BNT_7_100X_BF</t>
  </si>
  <si>
    <t>BNT_7_0008</t>
  </si>
  <si>
    <t>Spot 2; further zoom</t>
  </si>
  <si>
    <t>BNT_7_0017</t>
  </si>
  <si>
    <t>NSG10/TiN_7</t>
  </si>
  <si>
    <t>9.85 V/mm</t>
  </si>
  <si>
    <t>BNT_7_04</t>
  </si>
  <si>
    <t>BNT_7_0010</t>
  </si>
  <si>
    <t xml:space="preserve">Spot 2 after poling; happend only partially </t>
  </si>
  <si>
    <t>BNT_7_0018</t>
  </si>
  <si>
    <t>BNT_7_05</t>
  </si>
  <si>
    <t>BNT_7_0013</t>
  </si>
  <si>
    <t xml:space="preserve">Spot 2 after second poling; happend only partially </t>
  </si>
  <si>
    <t>BNT_7_0019</t>
  </si>
  <si>
    <t>70.81/77.19 nm/V</t>
  </si>
  <si>
    <t>Cantilever was sucked to the surface</t>
  </si>
  <si>
    <t>BNT_7_06</t>
  </si>
  <si>
    <t>BNT_7_0015</t>
  </si>
  <si>
    <t>Poled area visble</t>
  </si>
  <si>
    <t>8.65 N/m</t>
  </si>
  <si>
    <t>BNT_7_07</t>
  </si>
  <si>
    <t>Good curves</t>
  </si>
  <si>
    <t>BNT_7_0016</t>
  </si>
  <si>
    <t>No poling left; Tip still good;12h after poling</t>
  </si>
  <si>
    <t>BNT_7_08</t>
  </si>
  <si>
    <t>AmpOn shrinked</t>
  </si>
  <si>
    <t>BNT_7_09</t>
  </si>
  <si>
    <t>BNT_7_10</t>
  </si>
  <si>
    <t>Frequency lost sometimes</t>
  </si>
  <si>
    <t>BNT_7_11</t>
  </si>
  <si>
    <t xml:space="preserve">Good scan </t>
  </si>
  <si>
    <t>BNT_7_12</t>
  </si>
  <si>
    <t>Sharp hysterisis</t>
  </si>
  <si>
    <t>BNT_7_13</t>
  </si>
  <si>
    <t>BNT_7_14</t>
  </si>
  <si>
    <t>BNT_7_15</t>
  </si>
  <si>
    <t>BNT_7_16</t>
  </si>
  <si>
    <t>Still good curves</t>
  </si>
  <si>
    <t>BNT_7_17</t>
  </si>
  <si>
    <t>BNT_7_18</t>
  </si>
  <si>
    <t>BNT_7_19</t>
  </si>
  <si>
    <t>BNT_7_20</t>
  </si>
  <si>
    <t>BNT_7_21</t>
  </si>
  <si>
    <t>BNT_7_22</t>
  </si>
  <si>
    <t>BNT_7_23</t>
  </si>
  <si>
    <t>Amplificaton</t>
  </si>
  <si>
    <t>BNT_2p5_5X_BF</t>
  </si>
  <si>
    <t>Clear and distinct spot</t>
  </si>
  <si>
    <t>BNT_2p5_0002</t>
  </si>
  <si>
    <t>Polynomial Background on scan</t>
  </si>
  <si>
    <t>BNT_2p5_0003</t>
  </si>
  <si>
    <t>Sometimes noisy, mostly stable; Spot 3</t>
  </si>
  <si>
    <t>BNT_2p5_0000</t>
  </si>
  <si>
    <t>-4.86 V/mm</t>
  </si>
  <si>
    <t>Oscillations apparent</t>
  </si>
  <si>
    <t>BNT_2p5_0008</t>
  </si>
  <si>
    <t>Poling attempt Nr. 1</t>
  </si>
  <si>
    <t>BNT_2p5_0027</t>
  </si>
  <si>
    <t>BNT_2p5_0026</t>
  </si>
  <si>
    <t>First hysteris test</t>
  </si>
  <si>
    <t>BNT_2p5_10X_BF</t>
  </si>
  <si>
    <t>BNT_2p5_0024</t>
  </si>
  <si>
    <t>77.64???</t>
  </si>
  <si>
    <t>Overview for succeding DART scan</t>
  </si>
  <si>
    <t>BNT_2p5_0004</t>
  </si>
  <si>
    <t>Domains visible in topgraphy, phase smeared out; Spot 3</t>
  </si>
  <si>
    <t>BNT_2p5_0001</t>
  </si>
  <si>
    <t>80.48/87.72 nm/V</t>
  </si>
  <si>
    <t>BNT_2p5_0028</t>
  </si>
  <si>
    <t>Second test</t>
  </si>
  <si>
    <t>BNT_2p5_20X_BF</t>
  </si>
  <si>
    <t>BNT_2p5_0005</t>
  </si>
  <si>
    <t>Stripes barely visible; Spot 3</t>
  </si>
  <si>
    <t>72.28 N/m</t>
  </si>
  <si>
    <t>Data sufficient</t>
  </si>
  <si>
    <t>BNT_2p5_00</t>
  </si>
  <si>
    <t>Fisrst Map; AmpOn not very good</t>
  </si>
  <si>
    <t>BNT_2p5_50X_BF</t>
  </si>
  <si>
    <t>BNT_2p5_0006</t>
  </si>
  <si>
    <t>0.01/0.001</t>
  </si>
  <si>
    <t>Comparison btw. different integration constants; Spot 3</t>
  </si>
  <si>
    <t>BNT_2p5_0013</t>
  </si>
  <si>
    <t>HA_NC/W2C_0</t>
  </si>
  <si>
    <t>-6.56 V/mm</t>
  </si>
  <si>
    <t>No oscillations</t>
  </si>
  <si>
    <t>BNT_2p5_01</t>
  </si>
  <si>
    <t>AmpOn not good</t>
  </si>
  <si>
    <t>BNT_2p5_0007</t>
  </si>
  <si>
    <t>BNT_2p5_0014</t>
  </si>
  <si>
    <t>For control</t>
  </si>
  <si>
    <t>BNT_2p5_02</t>
  </si>
  <si>
    <t>AmpOn gets better</t>
  </si>
  <si>
    <t>BNT_2p5_0009</t>
  </si>
  <si>
    <t>Spot 3 after poling +50V</t>
  </si>
  <si>
    <t>BNT_2p5_0015</t>
  </si>
  <si>
    <t>129.23/140.86 nm/V</t>
  </si>
  <si>
    <t>BNT_2p5_03</t>
  </si>
  <si>
    <t>AmpOn again worsened</t>
  </si>
  <si>
    <t>BNT_2p5_0010</t>
  </si>
  <si>
    <t>Spot 3 only in poled area</t>
  </si>
  <si>
    <t>31.56 N/m</t>
  </si>
  <si>
    <t>Unusually high; repeat later</t>
  </si>
  <si>
    <t>BNT_2p5_04</t>
  </si>
  <si>
    <t xml:space="preserve">Amp on more stable </t>
  </si>
  <si>
    <t>BNT_2p5_0011</t>
  </si>
  <si>
    <t>Spot 3; 12 hours after poling</t>
  </si>
  <si>
    <t>BNT_2p5_0021</t>
  </si>
  <si>
    <t>-4.23 V/mm</t>
  </si>
  <si>
    <t>Polynomial evol.</t>
  </si>
  <si>
    <t>BNT_2p5_05</t>
  </si>
  <si>
    <t xml:space="preserve">AmpOn gets more versatile </t>
  </si>
  <si>
    <t>BNT_2p5_0012</t>
  </si>
  <si>
    <t>Spot 3 only in poled area after 12 hours; Tip is still functional despite change</t>
  </si>
  <si>
    <t>BNT_2p5_0022</t>
  </si>
  <si>
    <t xml:space="preserve">Still remaining </t>
  </si>
  <si>
    <t>BNT_2p5_06</t>
  </si>
  <si>
    <t>AmpOn has somehow stabilized</t>
  </si>
  <si>
    <t>BNT_2p5_0016</t>
  </si>
  <si>
    <t>Spot 1, new tip brought barely any improvements</t>
  </si>
  <si>
    <t>BNT_2p5_0023</t>
  </si>
  <si>
    <t>77.09/84.03 nm/V</t>
  </si>
  <si>
    <t>BNT_2p5_07</t>
  </si>
  <si>
    <t>AmpOn is now stable</t>
  </si>
  <si>
    <t>BNT_2p5_0017</t>
  </si>
  <si>
    <t>1.5x1.5</t>
  </si>
  <si>
    <t>Further Zoom in; rather blurry; evtl. higher voltage necessary</t>
  </si>
  <si>
    <t>77.64 N/m</t>
  </si>
  <si>
    <t>BNT_2p5_08</t>
  </si>
  <si>
    <t>AmpOn seems to shrink</t>
  </si>
  <si>
    <t>BNT_2p5_0018</t>
  </si>
  <si>
    <t xml:space="preserve">Spot 2; Tip gradually degraded; Stripes visible!; </t>
  </si>
  <si>
    <t>BNT_2p5_09</t>
  </si>
  <si>
    <t>AmpOn again shrinking</t>
  </si>
  <si>
    <t>BNT_2p5_0019</t>
  </si>
  <si>
    <t>Further Zoom; Stripes visible</t>
  </si>
  <si>
    <t>BNT_2p5_10</t>
  </si>
  <si>
    <t>BNT_2p5_0020</t>
  </si>
  <si>
    <t>Spot 1; With better parameters; Tip degradation at the end; not usable anymore</t>
  </si>
  <si>
    <t>BNT_2p5_11</t>
  </si>
  <si>
    <t>BNT_2p5_0025</t>
  </si>
  <si>
    <t>Spot 6; In the beginning bad quality</t>
  </si>
  <si>
    <t>BNT_2p5_12</t>
  </si>
  <si>
    <t>Sucessful</t>
  </si>
  <si>
    <t>Spot 6; Better quality</t>
  </si>
  <si>
    <t>BNT_2p5_13</t>
  </si>
  <si>
    <t>BNT_2p5_14</t>
  </si>
  <si>
    <t>AmpOn has shrinked maybe</t>
  </si>
  <si>
    <t>BNT_2p5_15</t>
  </si>
  <si>
    <t>BNT_2p5_16</t>
  </si>
  <si>
    <t>Breakdown begins</t>
  </si>
  <si>
    <t>BNT_2p5_17</t>
  </si>
  <si>
    <t>Breakdown</t>
  </si>
  <si>
    <t>BNT_2p5_18</t>
  </si>
  <si>
    <t xml:space="preserve">Remainder Hysteresis </t>
  </si>
  <si>
    <t>BNT_2p5_19</t>
  </si>
  <si>
    <t>No more breakdown</t>
  </si>
  <si>
    <t>BNT_2p5_20</t>
  </si>
  <si>
    <t>No major change</t>
  </si>
  <si>
    <t>BNT_2p5_21</t>
  </si>
  <si>
    <t xml:space="preserve">No major change </t>
  </si>
  <si>
    <t>BNT_2p5_22</t>
  </si>
  <si>
    <t>BNT_2p5_0052</t>
  </si>
  <si>
    <t>Single forces during Maps; from 0029-0052</t>
  </si>
  <si>
    <t>Column1</t>
  </si>
  <si>
    <t>BNT_5_5X_BF</t>
  </si>
  <si>
    <t>BNT_5_0003</t>
  </si>
  <si>
    <t xml:space="preserve">First oscillations; Then none after restart </t>
  </si>
  <si>
    <t>BNT_5_0004</t>
  </si>
  <si>
    <t>Spot 1;Topo good, no PfM contrast</t>
  </si>
  <si>
    <t>BNT_5_0000</t>
  </si>
  <si>
    <t>1.02 V/mm</t>
  </si>
  <si>
    <t>BNT_5_0008</t>
  </si>
  <si>
    <t>Spot 1;Seems successful</t>
  </si>
  <si>
    <t>BNT_5_0027</t>
  </si>
  <si>
    <t>BNT_5_0026</t>
  </si>
  <si>
    <t>First test</t>
  </si>
  <si>
    <t>BNT_5_10X_BF</t>
  </si>
  <si>
    <t>BNT_5_0014</t>
  </si>
  <si>
    <t>7.5x7.5</t>
  </si>
  <si>
    <t xml:space="preserve">Scatching the surface to see if it changes PFM Signal </t>
  </si>
  <si>
    <t>BNT_5_0005</t>
  </si>
  <si>
    <t>Spot 1 further zoom</t>
  </si>
  <si>
    <t>BNT_5_0001</t>
  </si>
  <si>
    <t>BNT_5_0064</t>
  </si>
  <si>
    <t>BNT_5_00</t>
  </si>
  <si>
    <t>First map; AmpOn is bad</t>
  </si>
  <si>
    <t>BNT_5_20X_BF</t>
  </si>
  <si>
    <t>BNT_5_0025</t>
  </si>
  <si>
    <t>50x50</t>
  </si>
  <si>
    <t>Overview scan for PFM</t>
  </si>
  <si>
    <t>BNT_5_0006</t>
  </si>
  <si>
    <t xml:space="preserve">Spot 2, Just PFM noise </t>
  </si>
  <si>
    <t>BNT_5_0002</t>
  </si>
  <si>
    <t>61.68/67.23 nm/V</t>
  </si>
  <si>
    <t>BNT_5_0066</t>
  </si>
  <si>
    <t>BNT_5_01</t>
  </si>
  <si>
    <t>AmpOn is bad</t>
  </si>
  <si>
    <t>BNT_5_50X_BF</t>
  </si>
  <si>
    <t>BNT_5_0062</t>
  </si>
  <si>
    <t>Overview scan for second poling Experiment</t>
  </si>
  <si>
    <t>BNT_5_0007</t>
  </si>
  <si>
    <t>Mostly Noise</t>
  </si>
  <si>
    <t>81.86 N/m</t>
  </si>
  <si>
    <t>BNT_5_02</t>
  </si>
  <si>
    <t>Very often bad hysterisis</t>
  </si>
  <si>
    <t>BNT_5_100X_BF</t>
  </si>
  <si>
    <t>BNT_5_0009</t>
  </si>
  <si>
    <t>Grains visible in PFM; unusal high response</t>
  </si>
  <si>
    <t>BNT_5_0018</t>
  </si>
  <si>
    <t>HA_NC/W2C_1</t>
  </si>
  <si>
    <t>-2.81 V/mm</t>
  </si>
  <si>
    <t>BNT_5_03</t>
  </si>
  <si>
    <t>AmpOn still bad</t>
  </si>
  <si>
    <t>BNT_5_0010</t>
  </si>
  <si>
    <t>Spot 1 after Poling; Maybe repeat poling</t>
  </si>
  <si>
    <t>BNT_5_0019</t>
  </si>
  <si>
    <t>BNT_5_04</t>
  </si>
  <si>
    <t xml:space="preserve">Quality is better </t>
  </si>
  <si>
    <t>BNT_5_0011</t>
  </si>
  <si>
    <t>Spot 1 90° scan</t>
  </si>
  <si>
    <t>BNT_5_0020</t>
  </si>
  <si>
    <t>59.55/64.91 nm/V</t>
  </si>
  <si>
    <t>BNT_5_05</t>
  </si>
  <si>
    <t>BNT_5_0012</t>
  </si>
  <si>
    <t>For spot finding</t>
  </si>
  <si>
    <t>4690 N/m</t>
  </si>
  <si>
    <t>Unlikely high value</t>
  </si>
  <si>
    <t>BNT_5_06</t>
  </si>
  <si>
    <t>BNT_5_0013</t>
  </si>
  <si>
    <t>Direct comparison btw. poled, scanned and unscanned area</t>
  </si>
  <si>
    <t>BNT_5_22</t>
  </si>
  <si>
    <t>10.77 V/mm</t>
  </si>
  <si>
    <t>BNT_5_07</t>
  </si>
  <si>
    <t>BNT_5_0015</t>
  </si>
  <si>
    <t xml:space="preserve">Spot 3; Mechanical scratching didn't change anything electrically </t>
  </si>
  <si>
    <t>BNT_5_23</t>
  </si>
  <si>
    <t>BNT_5_08</t>
  </si>
  <si>
    <t>BNT_5_0016</t>
  </si>
  <si>
    <t>Spot 3 - To the left, checking the influence of PFM; next scan reveals</t>
  </si>
  <si>
    <t>BNT_5_24</t>
  </si>
  <si>
    <t>73.77/80.41 nm/V</t>
  </si>
  <si>
    <t>BNT_5_09</t>
  </si>
  <si>
    <t>BNT_5_0017</t>
  </si>
  <si>
    <t>Spot 3; PFM Measurements do not influence succeeding scans; Tip still good!</t>
  </si>
  <si>
    <t>8.27 N/m</t>
  </si>
  <si>
    <t>BNT_5_10</t>
  </si>
  <si>
    <t>BNT_5_0021</t>
  </si>
  <si>
    <t>4690?</t>
  </si>
  <si>
    <t xml:space="preserve">Complete signal loss; Repeat </t>
  </si>
  <si>
    <t>-3.43 V/mm</t>
  </si>
  <si>
    <t>BNT_5_11</t>
  </si>
  <si>
    <t>PFM hysterisis is shrinking</t>
  </si>
  <si>
    <t xml:space="preserve">Poled area shows response; No real electrical contact after </t>
  </si>
  <si>
    <t>BNT_5_12</t>
  </si>
  <si>
    <t>Same as before</t>
  </si>
  <si>
    <t>BNT_5_0063</t>
  </si>
  <si>
    <t>Before Poling +50V</t>
  </si>
  <si>
    <t>68.63/74.81 nm/V</t>
  </si>
  <si>
    <t>BNT_5_13</t>
  </si>
  <si>
    <t>BNT_5_0065</t>
  </si>
  <si>
    <t>After poling +50V</t>
  </si>
  <si>
    <t>75.71 N/m</t>
  </si>
  <si>
    <t>BNT_5_14</t>
  </si>
  <si>
    <t>BNT_5_0067</t>
  </si>
  <si>
    <t>After poling -50V</t>
  </si>
  <si>
    <t>BNT_5_15</t>
  </si>
  <si>
    <t>High deflection; accident; has maybe influence on results; seems not damaged</t>
  </si>
  <si>
    <t>BNT_5_0068</t>
  </si>
  <si>
    <t>BNT_5_16</t>
  </si>
  <si>
    <t>BNT_5_0069</t>
  </si>
  <si>
    <t>BNT_5_17</t>
  </si>
  <si>
    <t xml:space="preserve">AmpOff broadened </t>
  </si>
  <si>
    <t>BNT_5_0070</t>
  </si>
  <si>
    <t>BNT_5_18</t>
  </si>
  <si>
    <t>BNT_5_0071</t>
  </si>
  <si>
    <t>After poling -50V; 5 days later</t>
  </si>
  <si>
    <t>BNT_5_19</t>
  </si>
  <si>
    <t>BNT_5_20</t>
  </si>
  <si>
    <t>BNT_5_21</t>
  </si>
  <si>
    <t>BNT_5_25</t>
  </si>
  <si>
    <t>BNT_5_26</t>
  </si>
  <si>
    <t>BNT_5_27</t>
  </si>
  <si>
    <t>BNT_5_28</t>
  </si>
  <si>
    <t>Accident with tip; door bumped; bad results</t>
  </si>
  <si>
    <t>BNT_5_29</t>
  </si>
  <si>
    <t xml:space="preserve">Accident with tip </t>
  </si>
  <si>
    <t>BNT_10_5X_BF</t>
  </si>
  <si>
    <t>Intersting spot under the pore</t>
  </si>
  <si>
    <t>BNT_10_0000</t>
  </si>
  <si>
    <t>Overview scan</t>
  </si>
  <si>
    <t>BNT_10_0001</t>
  </si>
  <si>
    <t>Spot 3; Just Noise</t>
  </si>
  <si>
    <t>BNT_10_0006</t>
  </si>
  <si>
    <t>NSG10/TiN_8</t>
  </si>
  <si>
    <t>13.37 V/mm</t>
  </si>
  <si>
    <t>BNT_10_0003</t>
  </si>
  <si>
    <t>Rectangle</t>
  </si>
  <si>
    <t>Poling attempt created many disturbances</t>
  </si>
  <si>
    <t>BNT_10_0010</t>
  </si>
  <si>
    <t>BNT_10_0009</t>
  </si>
  <si>
    <t>First try; Pre-scans are necessary</t>
  </si>
  <si>
    <t>BNT_10_10X_BF</t>
  </si>
  <si>
    <t>BNT_10_0002</t>
  </si>
  <si>
    <t>Spot 3; No improvement</t>
  </si>
  <si>
    <t>BNT_10_0007</t>
  </si>
  <si>
    <t>BNT_10_0046</t>
  </si>
  <si>
    <t>NSG30-Pt_27</t>
  </si>
  <si>
    <t>Second poling attemt</t>
  </si>
  <si>
    <t>BNT_10_00</t>
  </si>
  <si>
    <t>Fair quality; First cycle is not good</t>
  </si>
  <si>
    <t>BNT_10_20X_BF</t>
  </si>
  <si>
    <t xml:space="preserve">Spot 2; Just Noise; slight signal change in the middle of the picture </t>
  </si>
  <si>
    <t>BNT_10_0008</t>
  </si>
  <si>
    <t>71.26/77.67 nm/V</t>
  </si>
  <si>
    <t>BNT_10_01</t>
  </si>
  <si>
    <t xml:space="preserve">Most of them have sufficient quality </t>
  </si>
  <si>
    <t>BNT_10_50X_BF</t>
  </si>
  <si>
    <t>BNT_10_0005</t>
  </si>
  <si>
    <t>NSG30-Pt_25</t>
  </si>
  <si>
    <t>Very bad topography image and no contrast in PFM</t>
  </si>
  <si>
    <t>6.87 N/m</t>
  </si>
  <si>
    <t>BNT_10_02</t>
  </si>
  <si>
    <t>BNT_10_100X_BF</t>
  </si>
  <si>
    <t>Nearly no contrast</t>
  </si>
  <si>
    <t>BNT_10_0031</t>
  </si>
  <si>
    <t>NSG10/TiN_10</t>
  </si>
  <si>
    <t>12.35 V/mm</t>
  </si>
  <si>
    <t>No oscililatons; For SS-PFM on 06/10/2021</t>
  </si>
  <si>
    <t>BNT_10_03</t>
  </si>
  <si>
    <t>Good scan</t>
  </si>
  <si>
    <t>BNT_10_0045</t>
  </si>
  <si>
    <t>No contrast, but good topography; Spot 4</t>
  </si>
  <si>
    <t>BNT_10_0032</t>
  </si>
  <si>
    <t>BNT_10_04</t>
  </si>
  <si>
    <t>BNT_10_0047</t>
  </si>
  <si>
    <t xml:space="preserve">Double tip; no contrast, after poling </t>
  </si>
  <si>
    <t>BNT_10_0033</t>
  </si>
  <si>
    <t>71.26/77.68 nm/V</t>
  </si>
  <si>
    <t>BNT_10_05</t>
  </si>
  <si>
    <t>BNT_10_0048</t>
  </si>
  <si>
    <t>Quality improved a bit; PFM contrast ambigious</t>
  </si>
  <si>
    <t>6.4 N/m</t>
  </si>
  <si>
    <t>BNT_10_06</t>
  </si>
  <si>
    <t>BNT_10_0049</t>
  </si>
  <si>
    <t>PFM contrast remains, but probably not real</t>
  </si>
  <si>
    <t>-0.6742 V/mm</t>
  </si>
  <si>
    <t>BNT_10_07</t>
  </si>
  <si>
    <t>Hysteris get more narrow</t>
  </si>
  <si>
    <t>BNT_10_0050</t>
  </si>
  <si>
    <t>Additional control scan</t>
  </si>
  <si>
    <t>BNT_10_08</t>
  </si>
  <si>
    <t>67.33/73.39 nm/V</t>
  </si>
  <si>
    <t>BNT_10_09</t>
  </si>
  <si>
    <t>Nice quality</t>
  </si>
  <si>
    <t>70.75 N/m</t>
  </si>
  <si>
    <t>BNT_10_10</t>
  </si>
  <si>
    <t>Many hysteresis of minor quality</t>
  </si>
  <si>
    <t>BNT_10_11</t>
  </si>
  <si>
    <t>Ferroelectric breakdown?</t>
  </si>
  <si>
    <t>BNT_10_12</t>
  </si>
  <si>
    <t>BNT_10_13</t>
  </si>
  <si>
    <t>Sometimes noisy</t>
  </si>
  <si>
    <t>BNT_10_14</t>
  </si>
  <si>
    <t>BNT_10_15</t>
  </si>
  <si>
    <t>Shrinkage of curve</t>
  </si>
  <si>
    <t>BNT_10_16</t>
  </si>
  <si>
    <t>BNT_10_17</t>
  </si>
  <si>
    <t>Breakdown; Sum Signal was also low; Influence?</t>
  </si>
  <si>
    <t>BNT_10_18</t>
  </si>
  <si>
    <t>Maybe tip is not conducting anymore</t>
  </si>
  <si>
    <t>BNT_10_19</t>
  </si>
  <si>
    <t>Complete loss of signal and frequency; Tip?; Tip poluted (bubbles)</t>
  </si>
  <si>
    <t>BNT_10_21</t>
  </si>
  <si>
    <t>Sample was still gasing out; treat results with care</t>
  </si>
  <si>
    <t>BNT_10_22</t>
  </si>
  <si>
    <t>BNT_10_23</t>
  </si>
  <si>
    <t>BNT_10_24</t>
  </si>
  <si>
    <t>BNT_10_25</t>
  </si>
  <si>
    <t>BNT_10_26</t>
  </si>
  <si>
    <t>BNT_10_27</t>
  </si>
  <si>
    <t xml:space="preserve">Slim hysteris, maybe wear of tip? </t>
  </si>
  <si>
    <t>BNT_10_28</t>
  </si>
  <si>
    <t>Good</t>
  </si>
  <si>
    <t>BNT_10_29</t>
  </si>
  <si>
    <t>good</t>
  </si>
  <si>
    <t>BNT_15_5X_BF</t>
  </si>
  <si>
    <t>BNT_15_0004</t>
  </si>
  <si>
    <t>NSG30-Pt_30</t>
  </si>
  <si>
    <t>Much dirt on the surface</t>
  </si>
  <si>
    <t>BNT_15_0005</t>
  </si>
  <si>
    <t>Spot 2; No contrast</t>
  </si>
  <si>
    <t>BNT_15_0000</t>
  </si>
  <si>
    <t>-1.49 V/mm</t>
  </si>
  <si>
    <t>No major oscillations</t>
  </si>
  <si>
    <t>BNT_15_0008</t>
  </si>
  <si>
    <t xml:space="preserve">Contact </t>
  </si>
  <si>
    <t xml:space="preserve">No issues </t>
  </si>
  <si>
    <t>BNT_15_05</t>
  </si>
  <si>
    <t>BNT_15_0014</t>
  </si>
  <si>
    <t xml:space="preserve">A bit noisy, but sufficient </t>
  </si>
  <si>
    <t>BNT_15_10X_BF</t>
  </si>
  <si>
    <t>BNT_15_0006</t>
  </si>
  <si>
    <t xml:space="preserve">Spot 2; External frequency disturbed measurement </t>
  </si>
  <si>
    <t>BNT_15_0001</t>
  </si>
  <si>
    <t>BNT_15_06</t>
  </si>
  <si>
    <t>BNT_15_20X_BF</t>
  </si>
  <si>
    <t>BNT_15_0007</t>
  </si>
  <si>
    <t xml:space="preserve">Spot 1; Lower integration time improved measurement </t>
  </si>
  <si>
    <t>BNT_15_0002</t>
  </si>
  <si>
    <t>43.95/47.91 nm/V</t>
  </si>
  <si>
    <t>BNT_15_07</t>
  </si>
  <si>
    <t>BNT_15_50X_BF</t>
  </si>
  <si>
    <t>BNT_15_0009</t>
  </si>
  <si>
    <t xml:space="preserve">Spot 1; Imedeatly after poling </t>
  </si>
  <si>
    <t>117.04 N/m</t>
  </si>
  <si>
    <t>High spring constant</t>
  </si>
  <si>
    <t>BNT_15_08</t>
  </si>
  <si>
    <t>Noise ruins AmpOff</t>
  </si>
  <si>
    <t>BNT_15_100X_BF</t>
  </si>
  <si>
    <t>BNT_15_0010</t>
  </si>
  <si>
    <t xml:space="preserve">Spot 1; 12h after poling </t>
  </si>
  <si>
    <t>BNT_15_0015</t>
  </si>
  <si>
    <t>NSG10/TiN_12</t>
  </si>
  <si>
    <t>-15.20 V/mm</t>
  </si>
  <si>
    <t>BNT_15_09</t>
  </si>
  <si>
    <t>Still lots of noise</t>
  </si>
  <si>
    <t>Poor Quality; Oscillations in Resonance curve</t>
  </si>
  <si>
    <t>BNT_15_0016</t>
  </si>
  <si>
    <t>BNT_15_10</t>
  </si>
  <si>
    <t>BNT_15_0017</t>
  </si>
  <si>
    <t>59.47/64.82 nm/V</t>
  </si>
  <si>
    <t>BNT_15_11</t>
  </si>
  <si>
    <t>AmpOff still ugly</t>
  </si>
  <si>
    <t>5.59 N/m</t>
  </si>
  <si>
    <t>BNT_15_12</t>
  </si>
  <si>
    <t>AmpOff partially better</t>
  </si>
  <si>
    <t>BNT_15_13</t>
  </si>
  <si>
    <t>Quality is better</t>
  </si>
  <si>
    <t>BNT_15_14</t>
  </si>
  <si>
    <t>Seems to improve</t>
  </si>
  <si>
    <t>BNT_15_15</t>
  </si>
  <si>
    <t>Seems good</t>
  </si>
  <si>
    <t>BNT_15_16</t>
  </si>
  <si>
    <t>AmpOff seems to improve</t>
  </si>
  <si>
    <t>BNT_15_17</t>
  </si>
  <si>
    <t>Sufficient</t>
  </si>
  <si>
    <t>BNT_15_18</t>
  </si>
  <si>
    <t>BNT_15_19</t>
  </si>
  <si>
    <t>BNT_15_20</t>
  </si>
  <si>
    <t>BNT_15_21</t>
  </si>
  <si>
    <t>BNT_15_22</t>
  </si>
  <si>
    <t>BNT_15_23</t>
  </si>
  <si>
    <t>BNT_15_24</t>
  </si>
  <si>
    <t>Quality is seizing</t>
  </si>
  <si>
    <t>BZT_20_0003</t>
  </si>
  <si>
    <t>NSG30-Pt_32</t>
  </si>
  <si>
    <t>0.15</t>
  </si>
  <si>
    <t>0.5</t>
  </si>
  <si>
    <t>Coarse and very fine grains</t>
  </si>
  <si>
    <t>BZT_20_0004</t>
  </si>
  <si>
    <t xml:space="preserve">Spot 5; No contrast </t>
  </si>
  <si>
    <t>BZT_20_0002</t>
  </si>
  <si>
    <t>BZT_20_0000</t>
  </si>
  <si>
    <t>-1.74 V/mm</t>
  </si>
  <si>
    <t>BZT_20_0001</t>
  </si>
  <si>
    <t>242.69/264.53 nm/V</t>
  </si>
  <si>
    <t>75.47 N/m</t>
  </si>
  <si>
    <t>Many peaks</t>
  </si>
  <si>
    <t>Spot 5; Oscillations visible</t>
  </si>
  <si>
    <t>BZT_20_0005</t>
  </si>
  <si>
    <t>Spot 2; Noise is dominant; Gradient in Amplitude</t>
  </si>
  <si>
    <t>BZT_20_5X_BF</t>
  </si>
  <si>
    <t>BZT_20_10X_BF</t>
  </si>
  <si>
    <t>BZT_20_20X_BF</t>
  </si>
  <si>
    <t>BZT_20_50X_BF</t>
  </si>
  <si>
    <t>BZT_20_100X_BF</t>
  </si>
  <si>
    <t xml:space="preserve">Spots around the pore are interesting </t>
  </si>
  <si>
    <t>BZT_20_0006</t>
  </si>
  <si>
    <t>Spot 1; Amplitude Contrast visible</t>
  </si>
  <si>
    <t>BZT_20_0007</t>
  </si>
  <si>
    <t>Spot 3; Contrast visible</t>
  </si>
  <si>
    <t>+50V</t>
  </si>
  <si>
    <t>First poling</t>
  </si>
  <si>
    <t>Spot 5 after poling</t>
  </si>
  <si>
    <t>BZT_20_0009</t>
  </si>
  <si>
    <t>BZT_20_0010</t>
  </si>
  <si>
    <t>Wrong spot</t>
  </si>
  <si>
    <t>BZT_20_0011</t>
  </si>
  <si>
    <t xml:space="preserve">For relocating; huge drift at night </t>
  </si>
  <si>
    <t>BZT_20_0012</t>
  </si>
  <si>
    <t xml:space="preserve">Spot above the elongated pore is targeted </t>
  </si>
  <si>
    <t>BZT_40_5X_BF</t>
  </si>
  <si>
    <t>BZT_10_40X_BF</t>
  </si>
  <si>
    <t>BZT_40_0000</t>
  </si>
  <si>
    <t>NSG30-Pt_33</t>
  </si>
  <si>
    <t>BZT_40_0001</t>
  </si>
  <si>
    <t>BZT_40_0002</t>
  </si>
  <si>
    <t>low peaks</t>
  </si>
  <si>
    <t>246.78/268.99 nm/V</t>
  </si>
  <si>
    <t>62.74 N/m</t>
  </si>
  <si>
    <t>-1.91 V/mm</t>
  </si>
  <si>
    <t>BZT_40_0003</t>
  </si>
  <si>
    <t>First Topography scan; Grains seem smaller</t>
  </si>
  <si>
    <t>BZT_40_0004</t>
  </si>
  <si>
    <t>Spot 1; Just Noise; Height step at beginning of pic</t>
  </si>
  <si>
    <t>BZT_40_0005</t>
  </si>
  <si>
    <t xml:space="preserve">Spot 1; Just Noise; </t>
  </si>
  <si>
    <t>BZT_40_0006</t>
  </si>
  <si>
    <t>BZT_40_0007</t>
  </si>
  <si>
    <t xml:space="preserve">Spot 3; Just Noise; </t>
  </si>
  <si>
    <t xml:space="preserve">Spot 2; Just Noise; </t>
  </si>
  <si>
    <t>BZT_40_0008</t>
  </si>
  <si>
    <t>BZT_40_0009</t>
  </si>
  <si>
    <t>BZT_40_0010</t>
  </si>
  <si>
    <t>Spot 2; Immediately after poling</t>
  </si>
  <si>
    <t>Spot 2; Second scan after poling</t>
  </si>
  <si>
    <t>BZT_40_0011</t>
  </si>
  <si>
    <t>Spot 2; Third scan after poling</t>
  </si>
  <si>
    <t>BZT_40_0012</t>
  </si>
  <si>
    <t>Topo for reorientation; no drift</t>
  </si>
  <si>
    <t>BZT_40_0013</t>
  </si>
  <si>
    <t>BZT_40_0014</t>
  </si>
  <si>
    <t>Cleaning the surface for SS-PFM</t>
  </si>
  <si>
    <t>Lower Left</t>
  </si>
  <si>
    <t>BZT_40_00</t>
  </si>
  <si>
    <t>Good curves; AmpOff ambiguous</t>
  </si>
  <si>
    <t>BZT_40_0018</t>
  </si>
  <si>
    <t>BZT_40_01</t>
  </si>
  <si>
    <t>BZT_40_02</t>
  </si>
  <si>
    <t>BZT_40_03</t>
  </si>
  <si>
    <t>BZT_40_04</t>
  </si>
  <si>
    <t>BZT_40_05</t>
  </si>
  <si>
    <t>BZT_40_06</t>
  </si>
  <si>
    <t>BZT_40_07</t>
  </si>
  <si>
    <t>BZT_40_08</t>
  </si>
  <si>
    <t>BZT_40_09</t>
  </si>
  <si>
    <t>BZT_40_10</t>
  </si>
  <si>
    <t>BZT_40_11</t>
  </si>
  <si>
    <t>BZT_40_12</t>
  </si>
  <si>
    <t>BZT_40_13</t>
  </si>
  <si>
    <t>BZT_40_14</t>
  </si>
  <si>
    <t>BZT_40_15</t>
  </si>
  <si>
    <t>BZT_40_16</t>
  </si>
  <si>
    <t>BZT_40_17</t>
  </si>
  <si>
    <t>BZT_40_18</t>
  </si>
  <si>
    <t>BZT_40_19</t>
  </si>
  <si>
    <t>BZT_40_20</t>
  </si>
  <si>
    <t>BZT_40_21</t>
  </si>
  <si>
    <t>BZT_40_22</t>
  </si>
  <si>
    <t>Both good now!</t>
  </si>
  <si>
    <t>Hysteresises are very slim</t>
  </si>
  <si>
    <t>NSG10-TiN_15</t>
  </si>
  <si>
    <t>BZT_40_0015</t>
  </si>
  <si>
    <t>BZT_40_0016</t>
  </si>
  <si>
    <t>BZT_40_0017</t>
  </si>
  <si>
    <t>Still good quality</t>
  </si>
  <si>
    <t>BZT_40_23</t>
  </si>
  <si>
    <t>Nice and slim</t>
  </si>
  <si>
    <t>Noisy</t>
  </si>
  <si>
    <t>BZT_30_0005</t>
  </si>
  <si>
    <t>BZT_30_0006</t>
  </si>
  <si>
    <t>1.5 V/mm</t>
  </si>
  <si>
    <t>Ok</t>
  </si>
  <si>
    <t>232.46/253.38 nm/V</t>
  </si>
  <si>
    <t>6.94 N/m</t>
  </si>
  <si>
    <t xml:space="preserve">Spot 1; Contrast at boundary </t>
  </si>
  <si>
    <t>BZT_30_0007</t>
  </si>
  <si>
    <t>NSG30-Pt_34</t>
  </si>
  <si>
    <t>0.22751 V/mm</t>
  </si>
  <si>
    <t>293.50/319.91 nm/V</t>
  </si>
  <si>
    <t>64.63 N/m</t>
  </si>
  <si>
    <t>Usual Value</t>
  </si>
  <si>
    <t xml:space="preserve">Spot 2; No contrast </t>
  </si>
  <si>
    <t>BZT_30_0008</t>
  </si>
  <si>
    <t>BZT_30_0000</t>
  </si>
  <si>
    <t>BZT_30_0001</t>
  </si>
  <si>
    <t>BZT_30_0002</t>
  </si>
  <si>
    <t>BZT_30_0004</t>
  </si>
  <si>
    <t xml:space="preserve">Topography; One deep hole in upper right </t>
  </si>
  <si>
    <t>BZT_30_0009</t>
  </si>
  <si>
    <t>Poling spot 3</t>
  </si>
  <si>
    <t>BZT_30_0010</t>
  </si>
  <si>
    <t>Spot 3; Before poling; No contrast</t>
  </si>
  <si>
    <t>Spot 3; After poling</t>
  </si>
  <si>
    <t>BZT_30_0011</t>
  </si>
  <si>
    <t>Spot 3; Second scan after poling</t>
  </si>
  <si>
    <t>BZT_30_0012</t>
  </si>
  <si>
    <t>For Overview; Heavy drift; adjustment necessary</t>
  </si>
  <si>
    <t>BZT_30_0013</t>
  </si>
  <si>
    <t>BZT_30_0014</t>
  </si>
  <si>
    <t>For Overview next day; Heavy drift; adjustment necessary</t>
  </si>
  <si>
    <t xml:space="preserve">For Overview next day; Drift was adjusted </t>
  </si>
  <si>
    <t>BZT_30_0015</t>
  </si>
  <si>
    <t>Spot 3; 2 days after poling</t>
  </si>
  <si>
    <t>BZT_30_0016</t>
  </si>
  <si>
    <t>Cleaning the area for SS-PFM</t>
  </si>
  <si>
    <t>BZT_30_0018</t>
  </si>
  <si>
    <t>normal</t>
  </si>
  <si>
    <t>NSG10/TiN_13</t>
  </si>
  <si>
    <t>After SS-PFM attempt</t>
  </si>
  <si>
    <t>BNZT_2p5_10_0002</t>
  </si>
  <si>
    <t>NSG30-Pt_35</t>
  </si>
  <si>
    <t>Topography scan; Maybe residuals on surface</t>
  </si>
  <si>
    <t>Spot 1; Contrast visible</t>
  </si>
  <si>
    <t>Spot 2; Contrast is good</t>
  </si>
  <si>
    <t>-7.76 V/mm</t>
  </si>
  <si>
    <t>45.22/49.29 nm/V</t>
  </si>
  <si>
    <t>93.69 N/m</t>
  </si>
  <si>
    <t>Spot 2; Zoom in; Contrast jump in the middle of the picture</t>
  </si>
  <si>
    <t>Spot 2; Zoom in; Contrast jump not so pronounced</t>
  </si>
  <si>
    <t>Spot 3; Tip seems to degrade; Amp raised</t>
  </si>
  <si>
    <t>Spot 3 after poling</t>
  </si>
  <si>
    <t>poling spot 3; No effect</t>
  </si>
  <si>
    <t>poling spot 3; reverse voltage</t>
  </si>
  <si>
    <t>Spot 3; 12 h after poling</t>
  </si>
  <si>
    <t>BNZT_2p5_10_0012</t>
  </si>
  <si>
    <t>BNZT_2p5_10_0014</t>
  </si>
  <si>
    <t>Reorientation after poling</t>
  </si>
  <si>
    <t>Cleaning the surface</t>
  </si>
  <si>
    <t>BNZT_2p5_10_0016</t>
  </si>
  <si>
    <t>BNZT_2p5_10_0000</t>
  </si>
  <si>
    <t>BNZT_2p5_10_0001</t>
  </si>
  <si>
    <t>HA_NC/W2C_4</t>
  </si>
  <si>
    <t>BNZT_2p5_10_0017</t>
  </si>
  <si>
    <t>BNZT_2p5_10_0018</t>
  </si>
  <si>
    <t>22.04 V/mm</t>
  </si>
  <si>
    <t>85.22/92.89 nm/V</t>
  </si>
  <si>
    <t>33.09 N/m</t>
  </si>
  <si>
    <t>Unusually high?</t>
  </si>
  <si>
    <t>BNZT_10_00</t>
  </si>
  <si>
    <t>No reference; Tip: HA_NC/W2C_4</t>
  </si>
  <si>
    <t>In Topo Area</t>
  </si>
  <si>
    <t>BNZT_10_01</t>
  </si>
  <si>
    <t>BNZT_10_02</t>
  </si>
  <si>
    <t>BNZT_10_03</t>
  </si>
  <si>
    <t>BNZT_10_04</t>
  </si>
  <si>
    <t>BNZT_10_05</t>
  </si>
  <si>
    <t>BNZT_10_06</t>
  </si>
  <si>
    <t>BNZT_10_07</t>
  </si>
  <si>
    <t>BNZT_10_08</t>
  </si>
  <si>
    <t>BNZT_10_09</t>
  </si>
  <si>
    <t>BNZT_10_10</t>
  </si>
  <si>
    <t>BNZT_10_11</t>
  </si>
  <si>
    <t>BNZT_10_12</t>
  </si>
  <si>
    <t>BNZT_10_13</t>
  </si>
  <si>
    <t>BNZT_10_14</t>
  </si>
  <si>
    <t>BNZT_10_15</t>
  </si>
  <si>
    <t>BNZT_10_16</t>
  </si>
  <si>
    <t>BNZT_10_17</t>
  </si>
  <si>
    <t>BNZT_10_18</t>
  </si>
  <si>
    <t>BNZT_10_19</t>
  </si>
  <si>
    <t>Some curves are good; AmpOff is bad</t>
  </si>
  <si>
    <t>Hysterisis is very slim; AmpOff still bad</t>
  </si>
  <si>
    <t>Amp off improves</t>
  </si>
  <si>
    <t>Results get better</t>
  </si>
  <si>
    <t>AmpOff still ambigous</t>
  </si>
  <si>
    <t xml:space="preserve">Still the same </t>
  </si>
  <si>
    <t>BNZT_10_20</t>
  </si>
  <si>
    <t>BNZT_10_21</t>
  </si>
  <si>
    <t>A bit shaky</t>
  </si>
  <si>
    <t>Still shaky; tip still working</t>
  </si>
  <si>
    <t>BNZT_10_23</t>
  </si>
  <si>
    <t>Promising</t>
  </si>
  <si>
    <t>BNZT_2p5_20_0003</t>
  </si>
  <si>
    <t>NSG30-Pt_36</t>
  </si>
  <si>
    <t>Topo scan overview</t>
  </si>
  <si>
    <t>BNZT_2p5_20_0000</t>
  </si>
  <si>
    <t>BNZT_2p5_20_0001</t>
  </si>
  <si>
    <t>BNZT_2p5_20_0002</t>
  </si>
  <si>
    <t>-5.78V/mm</t>
  </si>
  <si>
    <t>Oscillations from light</t>
  </si>
  <si>
    <t>73.38/79.99 nm/V</t>
  </si>
  <si>
    <t>105.01 N/m</t>
  </si>
  <si>
    <t>OK</t>
  </si>
  <si>
    <t>BNZT_2p5_20_0004</t>
  </si>
  <si>
    <t>BNZT_20_04</t>
  </si>
  <si>
    <t>BNZT_20_05</t>
  </si>
  <si>
    <t>BNZT_20_06</t>
  </si>
  <si>
    <t>BNZT_20_07</t>
  </si>
  <si>
    <t>BNZT_20_08</t>
  </si>
  <si>
    <t>BNZT_20_09</t>
  </si>
  <si>
    <t>BNZT_20_10</t>
  </si>
  <si>
    <t>BNZT_20_11</t>
  </si>
  <si>
    <t>BNZT_20_12</t>
  </si>
  <si>
    <t>BNZT_20_13</t>
  </si>
  <si>
    <t>BNZT_20_14</t>
  </si>
  <si>
    <t>BNZT_20_15</t>
  </si>
  <si>
    <t>BNZT_20_16</t>
  </si>
  <si>
    <t>BNZT_20_17</t>
  </si>
  <si>
    <t>BNZT_20_18</t>
  </si>
  <si>
    <t>BNZT_20_19</t>
  </si>
  <si>
    <t>BNZT_20_20</t>
  </si>
  <si>
    <t>BNZT_20_21</t>
  </si>
  <si>
    <t>BNZT_20_22</t>
  </si>
  <si>
    <t>BNZT_2p5_10_5X_BF</t>
  </si>
  <si>
    <t>BNZT_2p5_10_10X_BF</t>
  </si>
  <si>
    <t>BNZT_2p5_10_20X_BF</t>
  </si>
  <si>
    <t>BNZT_2p5_10_50X_BF</t>
  </si>
  <si>
    <t>BNZT_2p5_10_100X_BF</t>
  </si>
  <si>
    <t>BNZT_2p5_20_10X_BF</t>
  </si>
  <si>
    <t>BNZT_2p5_20_5X_BF</t>
  </si>
  <si>
    <t>BNZT_2p5_20_20X_BF</t>
  </si>
  <si>
    <t>BNZT_2p5_20_50X_BF</t>
  </si>
  <si>
    <t>BNZT_2p5_20_100X_BF</t>
  </si>
  <si>
    <t>Center Spot first scan</t>
  </si>
  <si>
    <t>BNZT_2p5_20_0005</t>
  </si>
  <si>
    <t>Succesful poling</t>
  </si>
  <si>
    <t>BNZT_2p5_20_0006</t>
  </si>
  <si>
    <t>Center spot after poling; huge drift; Poling Successful</t>
  </si>
  <si>
    <t>BNZT_2p5_20_0007</t>
  </si>
  <si>
    <t>After poling overview</t>
  </si>
  <si>
    <t>BNZT_2p5_20_0008</t>
  </si>
  <si>
    <t>Center spot 12h  after poling; huge drift; Poling Successful</t>
  </si>
  <si>
    <t>BNZT_2p5_20_0009</t>
  </si>
  <si>
    <t>BNZT_2p5_20_0010</t>
  </si>
  <si>
    <t xml:space="preserve">Spot 2; Dirsturbance during scan </t>
  </si>
  <si>
    <t>Spot 2; Zoom in</t>
  </si>
  <si>
    <t>BNZT_2p5_20_0011</t>
  </si>
  <si>
    <t>BNZT_2p5_20_0012</t>
  </si>
  <si>
    <t xml:space="preserve">Spot 3; No contrast </t>
  </si>
  <si>
    <t>BNZT_2p5_20_0013</t>
  </si>
  <si>
    <t>Spot 3; Zoom in</t>
  </si>
  <si>
    <t>BNZT_2p5_20_0014</t>
  </si>
  <si>
    <t>BNZT_2p5_20_0022</t>
  </si>
  <si>
    <t>BNZT_2p5_20_0021</t>
  </si>
  <si>
    <t>BNZT_2p5_20_0020</t>
  </si>
  <si>
    <t>-4.72V/mm</t>
  </si>
  <si>
    <t>82.60/90.04 nm/V</t>
  </si>
  <si>
    <t>No major oscillations, Tip 5 is broken</t>
  </si>
  <si>
    <t>BNZT_20_23</t>
  </si>
  <si>
    <t>BNZT_20_24</t>
  </si>
  <si>
    <t>BNZT_20_25</t>
  </si>
  <si>
    <t>BNZT_20_26</t>
  </si>
  <si>
    <t>exterior; no prior scan in that area</t>
  </si>
  <si>
    <t>No reference; Tip: HA_NC/W2C_6</t>
  </si>
  <si>
    <t>After many trials finally signal; AmpOff bad</t>
  </si>
  <si>
    <t>Very slim hysteris</t>
  </si>
  <si>
    <t>Slim curves</t>
  </si>
  <si>
    <t>A bit broader</t>
  </si>
  <si>
    <t>AmpOff still bad</t>
  </si>
  <si>
    <t>Hysterisis is broader</t>
  </si>
  <si>
    <t>same</t>
  </si>
  <si>
    <t xml:space="preserve">Slim and partially distorted </t>
  </si>
  <si>
    <t>NSG30-Pt_37</t>
  </si>
  <si>
    <t>3.04 V/mm</t>
  </si>
  <si>
    <t>No major oscillations; but slightly parabolic</t>
  </si>
  <si>
    <t>Good fit; strong sucking effct</t>
  </si>
  <si>
    <t>96.3/104.97 nm/V</t>
  </si>
  <si>
    <t>85.55 N/m</t>
  </si>
  <si>
    <t>BNZT_2p5_30_0000</t>
  </si>
  <si>
    <t>BNZT_2p5_30_0001</t>
  </si>
  <si>
    <t>BNZT_2p5_30_0002</t>
  </si>
  <si>
    <t>BNZT_2p5_30_5X_BF</t>
  </si>
  <si>
    <t>BNZT_2p5_30_10X_BF</t>
  </si>
  <si>
    <t>BNZT_2p5_30_20X_BF</t>
  </si>
  <si>
    <t>BNZT_2p5_30_50X_BF</t>
  </si>
  <si>
    <t>BNZT_2p5_30_100X_BF</t>
  </si>
  <si>
    <t xml:space="preserve">Intersting spot in the center of pore agglomeration </t>
  </si>
  <si>
    <t>BNZT_2p5_30_0003</t>
  </si>
  <si>
    <t>First overview scan</t>
  </si>
  <si>
    <t>BNZT_2p5_30_0004</t>
  </si>
  <si>
    <t>BNZT_2p5_30_0005</t>
  </si>
  <si>
    <t>Spot 1; No real contrast</t>
  </si>
  <si>
    <t>Spot 1; zoom in</t>
  </si>
  <si>
    <t>BNZT_2p5_30_0006</t>
  </si>
  <si>
    <t>Spot 2; Weak contrast</t>
  </si>
  <si>
    <t>BNZT_2p5_30_0007</t>
  </si>
  <si>
    <t>Spot 2; zoom in</t>
  </si>
  <si>
    <t>BNZT_2p5_30_0008</t>
  </si>
  <si>
    <t>Spot 3; Before poling</t>
  </si>
  <si>
    <t>First poling attempt</t>
  </si>
  <si>
    <t>BNZT_2p5_30_0010</t>
  </si>
  <si>
    <t>BNZT_2p5_30_0011</t>
  </si>
  <si>
    <t xml:space="preserve">Spot 3; Second scan after poling </t>
  </si>
  <si>
    <t>Spot 3; Immediately after poling</t>
  </si>
  <si>
    <t>BNZT_2p5_30_0012</t>
  </si>
  <si>
    <t>Spot 3; 12h after poling</t>
  </si>
  <si>
    <t>BNZT_2p5_30_0013</t>
  </si>
  <si>
    <t>Clean before SS-PFM</t>
  </si>
  <si>
    <t>BNZT_2p5_30_0015</t>
  </si>
  <si>
    <t>BNZT_2p5_30_0016</t>
  </si>
  <si>
    <t>BNZT_2p5_30_0017</t>
  </si>
  <si>
    <t>HA_NC/W2C_6</t>
  </si>
  <si>
    <t>-0.51249 V/mm</t>
  </si>
  <si>
    <t>104.40/113.80 nm/V</t>
  </si>
  <si>
    <t xml:space="preserve">No major oscillations, </t>
  </si>
  <si>
    <t>26.63 N/m</t>
  </si>
  <si>
    <t>BNZT_30_00</t>
  </si>
  <si>
    <t>AmpOn OK; Amp off no response</t>
  </si>
  <si>
    <t>BNZT_30_01</t>
  </si>
  <si>
    <t>BNZT_30_02</t>
  </si>
  <si>
    <t>BNZT_30_03</t>
  </si>
  <si>
    <t>BNZT_30_04</t>
  </si>
  <si>
    <t>BNZT_30_05</t>
  </si>
  <si>
    <t>BNZT_30_06</t>
  </si>
  <si>
    <t>BNZT_30_07</t>
  </si>
  <si>
    <t>BNZT_30_08</t>
  </si>
  <si>
    <t xml:space="preserve">Slim hysteresis </t>
  </si>
  <si>
    <t>Now broader again</t>
  </si>
  <si>
    <t>AmpOff partially responds</t>
  </si>
  <si>
    <t>ok</t>
  </si>
  <si>
    <t>broader curves</t>
  </si>
  <si>
    <t xml:space="preserve">Good curves; Tip deteriorated after measurement </t>
  </si>
  <si>
    <t>NSG30-Pt_38</t>
  </si>
  <si>
    <t xml:space="preserve">Spot 3; No PFM contast </t>
  </si>
  <si>
    <t>Spot 2; also no contrast</t>
  </si>
  <si>
    <t>0.08046 V/mm</t>
  </si>
  <si>
    <t>Spot 2; Zoom in.</t>
  </si>
  <si>
    <t xml:space="preserve">Spot 1; Again no contrast </t>
  </si>
  <si>
    <t>77.35/84.31 nm/V</t>
  </si>
  <si>
    <t>83.6 N/m</t>
  </si>
  <si>
    <t>Spot 1; After poling</t>
  </si>
  <si>
    <t>Spot 1; After poling; second scan</t>
  </si>
  <si>
    <t>no</t>
  </si>
  <si>
    <t>&gt;95%</t>
  </si>
  <si>
    <t>= BNZT_2p5_10</t>
  </si>
  <si>
    <t>~</t>
  </si>
  <si>
    <t>BaTiO3</t>
  </si>
  <si>
    <t>BaNbTiO3</t>
  </si>
  <si>
    <t>BaZrTiO3</t>
  </si>
  <si>
    <t>Eval</t>
  </si>
  <si>
    <t>Free Amp [V]</t>
  </si>
  <si>
    <t>SFV</t>
  </si>
  <si>
    <t>Map</t>
  </si>
  <si>
    <t>Before SS-PFM</t>
  </si>
  <si>
    <t>BNZT_2p5_40_5X_BF</t>
  </si>
  <si>
    <t>BNZT_2p5_40_10X_BF</t>
  </si>
  <si>
    <t>BNZT_2p5_40_20X_BF</t>
  </si>
  <si>
    <t>BNZT_2p5_40_50X_BF</t>
  </si>
  <si>
    <t>BNZT_2p5_40_100X_BF</t>
  </si>
  <si>
    <t>Intersting spot above elongated pore</t>
  </si>
  <si>
    <t xml:space="preserve">First topography; Params are estimated </t>
  </si>
  <si>
    <t>BZT_30_5X_BF</t>
  </si>
  <si>
    <t>BZT_30_10X_BF</t>
  </si>
  <si>
    <t>BZT_30_20X_BF</t>
  </si>
  <si>
    <t>BZT_30_50X_BF</t>
  </si>
  <si>
    <t>BZT_30_100X_BF</t>
  </si>
  <si>
    <t>BNZT_2p5_40_0003</t>
  </si>
  <si>
    <t>BNZT_2p5_40_0004</t>
  </si>
  <si>
    <t>BNZT_2p5_40_0005</t>
  </si>
  <si>
    <t>BNZT_2p5_40_0006</t>
  </si>
  <si>
    <t>BNZT_2p5_40_0007</t>
  </si>
  <si>
    <t>BNZT_2p5_40_0008</t>
  </si>
  <si>
    <t>BNZT_2p5_40_0010</t>
  </si>
  <si>
    <t>BNZT_2p5_40_0011</t>
  </si>
  <si>
    <t>BNZT_2p5_40_0009</t>
  </si>
  <si>
    <t>BZT_20_0013</t>
  </si>
  <si>
    <t>BZT_20_0014</t>
  </si>
  <si>
    <t>BZT_20_0015</t>
  </si>
  <si>
    <t>Spot 5; 12h after poling</t>
  </si>
  <si>
    <t xml:space="preserve">Upper spot; Ampl Contrast </t>
  </si>
  <si>
    <t>96%</t>
  </si>
  <si>
    <t>Nr</t>
  </si>
  <si>
    <t>Name</t>
  </si>
  <si>
    <t>BNZT_2p5_30_0009</t>
  </si>
  <si>
    <t>Virtual deflection</t>
  </si>
  <si>
    <t>BZT_20_16</t>
  </si>
  <si>
    <t>BZT_20_17</t>
  </si>
  <si>
    <t>BZT_20_18</t>
  </si>
  <si>
    <t>BZT_20_19</t>
  </si>
  <si>
    <t>BZT_20_20</t>
  </si>
  <si>
    <t>BZT_20_21</t>
  </si>
  <si>
    <t>BZT_20_22</t>
  </si>
  <si>
    <t>BZT_20_23</t>
  </si>
  <si>
    <t>BZT_20_24</t>
  </si>
  <si>
    <t>BZT_20_25</t>
  </si>
  <si>
    <t>BZT_20_26</t>
  </si>
  <si>
    <t>BZT_20_27</t>
  </si>
  <si>
    <t>BZT_20_28</t>
  </si>
  <si>
    <t>BZT_20_29</t>
  </si>
  <si>
    <t>BZT_20_30</t>
  </si>
  <si>
    <t>BZT_20_31</t>
  </si>
  <si>
    <t>BZT_20_32</t>
  </si>
  <si>
    <t>BZT_20_33</t>
  </si>
  <si>
    <t>BZT_20_34</t>
  </si>
  <si>
    <t>BZT_20_35</t>
  </si>
  <si>
    <t>BZT_30_01</t>
  </si>
  <si>
    <t>BZT_30_02</t>
  </si>
  <si>
    <t>BZT_30_03</t>
  </si>
  <si>
    <t>BZT_30_04</t>
  </si>
  <si>
    <t>BZT_30_05</t>
  </si>
  <si>
    <t>BZT_30_06</t>
  </si>
  <si>
    <t>BZT_30_07</t>
  </si>
  <si>
    <t>BZT_30_08</t>
  </si>
  <si>
    <t>BZT_30_09</t>
  </si>
  <si>
    <t>BZT_30_10</t>
  </si>
  <si>
    <t>BZT_30_11</t>
  </si>
  <si>
    <t>BZT_30_12</t>
  </si>
  <si>
    <t>BZT_30_13</t>
  </si>
  <si>
    <t>BZT_30_14</t>
  </si>
  <si>
    <t>BZT_30_15</t>
  </si>
  <si>
    <t>BZT_30_16</t>
  </si>
  <si>
    <t>BZT_30_17</t>
  </si>
  <si>
    <t>BZT_30_18</t>
  </si>
  <si>
    <t>Feedback=</t>
  </si>
  <si>
    <t>Q</t>
  </si>
  <si>
    <t xml:space="preserve">Type/Slope = </t>
  </si>
  <si>
    <t>df</t>
  </si>
  <si>
    <t xml:space="preserve">Waveform = </t>
  </si>
  <si>
    <t>DDSAmp</t>
  </si>
  <si>
    <t xml:space="preserve">Q-data source = </t>
  </si>
  <si>
    <t>BZT_10_0024</t>
  </si>
  <si>
    <t>BT_0125</t>
  </si>
  <si>
    <t>BNT_7_0022</t>
  </si>
  <si>
    <t>BZT_40_0019</t>
  </si>
  <si>
    <t>BNT_2p5_0029</t>
  </si>
  <si>
    <t>BNT_15_0018</t>
  </si>
  <si>
    <t>BNZT_2p5_30_0018</t>
  </si>
  <si>
    <t>BNZT_2p5_10_0019</t>
  </si>
  <si>
    <t>Q is assumed</t>
  </si>
  <si>
    <t>BNT_20_31C_0000</t>
  </si>
  <si>
    <t>BZT_20_0008</t>
  </si>
  <si>
    <t>BNZT_2p5_10_0003</t>
  </si>
  <si>
    <t>BNZT_2p5_10_0004</t>
  </si>
  <si>
    <t>BNZT_2p5_10_0005</t>
  </si>
  <si>
    <t>BNZT_2p5_10_0006</t>
  </si>
  <si>
    <t>BNZT_2p5_10_0007</t>
  </si>
  <si>
    <t>BNZT_2p5_10_0008</t>
  </si>
  <si>
    <t>BNZT_2p5_10_0011</t>
  </si>
  <si>
    <t>BNZT_2p5_10_0013</t>
  </si>
  <si>
    <t>The</t>
  </si>
  <si>
    <t>NSG10/Pt_2</t>
  </si>
  <si>
    <t>Cleaning scan; Rims show phase contrast</t>
  </si>
  <si>
    <t>BZT_20_0100</t>
  </si>
  <si>
    <t>BZT_20_0101</t>
  </si>
  <si>
    <t>Zoom in; contrast on rims; Phase exhibits drift</t>
  </si>
  <si>
    <t>Same spot, low frequency</t>
  </si>
  <si>
    <t>BZT_20_0107</t>
  </si>
  <si>
    <t>BZT_20_0108</t>
  </si>
  <si>
    <t>BZT_20_0109</t>
  </si>
  <si>
    <t>Lower right</t>
  </si>
  <si>
    <t>Upper left</t>
  </si>
  <si>
    <t>4x4</t>
  </si>
  <si>
    <t>BZT_20_0110</t>
  </si>
  <si>
    <t>After poling</t>
  </si>
  <si>
    <t>BZT_20_0111</t>
  </si>
  <si>
    <t>BZT_20_0112</t>
  </si>
  <si>
    <t>After poling - Above resonance</t>
  </si>
  <si>
    <t>After poling - below resonance</t>
  </si>
  <si>
    <t>BZT_20_40</t>
  </si>
  <si>
    <t>No reference; Tip: HA_FM/W2C_4</t>
  </si>
  <si>
    <t>BZT_20_41</t>
  </si>
  <si>
    <t>BZT_20_42</t>
  </si>
  <si>
    <t>BZT_20_43</t>
  </si>
  <si>
    <t>Wrong InvOLS</t>
  </si>
  <si>
    <t>Old InvOLS</t>
  </si>
  <si>
    <t>BZT_20_50</t>
  </si>
  <si>
    <t>No reference; Tip: NSG10/PT_3</t>
  </si>
  <si>
    <t>BZT_20_51</t>
  </si>
  <si>
    <t>BZT_20_52</t>
  </si>
  <si>
    <t>BZT_20_53</t>
  </si>
  <si>
    <t>BZT_20_54</t>
  </si>
  <si>
    <t>BZT_20_55</t>
  </si>
  <si>
    <t>BZT_20_56</t>
  </si>
  <si>
    <t>BZT_20_57</t>
  </si>
  <si>
    <t>BZT_20_58</t>
  </si>
  <si>
    <t>BZT_20_59</t>
  </si>
  <si>
    <t>Measurement error</t>
  </si>
  <si>
    <t>cantilever broke</t>
  </si>
  <si>
    <t>BZT_30_0100</t>
  </si>
  <si>
    <t>HA_FM/W2C_5</t>
  </si>
  <si>
    <t>BZT_30_51</t>
  </si>
  <si>
    <t>No reference; Tip: NSG10/PT_4</t>
  </si>
  <si>
    <t>BZT_30_52</t>
  </si>
  <si>
    <t>BZT_30_53</t>
  </si>
  <si>
    <t>BZT_30_54</t>
  </si>
  <si>
    <t>BZT_30_55</t>
  </si>
  <si>
    <t>Resonance is weak, but there</t>
  </si>
  <si>
    <t>high coercive bias</t>
  </si>
  <si>
    <t>BZT_30_56</t>
  </si>
  <si>
    <t>BZT_30_57</t>
  </si>
  <si>
    <t>BZT_30_58</t>
  </si>
  <si>
    <t>BZT_30_59</t>
  </si>
  <si>
    <t>BZT_30_60</t>
  </si>
  <si>
    <t>BZT_30_61</t>
  </si>
  <si>
    <t>BZT_30_62</t>
  </si>
  <si>
    <t xml:space="preserve">Control scan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</si>
</sst>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6"/>
      <name val="Yu Gothic"/>
      <family val="2"/>
      <charset val="128"/>
    </font>
    <font>
      <strike/>
      <sz val="11"/>
      <color theme="1"/>
      <name val="Calibri"/>
      <family val="2"/>
      <scheme val="minor"/>
    </font>
    <font>
      <sz val="10"/>
      <color rgb="FF000000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quotePrefix="1"/>
    <xf numFmtId="11" fontId="0" fillId="0" borderId="0" xfId="0" applyNumberFormat="1"/>
    <xf numFmtId="14" fontId="0" fillId="0" borderId="0" xfId="0" applyNumberFormat="1" applyAlignment="1">
      <alignment horizontal="left"/>
    </xf>
    <xf numFmtId="0" fontId="7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9" fontId="0" fillId="3" borderId="0" xfId="1" applyFont="1" applyFill="1" applyBorder="1"/>
    <xf numFmtId="0" fontId="0" fillId="3" borderId="0" xfId="1" applyNumberFormat="1" applyFont="1" applyFill="1" applyBorder="1"/>
    <xf numFmtId="9" fontId="0" fillId="3" borderId="0" xfId="0" applyNumberFormat="1" applyFill="1"/>
    <xf numFmtId="10" fontId="0" fillId="3" borderId="0" xfId="0" applyNumberFormat="1" applyFill="1"/>
    <xf numFmtId="0" fontId="9" fillId="4" borderId="0" xfId="0" applyFont="1" applyFill="1"/>
    <xf numFmtId="10" fontId="9" fillId="4" borderId="0" xfId="0" applyNumberFormat="1" applyFont="1" applyFill="1"/>
    <xf numFmtId="0" fontId="0" fillId="3" borderId="0" xfId="0" quotePrefix="1" applyFill="1"/>
    <xf numFmtId="0" fontId="0" fillId="0" borderId="7" xfId="0" applyBorder="1"/>
    <xf numFmtId="9" fontId="0" fillId="0" borderId="7" xfId="1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9" fontId="0" fillId="0" borderId="14" xfId="1" applyFont="1" applyBorder="1"/>
    <xf numFmtId="0" fontId="0" fillId="0" borderId="16" xfId="0" applyBorder="1"/>
    <xf numFmtId="0" fontId="0" fillId="0" borderId="17" xfId="0" applyBorder="1"/>
    <xf numFmtId="9" fontId="0" fillId="0" borderId="17" xfId="1" applyFont="1" applyBorder="1"/>
    <xf numFmtId="0" fontId="0" fillId="0" borderId="18" xfId="0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0" fillId="0" borderId="19" xfId="0" applyBorder="1"/>
    <xf numFmtId="0" fontId="0" fillId="0" borderId="20" xfId="0" applyBorder="1"/>
    <xf numFmtId="9" fontId="0" fillId="0" borderId="20" xfId="1" applyFont="1" applyBorder="1"/>
    <xf numFmtId="0" fontId="0" fillId="0" borderId="21" xfId="0" applyBorder="1"/>
    <xf numFmtId="0" fontId="0" fillId="0" borderId="8" xfId="0" applyBorder="1"/>
    <xf numFmtId="0" fontId="0" fillId="0" borderId="9" xfId="0" applyBorder="1"/>
    <xf numFmtId="9" fontId="0" fillId="0" borderId="9" xfId="1" applyFont="1" applyBorder="1"/>
    <xf numFmtId="0" fontId="0" fillId="0" borderId="10" xfId="0" applyBorder="1"/>
    <xf numFmtId="0" fontId="0" fillId="5" borderId="8" xfId="0" applyFill="1" applyBorder="1"/>
    <xf numFmtId="0" fontId="0" fillId="5" borderId="9" xfId="0" applyFill="1" applyBorder="1"/>
    <xf numFmtId="9" fontId="0" fillId="5" borderId="9" xfId="1" applyFont="1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7" xfId="0" applyFill="1" applyBorder="1"/>
    <xf numFmtId="9" fontId="0" fillId="5" borderId="7" xfId="1" applyFont="1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9" fontId="0" fillId="5" borderId="14" xfId="1" applyFont="1" applyFill="1" applyBorder="1"/>
    <xf numFmtId="0" fontId="0" fillId="5" borderId="15" xfId="0" applyFill="1" applyBorder="1"/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9" fillId="4" borderId="0" xfId="0" quotePrefix="1" applyFont="1" applyFill="1"/>
    <xf numFmtId="0" fontId="0" fillId="6" borderId="22" xfId="0" applyFill="1" applyBorder="1"/>
    <xf numFmtId="0" fontId="10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77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</font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6C00B5-458C-4302-A48D-CCC00D12E6E6}" name="Table1" displayName="Table1" ref="A2:P27" totalsRowShown="0">
  <autoFilter ref="A2:P27" xr:uid="{8F6C00B5-458C-4302-A48D-CCC00D12E6E6}"/>
  <tableColumns count="16">
    <tableColumn id="1" xr3:uid="{8BFC05BE-C5C0-4578-A5D5-8C3A80F646D0}" name="Nr"/>
    <tableColumn id="2" xr3:uid="{96BD457C-BB78-43A7-9358-E5F7E49D393D}" name="Name"/>
    <tableColumn id="3" xr3:uid="{C009A359-0CDB-4A04-9F03-483C039C799D}" name="Chem. Formula"/>
    <tableColumn id="16" xr3:uid="{6FC66966-DE1D-4D03-A84D-15B25864FE6B}" name="Eval" dataDxfId="772"/>
    <tableColumn id="4" xr3:uid="{4520F014-C01B-4AEE-9D68-6EADD5AB5F52}" name="Zr" dataDxfId="771"/>
    <tableColumn id="5" xr3:uid="{C504CBC4-CA38-4D8D-BDBA-9770807732AB}" name="Nb" dataDxfId="770"/>
    <tableColumn id="6" xr3:uid="{A5BC596E-97BF-4AB5-B768-150693521E68}" name="Density" dataDxfId="769"/>
    <tableColumn id="7" xr3:uid="{A8E66555-8CA0-455F-A4D7-3CFA8FF6423F}" name="Polishing" dataDxfId="768"/>
    <tableColumn id="15" xr3:uid="{FCCA7822-AD78-4AAE-A9D8-65FB3D914ED4}" name="LIMI" dataDxfId="767"/>
    <tableColumn id="14" xr3:uid="{9D4F7AED-EBB6-41DC-88CD-FADD06576097}" name="Topography" dataDxfId="766"/>
    <tableColumn id="8" xr3:uid="{8412C9FB-24A3-47DF-8789-97C0DE37C173}" name="Domain map" dataDxfId="765"/>
    <tableColumn id="9" xr3:uid="{7763AECB-F568-4C20-B8EF-23F00FAB30A9}" name="Hysteresis " dataDxfId="764"/>
    <tableColumn id="10" xr3:uid="{B9B79429-314A-4606-BE29-26EAB58EA0A0}" name="Poling" dataDxfId="763"/>
    <tableColumn id="13" xr3:uid="{60CE2A12-B820-F94E-A9BB-EA893052CEB9}" name="Thermal" dataDxfId="762"/>
    <tableColumn id="11" xr3:uid="{546449C5-2A6F-4B1C-B102-31223C929860}" name="KPFM" dataDxfId="761"/>
    <tableColumn id="12" xr3:uid="{64FC7E72-51E2-4DD8-981A-400FAD154EF1}" name="EFM" dataDxfId="760"/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9A129F6-B580-4F49-8E56-BBC8D058EE3C}" name="Table911" displayName="Table911" ref="A2:G7" totalsRowShown="0" headerRowDxfId="676" dataDxfId="675">
  <autoFilter ref="A2:G7" xr:uid="{9F7274D9-08D9-4811-B56D-E3F61F93CD17}"/>
  <tableColumns count="7">
    <tableColumn id="1" xr3:uid="{87403AAE-C9EB-470F-AE8A-1253466BFDCA}" name="Nr." dataDxfId="674"/>
    <tableColumn id="2" xr3:uid="{5076AD3E-E69C-432F-88EC-75574CB25D97}" name="Filename" dataDxfId="673"/>
    <tableColumn id="3" xr3:uid="{3DA4F201-B018-47E0-93D8-74B0B03F1A27}" name="Date" dataDxfId="672"/>
    <tableColumn id="4" xr3:uid="{F1D6A0AB-57E2-47BF-AE26-DC0913C1DE8E}" name="BF/DF" dataDxfId="671"/>
    <tableColumn id="5" xr3:uid="{F408207F-73C5-43A5-87EF-0EB494855F58}" name="Magn." dataDxfId="670"/>
    <tableColumn id="6" xr3:uid="{622420A4-EA26-48E7-B5C9-9001A3421A37}" name="Resolution" dataDxfId="669"/>
    <tableColumn id="7" xr3:uid="{75753C5A-3D45-4B06-A6EA-4A73D7EEB082}" name="Description" dataDxfId="668"/>
  </tableColumns>
  <tableStyleInfo name="TableStyleLight15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1266CDF-124E-4CC1-9EB9-1FBFEA7ED234}" name="Table579" displayName="Table579" ref="Y2:AO4" totalsRowShown="0" headerRowDxfId="74" dataDxfId="73">
  <autoFilter ref="Y2:AO4" xr:uid="{11266CDF-124E-4CC1-9EB9-1FBFEA7ED234}"/>
  <tableColumns count="17">
    <tableColumn id="1" xr3:uid="{2D59A69A-BC5C-42A8-B581-B11F175944BE}" name="Nr." dataDxfId="72"/>
    <tableColumn id="2" xr3:uid="{7BA735E3-0CB9-4F72-AD0C-864B2EA59FF1}" name="Filename" dataDxfId="71"/>
    <tableColumn id="3" xr3:uid="{AD64140D-978D-47C3-B5B2-CCCD9FA6B9E8}" name="Date" dataDxfId="70"/>
    <tableColumn id="4" xr3:uid="{DC356971-DE89-4324-B3F4-72E1D240C41E}" name="Scan-Mode" dataDxfId="69"/>
    <tableColumn id="5" xr3:uid="{D03B7B61-67E9-4C29-9CF1-42674DD1A796}" name="Size [μm]" dataDxfId="68"/>
    <tableColumn id="6" xr3:uid="{C60F86FD-768A-44D7-AB4E-DB5531472A06}" name="Resolution" dataDxfId="67"/>
    <tableColumn id="7" xr3:uid="{4E5D214F-3488-4583-B62C-26FCC05CA692}" name="Used_Tip" dataDxfId="66"/>
    <tableColumn id="8" xr3:uid="{F4FCFDE9-0A8B-4FE8-B182-9164D5765E56}" name="k [N/m]" dataDxfId="65"/>
    <tableColumn id="9" xr3:uid="{84356E46-5135-4EDF-8627-543D12521713}" name="Defl InvOLS [nm/V]" dataDxfId="64"/>
    <tableColumn id="10" xr3:uid="{D46431C4-DA90-4DCB-BE46-89C071D05B25}" name="Amp InvOLS [nm/V]" dataDxfId="63"/>
    <tableColumn id="11" xr3:uid="{56FF70E0-7917-48A6-9BA0-7A8E71634DF7}" name="Scan speed [Hz]" dataDxfId="62"/>
    <tableColumn id="12" xr3:uid="{2CAF6B34-DB1C-424B-9E26-04BE9669890F}" name="Setpoint [V]" dataDxfId="61"/>
    <tableColumn id="13" xr3:uid="{89373954-1E64-4BAE-B7C1-99F43587E364}" name="Drive-Freq [kHz]" dataDxfId="60"/>
    <tableColumn id="14" xr3:uid="{F416D08D-6D42-4C03-ACC4-24C097F3B035}" name="Drive Amp [V]" dataDxfId="59"/>
    <tableColumn id="15" xr3:uid="{8BCE3DBF-BE5D-4482-9C77-C9E6BB9BD55B}" name="LIA-factor [V]" dataDxfId="58"/>
    <tableColumn id="16" xr3:uid="{6F4C35EE-1125-4B6B-B4BF-57FDD1DEDE9C}" name="LIA-T_const [s]" dataDxfId="57"/>
    <tableColumn id="17" xr3:uid="{650B0665-D1A6-4E45-BDFF-BEF4CA3A28EA}" name="Description" dataDxfId="56"/>
  </tableColumns>
  <tableStyleInfo name="TableStyleLight17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7274D9-08D9-4811-B56D-E3F61F93CD17}" name="Table9" displayName="Table9" ref="A2:G4" totalsRowShown="0" headerRowDxfId="55" dataDxfId="54">
  <autoFilter ref="A2:G4" xr:uid="{9F7274D9-08D9-4811-B56D-E3F61F93CD17}"/>
  <tableColumns count="7">
    <tableColumn id="1" xr3:uid="{31983C43-B965-48FA-944D-0C0F104D1105}" name="Nr." dataDxfId="53"/>
    <tableColumn id="2" xr3:uid="{4E84226B-61E6-46AA-84B6-2079BDDD730C}" name="Filename" dataDxfId="52"/>
    <tableColumn id="3" xr3:uid="{E6C5B9C4-B604-4199-A9B9-0503CEFCBE5C}" name="Date" dataDxfId="51"/>
    <tableColumn id="4" xr3:uid="{7D307F46-F9B4-44FB-8442-EEC98A32DD7E}" name="BF/DF" dataDxfId="50"/>
    <tableColumn id="5" xr3:uid="{4B9DDB98-4446-4B55-B84D-C7F37CD17385}" name="Magn." dataDxfId="49"/>
    <tableColumn id="6" xr3:uid="{AEF7EC50-2275-4C7F-9083-82634929E7C8}" name="Resolution" dataDxfId="48"/>
    <tableColumn id="7" xr3:uid="{CEFB1E6B-E9F0-4C01-B914-050FD4E6F04B}" name="Description" dataDxfId="47"/>
  </tableColumns>
  <tableStyleInfo name="TableStyleLight15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58A9E9C-9B7B-48E5-9772-DF8637E345A4}" name="Table11" displayName="Table11" ref="AQ2:AW4" totalsRowShown="0" headerRowDxfId="46">
  <autoFilter ref="AQ2:AW4" xr:uid="{F58A9E9C-9B7B-48E5-9772-DF8637E345A4}"/>
  <tableColumns count="7">
    <tableColumn id="1" xr3:uid="{172EB335-2671-4B14-9F04-B6B50A4C05CF}" name="Nr."/>
    <tableColumn id="2" xr3:uid="{B4DECDB5-88C7-4E06-ADAF-95BDD3754060}" name="Filename"/>
    <tableColumn id="3" xr3:uid="{54F42074-6522-4EC6-9404-BE6D3D61787D}" name="Date"/>
    <tableColumn id="4" xr3:uid="{59D5C201-4B86-424B-B8AA-FCBF7359AC8C}" name="Type"/>
    <tableColumn id="5" xr3:uid="{0E65EF31-73B3-45E4-AB3F-805731D0E561}" name="Used Tip"/>
    <tableColumn id="7" xr3:uid="{B9E1B8E6-5B05-4F4F-8741-CD6CBAB76E70}" name="Opt. Value"/>
    <tableColumn id="6" xr3:uid="{CBDAA44E-30CA-4FB3-BB66-8307FF8C6B2C}" name="Description"/>
  </tableColumns>
  <tableStyleInfo name="TableStyleLight18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EE7F7C9-40CB-4CBA-AE05-A5F5DBED428F}" name="Table13" displayName="Table13" ref="AY2:BL4" totalsRowShown="0">
  <autoFilter ref="AY2:BL4" xr:uid="{1EE7F7C9-40CB-4CBA-AE05-A5F5DBED428F}"/>
  <tableColumns count="14">
    <tableColumn id="1" xr3:uid="{8D371032-3290-489B-90F5-0C30E4423AF6}" name="Nr."/>
    <tableColumn id="2" xr3:uid="{9EFB07A1-7D2B-4724-BFA4-DA00EF107B36}" name="Filename"/>
    <tableColumn id="3" xr3:uid="{11DC150F-3F09-4D9A-A925-EA9F609618F0}" name="Date "/>
    <tableColumn id="12" xr3:uid="{66FCEE21-B55F-429D-A60A-51CF394BDB05}" name="Mode"/>
    <tableColumn id="13" xr3:uid="{50C5197A-7FA4-4907-A421-D5B0773D5498}" name="Resolution"/>
    <tableColumn id="4" xr3:uid="{DF004835-DA01-4A4B-8E85-9873B2038409}" name="Size [μm]"/>
    <tableColumn id="5" xr3:uid="{EE9DF002-42F1-4C69-A8EB-D555C8BD7441}" name="Shape"/>
    <tableColumn id="6" xr3:uid="{9F730845-AA05-40E9-A2BA-0BF4914B364B}" name="Used Tip"/>
    <tableColumn id="14" xr3:uid="{3DB0D404-52AD-46A0-B19B-200ABA410758}" name="k [N/m]"/>
    <tableColumn id="15" xr3:uid="{4ED9AF3D-A2A3-4135-ADA6-DA4DFE0277C3}" name="Defl InvOLS [nm/V]"/>
    <tableColumn id="7" xr3:uid="{F8D30052-95D2-4529-BAFA-8811C1D95408}" name="Pol. Vol. [V]"/>
    <tableColumn id="8" xr3:uid="{7F65718C-7624-46C3-BEB3-5E37FA7F455C}" name="Scan speed [Hz]"/>
    <tableColumn id="9" xr3:uid="{48E211C7-1A06-4317-9717-78D244CD0D5B}" name="Setpoint [V]"/>
    <tableColumn id="11" xr3:uid="{BF065221-13F3-4408-A168-55EC32D66D02}" name="Description"/>
  </tableColumns>
  <tableStyleInfo name="TableStyleLight19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8F5CB05-C3EA-4833-B60B-ABF8814FFC54}" name="Table15" displayName="Table15" ref="BN2:CJ3" totalsRowShown="0">
  <autoFilter ref="BN2:CJ3" xr:uid="{58F5CB05-C3EA-4833-B60B-ABF8814FFC54}"/>
  <tableColumns count="23">
    <tableColumn id="1" xr3:uid="{63C3C414-72BC-4B9F-B35E-72FF3DD9ABD4}" name="Nr."/>
    <tableColumn id="2" xr3:uid="{08822F78-02E9-40F7-813D-5C8077959C0F}" name="Filename "/>
    <tableColumn id="3" xr3:uid="{48B72605-88A5-4553-B35D-435C7CFF2458}" name="Date"/>
    <tableColumn id="4" xr3:uid="{D3C1DBC9-2811-4589-A3B7-262151EFC8D9}" name="Reference Scan"/>
    <tableColumn id="23" xr3:uid="{9C9514FA-46BD-496C-AC93-2EA9E9B7A52A}" name="Type"/>
    <tableColumn id="5" xr3:uid="{63C89E35-EB29-4643-B5DA-DA1FBFF34AE1}" name="Spot"/>
    <tableColumn id="21" xr3:uid="{226FFCEA-6AD1-4746-A3C6-0FF09307B593}" name="X [μm]"/>
    <tableColumn id="20" xr3:uid="{C76F4051-83F0-4922-A81A-376978C9981E}" name="Y [μm]"/>
    <tableColumn id="6" xr3:uid="{14F39A0D-AAFC-4C7E-A45F-582DEE6D9214}" name="Temp [°C]"/>
    <tableColumn id="7" xr3:uid="{34EE400A-5351-4525-9333-E9ACC87859AD}" name="Ampl. [V]"/>
    <tableColumn id="22" xr3:uid="{D9BC6834-20FB-A347-9741-A17420618CE1}" name="Amplification"/>
    <tableColumn id="8" xr3:uid="{F5FC118C-364A-4DB8-9260-CD056064A148}" name="Freq. [Hz]"/>
    <tableColumn id="9" xr3:uid="{FC5D7855-D788-4B68-A5E3-42A4EA1950EF}" name="Phase delay"/>
    <tableColumn id="10" xr3:uid="{2E3B8C53-487E-4EFE-B4D6-DD1DFA6C225C}" name="Pulsetime [s]"/>
    <tableColumn id="11" xr3:uid="{4D93EAF4-3FC9-4169-A4CA-707115FB9E76}" name="Waveform"/>
    <tableColumn id="12" xr3:uid="{477D5E5D-E01F-4BB7-8A32-8DD281B798B3}" name="Cycles"/>
    <tableColumn id="13" xr3:uid="{819DDF37-58B7-4164-9B05-BA28129E6F20}" name="Sample Rate"/>
    <tableColumn id="14" xr3:uid="{C298BCCB-9537-406E-BF98-B59ABEAF6976}" name="Low Pass Filter"/>
    <tableColumn id="15" xr3:uid="{81AEFD72-29CD-4658-81BB-F6A56D1EB7F9}" name="Channel"/>
    <tableColumn id="16" xr3:uid="{CDA14995-6920-4BA7-9B9E-CC55E4CE9C7A}" name="Value"/>
    <tableColumn id="17" xr3:uid="{1D4D7664-47C6-45FB-A466-F16EB6A60B47}" name="Type/Slope"/>
    <tableColumn id="18" xr3:uid="{0DBCA7A1-9D33-4B65-B210-9964B738BAB2}" name="Feedback"/>
    <tableColumn id="19" xr3:uid="{DF8BDBE5-F1FE-4728-B88B-F2DCC04A36C4}" name="Description"/>
  </tableColumns>
  <tableStyleInfo name="TableStyleLight21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1436518-E74B-4777-B35C-48933689EA5E}" name="Table17" displayName="Table17" ref="CL2:CN3" totalsRowShown="0">
  <autoFilter ref="CL2:CN3" xr:uid="{01436518-E74B-4777-B35C-48933689EA5E}"/>
  <tableColumns count="3">
    <tableColumn id="1" xr3:uid="{800ADFC0-1536-4CC1-93A7-50CE9942FDEF}" name="T_S [°C]"/>
    <tableColumn id="2" xr3:uid="{FC17EF15-285A-457C-9A87-8F9EBE2FBE3A}" name="T_R[°C]"/>
    <tableColumn id="3" xr3:uid="{75566674-9ECD-429A-886A-2D2B14E5F798}" name="ΔT [°C]"/>
  </tableColumns>
  <tableStyleInfo name="TableStyleLight20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54642208-D998-42B0-8105-9B3FD30FC32D}" name="Table48107" displayName="Table48107" ref="I2:W4" totalsRowShown="0" headerRowDxfId="45" dataDxfId="44">
  <autoFilter ref="I2:W4" xr:uid="{152C339B-2398-4CDA-BF56-D44F5D20451B}"/>
  <tableColumns count="15">
    <tableColumn id="1" xr3:uid="{47081DC2-183B-4008-B506-33E05F741057}" name="Nr." dataDxfId="43"/>
    <tableColumn id="2" xr3:uid="{B116C563-B6A2-4CF5-B38B-1F0ADEFD90C5}" name="Filename" dataDxfId="42"/>
    <tableColumn id="3" xr3:uid="{ED385CBE-AC2E-43D1-9BFA-FF790CA41CAB}" name="Date" dataDxfId="41"/>
    <tableColumn id="4" xr3:uid="{9ABA66BD-CF59-4E9B-9702-5DE32DB4C8D1}" name="Scan-Mode" dataDxfId="40"/>
    <tableColumn id="5" xr3:uid="{0A23C157-D181-4717-BA16-59D2755EA016}" name="Size [μm]" dataDxfId="39"/>
    <tableColumn id="6" xr3:uid="{66B0FF7C-9D8B-4C40-903F-620950DCE2A6}" name="Resolution" dataDxfId="38"/>
    <tableColumn id="7" xr3:uid="{3E9C8952-40AF-45BE-BBB1-296172F8829E}" name="Used_Tip" dataDxfId="37"/>
    <tableColumn id="8" xr3:uid="{7B513293-5F21-4BCC-9037-D7DDD0945365}" name="k [N/m]" dataDxfId="36"/>
    <tableColumn id="9" xr3:uid="{D0EA0F78-5BAE-47A8-96A8-2291B736880E}" name="f_r [kHz]" dataDxfId="35"/>
    <tableColumn id="10" xr3:uid="{049B0EC0-CF27-4578-A126-12A97710F22E}" name="I-Gain" dataDxfId="34"/>
    <tableColumn id="11" xr3:uid="{2B6AC82A-208D-4E79-81B0-DEBE2FA657AF}" name="Scan speed [Hz]" dataDxfId="33"/>
    <tableColumn id="12" xr3:uid="{809955BE-AF8A-4ED6-AD55-DBDACFDF6CA8}" name="Setpoint [V]" dataDxfId="32"/>
    <tableColumn id="13" xr3:uid="{F8A92E6B-2E59-4FA4-8487-EB99A4BE8626}" name="Drive-Freq [kHz]" dataDxfId="31"/>
    <tableColumn id="14" xr3:uid="{6CB4A68C-ABE6-47F3-9963-FD3B1FC81E5C}" name="Drive Amp [V]" dataDxfId="30"/>
    <tableColumn id="15" xr3:uid="{D8E5D37D-921B-49C6-9E99-93A3DABFC94F}" name="Description" dataDxfId="29"/>
  </tableColumns>
  <tableStyleInfo name="TableStyleLight16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1CE1B9FE-DF10-4A81-8FDB-EED6452CF1A9}" name="Table579108" displayName="Table579108" ref="Y2:AO4" totalsRowShown="0" headerRowDxfId="28" dataDxfId="27">
  <autoFilter ref="Y2:AO4" xr:uid="{11266CDF-124E-4CC1-9EB9-1FBFEA7ED234}"/>
  <tableColumns count="17">
    <tableColumn id="1" xr3:uid="{8E9C2510-E2C2-4176-9BB2-448BAC7E69AC}" name="Nr." dataDxfId="26"/>
    <tableColumn id="2" xr3:uid="{8718C483-0BEF-4C45-BB21-593024D58351}" name="Filename" dataDxfId="25"/>
    <tableColumn id="3" xr3:uid="{83062BBB-2604-4F6D-BD34-04711E182133}" name="Date" dataDxfId="24"/>
    <tableColumn id="4" xr3:uid="{35E4B9F7-72B0-43AC-9E16-D818F78855C8}" name="Scan-Mode" dataDxfId="23"/>
    <tableColumn id="5" xr3:uid="{77BFAD4E-2C18-476D-87D0-A6A44CED3FF3}" name="Size [μm]" dataDxfId="22"/>
    <tableColumn id="6" xr3:uid="{2363CB77-4B84-48E0-8364-055C393B3391}" name="Resolution" dataDxfId="21"/>
    <tableColumn id="7" xr3:uid="{84B211C1-8328-49E5-BA46-EBC556FFB8D5}" name="Used_Tip" dataDxfId="20"/>
    <tableColumn id="8" xr3:uid="{E3B4E3B1-BC2D-421B-BEDC-39B6B402BB8B}" name="k [N/m]" dataDxfId="19"/>
    <tableColumn id="9" xr3:uid="{84F23605-AE41-40C5-939F-9A759B3B26B1}" name="Defl InvOLS [nm/V]" dataDxfId="18"/>
    <tableColumn id="10" xr3:uid="{810B021A-018F-428F-B2D0-5C81098625E6}" name="Amp InvOLS [nm/V]" dataDxfId="17"/>
    <tableColumn id="11" xr3:uid="{820E5714-427D-42FC-B0B8-7E0BA359F3E1}" name="Scan speed [Hz]" dataDxfId="16"/>
    <tableColumn id="12" xr3:uid="{F15AA9D2-7427-4B72-8CD6-410A95398BD1}" name="Setpoint [V]" dataDxfId="15"/>
    <tableColumn id="13" xr3:uid="{0BF6C532-7FE0-4095-A158-6452B66875A8}" name="Drive-Freq [kHz]" dataDxfId="14"/>
    <tableColumn id="14" xr3:uid="{9A0E5E2A-59C3-4752-97D1-974577D91C4F}" name="Drive Amp [V]" dataDxfId="13"/>
    <tableColumn id="15" xr3:uid="{3C5C69CA-4B65-4EDE-B04A-BE8B93372E62}" name="LIA-factor [V]" dataDxfId="12"/>
    <tableColumn id="16" xr3:uid="{FD31C428-02A6-4623-99B0-F22AC8FEF7C8}" name="LIA-T_const [s]" dataDxfId="11"/>
    <tableColumn id="17" xr3:uid="{C41D0A8C-5BA1-4E03-A076-3B29D978A4A7}" name="Description" dataDxfId="10"/>
  </tableColumns>
  <tableStyleInfo name="TableStyleLight17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E662CCC3-E615-4EAD-84AA-9F4F19A362AF}" name="Table9109" displayName="Table9109" ref="A2:G4" totalsRowShown="0" headerRowDxfId="9" dataDxfId="8">
  <autoFilter ref="A2:G4" xr:uid="{9F7274D9-08D9-4811-B56D-E3F61F93CD17}"/>
  <tableColumns count="7">
    <tableColumn id="1" xr3:uid="{718BA872-5AE9-47BB-B7D9-8B092F64C143}" name="Nr." dataDxfId="7"/>
    <tableColumn id="2" xr3:uid="{F3A7D607-434C-4DFB-AB4E-2E32F3253CE5}" name="Filename" dataDxfId="6"/>
    <tableColumn id="3" xr3:uid="{9E6A6720-8A96-4B98-879B-1C781D2777F9}" name="Date" dataDxfId="5"/>
    <tableColumn id="4" xr3:uid="{63F2745A-4181-4416-A410-10AD0397EA3C}" name="BF/DF" dataDxfId="4"/>
    <tableColumn id="5" xr3:uid="{14D7E1DF-173C-421B-9E39-5C5A29AAE0AA}" name="Magn." dataDxfId="3"/>
    <tableColumn id="6" xr3:uid="{E405B39D-853F-4977-A2D6-E75517C9AA2A}" name="Resolution" dataDxfId="2"/>
    <tableColumn id="7" xr3:uid="{E5343E30-D31C-47B7-B3CE-9ACA5BC8E02A}" name="Description" dataDxfId="1"/>
  </tableColumns>
  <tableStyleInfo name="TableStyleLight15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B384B9A7-06EE-466D-9833-B85412DE6ECF}" name="Table11110" displayName="Table11110" ref="AQ2:AW4" totalsRowShown="0" headerRowDxfId="0">
  <autoFilter ref="AQ2:AW4" xr:uid="{F58A9E9C-9B7B-48E5-9772-DF8637E345A4}"/>
  <tableColumns count="7">
    <tableColumn id="1" xr3:uid="{5C1B9AA1-56B0-42F4-A177-6DCD449563DB}" name="Nr."/>
    <tableColumn id="2" xr3:uid="{B3578C5E-3542-4141-8A4A-E1917DFF76DE}" name="Filename"/>
    <tableColumn id="3" xr3:uid="{5C04AF0D-C506-4DC1-BCE2-15DEEC71C1B0}" name="Date"/>
    <tableColumn id="4" xr3:uid="{CF6A85BA-5272-412A-9A09-52FBBC03EE6C}" name="Type"/>
    <tableColumn id="5" xr3:uid="{5945ECA3-EA6C-4E8C-B92A-45BCDC04F388}" name="Used Tip"/>
    <tableColumn id="7" xr3:uid="{C81F1E31-D50A-4058-86E3-50B79819AFBB}" name="Opt. Value"/>
    <tableColumn id="6" xr3:uid="{0556746B-4898-48D7-86B1-0C494E5BACBC}" name="Description"/>
  </tableColumns>
  <tableStyleInfo name="TableStyleLight1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5A5C779-5726-4804-B614-ED89FE476C7D}" name="Table1119" displayName="Table1119" ref="AQ2:AW14" totalsRowShown="0" headerRowDxfId="667">
  <autoFilter ref="AQ2:AW14" xr:uid="{F58A9E9C-9B7B-48E5-9772-DF8637E345A4}"/>
  <tableColumns count="7">
    <tableColumn id="1" xr3:uid="{C1E34E7F-468C-40A6-8435-B81843D34482}" name="Nr."/>
    <tableColumn id="2" xr3:uid="{8686A2C0-19D6-4809-8EE8-1B56DE19029A}" name="Filename"/>
    <tableColumn id="3" xr3:uid="{741D5436-AB5E-4AE6-9CD7-69CEACA960ED}" name="Date"/>
    <tableColumn id="4" xr3:uid="{27188994-3658-4A65-99C0-28E7EF305066}" name="Type"/>
    <tableColumn id="5" xr3:uid="{67354217-BBD2-46A8-B9EC-290959EBDE83}" name="Used Tip"/>
    <tableColumn id="7" xr3:uid="{95638F1C-D1B8-48BF-AE88-091F91C802AF}" name="Opt. Value"/>
    <tableColumn id="6" xr3:uid="{4C621C43-06D0-4D6C-8AB1-EEFF72CDDB33}" name="Description"/>
  </tableColumns>
  <tableStyleInfo name="TableStyleLight18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7DB453C5-979D-4344-9FD6-307D3B55A9FF}" name="Table13111" displayName="Table13111" ref="AY2:BL4" totalsRowShown="0">
  <autoFilter ref="AY2:BL4" xr:uid="{1EE7F7C9-40CB-4CBA-AE05-A5F5DBED428F}"/>
  <tableColumns count="14">
    <tableColumn id="1" xr3:uid="{FDFB1B84-3ABB-4F89-9257-8C00FAF3A3CF}" name="Nr."/>
    <tableColumn id="2" xr3:uid="{BF107070-F32B-49D2-8AF8-2F3FA5B18828}" name="Filename"/>
    <tableColumn id="3" xr3:uid="{26C94189-B8AA-46BA-AA28-A8841EDFA27F}" name="Date "/>
    <tableColumn id="12" xr3:uid="{202633E0-BD19-4166-9B74-855497E2B919}" name="Mode"/>
    <tableColumn id="13" xr3:uid="{AA5FD662-D830-4657-A22E-215912E41455}" name="Resolution"/>
    <tableColumn id="4" xr3:uid="{BD987591-7337-479D-BF47-3BEA18686FEF}" name="Size [μm]"/>
    <tableColumn id="5" xr3:uid="{E67C8354-6331-445B-816A-7CEA6D811ABF}" name="Shape"/>
    <tableColumn id="6" xr3:uid="{24D076DF-91DD-4559-BDA3-2DA32D80A726}" name="Used Tip"/>
    <tableColumn id="14" xr3:uid="{3F3A0A25-7080-473C-A197-DE1251834227}" name="k [N/m]"/>
    <tableColumn id="15" xr3:uid="{B746830A-1802-48E9-AE5F-F73AA5E08AC9}" name="Defl InvOLS [nm/V]"/>
    <tableColumn id="7" xr3:uid="{05D9CD5A-DC6C-4E50-BF8E-4B673FC24DE9}" name="Pol. Vol. [V]"/>
    <tableColumn id="8" xr3:uid="{4055F92B-F636-4980-AE20-DCDF9B2FD45B}" name="Scan speed [Hz]"/>
    <tableColumn id="9" xr3:uid="{79C04330-E11E-42AA-9BC6-D561FEF081E1}" name="Setpoint [V]"/>
    <tableColumn id="11" xr3:uid="{599EF6A6-4F3C-4C64-90AB-1CD2D1A93F2D}" name="Description"/>
  </tableColumns>
  <tableStyleInfo name="TableStyleLight19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5800E898-72C7-4DE2-B13E-BEAEEA691F7B}" name="Table15112" displayName="Table15112" ref="BN2:CJ3" totalsRowShown="0">
  <autoFilter ref="BN2:CJ3" xr:uid="{58F5CB05-C3EA-4833-B60B-ABF8814FFC54}"/>
  <tableColumns count="23">
    <tableColumn id="1" xr3:uid="{C4D6CC03-856D-4ADB-9BBA-73735E41F331}" name="Nr."/>
    <tableColumn id="2" xr3:uid="{E850B0E6-9173-4E09-9CEE-93A7A096580D}" name="Filename "/>
    <tableColumn id="3" xr3:uid="{37CC6449-C8D5-4C99-85F6-8B3C8830DC4B}" name="Date"/>
    <tableColumn id="4" xr3:uid="{4D7E04A7-3756-4D0A-8E73-6CEF47B1F868}" name="Reference Scan"/>
    <tableColumn id="23" xr3:uid="{53C3E4AB-ED3B-4BF5-8F79-AD70A27D24DF}" name="Type"/>
    <tableColumn id="5" xr3:uid="{81BEBA8E-8EF6-46C9-8521-49930B0B3027}" name="Spot"/>
    <tableColumn id="21" xr3:uid="{139A6510-DA36-4F2E-B26A-F092987D3881}" name="X [μm]"/>
    <tableColumn id="20" xr3:uid="{3B5D6925-C093-4EF7-8D67-954EFB7B9C25}" name="Y [μm]"/>
    <tableColumn id="6" xr3:uid="{EDB19DDC-043D-4B3D-9332-F83B71B7382F}" name="Temp [°C]"/>
    <tableColumn id="7" xr3:uid="{1E1439C6-A2E5-4448-9C24-D4D092968345}" name="Ampl. [V]"/>
    <tableColumn id="22" xr3:uid="{861DBB02-8D0D-4240-AE6B-7B9D9B131055}" name="Amplification"/>
    <tableColumn id="8" xr3:uid="{70CCFAA2-5EBE-4879-8052-406C3E78D9C1}" name="Freq. [Hz]"/>
    <tableColumn id="9" xr3:uid="{E241278A-6A40-4430-8A88-6A1232B48CA1}" name="Phase delay"/>
    <tableColumn id="10" xr3:uid="{3C99ECF8-3EA2-42D6-B2F3-6952ABEC5440}" name="Pulsetime [s]"/>
    <tableColumn id="11" xr3:uid="{358151AF-1A23-443D-B4CE-D682FA945DCF}" name="Waveform"/>
    <tableColumn id="12" xr3:uid="{E47D51EC-DAA4-4953-83B1-EA58BB7A418B}" name="Cycles"/>
    <tableColumn id="13" xr3:uid="{09C876B4-A685-42F4-9825-6FA827742B41}" name="Sample Rate"/>
    <tableColumn id="14" xr3:uid="{7B9C2AE2-6728-4AD5-9FB8-797A90A441DD}" name="Low Pass Filter"/>
    <tableColumn id="15" xr3:uid="{CFF8B62A-C388-432F-B03D-68EDBA78617E}" name="Channel"/>
    <tableColumn id="16" xr3:uid="{B03E1162-02AB-474C-B2D9-4F6D83B669B1}" name="Value"/>
    <tableColumn id="17" xr3:uid="{06373B68-6887-4842-A565-034C4F31AD3E}" name="Type/Slope"/>
    <tableColumn id="18" xr3:uid="{E7A53929-7328-4B42-81A6-D5DA83A84173}" name="Feedback"/>
    <tableColumn id="19" xr3:uid="{78675672-A587-4A50-BEB4-D6C1B07FCF78}" name="Description"/>
  </tableColumns>
  <tableStyleInfo name="TableStyleLight21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35BB3EF9-0710-443C-9630-10F7A0D2BD39}" name="Table17113" displayName="Table17113" ref="CL2:CN3" totalsRowShown="0">
  <autoFilter ref="CL2:CN3" xr:uid="{01436518-E74B-4777-B35C-48933689EA5E}"/>
  <tableColumns count="3">
    <tableColumn id="1" xr3:uid="{7CE59233-F97F-49E7-9C00-E0DE706C506C}" name="T_S [°C]"/>
    <tableColumn id="2" xr3:uid="{82E4799B-C2E6-45F8-9DCF-736EFBC00644}" name="T_R[°C]"/>
    <tableColumn id="3" xr3:uid="{7CB307C7-5413-47FC-9152-70BA7851E3D1}" name="ΔT [°C]"/>
  </tableColumns>
  <tableStyleInfo name="TableStyleLight2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FC45B908-3753-4532-8A78-33C967544FF2}" name="Table1327" displayName="Table1327" ref="AY2:BL4" totalsRowShown="0">
  <autoFilter ref="AY2:BL4" xr:uid="{1EE7F7C9-40CB-4CBA-AE05-A5F5DBED428F}"/>
  <tableColumns count="14">
    <tableColumn id="1" xr3:uid="{432DF34B-F1AF-4B9D-9D0D-172F7EA4E549}" name="Nr."/>
    <tableColumn id="2" xr3:uid="{B44ACB49-223B-4CAB-A622-CFD591B53559}" name="Filename"/>
    <tableColumn id="3" xr3:uid="{63FF714D-EC41-4C5D-97C2-B3B69AE37005}" name="Date "/>
    <tableColumn id="12" xr3:uid="{D46FBC7A-D256-4E97-A45C-F5D586329C86}" name="Mode"/>
    <tableColumn id="13" xr3:uid="{F91E66F9-BCB7-42F2-A2D2-95C81E165645}" name="Resolution"/>
    <tableColumn id="4" xr3:uid="{37A67D04-92FF-4EBC-80C3-2F3014B89DCD}" name="Size [μm]"/>
    <tableColumn id="5" xr3:uid="{B46DF37D-B069-4001-925B-CC2B67DA0D04}" name="Shape"/>
    <tableColumn id="6" xr3:uid="{461CA7CF-5E0F-493D-8AFD-F0C72AF91512}" name="Used Tip"/>
    <tableColumn id="14" xr3:uid="{21175D54-D28C-4948-88B4-D70BDE21DCB4}" name="k [N/m]"/>
    <tableColumn id="15" xr3:uid="{F8680C1E-7670-4810-9D72-D1CAAE181661}" name="Defl InvOLS [nm/V]"/>
    <tableColumn id="7" xr3:uid="{17290D54-8D1B-4F5A-BFFC-AE921A0300AB}" name="Pol. Vol. [V]"/>
    <tableColumn id="8" xr3:uid="{962C27FC-3705-4C9F-9A29-E38B66D70F22}" name="Scan speed [Hz]"/>
    <tableColumn id="9" xr3:uid="{AEE36380-8C63-4676-8C3B-E409417448D8}" name="Setpoint [V]"/>
    <tableColumn id="11" xr3:uid="{0D744220-CAF5-4E78-A7EC-BDF3512E2D59}" name="Description"/>
  </tableColumns>
  <tableStyleInfo name="TableStyleLight1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9F8B6041-2577-424E-9D8F-6F65D2945FDE}" name="Table1528" displayName="Table1528" ref="BN2:CJ32" totalsRowShown="0">
  <autoFilter ref="BN2:CJ32" xr:uid="{58F5CB05-C3EA-4833-B60B-ABF8814FFC54}"/>
  <tableColumns count="23">
    <tableColumn id="1" xr3:uid="{795B6E5F-BD5B-4AEB-BC8F-95FE2AF0DCCA}" name="Nr."/>
    <tableColumn id="2" xr3:uid="{3F2A6F69-80C8-4C4D-A67B-D9B1EA05FBFD}" name="Filename "/>
    <tableColumn id="3" xr3:uid="{E2FB3835-B6AB-4DFE-8EAD-D9CD9AE24D39}" name="Date" dataDxfId="666"/>
    <tableColumn id="4" xr3:uid="{6724835E-8A9D-458E-9016-4A8C4DF33E3C}" name="Reference Scan"/>
    <tableColumn id="23" xr3:uid="{675F9DD2-AB17-47BB-BCAF-6EBB33348643}" name="Type"/>
    <tableColumn id="5" xr3:uid="{EE0E4D34-9EB2-44FB-BA7F-FB654AA3BA78}" name="Spot"/>
    <tableColumn id="21" xr3:uid="{CE425D0F-815D-4026-ADC7-2254BCBD0BEA}" name="X [μm]"/>
    <tableColumn id="20" xr3:uid="{BBA56532-B027-47E5-A7B6-6CF8691CDB7C}" name="Y [μm]"/>
    <tableColumn id="6" xr3:uid="{B5019ADC-FC20-419E-95E2-67E5D2B6BE05}" name="Temp [°C]"/>
    <tableColumn id="7" xr3:uid="{E740B903-3F04-41BC-B9CE-53A0DDC2B2B6}" name="Ampl. [V]"/>
    <tableColumn id="22" xr3:uid="{DD569682-5E70-45EF-8667-893327F24F0A}" name="Amplification"/>
    <tableColumn id="8" xr3:uid="{B535EC8D-4264-495C-9431-17662B2B80B6}" name="Freq. [Hz]"/>
    <tableColumn id="9" xr3:uid="{019E029E-1AF5-4407-830C-14CFD18F3A2D}" name="Phase delay"/>
    <tableColumn id="10" xr3:uid="{B2E4039D-9A02-47EB-B83F-3F4C85B16AD9}" name="Pulsetime [s]"/>
    <tableColumn id="11" xr3:uid="{22FFCD9B-E2D4-4D19-8A4C-DBE8C7368F4D}" name="DDSAmp"/>
    <tableColumn id="12" xr3:uid="{FFCAF835-E482-49F1-BC8E-17FEA0320932}" name="Cycles"/>
    <tableColumn id="13" xr3:uid="{30B2FCDB-16D0-4ED1-911C-AF9A679F3F71}" name="Sample Rate"/>
    <tableColumn id="14" xr3:uid="{CA7B00F0-7EDA-4FCE-97B0-E036D77B5163}" name="Low Pass Filter"/>
    <tableColumn id="15" xr3:uid="{9A4E3A06-EDE7-4ED0-BB4B-9437ABE59B08}" name="Channel"/>
    <tableColumn id="16" xr3:uid="{FAA521EB-F4F6-4675-9A12-684ADF09915A}" name="Value"/>
    <tableColumn id="17" xr3:uid="{4151460C-A297-44A9-B54D-C2425BC1B810}" name="df"/>
    <tableColumn id="18" xr3:uid="{0F471509-C63E-45BC-BF08-5225E8A79709}" name="Q"/>
    <tableColumn id="19" xr3:uid="{2D21B7C6-2686-4877-9C78-2C2BC365EEBC}" name="Description"/>
  </tableColumns>
  <tableStyleInfo name="TableStyleLight2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26D0734-C6E1-444E-84DB-2D217D00D9C4}" name="Table1729" displayName="Table1729" ref="CL2:CN3" totalsRowShown="0">
  <autoFilter ref="CL2:CN3" xr:uid="{01436518-E74B-4777-B35C-48933689EA5E}"/>
  <tableColumns count="3">
    <tableColumn id="1" xr3:uid="{D69ABEEB-D25F-45DB-8586-5B03FF4A05FB}" name="T_S [°C]"/>
    <tableColumn id="2" xr3:uid="{CEB3419E-7109-4DB2-B1D6-5CC8A34BB324}" name="T_R[°C]"/>
    <tableColumn id="3" xr3:uid="{347B42B8-6D12-4CB5-AF2D-137CC265A0D3}" name="ΔT [°C]"/>
  </tableColumns>
  <tableStyleInfo name="TableStyleLight2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CF9BE9FE-A358-4871-AB44-A40D02A18719}" name="Table4837" displayName="Table4837" ref="I2:W4" totalsRowShown="0" headerRowDxfId="665" dataDxfId="664">
  <autoFilter ref="I2:W4" xr:uid="{152C339B-2398-4CDA-BF56-D44F5D20451B}"/>
  <tableColumns count="15">
    <tableColumn id="1" xr3:uid="{A28338FF-13F7-4192-8C26-D9589FF7DB08}" name="Nr." dataDxfId="663"/>
    <tableColumn id="2" xr3:uid="{4C1AB24A-270D-4322-8242-C321BAEE4A68}" name="Filename" dataDxfId="662"/>
    <tableColumn id="3" xr3:uid="{453F75B5-0B5C-42CF-B0B7-A8FCDB9E49FB}" name="Date" dataDxfId="661"/>
    <tableColumn id="4" xr3:uid="{1D25BD22-894C-422B-B6D8-7B26226BE62D}" name="Scan-Mode" dataDxfId="660"/>
    <tableColumn id="5" xr3:uid="{ACECD6DE-1FBA-42B5-8C2B-18641BF661D9}" name="Size [μm]" dataDxfId="659"/>
    <tableColumn id="6" xr3:uid="{87010BAE-B77F-45E0-956F-BC187744C7E3}" name="Resolution" dataDxfId="658"/>
    <tableColumn id="7" xr3:uid="{D488AE18-2BBA-4495-A0E4-95D636073315}" name="Used_Tip" dataDxfId="657"/>
    <tableColumn id="8" xr3:uid="{C18B342B-724E-4E59-8E59-CFFFAE99347F}" name="k [N/m]" dataDxfId="656"/>
    <tableColumn id="9" xr3:uid="{06EC0934-3D70-41CD-9BCD-FCEA955C25AA}" name="f_r [kHz]" dataDxfId="655">
      <calculatedColumnFormula>Table4837[[#This Row],[Drive-Freq '[kHz']]]/0.99</calculatedColumnFormula>
    </tableColumn>
    <tableColumn id="10" xr3:uid="{7B611EB8-5D26-4D04-BF67-4C6D31661A2F}" name="I-Gain" dataDxfId="654"/>
    <tableColumn id="11" xr3:uid="{08FA0371-ABC8-4F25-BDD4-3B3617563EEB}" name="Scan speed [Hz]" dataDxfId="653"/>
    <tableColumn id="12" xr3:uid="{20156F26-D387-4551-9717-5056203AF74F}" name="Setpoint [V]" dataDxfId="652"/>
    <tableColumn id="13" xr3:uid="{18AE7A37-8B61-447C-8325-D5999C9B41D0}" name="Drive-Freq [kHz]" dataDxfId="651"/>
    <tableColumn id="14" xr3:uid="{98F62264-661F-45E7-85FA-81D69F772780}" name="Drive Amp [mV]" dataDxfId="650"/>
    <tableColumn id="15" xr3:uid="{B96F23AF-2C1B-4B58-BC69-B41DA7048B56}" name="Description" dataDxfId="649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781B4077-B9D5-440E-8EA3-6E52C6A917E3}" name="Table57938" displayName="Table57938" ref="Y2:AO12" totalsRowShown="0" headerRowDxfId="648" dataDxfId="647">
  <autoFilter ref="Y2:AO12" xr:uid="{11266CDF-124E-4CC1-9EB9-1FBFEA7ED234}"/>
  <tableColumns count="17">
    <tableColumn id="1" xr3:uid="{ABFC193D-EEBC-42BE-AE74-4E32680D6218}" name="Nr." dataDxfId="646"/>
    <tableColumn id="2" xr3:uid="{4B0F01F5-ABD2-427B-AD17-FA61473308AF}" name="Filename" dataDxfId="645"/>
    <tableColumn id="3" xr3:uid="{0BF828BB-D772-497C-B899-B3F370BB416A}" name="Date" dataDxfId="644"/>
    <tableColumn id="4" xr3:uid="{1A72C409-9CD4-4C9F-B753-216511199E91}" name="Scan-Mode" dataDxfId="643"/>
    <tableColumn id="5" xr3:uid="{3E330862-295D-4B2E-AB88-AC6825DC96B2}" name="Size [μm]" dataDxfId="642"/>
    <tableColumn id="6" xr3:uid="{6F08940E-2850-4090-8075-D9817BBC7BBF}" name="Resolution" dataDxfId="641"/>
    <tableColumn id="7" xr3:uid="{E5ECC767-F07B-49CF-AA12-7132F500D960}" name="Used_Tip" dataDxfId="640"/>
    <tableColumn id="8" xr3:uid="{5A97E1A3-A262-4C9E-94EF-B720727555AD}" name="k [N/m]" dataDxfId="639"/>
    <tableColumn id="9" xr3:uid="{11AE9466-DEA9-4A40-A20E-BC35DF771F55}" name="Defl InvOLS [nm/V]" dataDxfId="638"/>
    <tableColumn id="10" xr3:uid="{99DAA1E8-DE4C-4F00-9206-A584D6551ADA}" name="Amp InvOLS [nm/V]" dataDxfId="637"/>
    <tableColumn id="11" xr3:uid="{E5D4E7DF-2A57-4B59-9A3F-B54C61D4B839}" name="Scan speed [Hz]" dataDxfId="636"/>
    <tableColumn id="12" xr3:uid="{CBF4FCD8-9346-4156-AEE4-D1848C99718E}" name="Setpoint [V]" dataDxfId="635"/>
    <tableColumn id="13" xr3:uid="{604BF97E-85A0-4443-B4F3-2E5A37B2C16E}" name="Drive-Freq [kHz]" dataDxfId="634"/>
    <tableColumn id="14" xr3:uid="{50A0A748-1291-410D-82E2-A1E0CDADED3B}" name="Drive Amp [V]" dataDxfId="633"/>
    <tableColumn id="15" xr3:uid="{C7713512-A782-4A55-8E34-D3C27C123262}" name="LIA-factor [V]" dataDxfId="632"/>
    <tableColumn id="16" xr3:uid="{2657DD5E-FAE6-4D0F-ACDE-829907CE0EE2}" name="LIA-T_const [s]" dataDxfId="631"/>
    <tableColumn id="17" xr3:uid="{B2F15427-A30D-4E26-8BDA-ACDB947D6616}" name="Description" dataDxfId="630"/>
  </tableColumns>
  <tableStyleInfo name="TableStyleLight1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30CE8F0B-B572-4771-B873-137A0414072C}" name="Table939" displayName="Table939" ref="A2:G7" totalsRowShown="0" headerRowDxfId="629" dataDxfId="628">
  <autoFilter ref="A2:G7" xr:uid="{9F7274D9-08D9-4811-B56D-E3F61F93CD17}"/>
  <tableColumns count="7">
    <tableColumn id="1" xr3:uid="{DFE70419-EBCA-41EE-86F1-559B1E6E74E5}" name="Nr." dataDxfId="627"/>
    <tableColumn id="2" xr3:uid="{A6B905FA-1099-417B-B835-17C6105D34FA}" name="Filename" dataDxfId="626"/>
    <tableColumn id="3" xr3:uid="{7342071D-D853-41B8-9B03-B9C30FE2A671}" name="Date" dataDxfId="625"/>
    <tableColumn id="4" xr3:uid="{72FA5E53-EE33-4DB8-A337-564E3B0CEBEC}" name="BF/DF" dataDxfId="624"/>
    <tableColumn id="5" xr3:uid="{BBFBB226-3807-4251-8F31-0DAB4517F019}" name="Magn." dataDxfId="623"/>
    <tableColumn id="6" xr3:uid="{15CFCB42-6023-4B80-869D-4AAA3BB3C770}" name="Resolution" dataDxfId="622"/>
    <tableColumn id="7" xr3:uid="{D0C27A06-294D-4A78-880E-74B13195384A}" name="Description" dataDxfId="621"/>
  </tableColumns>
  <tableStyleInfo name="TableStyleLight15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1F6D5757-F775-4093-A968-525015DFE4B1}" name="Table1140" displayName="Table1140" ref="AQ2:AW10" totalsRowShown="0" headerRowDxfId="620">
  <autoFilter ref="AQ2:AW10" xr:uid="{F58A9E9C-9B7B-48E5-9772-DF8637E345A4}"/>
  <tableColumns count="7">
    <tableColumn id="1" xr3:uid="{4D41AC81-4644-4840-977C-CBA270D7FC1D}" name="Nr."/>
    <tableColumn id="2" xr3:uid="{BE8FED11-0F13-4803-99F6-8243D4783E93}" name="Filename" dataDxfId="619"/>
    <tableColumn id="3" xr3:uid="{9F16685F-1DD4-4A7E-8179-A31CF46584C7}" name="Date" dataDxfId="618"/>
    <tableColumn id="4" xr3:uid="{6BD5B0A3-91D5-4B38-8048-8350B4E1B324}" name="Type"/>
    <tableColumn id="5" xr3:uid="{9A4E027B-B2A9-450E-9931-AC41EAA981BE}" name="Used Tip"/>
    <tableColumn id="7" xr3:uid="{3F7BA502-1254-4AD2-B6B2-838186A7C86A}" name="Opt. Value"/>
    <tableColumn id="6" xr3:uid="{88B1DD17-85E2-493F-8D22-9902E0F48B46}" name="Description"/>
  </tableColumns>
  <tableStyleInfo name="TableStyleLight1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877863C8-327D-4625-BE9C-43D9B289DF2B}" name="Table1341" displayName="Table1341" ref="AY2:BL6" totalsRowShown="0">
  <autoFilter ref="AY2:BL6" xr:uid="{1EE7F7C9-40CB-4CBA-AE05-A5F5DBED428F}"/>
  <tableColumns count="14">
    <tableColumn id="1" xr3:uid="{C00F7DE5-D642-4424-AF3A-E921D89AF4C8}" name="Nr."/>
    <tableColumn id="2" xr3:uid="{E58F1C36-5ABD-406D-899C-27A796FEB4E3}" name="Filename"/>
    <tableColumn id="3" xr3:uid="{64E54D40-4F01-4E47-9DA9-A053A77F19AA}" name="Date "/>
    <tableColumn id="12" xr3:uid="{E153664A-C6B1-4085-963B-E9D827DFB250}" name="Mode"/>
    <tableColumn id="13" xr3:uid="{09701FB6-527E-4A9B-8C93-0BD791F0C980}" name="Resolution"/>
    <tableColumn id="4" xr3:uid="{F28E10CB-CAA4-4C35-A76B-86379925C1C6}" name="Size [μm]"/>
    <tableColumn id="5" xr3:uid="{8EEBF0EC-0B63-4436-987E-AC50379FE78D}" name="Shape"/>
    <tableColumn id="6" xr3:uid="{39743204-BEDB-4BFE-9BAC-43137FC225F8}" name="Used Tip"/>
    <tableColumn id="14" xr3:uid="{AAD1CD41-0D9D-4C70-A141-A5C814F48795}" name="k [N/m]"/>
    <tableColumn id="15" xr3:uid="{C81C9EEC-12EE-48AC-830A-F6FBEEF57779}" name="Defl InvOLS [nm/V]"/>
    <tableColumn id="7" xr3:uid="{C89D52D0-78FC-4F71-B00A-8B09E0A9494A}" name="Pol. Vol. [V]"/>
    <tableColumn id="8" xr3:uid="{1ABDE55E-F1EF-4CA0-800E-36B2758EFE58}" name="Scan speed [Hz]"/>
    <tableColumn id="9" xr3:uid="{EA8A7DE0-D63D-496C-B9EC-AA3CF533EC9B}" name="Setpoint [V]"/>
    <tableColumn id="11" xr3:uid="{ECFB17E4-7544-4758-B139-7CE02CD7E6D6}" name="Description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5F6EE6-00D7-4782-8D49-CB94888FCD63}" name="Table3" displayName="Table3" ref="A2:G5" totalsRowShown="0" headerRowDxfId="759" dataDxfId="758">
  <autoFilter ref="A2:G5" xr:uid="{AA5F6EE6-00D7-4782-8D49-CB94888FCD63}"/>
  <tableColumns count="7">
    <tableColumn id="1" xr3:uid="{8FA5CC7F-6990-4EF1-BE2C-5545147F0FDB}" name="Nr." dataDxfId="757"/>
    <tableColumn id="2" xr3:uid="{3ADC2D53-8803-4EC5-A474-373BE181BF06}" name="Filename" dataDxfId="756"/>
    <tableColumn id="3" xr3:uid="{B6CE9BC2-5311-4304-86D3-FBBBDFF8DB0B}" name="Date" dataDxfId="755"/>
    <tableColumn id="4" xr3:uid="{5A0A0060-82B2-4526-9B4A-9357A1936249}" name="BF/DF" dataDxfId="754"/>
    <tableColumn id="5" xr3:uid="{04574A50-E815-437C-83E0-8A879110673D}" name="Magn." dataDxfId="753"/>
    <tableColumn id="6" xr3:uid="{5336E922-9157-442D-8A55-10B7DE9BC0A3}" name="Resolution" dataDxfId="752"/>
    <tableColumn id="7" xr3:uid="{DE9AF2E8-508C-48A7-A7CF-E16B0D9C22D2}" name="Description" dataDxfId="751"/>
  </tableColumns>
  <tableStyleInfo name="TableStyleLight15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5718A3AD-3E11-4F34-86EA-D668B0609414}" name="Table1542" displayName="Table1542" ref="BN2:CJ26" totalsRowShown="0">
  <autoFilter ref="BN2:CJ26" xr:uid="{58F5CB05-C3EA-4833-B60B-ABF8814FFC54}"/>
  <tableColumns count="23">
    <tableColumn id="1" xr3:uid="{F0C0035C-92F3-4E01-86A2-FC7C1AFE99CD}" name="Nr."/>
    <tableColumn id="2" xr3:uid="{545B45C4-28D1-49F2-9D06-A0514CCC107A}" name="Filename "/>
    <tableColumn id="3" xr3:uid="{7A8AABB1-59C7-4D10-BBBB-8C0EF9FE82A2}" name="Date" dataDxfId="617"/>
    <tableColumn id="4" xr3:uid="{60302D3C-DF21-4758-836B-D3D56B51E3B0}" name="Reference Scan" dataDxfId="616"/>
    <tableColumn id="23" xr3:uid="{1200B655-F1B9-4546-99EF-32A60E754A9E}" name="Type"/>
    <tableColumn id="5" xr3:uid="{3614200A-B393-41A3-9351-AA39DB361C1B}" name="Spot"/>
    <tableColumn id="21" xr3:uid="{B64F59FC-FEC5-43DB-BF8D-C8A326EB3F88}" name="X [μm]"/>
    <tableColumn id="20" xr3:uid="{A1691660-F19D-4269-BAF7-FBD773DD9EEB}" name="Y [μm]"/>
    <tableColumn id="6" xr3:uid="{7C04A755-93FB-426D-8E6A-F998476DDD35}" name="Temp [°C]"/>
    <tableColumn id="7" xr3:uid="{B4BB4858-34FC-4B3D-B8BD-A829BEEE88BD}" name="Ampl. [V]"/>
    <tableColumn id="22" xr3:uid="{AA7B7502-4640-4D90-88ED-447A814AF01B}" name="Amplification"/>
    <tableColumn id="8" xr3:uid="{1CB66773-4C16-4910-A7AF-07E8376715A0}" name="Freq. [Hz]"/>
    <tableColumn id="9" xr3:uid="{BDE274EA-070C-48C0-9FDD-A4C793C3B78C}" name="Phase delay"/>
    <tableColumn id="10" xr3:uid="{5C628CAC-7EC5-4101-864D-FC7B905A5647}" name="Pulsetime [s]"/>
    <tableColumn id="11" xr3:uid="{41A2306C-43DF-44BF-8176-01344B3D1825}" name="DDSAmp"/>
    <tableColumn id="12" xr3:uid="{CB7C06B6-B8BC-4FB3-A069-9F84D50A4567}" name="Cycles"/>
    <tableColumn id="13" xr3:uid="{2ADE7E85-BD55-4860-AD0B-5888B7BF965E}" name="Sample Rate"/>
    <tableColumn id="14" xr3:uid="{553CEA80-5E7B-4B58-9D42-49680206A28D}" name="Low Pass Filter"/>
    <tableColumn id="15" xr3:uid="{5CF6F0EB-E979-4C58-B749-656BE16D46B9}" name="Channel"/>
    <tableColumn id="16" xr3:uid="{C7F08386-D547-4245-B4D8-B4BA4F9E961D}" name="Value"/>
    <tableColumn id="17" xr3:uid="{D8D6CFD9-9589-4C72-A683-B76C60B78280}" name="df"/>
    <tableColumn id="18" xr3:uid="{5B8B6AD0-E432-4157-9395-2B463064D741}" name="Q"/>
    <tableColumn id="19" xr3:uid="{263B1A40-76F9-4207-AD2F-F4BF67032871}" name="Description"/>
  </tableColumns>
  <tableStyleInfo name="TableStyleLight2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B533FF21-7BFD-4DDE-8FE8-807193E9D1CF}" name="Table1743" displayName="Table1743" ref="CL2:CN3" totalsRowShown="0">
  <autoFilter ref="CL2:CN3" xr:uid="{01436518-E74B-4777-B35C-48933689EA5E}"/>
  <tableColumns count="3">
    <tableColumn id="1" xr3:uid="{DFDCB7CB-6629-405B-8E8E-FAEA8BF1A6B9}" name="T_S [°C]"/>
    <tableColumn id="2" xr3:uid="{79F2A981-E4C9-49F9-9649-C12C2BB01FAA}" name="T_R[°C]"/>
    <tableColumn id="3" xr3:uid="{53E67AE4-20D5-4041-A9E4-7A83FBE4F447}" name="ΔT [°C]"/>
  </tableColumns>
  <tableStyleInfo name="TableStyleLight2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1B51D1CF-976D-4BF9-BFBC-4FCA36A3A208}" name="Table4865" displayName="Table4865" ref="I2:W6" totalsRowShown="0" headerRowDxfId="615" dataDxfId="614">
  <autoFilter ref="I2:W6" xr:uid="{152C339B-2398-4CDA-BF56-D44F5D20451B}"/>
  <tableColumns count="15">
    <tableColumn id="1" xr3:uid="{B21116FF-98A9-4C3D-8CB5-90232C325FE2}" name="Nr." dataDxfId="613"/>
    <tableColumn id="2" xr3:uid="{5581FAF8-06C2-46DC-BEAA-A32BE9EBD0F1}" name="Filename" dataDxfId="612"/>
    <tableColumn id="3" xr3:uid="{13E34D1E-BB66-4CA2-9442-9F528715E050}" name="Date" dataDxfId="611"/>
    <tableColumn id="4" xr3:uid="{2D375DFB-2B47-4446-8670-2D42656DD2B6}" name="Scan-Mode" dataDxfId="610"/>
    <tableColumn id="5" xr3:uid="{383E55C8-786B-4A85-89EC-7EFFF21C5D93}" name="Size [μm]" dataDxfId="609"/>
    <tableColumn id="6" xr3:uid="{7A186B07-AD38-40DC-90F7-57D575554B5D}" name="Resolution" dataDxfId="608"/>
    <tableColumn id="7" xr3:uid="{F55BE44C-C732-4833-A598-F36E847043BD}" name="Used_Tip" dataDxfId="607"/>
    <tableColumn id="8" xr3:uid="{464D982A-E6BE-43C5-B508-A2E48A367932}" name="k [N/m]" dataDxfId="606"/>
    <tableColumn id="9" xr3:uid="{361AF991-C66A-48FC-98D5-8929711F5772}" name="f_r [kHz]" dataDxfId="605">
      <calculatedColumnFormula>Table4865[[#This Row],[Drive-Freq '[kHz']]]/0.99</calculatedColumnFormula>
    </tableColumn>
    <tableColumn id="10" xr3:uid="{912FB92D-10A5-4B71-80DE-A70113F57B0B}" name="I-Gain" dataDxfId="604"/>
    <tableColumn id="11" xr3:uid="{F2293E5C-F93A-450B-848A-72A7D84EEC3A}" name="Scan speed [Hz]" dataDxfId="603"/>
    <tableColumn id="12" xr3:uid="{9D5D9222-6A50-4606-99D9-1A6F607E1F6A}" name="Setpoint [V]" dataDxfId="602"/>
    <tableColumn id="13" xr3:uid="{26A2218A-B90F-4FB9-AA67-B906D64DBCEC}" name="Drive-Freq [kHz]" dataDxfId="601"/>
    <tableColumn id="14" xr3:uid="{C0FF9996-A7FC-48AF-81E9-5D3E72081C4F}" name="Drive Amp [mV]" dataDxfId="600"/>
    <tableColumn id="15" xr3:uid="{619E1469-4D1A-44B5-B3C6-5743ACFCAD70}" name="Description" dataDxfId="599"/>
  </tableColumns>
  <tableStyleInfo name="TableStyleLight16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CDD3721D-6282-4575-A57A-538A6B0ED329}" name="Table57966" displayName="Table57966" ref="Y2:AO10" totalsRowShown="0" headerRowDxfId="598" dataDxfId="597">
  <autoFilter ref="Y2:AO10" xr:uid="{11266CDF-124E-4CC1-9EB9-1FBFEA7ED234}"/>
  <tableColumns count="17">
    <tableColumn id="1" xr3:uid="{03248C5E-50D8-4D24-9D44-6D063C6E78AF}" name="Nr." dataDxfId="596"/>
    <tableColumn id="2" xr3:uid="{DE478013-7025-43B6-AEF9-B8C89228F6E4}" name="Filename" dataDxfId="595"/>
    <tableColumn id="3" xr3:uid="{71B8BC84-C852-4AC7-913A-BDBB1D2EFC6C}" name="Date" dataDxfId="594"/>
    <tableColumn id="4" xr3:uid="{D8E32122-08BF-42A5-851A-0A1EDCE04E49}" name="Scan-Mode" dataDxfId="593"/>
    <tableColumn id="5" xr3:uid="{462ACB96-1526-47E0-B861-750F7DEF50B6}" name="Size [μm]" dataDxfId="592"/>
    <tableColumn id="6" xr3:uid="{9A9CFD53-2B73-47FB-BD11-0F8DF065DA3A}" name="Resolution" dataDxfId="591"/>
    <tableColumn id="7" xr3:uid="{1D116BE0-7080-412F-B798-E8AC031A4FCF}" name="Used_Tip" dataDxfId="590"/>
    <tableColumn id="8" xr3:uid="{DE4B626A-281A-44C0-A584-140F08432997}" name="k [N/m]" dataDxfId="589"/>
    <tableColumn id="9" xr3:uid="{E1CCB16E-CEEB-4836-AC2D-D093781B163E}" name="Defl InvOLS [nm/V]" dataDxfId="588"/>
    <tableColumn id="10" xr3:uid="{5C2D5E71-A234-4FF3-A692-134582E80C52}" name="Amp InvOLS [nm/V]" dataDxfId="587"/>
    <tableColumn id="11" xr3:uid="{EDB0BF94-93AE-40FF-B33B-120788F6DB53}" name="Scan speed [Hz]" dataDxfId="586"/>
    <tableColumn id="12" xr3:uid="{816BBFA5-51D9-45AC-AA1E-FB44AC7CFFA2}" name="Setpoint [V]" dataDxfId="585"/>
    <tableColumn id="13" xr3:uid="{6B4B6DC2-C6FF-4E29-8ABD-7D00400DA545}" name="Drive-Freq [kHz]" dataDxfId="584"/>
    <tableColumn id="14" xr3:uid="{0AF40513-3DE1-44EE-9988-8B70B54A0D8A}" name="Drive Amp [V]" dataDxfId="583"/>
    <tableColumn id="15" xr3:uid="{72949395-1A1A-46E1-AE6E-EF421B09BA83}" name="LIA-factor [V]" dataDxfId="582"/>
    <tableColumn id="16" xr3:uid="{497B77F4-1101-4092-8526-7F33392E2BB4}" name="LIA-T_const [s]" dataDxfId="581"/>
    <tableColumn id="17" xr3:uid="{903D9B3B-40C8-462A-9B47-74D3EF8B7A3C}" name="Description" dataDxfId="580"/>
  </tableColumns>
  <tableStyleInfo name="TableStyleLight1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90185E9A-08E5-4810-B864-5C1D80D4F751}" name="Table967" displayName="Table967" ref="A2:G6" totalsRowShown="0" headerRowDxfId="579" dataDxfId="578">
  <autoFilter ref="A2:G6" xr:uid="{9F7274D9-08D9-4811-B56D-E3F61F93CD17}"/>
  <tableColumns count="7">
    <tableColumn id="1" xr3:uid="{B4A7A7AA-7330-43F2-9367-8251C61FCEFD}" name="Nr." dataDxfId="577"/>
    <tableColumn id="2" xr3:uid="{1CF9890B-A5C6-4D36-83D3-ABA51E6EDB67}" name="Filename" dataDxfId="576"/>
    <tableColumn id="3" xr3:uid="{38A6A469-A146-4403-9342-7AE4B5E5095C}" name="Date" dataDxfId="575"/>
    <tableColumn id="4" xr3:uid="{C7A4D583-9CFD-401C-9B14-E94DF2AFC311}" name="BF/DF" dataDxfId="574"/>
    <tableColumn id="5" xr3:uid="{FA02E169-372A-404A-A98B-953D8D7F6F88}" name="Magn." dataDxfId="573"/>
    <tableColumn id="6" xr3:uid="{F677DF11-3647-4242-8767-9BB3F8293F32}" name="Resolution" dataDxfId="572"/>
    <tableColumn id="7" xr3:uid="{D4DC9DEE-E704-4AA6-83F7-DFDE1687592B}" name="Description" dataDxfId="571"/>
  </tableColumns>
  <tableStyleInfo name="TableStyleLight15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80DAF503-44BE-4B84-BA0C-2E3D8B3390E1}" name="Table1168" displayName="Table1168" ref="AQ2:AW10" totalsRowShown="0" headerRowDxfId="570">
  <autoFilter ref="AQ2:AW10" xr:uid="{F58A9E9C-9B7B-48E5-9772-DF8637E345A4}"/>
  <tableColumns count="7">
    <tableColumn id="1" xr3:uid="{9B343A24-BF10-4D19-9580-C65E6501F038}" name="Nr."/>
    <tableColumn id="2" xr3:uid="{D4D8ED64-4BB1-462D-9D1F-6A04FB6EBC56}" name="Filename"/>
    <tableColumn id="3" xr3:uid="{70C0BD2C-6CAE-4E1F-B7CB-6947A00F0E67}" name="Date"/>
    <tableColumn id="4" xr3:uid="{41FA9E74-68CB-4A3D-8EA0-E681E545E850}" name="Type"/>
    <tableColumn id="5" xr3:uid="{1695FA2B-DADA-4E54-ADD5-38CB30B1973E}" name="Used Tip"/>
    <tableColumn id="7" xr3:uid="{02BF2C92-D4BB-4976-A96F-D53EE90DD9EB}" name="Opt. Value"/>
    <tableColumn id="6" xr3:uid="{1B366BA6-75D3-4DB1-917B-61D8CDE8BFED}" name="Description"/>
  </tableColumns>
  <tableStyleInfo name="TableStyleLight1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47325ECA-C08D-4347-A87D-ECC01BCA4147}" name="Table1369" displayName="Table1369" ref="AY2:BL4" totalsRowShown="0">
  <autoFilter ref="AY2:BL4" xr:uid="{1EE7F7C9-40CB-4CBA-AE05-A5F5DBED428F}"/>
  <tableColumns count="14">
    <tableColumn id="1" xr3:uid="{96E75E44-9434-4F5E-8F4F-33DE6669EC21}" name="Nr."/>
    <tableColumn id="2" xr3:uid="{66E99217-498D-475C-AE76-E58B6AC715FF}" name="Filename"/>
    <tableColumn id="3" xr3:uid="{7DACF8ED-A322-4A58-B17F-B1E4E2F7D07A}" name="Date "/>
    <tableColumn id="12" xr3:uid="{C47D4845-BE3A-48CE-9F63-800AC44E51A5}" name="Mode"/>
    <tableColumn id="13" xr3:uid="{6F53120E-DF69-4CDC-B3A5-5BD18C311D6E}" name="Resolution"/>
    <tableColumn id="4" xr3:uid="{6B9A9E37-DBEE-4EF6-A743-9223D815746F}" name="Size [μm]"/>
    <tableColumn id="5" xr3:uid="{FCDC5936-797D-4AB7-B5AC-C1CFC495A2B9}" name="Shape"/>
    <tableColumn id="6" xr3:uid="{16FE4DD2-F83D-493D-8E9A-026AC0D40C98}" name="Used Tip"/>
    <tableColumn id="14" xr3:uid="{2C9AE66A-3B5B-41CF-A58E-A2A3988548A7}" name="k [N/m]"/>
    <tableColumn id="15" xr3:uid="{6DB3BDA3-88C8-4D39-BC41-A178C2DA8248}" name="Defl InvOLS [nm/V]"/>
    <tableColumn id="7" xr3:uid="{5189F2A4-982E-4925-B72F-D6C7B4B55B52}" name="Pol. Vol. [V]"/>
    <tableColumn id="8" xr3:uid="{EE274CFA-4EB3-41CD-A933-ADCC12273EED}" name="Scan speed [Hz]"/>
    <tableColumn id="9" xr3:uid="{FAEE2646-F073-4768-AF8C-E11476E864BE}" name="Setpoint [V]"/>
    <tableColumn id="11" xr3:uid="{8DE2AA01-7840-4319-A6D4-5D2B1461EC59}" name="Description"/>
  </tableColumns>
  <tableStyleInfo name="TableStyleLight1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247E42B6-5270-424F-A0C7-C63879300A16}" name="Table1570" displayName="Table1570" ref="BN2:CJ26" totalsRowShown="0">
  <autoFilter ref="BN2:CJ26" xr:uid="{58F5CB05-C3EA-4833-B60B-ABF8814FFC54}"/>
  <tableColumns count="23">
    <tableColumn id="1" xr3:uid="{C2195B72-5744-4E24-81E8-8243472F67F0}" name="Nr."/>
    <tableColumn id="2" xr3:uid="{5D5A0776-CC70-4522-882A-1C9A871CDB0B}" name="Filename "/>
    <tableColumn id="3" xr3:uid="{D6B91F18-5239-4002-BCA7-7D7B3DF23E0C}" name="Date"/>
    <tableColumn id="4" xr3:uid="{B05801F3-8E9F-4961-8531-E9F01B46D3E1}" name="Reference Scan"/>
    <tableColumn id="23" xr3:uid="{A4988199-B603-409D-AB56-E5F6427DAD0B}" name="Type"/>
    <tableColumn id="5" xr3:uid="{82440196-F8EE-487E-AE32-C9436178AA5A}" name="Spot"/>
    <tableColumn id="21" xr3:uid="{CE77882F-96C6-4CD2-BB41-BD3132882ED6}" name="X [μm]"/>
    <tableColumn id="20" xr3:uid="{5EB6FE68-2B11-42C5-B46A-78C456013C0C}" name="Y [μm]"/>
    <tableColumn id="6" xr3:uid="{3C78A84E-1A32-4CE8-A44E-8104D840C36F}" name="Temp [°C]"/>
    <tableColumn id="7" xr3:uid="{6295D324-8AB3-4493-BB80-00B463A16B41}" name="Ampl. [V]"/>
    <tableColumn id="22" xr3:uid="{2C6B2B8F-EDCD-43BB-BDD6-015832F87A00}" name="Amplification"/>
    <tableColumn id="8" xr3:uid="{5A660AC1-18C1-4A59-BF1A-5C27C2299E01}" name="Freq. [Hz]"/>
    <tableColumn id="9" xr3:uid="{6314263B-E59A-4DF8-BA91-0AE2AA970991}" name="Phase delay"/>
    <tableColumn id="10" xr3:uid="{5639E784-7BA7-4D59-8542-39618BC75C65}" name="Pulsetime [s]"/>
    <tableColumn id="11" xr3:uid="{5368100E-E2FD-41DD-A33D-B675B80A2E43}" name="DDSAmp"/>
    <tableColumn id="12" xr3:uid="{13E332C3-5BAD-4F95-BA03-9579A55F40D5}" name="Cycles"/>
    <tableColumn id="13" xr3:uid="{B434BF95-5298-4284-9834-39C84343223E}" name="Sample Rate"/>
    <tableColumn id="14" xr3:uid="{5CBF6215-4744-4621-83B6-5581D680FC28}" name="Low Pass Filter"/>
    <tableColumn id="15" xr3:uid="{8DCEFA5E-BCCF-4372-A85B-4F17403FADCE}" name="Channel"/>
    <tableColumn id="16" xr3:uid="{5F3BBC29-CB20-4476-BB70-6BD4264545CF}" name="Value"/>
    <tableColumn id="17" xr3:uid="{488EAC83-193F-4250-99FB-F369460835E5}" name="df"/>
    <tableColumn id="18" xr3:uid="{111C770B-4B19-47C0-B00E-1661CE626F03}" name="Q"/>
    <tableColumn id="19" xr3:uid="{4AA7A5CD-3D56-4553-BB5C-E268B829E45C}" name="Description"/>
  </tableColumns>
  <tableStyleInfo name="TableStyleLight2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273E2214-108A-4D0C-8083-09E3AF58D8C1}" name="Table1771" displayName="Table1771" ref="CL2:CN3" totalsRowShown="0">
  <autoFilter ref="CL2:CN3" xr:uid="{01436518-E74B-4777-B35C-48933689EA5E}"/>
  <tableColumns count="3">
    <tableColumn id="1" xr3:uid="{A69DC911-63ED-4AB4-BFB8-0E0B26B512A3}" name="T_S [°C]"/>
    <tableColumn id="2" xr3:uid="{6F60267D-DA10-4A51-B7A0-62C508272823}" name="T_R[°C]"/>
    <tableColumn id="3" xr3:uid="{3C91DCBC-B8A1-436B-88FC-0166797A2F49}" name="ΔT [°C]"/>
  </tableColumns>
  <tableStyleInfo name="TableStyleLight20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242A012-28D8-534A-BE6F-9A687982BFF1}" name="Table4820" displayName="Table4820" ref="I2:W4" totalsRowShown="0" headerRowDxfId="569" dataDxfId="568">
  <autoFilter ref="I2:W4" xr:uid="{152C339B-2398-4CDA-BF56-D44F5D20451B}"/>
  <tableColumns count="15">
    <tableColumn id="1" xr3:uid="{F6BB5DFB-D8F7-EA43-A50F-A5D5BA29DC03}" name="Nr." dataDxfId="567"/>
    <tableColumn id="2" xr3:uid="{5A667E28-9A57-B146-9A10-9B9D5C818464}" name="Filename" dataDxfId="566"/>
    <tableColumn id="3" xr3:uid="{A5DFC168-C250-2E43-B5C8-860D767124C9}" name="Date" dataDxfId="565"/>
    <tableColumn id="4" xr3:uid="{0FBFD1EA-65FB-744F-99C8-A4940E396218}" name="Scan-Mode" dataDxfId="564"/>
    <tableColumn id="5" xr3:uid="{51242BFA-1EC5-A645-875E-771BC44044C9}" name="Size [μm]" dataDxfId="563"/>
    <tableColumn id="6" xr3:uid="{6A3A51FB-B0E9-3443-84D7-574ACDD1E530}" name="Resolution" dataDxfId="562"/>
    <tableColumn id="7" xr3:uid="{4B166606-90E2-B646-A6BF-A3C73D99B311}" name="Used_Tip" dataDxfId="561"/>
    <tableColumn id="8" xr3:uid="{BC0D90B3-DC40-7841-AE86-AE733E5777CC}" name="k [N/m]" dataDxfId="560"/>
    <tableColumn id="9" xr3:uid="{ED6C5A51-B70C-AB43-9057-0C6C44AF7F8D}" name="f_r [kHz]" dataDxfId="559">
      <calculatedColumnFormula>Table4820[[#This Row],[Drive-Freq '[kHz']]]/0.99</calculatedColumnFormula>
    </tableColumn>
    <tableColumn id="10" xr3:uid="{8CB9BAB9-CE94-1348-B8E6-1CAF345C5E89}" name="I-Gain" dataDxfId="558"/>
    <tableColumn id="11" xr3:uid="{A8D0CD7C-5F83-BB46-A862-C019C26FFDBD}" name="Scan speed [Hz]" dataDxfId="557"/>
    <tableColumn id="12" xr3:uid="{F4C5F470-7463-9840-9431-5B7D9BC8E689}" name="Setpoint [V]" dataDxfId="556"/>
    <tableColumn id="13" xr3:uid="{E0C3E0C4-D411-2A4E-A597-168B28046143}" name="Drive-Freq [kHz]" dataDxfId="555"/>
    <tableColumn id="14" xr3:uid="{3FF9366D-74E9-6D44-A180-66570F780F2E}" name="Drive Amp [mV]" dataDxfId="554"/>
    <tableColumn id="15" xr3:uid="{0AEE3FDB-3E47-024F-A08B-C2D58A60C516}" name="Description" dataDxfId="553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1D0EBB-799D-4B6A-AC3E-4C4C4BFA58DD}" name="Table4" displayName="Table4" ref="I2:W7" totalsRowShown="0" headerRowDxfId="750" dataDxfId="749">
  <autoFilter ref="I2:W7" xr:uid="{FB1D0EBB-799D-4B6A-AC3E-4C4C4BFA58DD}"/>
  <tableColumns count="15">
    <tableColumn id="1" xr3:uid="{B756F5BA-BF07-4AB0-A549-7D18E0F6D795}" name="Nr." dataDxfId="748"/>
    <tableColumn id="2" xr3:uid="{628E9F30-00B6-4B16-B890-3D043762841E}" name="Filename" dataDxfId="747"/>
    <tableColumn id="3" xr3:uid="{78362311-915F-4240-AD21-97068FA80FEE}" name="Date" dataDxfId="746"/>
    <tableColumn id="4" xr3:uid="{6981CD2B-BAFF-402B-B0D8-1BF8D4CCF635}" name="Scan-Mode" dataDxfId="745"/>
    <tableColumn id="5" xr3:uid="{506A6F7E-BFF5-4298-AB80-E4665D34B4EF}" name="Size [μm]" dataDxfId="744"/>
    <tableColumn id="6" xr3:uid="{096D9169-B7A9-4F7A-AFCC-F35906D92F3F}" name="Resolution" dataDxfId="743"/>
    <tableColumn id="7" xr3:uid="{09C9792C-D366-465E-A0CD-91A4D5AD9D83}" name="Used_Tip" dataDxfId="742"/>
    <tableColumn id="8" xr3:uid="{012FD624-32AB-414D-B54B-0646991E0054}" name="k [N/m]" dataDxfId="741"/>
    <tableColumn id="9" xr3:uid="{3C7C5089-E60C-4F34-B284-C318BB7A4F38}" name="f_r [kHz]" dataDxfId="740">
      <calculatedColumnFormula>Table4[[#This Row],[Drive-Freq '[kHz']]]/0.98</calculatedColumnFormula>
    </tableColumn>
    <tableColumn id="10" xr3:uid="{97EC5A57-4729-40D8-B632-859E92FF12C0}" name="I-Gain" dataDxfId="739"/>
    <tableColumn id="11" xr3:uid="{0EAF212D-76E6-41A9-9810-3841F7252561}" name="Scan speed [Hz]" dataDxfId="738"/>
    <tableColumn id="12" xr3:uid="{23B1D106-F353-4682-9E5C-D397FD20067C}" name="Setpoint " dataDxfId="737"/>
    <tableColumn id="13" xr3:uid="{DDD6AF8C-C3B3-4D1D-9BD1-F6E676038F0E}" name="Drive-Freq [kHz]" dataDxfId="736"/>
    <tableColumn id="14" xr3:uid="{68F57E03-2A22-467D-B82C-6A8377902E56}" name="Free Amp [V]" dataDxfId="735"/>
    <tableColumn id="15" xr3:uid="{D6816DB0-33BF-4C60-A23F-942863362D6A}" name="Description"/>
  </tableColumns>
  <tableStyleInfo name="TableStyleLight16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493A034-2AE4-C344-8D28-19DC004F6295}" name="Table57921" displayName="Table57921" ref="Y2:AO18" totalsRowShown="0" headerRowDxfId="552" dataDxfId="551">
  <autoFilter ref="Y2:AO18" xr:uid="{11266CDF-124E-4CC1-9EB9-1FBFEA7ED234}"/>
  <tableColumns count="17">
    <tableColumn id="1" xr3:uid="{1226ACB1-30B5-FB4E-AF10-E9A5B502F30B}" name="Nr." dataDxfId="550"/>
    <tableColumn id="2" xr3:uid="{C8257DDF-7143-0047-BDED-92A6C330BF90}" name="Filename" dataDxfId="549"/>
    <tableColumn id="3" xr3:uid="{A524B9D2-1D46-4747-AB08-883B83274A6A}" name="Date" dataDxfId="548"/>
    <tableColumn id="4" xr3:uid="{9EE4C54B-22F4-DD47-968C-300014FB0DFF}" name="Scan-Mode" dataDxfId="547"/>
    <tableColumn id="5" xr3:uid="{D881D228-2C97-D64C-847C-1E298601414A}" name="Size [μm]" dataDxfId="546"/>
    <tableColumn id="6" xr3:uid="{B17DE348-CB7C-C04F-99F4-A182B43B6D34}" name="Resolution" dataDxfId="545"/>
    <tableColumn id="7" xr3:uid="{0FA0791D-37FF-DF48-B9F4-4F2C5DB7A808}" name="Used_Tip" dataDxfId="544"/>
    <tableColumn id="8" xr3:uid="{C394D677-3117-E848-A415-4172BA208603}" name="k [N/m]" dataDxfId="543"/>
    <tableColumn id="9" xr3:uid="{8F48DECB-41B8-A54B-989F-CE88B2BA55B0}" name="Defl InvOLS [nm/V]" dataDxfId="542"/>
    <tableColumn id="10" xr3:uid="{DADCAD74-12E8-6449-ADE7-C5343D55FF89}" name="Amp InvOLS [nm/V]" dataDxfId="541"/>
    <tableColumn id="11" xr3:uid="{7B8B13A2-3163-994D-A80A-92C8270676ED}" name="Scan speed [Hz]" dataDxfId="540"/>
    <tableColumn id="12" xr3:uid="{DAFED7EA-8836-6B4E-825F-6D6374E83533}" name="Setpoint [V]" dataDxfId="539"/>
    <tableColumn id="13" xr3:uid="{CB4285C3-FA6B-4B42-A425-A51BCF5F75FB}" name="Drive-Freq [kHz]" dataDxfId="538"/>
    <tableColumn id="14" xr3:uid="{0AA19D99-C7EB-6443-BAD1-FC5FE9120309}" name="Drive Amp [V]" dataDxfId="537"/>
    <tableColumn id="15" xr3:uid="{64623D01-A371-F242-958E-BB5A830CC604}" name="LIA-factor [V]" dataDxfId="536"/>
    <tableColumn id="16" xr3:uid="{449C72B3-A739-3346-8280-001DAEA30724}" name="LIA-T_const [s]" dataDxfId="535"/>
    <tableColumn id="17" xr3:uid="{E5401A65-D1B6-804A-B216-7BF68BD86B20}" name="Description" dataDxfId="534"/>
  </tableColumns>
  <tableStyleInfo name="TableStyleLight1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2C87061-9C72-5A47-98A7-B5190D609271}" name="Table922" displayName="Table922" ref="A2:G6" totalsRowShown="0" headerRowDxfId="533" dataDxfId="532">
  <autoFilter ref="A2:G6" xr:uid="{9F7274D9-08D9-4811-B56D-E3F61F93CD17}"/>
  <tableColumns count="7">
    <tableColumn id="1" xr3:uid="{CBF72919-83BA-F846-9E11-5C0F91D61757}" name="Nr." dataDxfId="531"/>
    <tableColumn id="2" xr3:uid="{887EA96F-342B-3C44-8425-285B98B3DB06}" name="Filename" dataDxfId="530"/>
    <tableColumn id="3" xr3:uid="{B310BE65-EE1D-C140-A8E4-5B6897951F27}" name="Date" dataDxfId="529"/>
    <tableColumn id="4" xr3:uid="{B322510A-6928-DF48-8105-67EB34EEC72B}" name="BF/DF" dataDxfId="528"/>
    <tableColumn id="5" xr3:uid="{1BD7D752-8AB0-AA49-84C9-7D138028D172}" name="Magn." dataDxfId="527"/>
    <tableColumn id="6" xr3:uid="{2889D056-D52D-834D-9D0F-ED50AD5FA0AB}" name="Resolution" dataDxfId="526"/>
    <tableColumn id="7" xr3:uid="{B2644AD4-C97E-4241-92AA-B79D5E3E8F15}" name="Description" dataDxfId="525"/>
  </tableColumns>
  <tableStyleInfo name="TableStyleLight15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624A402-6DC9-764B-B70B-B330343FCF44}" name="Table1123" displayName="Table1123" ref="AQ2:AW13" totalsRowShown="0" headerRowDxfId="524">
  <autoFilter ref="AQ2:AW13" xr:uid="{F58A9E9C-9B7B-48E5-9772-DF8637E345A4}"/>
  <tableColumns count="7">
    <tableColumn id="1" xr3:uid="{FB810EFF-2337-B145-9165-572BA0314A33}" name="Nr."/>
    <tableColumn id="2" xr3:uid="{41DE2A98-AC8C-C646-A246-BA095392C915}" name="Filename"/>
    <tableColumn id="3" xr3:uid="{B8C7BCC4-27C5-2F43-AEF2-6B3DFE9F603B}" name="Date"/>
    <tableColumn id="4" xr3:uid="{826A8E11-7827-3B45-A5A8-15DBE7818E31}" name="Type"/>
    <tableColumn id="5" xr3:uid="{B9325D4B-93A8-0349-9EF8-A991A09B7417}" name="Used Tip"/>
    <tableColumn id="7" xr3:uid="{D949F6BF-F85E-0C42-B792-1AB389398967}" name="Opt. Value"/>
    <tableColumn id="6" xr3:uid="{9476556A-D5D5-BE4B-8B74-135FC0DFDE58}" name="Description"/>
  </tableColumns>
  <tableStyleInfo name="TableStyleLight18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CFA6DE1-A41F-834F-AB29-3AC2BB953A9E}" name="Table1324" displayName="Table1324" ref="AY2:BL4" totalsRowShown="0">
  <autoFilter ref="AY2:BL4" xr:uid="{1EE7F7C9-40CB-4CBA-AE05-A5F5DBED428F}"/>
  <tableColumns count="14">
    <tableColumn id="1" xr3:uid="{1BF9B7EE-C139-434C-8F3A-64953D019751}" name="Nr."/>
    <tableColumn id="2" xr3:uid="{76719D8C-3CEC-7840-8551-A33A7093A8AE}" name="Filename"/>
    <tableColumn id="3" xr3:uid="{1E1504FB-3FC5-9747-BB22-8A44891EC5F2}" name="Date "/>
    <tableColumn id="12" xr3:uid="{5C7B3A4A-3B8F-9A45-9EA8-372F1A0E64A7}" name="Mode"/>
    <tableColumn id="13" xr3:uid="{7B897D02-9501-1041-8FE6-F8A7FE0151C9}" name="Resolution"/>
    <tableColumn id="4" xr3:uid="{85CF6DB7-6A33-1845-A547-B1BEC665B18F}" name="Size [μm]"/>
    <tableColumn id="5" xr3:uid="{CBD09C0E-D297-EE41-9BCA-8AB3C58C3404}" name="Shape"/>
    <tableColumn id="6" xr3:uid="{9A7610F1-C224-CC45-97A1-8F5EE27F795F}" name="Used Tip"/>
    <tableColumn id="14" xr3:uid="{9F4F9727-85B6-8B4A-B9FB-0CCC506CA236}" name="k [N/m]"/>
    <tableColumn id="15" xr3:uid="{C65654E1-EA4B-6F46-9F3F-F4FB25882163}" name="Defl InvOLS [nm/V]"/>
    <tableColumn id="7" xr3:uid="{AEFB7F4A-DE22-ED4C-95F5-F703F666B5F1}" name="Pol. Vol. [V]"/>
    <tableColumn id="8" xr3:uid="{9555F316-537F-8148-8AF0-9DAF68BC4339}" name="Scan speed [Hz]"/>
    <tableColumn id="9" xr3:uid="{E2324805-B0D8-1145-BA5E-831D2E5217DC}" name="Setpoint [V]"/>
    <tableColumn id="11" xr3:uid="{E44B5207-4B1D-DE46-95B5-21E9C6BE3A72}" name="Description"/>
  </tableColumns>
  <tableStyleInfo name="TableStyleLight1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9E5ECCB-CF78-E84A-B7B8-5891173E2813}" name="Table1525" displayName="Table1525" ref="BN2:CJ28" totalsRowShown="0">
  <autoFilter ref="BN2:CJ28" xr:uid="{58F5CB05-C3EA-4833-B60B-ABF8814FFC54}"/>
  <tableColumns count="23">
    <tableColumn id="1" xr3:uid="{56555AE9-DE9E-2440-8870-AC77778387ED}" name="Nr."/>
    <tableColumn id="2" xr3:uid="{A76DA104-F085-5949-B567-7C8938AF688F}" name="Filename "/>
    <tableColumn id="3" xr3:uid="{6436C8D4-CFC9-3A40-B5EA-3572B4649F39}" name="Date" dataDxfId="523"/>
    <tableColumn id="4" xr3:uid="{F9BA8FE7-392A-CE48-A63B-4F1C08A486CA}" name="Reference Scan" dataDxfId="522"/>
    <tableColumn id="23" xr3:uid="{57958370-4E0C-4A40-A196-1CCBD6891B5B}" name="Type"/>
    <tableColumn id="5" xr3:uid="{F33CA86A-695D-D048-B51E-75EABFDD6C5F}" name="Spot"/>
    <tableColumn id="21" xr3:uid="{40A79F1B-1696-C54D-B1CB-77990ACC3D34}" name="X [μm]"/>
    <tableColumn id="20" xr3:uid="{0CF6577F-2038-D449-89F6-894424E693D5}" name="Y [μm]"/>
    <tableColumn id="6" xr3:uid="{C9F495B6-A4BD-EA41-A33D-E22FFC36B5A7}" name="Temp [°C]"/>
    <tableColumn id="7" xr3:uid="{BF9201ED-5D74-294D-8431-F6DCC3C9C1E6}" name="Ampl. [V]"/>
    <tableColumn id="22" xr3:uid="{6B53DA6F-3711-C949-B8A2-F85EBBEF28CC}" name="Amplificaton"/>
    <tableColumn id="8" xr3:uid="{C5D28A97-BB4B-2C4F-9932-CD050460B6F7}" name="Freq. [Hz]"/>
    <tableColumn id="9" xr3:uid="{E2532851-9C79-474B-9145-2616CBEA7C0A}" name="Phase delay"/>
    <tableColumn id="10" xr3:uid="{8C61153E-C93B-DB4D-940F-DA7E1F4499BB}" name="Pulsetime [s]"/>
    <tableColumn id="11" xr3:uid="{8EA407A4-15A5-8143-B36F-D853047436B3}" name="DDSAmp"/>
    <tableColumn id="12" xr3:uid="{02AA92A2-F785-8749-A54D-3C6CAD43898E}" name="Cycles"/>
    <tableColumn id="13" xr3:uid="{5E4B002B-94E6-EA4B-97E4-8FE9EE28CC5C}" name="Sample Rate"/>
    <tableColumn id="14" xr3:uid="{93F82BB1-0BB9-CE44-9616-1110EAAAC8E6}" name="Low Pass Filter"/>
    <tableColumn id="15" xr3:uid="{ADD39EA3-674B-E744-900F-9C1A077E21D1}" name="Channel"/>
    <tableColumn id="16" xr3:uid="{36B8E132-1DA1-2040-BD3F-AFDE2BB0D73B}" name="Value"/>
    <tableColumn id="17" xr3:uid="{65D833A0-0055-534D-A59C-6237A29C0987}" name="df"/>
    <tableColumn id="18" xr3:uid="{4A91463F-3113-4749-9B4C-A25B4F0251DF}" name="Q"/>
    <tableColumn id="19" xr3:uid="{4B390592-ADEC-8F4F-AB7F-1232E41FF510}" name="Description"/>
  </tableColumns>
  <tableStyleInfo name="TableStyleLight21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4E751BF-DD65-3344-BE9D-A602FCCE27E0}" name="Table1726" displayName="Table1726" ref="CL2:CN3" totalsRowShown="0">
  <autoFilter ref="CL2:CN3" xr:uid="{01436518-E74B-4777-B35C-48933689EA5E}"/>
  <tableColumns count="3">
    <tableColumn id="1" xr3:uid="{CC27BC9B-856A-914D-83C0-04043E2BBC0A}" name="T_S [°C]"/>
    <tableColumn id="2" xr3:uid="{C98367BC-528C-464C-9CFE-B76EF6183C06}" name="T_R[°C]"/>
    <tableColumn id="3" xr3:uid="{1C22F5B7-20BB-AF47-975B-3019F4C3B7ED}" name="ΔT [°C]"/>
  </tableColumns>
  <tableStyleInfo name="TableStyleLight20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AECF22B2-961E-4E1E-B188-373A08F7B1F3}" name="Table4830" displayName="Table4830" ref="I2:W6" totalsRowShown="0" headerRowDxfId="521" dataDxfId="520">
  <autoFilter ref="I2:W6" xr:uid="{152C339B-2398-4CDA-BF56-D44F5D20451B}"/>
  <tableColumns count="15">
    <tableColumn id="1" xr3:uid="{E21BA07F-7860-4235-B727-BCC8A76C4D0C}" name="Nr." dataDxfId="519"/>
    <tableColumn id="2" xr3:uid="{9D1A2548-2E3A-418C-A5C3-FCCBDB38559C}" name="Filename" dataDxfId="518"/>
    <tableColumn id="3" xr3:uid="{A7E9E37E-862A-479B-B8FE-A9216AE52B88}" name="Date" dataDxfId="517"/>
    <tableColumn id="4" xr3:uid="{F14F38D5-189B-40C8-99A2-77195657B025}" name="Scan-Mode" dataDxfId="516"/>
    <tableColumn id="5" xr3:uid="{236C9F19-0565-404C-ADAE-66ABA2508E8A}" name="Size [μm]" dataDxfId="515"/>
    <tableColumn id="6" xr3:uid="{7DE04F08-DD6D-4D35-9595-7D049D0CFFDA}" name="Resolution" dataDxfId="514"/>
    <tableColumn id="7" xr3:uid="{5E6A9F26-6FA5-4B65-8136-0A58BE3EC951}" name="Used_Tip" dataDxfId="513"/>
    <tableColumn id="8" xr3:uid="{A36985EF-AA0C-461E-B1D3-4DC50F26628B}" name="k [N/m]" dataDxfId="512"/>
    <tableColumn id="9" xr3:uid="{CDB197D6-F2B8-4961-A893-4B3597FDB79A}" name="f_r [kHz]" dataDxfId="511">
      <calculatedColumnFormula>Table4830[[#This Row],[Drive-Freq '[kHz']]]/0.99</calculatedColumnFormula>
    </tableColumn>
    <tableColumn id="10" xr3:uid="{14161119-754C-4161-AFEF-20C1DC5552F2}" name="I-Gain" dataDxfId="510"/>
    <tableColumn id="11" xr3:uid="{0BECD82D-9BE0-48D3-8CE4-1ED15DD74977}" name="Scan speed [Hz]" dataDxfId="509"/>
    <tableColumn id="12" xr3:uid="{E1A2CE4F-8E5C-4B2E-9856-75ECC3DBDCF3}" name="Setpoint [V]" dataDxfId="508"/>
    <tableColumn id="13" xr3:uid="{85E94CA7-E1BC-48AA-B7E9-A24CC43C2D63}" name="Drive-Freq [kHz]" dataDxfId="507"/>
    <tableColumn id="14" xr3:uid="{D458FA8B-563D-4756-AED9-E210CCC091D4}" name="Drive Amp [mV]" dataDxfId="506"/>
    <tableColumn id="15" xr3:uid="{CFE5B54B-9A08-43DB-8B0C-2FC749235C4B}" name="Description" dataDxfId="505"/>
  </tableColumns>
  <tableStyleInfo name="TableStyleLight16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450E130B-9943-4846-8989-332DCE06FFD6}" name="Table57931" displayName="Table57931" ref="Y2:AO23" totalsRowShown="0" headerRowDxfId="504" dataDxfId="503">
  <autoFilter ref="Y2:AO23" xr:uid="{11266CDF-124E-4CC1-9EB9-1FBFEA7ED234}"/>
  <tableColumns count="17">
    <tableColumn id="1" xr3:uid="{A368A286-1C16-4006-ABB6-99B35DF77531}" name="Nr." dataDxfId="502"/>
    <tableColumn id="2" xr3:uid="{4E1DF89A-F0AB-4812-8F0A-D9E0A224B3B2}" name="Filename" dataDxfId="501"/>
    <tableColumn id="3" xr3:uid="{8F8F0F6B-B00E-4272-8190-C41103929E7C}" name="Date" dataDxfId="500"/>
    <tableColumn id="4" xr3:uid="{7ECE6D37-60CA-4B98-BD85-B60733F5A578}" name="Scan-Mode" dataDxfId="499"/>
    <tableColumn id="5" xr3:uid="{50C96C22-3947-4820-B8DE-643CF5358217}" name="Size [μm]" dataDxfId="498"/>
    <tableColumn id="6" xr3:uid="{0A80B45E-BE57-4873-883E-83A400F86DC7}" name="Resolution" dataDxfId="497"/>
    <tableColumn id="7" xr3:uid="{6D8DE33A-C6F6-46BA-A6D2-131A80BA2696}" name="Used_Tip" dataDxfId="496"/>
    <tableColumn id="8" xr3:uid="{2ED366AE-23EB-48D4-AF1C-8CCF62CBAA83}" name="k [N/m]" dataDxfId="495"/>
    <tableColumn id="9" xr3:uid="{199FCC6F-83B5-4755-957C-9F9FCCF84A02}" name="Defl InvOLS [nm/V]" dataDxfId="494"/>
    <tableColumn id="10" xr3:uid="{BB326886-3F47-4603-8693-D0D97360787A}" name="Amp InvOLS [nm/V]" dataDxfId="493"/>
    <tableColumn id="11" xr3:uid="{08CCAF4D-2DA7-4937-A377-C4A2B312AFA8}" name="Scan speed [Hz]" dataDxfId="492"/>
    <tableColumn id="12" xr3:uid="{5C290C32-A17A-4704-A867-A36498E8F9F5}" name="Setpoint [V]" dataDxfId="491"/>
    <tableColumn id="13" xr3:uid="{89B825D3-5539-4FE5-8618-9297DFA1D8FA}" name="Drive-Freq [kHz]" dataDxfId="490"/>
    <tableColumn id="14" xr3:uid="{00980FB3-D322-4CAF-A1EA-21101E3B361B}" name="Drive Amp [V]" dataDxfId="489"/>
    <tableColumn id="15" xr3:uid="{1EE719C4-7852-42D6-9191-3BAA59D54C94}" name="LIA-factor [V]" dataDxfId="488"/>
    <tableColumn id="16" xr3:uid="{E80338A1-C991-410D-BB8D-3009B5740506}" name="LIA-T_const [s]" dataDxfId="487"/>
    <tableColumn id="17" xr3:uid="{4452CBBA-DB48-4E77-B259-B5633E754131}" name="Column1" dataDxfId="486"/>
  </tableColumns>
  <tableStyleInfo name="TableStyleLight17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ACA8025-A48A-4D56-8D70-F175079B88AB}" name="Table932" displayName="Table932" ref="A2:G7" totalsRowShown="0" headerRowDxfId="485" dataDxfId="484">
  <autoFilter ref="A2:G7" xr:uid="{9F7274D9-08D9-4811-B56D-E3F61F93CD17}"/>
  <tableColumns count="7">
    <tableColumn id="1" xr3:uid="{8333BACF-2539-4F75-BC5A-9D934D417776}" name="Nr." dataDxfId="483"/>
    <tableColumn id="2" xr3:uid="{31E09B84-2D7C-49A3-A1A7-D30784AFE4BB}" name="Filename" dataDxfId="482"/>
    <tableColumn id="3" xr3:uid="{EA002F6D-0B23-44DD-869C-37C3F3D678FF}" name="Date" dataDxfId="481"/>
    <tableColumn id="4" xr3:uid="{FF90A9E9-5017-4D62-B1E1-A827C10CE0FB}" name="BF/DF" dataDxfId="480"/>
    <tableColumn id="5" xr3:uid="{A79FDA07-E662-4962-89FE-1016BD29B826}" name="Magn." dataDxfId="479"/>
    <tableColumn id="6" xr3:uid="{F0722A05-F3CB-4FB7-99CF-6C41F5CD2E89}" name="Resolution" dataDxfId="478"/>
    <tableColumn id="7" xr3:uid="{FFB6BDDB-BD6B-4FF7-AFA3-CB9C82C87152}" name="Description" dataDxfId="477"/>
  </tableColumns>
  <tableStyleInfo name="TableStyleLight15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B0020B65-63E0-4641-8E5B-77465C549A4D}" name="Table1133" displayName="Table1133" ref="AQ2:AW18" totalsRowShown="0" headerRowDxfId="476">
  <autoFilter ref="AQ2:AW18" xr:uid="{F58A9E9C-9B7B-48E5-9772-DF8637E345A4}"/>
  <tableColumns count="7">
    <tableColumn id="1" xr3:uid="{00148B85-D30C-4EBA-A3B3-9AB0295713AD}" name="Nr."/>
    <tableColumn id="2" xr3:uid="{0A5E2BC8-BA26-4223-A5A7-2274EF6E4A14}" name="Filename" dataDxfId="475"/>
    <tableColumn id="3" xr3:uid="{6B724109-C78F-4AD0-8B3A-DA896C3FA915}" name="Date" dataDxfId="474"/>
    <tableColumn id="4" xr3:uid="{37C336C3-27D9-44CF-837C-93E3B45B5781}" name="Type"/>
    <tableColumn id="5" xr3:uid="{02DF85A6-0F69-4A98-8831-97EE50E6D386}" name="Used Tip"/>
    <tableColumn id="7" xr3:uid="{C38F9400-12C6-43E5-81C6-C321CCC6761D}" name="Opt. Value"/>
    <tableColumn id="6" xr3:uid="{6A8712C8-4DAE-4481-870B-D476FC0A1FE2}" name="Description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39A1F54-5859-47D3-9810-00451FE1C986}" name="Table57" displayName="Table57" ref="Y2:AO27" totalsRowShown="0" headerRowDxfId="734" dataDxfId="733">
  <autoFilter ref="Y2:AO27" xr:uid="{139A1F54-5859-47D3-9810-00451FE1C986}"/>
  <tableColumns count="17">
    <tableColumn id="1" xr3:uid="{AC934208-590E-49BC-B3E9-08A04373BEC3}" name="Nr." dataDxfId="732"/>
    <tableColumn id="2" xr3:uid="{C605030C-F72A-4240-9028-42E7E0D2C75A}" name="Filename" dataDxfId="731"/>
    <tableColumn id="3" xr3:uid="{8AA6DF3F-CF22-4BC1-8F33-C75D2648E4AE}" name="Date" dataDxfId="730"/>
    <tableColumn id="4" xr3:uid="{084385CC-FDE0-401C-9F8F-1EEC36880503}" name="Scan-Mode" dataDxfId="729"/>
    <tableColumn id="5" xr3:uid="{BB0B047B-F8BB-403B-B056-120BF5679BF0}" name="Size [μm]" dataDxfId="728"/>
    <tableColumn id="6" xr3:uid="{F667D887-B2ED-4B33-9F99-5658793B6914}" name="Resolution" dataDxfId="727"/>
    <tableColumn id="7" xr3:uid="{05F76D5A-CEDF-4ED6-B176-B2F519B68DF6}" name="Used_Tip" dataDxfId="726"/>
    <tableColumn id="8" xr3:uid="{856C6C20-A2D0-4A54-B0A9-EF5A0097CA41}" name="k [N/m]" dataDxfId="725"/>
    <tableColumn id="9" xr3:uid="{B8FA8CD1-D774-49F8-9D6B-3A82AD4141D9}" name="Defl InvOLS [nm/V]" dataDxfId="724"/>
    <tableColumn id="10" xr3:uid="{4D6F03D6-EC13-47F7-80A1-D9F589EA750A}" name="Amp InvOLS [nm/V]" dataDxfId="723"/>
    <tableColumn id="11" xr3:uid="{54665E16-67F1-495C-8CC5-592011992BF5}" name="Scan speed [Hz]" dataDxfId="722"/>
    <tableColumn id="12" xr3:uid="{9266BF4D-88B8-45B9-9936-D125F4BF8654}" name="Setpoint [V]" dataDxfId="721"/>
    <tableColumn id="13" xr3:uid="{8AAD62A2-60D6-44DD-8C3C-42898F17A039}" name="Drive-Freq [kHz]" dataDxfId="720"/>
    <tableColumn id="14" xr3:uid="{AFF84C61-3068-4821-BECC-484DBB203504}" name="Drive Amp [V]" dataDxfId="719"/>
    <tableColumn id="15" xr3:uid="{83D43CD0-F20A-44EF-B9C3-0FDE865C0AE2}" name="LIA-factor [V]" dataDxfId="718"/>
    <tableColumn id="16" xr3:uid="{8E74C19B-043F-494A-B005-B3EA862B2D5F}" name="LIA-T_const [s]" dataDxfId="717"/>
    <tableColumn id="17" xr3:uid="{E5A97B96-8FFC-4492-BD2B-690CB9F85240}" name="Description" dataDxfId="716"/>
  </tableColumns>
  <tableStyleInfo name="TableStyleLight17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CCECF09-DEBE-43F3-AD31-2650A0DE7579}" name="Table1334" displayName="Table1334" ref="AY2:BL5" totalsRowShown="0">
  <autoFilter ref="AY2:BL5" xr:uid="{1EE7F7C9-40CB-4CBA-AE05-A5F5DBED428F}"/>
  <tableColumns count="14">
    <tableColumn id="1" xr3:uid="{1AD1956A-0447-4DC4-82D0-1931FDE6FA0C}" name="Nr."/>
    <tableColumn id="2" xr3:uid="{BF60A25B-9429-4F72-A66D-21CDC440C05B}" name="Filename"/>
    <tableColumn id="3" xr3:uid="{8022CBE8-8715-4CE5-BAC4-C66C9A666243}" name="Date "/>
    <tableColumn id="12" xr3:uid="{6D383E29-8B3B-43C9-9335-965BA408ECF1}" name="Mode"/>
    <tableColumn id="13" xr3:uid="{6CEB9340-385F-42B4-93B6-19BAE4D4F97B}" name="Resolution"/>
    <tableColumn id="4" xr3:uid="{3728DFA8-D320-4399-A432-E405AA3F8613}" name="Size [μm]"/>
    <tableColumn id="5" xr3:uid="{5719D72D-E434-4445-9D3E-90B4A6B048A3}" name="Shape"/>
    <tableColumn id="6" xr3:uid="{A8956DA4-FD28-4F20-BCC0-10C77314F892}" name="Used Tip"/>
    <tableColumn id="14" xr3:uid="{BB7FC94E-C6A9-4DE5-AD31-240A7449CB39}" name="k [N/m]"/>
    <tableColumn id="15" xr3:uid="{8C0BF61D-5178-4ADB-88D3-69EFBD17CD95}" name="Defl InvOLS [nm/V]"/>
    <tableColumn id="7" xr3:uid="{B87B57AE-F54A-4D28-A6EE-A7CDBFD92C4B}" name="Pol. Vol. [V]"/>
    <tableColumn id="8" xr3:uid="{5553F6ED-95B0-47F0-9AD4-333C8E5F482E}" name="Scan speed [Hz]"/>
    <tableColumn id="9" xr3:uid="{23411C8A-42AE-43F0-9C18-3B552CF2BCBD}" name="Setpoint [V]"/>
    <tableColumn id="11" xr3:uid="{ACDE1800-23CE-44AB-9A8F-1FD2B3C5984A}" name="Description"/>
  </tableColumns>
  <tableStyleInfo name="TableStyleLight1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1E22E480-9A43-4397-8379-96AE99A9B9C0}" name="Table1535" displayName="Table1535" ref="BN2:CJ33" totalsRowShown="0">
  <autoFilter ref="BN2:CJ33" xr:uid="{58F5CB05-C3EA-4833-B60B-ABF8814FFC54}"/>
  <tableColumns count="23">
    <tableColumn id="1" xr3:uid="{7E7F604C-ADA7-460F-AB6D-29853A82A060}" name="Nr."/>
    <tableColumn id="2" xr3:uid="{B0DA789C-A5EA-4669-9EDF-16C39E539C01}" name="Filename "/>
    <tableColumn id="3" xr3:uid="{EE49F51C-9640-4230-9E2E-4B10DDC1736E}" name="Date" dataDxfId="473"/>
    <tableColumn id="4" xr3:uid="{3B908108-4920-44F0-B514-2B5DED42A137}" name="Reference Scan" dataDxfId="472"/>
    <tableColumn id="23" xr3:uid="{7C8694F2-C2A1-4179-9D13-013CA9DA5D37}" name="Type"/>
    <tableColumn id="5" xr3:uid="{D3B9D4B0-6FFA-4F15-A95F-662B9270FAA4}" name="Spot"/>
    <tableColumn id="21" xr3:uid="{88BEE0A6-0F70-47EA-8CDF-BFD99A95FB53}" name="X [μm]"/>
    <tableColumn id="20" xr3:uid="{4C7EFFEB-8068-462D-8505-A03CEE915FFC}" name="Y [μm]"/>
    <tableColumn id="6" xr3:uid="{68D4A476-C052-4EE6-9C4A-62B07071A29B}" name="Temp [°C]"/>
    <tableColumn id="7" xr3:uid="{2AE1598D-D12B-4171-B5E9-11D25635A5F8}" name="Ampl. [V]"/>
    <tableColumn id="22" xr3:uid="{725A7E17-F874-49FE-8636-F00B59DF3ADE}" name="Amplification"/>
    <tableColumn id="8" xr3:uid="{08E93D05-895D-46A9-9501-DD8F8C7E3198}" name="Freq. [Hz]"/>
    <tableColumn id="9" xr3:uid="{86F9B864-FE17-4E52-9067-18B72198FE86}" name="Phase delay"/>
    <tableColumn id="10" xr3:uid="{3D40284A-B417-41DC-823D-7EC0AEB3D6D9}" name="Pulsetime [s]"/>
    <tableColumn id="11" xr3:uid="{BE1E88CF-3825-4612-8059-69F00104C111}" name="DDSAmp"/>
    <tableColumn id="12" xr3:uid="{6494D692-79DF-446B-BD93-6199D2DD5B2C}" name="Cycles"/>
    <tableColumn id="13" xr3:uid="{CB566FFA-96D4-43D5-A4A3-86FE7048C2C3}" name="Sample Rate"/>
    <tableColumn id="14" xr3:uid="{6564F2DD-B0FD-43D1-9D51-2AE609A63E12}" name="Low Pass Filter"/>
    <tableColumn id="15" xr3:uid="{036FD2A0-23E5-4665-8056-0E5C4FD8BE4A}" name="Channel"/>
    <tableColumn id="16" xr3:uid="{FF4D922D-122E-4F7E-AE67-006B1ED1E953}" name="Value"/>
    <tableColumn id="17" xr3:uid="{63F24552-7619-470C-A3EE-358F235761FA}" name="df"/>
    <tableColumn id="18" xr3:uid="{EB36CE2C-AA5C-4552-9436-2C9D8DDBCA48}" name="Q"/>
    <tableColumn id="19" xr3:uid="{43D42E75-14F8-44EA-AE65-4D75414F65D1}" name="Description"/>
  </tableColumns>
  <tableStyleInfo name="TableStyleLight21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80BD289-5D94-46D4-8108-625D90EC82FD}" name="Table1736" displayName="Table1736" ref="CL2:CN3" totalsRowShown="0">
  <autoFilter ref="CL2:CN3" xr:uid="{01436518-E74B-4777-B35C-48933689EA5E}"/>
  <tableColumns count="3">
    <tableColumn id="1" xr3:uid="{B875E4F2-D0B3-436C-9A23-BB09E6D83628}" name="T_S [°C]"/>
    <tableColumn id="2" xr3:uid="{62826C59-0E57-4A39-9EDD-2A3226AACCF7}" name="T_R[°C]"/>
    <tableColumn id="3" xr3:uid="{49701E03-9160-44B9-9E6C-4CF5162B927D}" name="ΔT [°C]"/>
  </tableColumns>
  <tableStyleInfo name="TableStyleLight20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62DCB077-FE23-4A44-BFD8-92A2BB41F99D}" name="Table4844" displayName="Table4844" ref="I2:W4" totalsRowShown="0" headerRowDxfId="471" dataDxfId="470">
  <autoFilter ref="I2:W4" xr:uid="{152C339B-2398-4CDA-BF56-D44F5D20451B}"/>
  <tableColumns count="15">
    <tableColumn id="1" xr3:uid="{1295418C-050E-AF4C-ABB3-DEB885CFC0F5}" name="Nr." dataDxfId="469"/>
    <tableColumn id="2" xr3:uid="{5EEF226A-9128-0346-BDFB-9251BA99942C}" name="Filename" dataDxfId="468"/>
    <tableColumn id="3" xr3:uid="{1324E007-187E-AD47-B3B5-F25F56A85699}" name="Date" dataDxfId="467"/>
    <tableColumn id="4" xr3:uid="{50B1E22A-137D-9540-8D05-BB03ACCC6497}" name="Scan-Mode" dataDxfId="466"/>
    <tableColumn id="5" xr3:uid="{9FE0ECC8-9D81-1148-9DCF-3536E024306B}" name="Size [μm]" dataDxfId="465"/>
    <tableColumn id="6" xr3:uid="{137F69B4-7357-C64F-8A75-262E319C0838}" name="Resolution" dataDxfId="464"/>
    <tableColumn id="7" xr3:uid="{D6B4DCAE-C34E-2D4F-A241-BD509837FD23}" name="Used_Tip" dataDxfId="463"/>
    <tableColumn id="8" xr3:uid="{0961F228-366F-A349-9804-DA22A8842153}" name="k [N/m]" dataDxfId="462"/>
    <tableColumn id="9" xr3:uid="{9A156D27-3DB8-9546-87DD-3AD7D4D1787A}" name="f_r [kHz]" dataDxfId="461">
      <calculatedColumnFormula>Table4830[[#This Row],[Drive-Freq '[kHz']]]/0.99</calculatedColumnFormula>
    </tableColumn>
    <tableColumn id="10" xr3:uid="{941628BF-6D94-464E-AA64-B3D7B38E7F1F}" name="I-Gain" dataDxfId="460"/>
    <tableColumn id="11" xr3:uid="{83866EDD-1B3D-9A4F-B5A0-4D689CD78C7E}" name="Scan speed [Hz]" dataDxfId="459"/>
    <tableColumn id="12" xr3:uid="{9440094B-BB18-2048-8DDD-2255470E4F03}" name="Setpoint [V]" dataDxfId="458"/>
    <tableColumn id="13" xr3:uid="{05925FAC-19F7-F041-B173-1CF073F0D9D4}" name="Drive-Freq [kHz]" dataDxfId="457"/>
    <tableColumn id="14" xr3:uid="{60B10E10-8932-3446-B1A6-623A2A549F71}" name="Drive Amp [mV]" dataDxfId="456"/>
    <tableColumn id="15" xr3:uid="{EE1BF4F7-6F1C-6640-88F8-9776900AD60E}" name="Description" dataDxfId="455"/>
  </tableColumns>
  <tableStyleInfo name="TableStyleLight16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89DC2E88-E2D4-A44A-BEEB-F0888EB0EC37}" name="Table57945" displayName="Table57945" ref="Y2:AO12" totalsRowShown="0" headerRowDxfId="454" dataDxfId="453">
  <autoFilter ref="Y2:AO12" xr:uid="{11266CDF-124E-4CC1-9EB9-1FBFEA7ED234}"/>
  <tableColumns count="17">
    <tableColumn id="1" xr3:uid="{DE413C97-5B99-E740-B7C1-2BB4CFD21D58}" name="Nr." dataDxfId="452"/>
    <tableColumn id="2" xr3:uid="{B9AE39AA-10D4-1041-8BBC-DCA71A15D571}" name="Filename" dataDxfId="451"/>
    <tableColumn id="3" xr3:uid="{676BD260-2B45-7E40-B46B-F0AB9E0BF397}" name="Date" dataDxfId="450"/>
    <tableColumn id="4" xr3:uid="{A816E84D-13E3-AA4A-B622-FE13F47F5C0D}" name="Scan-Mode" dataDxfId="449"/>
    <tableColumn id="5" xr3:uid="{0CBFFD77-9550-F845-9227-8D63942610D8}" name="Size [μm]" dataDxfId="448"/>
    <tableColumn id="6" xr3:uid="{FEA1B446-49BE-6243-A1B6-D58CACB93D5C}" name="Resolution" dataDxfId="447"/>
    <tableColumn id="7" xr3:uid="{EC9013BE-B070-8047-B2E3-9EA181F9538F}" name="Used_Tip" dataDxfId="446"/>
    <tableColumn id="8" xr3:uid="{4A0FDE2F-7DC0-B044-B217-818D88E3B0BB}" name="k [N/m]" dataDxfId="445"/>
    <tableColumn id="9" xr3:uid="{0EBCBEC2-1059-5D4F-A68C-435454D8F3EA}" name="Defl InvOLS [nm/V]" dataDxfId="444"/>
    <tableColumn id="10" xr3:uid="{72B69ECE-A0A1-8D44-8ADA-3D6E5FD30794}" name="Amp InvOLS [nm/V]" dataDxfId="443"/>
    <tableColumn id="11" xr3:uid="{D133F00A-6E19-7E49-8009-B51F32B1CAD8}" name="Scan speed [Hz]" dataDxfId="442"/>
    <tableColumn id="12" xr3:uid="{B093694B-F6EF-6C4A-81E3-1D11ED9FB888}" name="Setpoint [V]" dataDxfId="441"/>
    <tableColumn id="13" xr3:uid="{E67339B6-4DAF-BE49-A197-4D2A6C66BA02}" name="Drive-Freq [kHz]" dataDxfId="440"/>
    <tableColumn id="14" xr3:uid="{FF84A92A-8964-404A-8A40-8C9F155648AF}" name="Drive Amp [V]" dataDxfId="439"/>
    <tableColumn id="15" xr3:uid="{57184012-4E42-9F4B-981E-8DE9FC14F9C3}" name="LIA-factor [V]" dataDxfId="438"/>
    <tableColumn id="16" xr3:uid="{F2451DEC-160F-E64E-BEF9-72DEB3C17728}" name="LIA-T_const [s]" dataDxfId="437"/>
    <tableColumn id="17" xr3:uid="{E8F65A63-9A90-6344-BBB7-5857867EAB1A}" name="Description" dataDxfId="436"/>
  </tableColumns>
  <tableStyleInfo name="TableStyleLight17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2E9C999C-1F77-9B43-8109-0F231459F88A}" name="Table946" displayName="Table946" ref="A2:G7" totalsRowShown="0" headerRowDxfId="435" dataDxfId="434">
  <autoFilter ref="A2:G7" xr:uid="{9F7274D9-08D9-4811-B56D-E3F61F93CD17}"/>
  <tableColumns count="7">
    <tableColumn id="1" xr3:uid="{357BCA3A-FEBD-1A46-90FE-3CF5CE715C8E}" name="Nr." dataDxfId="433"/>
    <tableColumn id="2" xr3:uid="{DB7E76A6-D16E-2C4A-B5A1-7FE07D6850D1}" name="Filename" dataDxfId="432"/>
    <tableColumn id="3" xr3:uid="{7A7BCD81-9153-9342-81BB-BA177A243387}" name="Date" dataDxfId="431"/>
    <tableColumn id="4" xr3:uid="{743AF095-9A2F-0D4B-AEA8-E8B1D4B31D8D}" name="BF/DF" dataDxfId="430"/>
    <tableColumn id="5" xr3:uid="{5E18F2BD-56C3-C94B-9D88-87F840DDE3DA}" name="Magn." dataDxfId="429"/>
    <tableColumn id="6" xr3:uid="{2F9248C8-CCBD-DD40-9F64-581961252001}" name="Resolution" dataDxfId="428"/>
    <tableColumn id="7" xr3:uid="{EACA8F8D-0521-CF42-8426-48FBBAFC3819}" name="Description" dataDxfId="427"/>
  </tableColumns>
  <tableStyleInfo name="TableStyleLight15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7A8EE679-68F4-E641-9476-B2417815D2F0}" name="Table1147" displayName="Table1147" ref="AQ2:AW14" totalsRowShown="0" headerRowDxfId="426">
  <autoFilter ref="AQ2:AW14" xr:uid="{F58A9E9C-9B7B-48E5-9772-DF8637E345A4}"/>
  <tableColumns count="7">
    <tableColumn id="1" xr3:uid="{3A5CD64B-39B0-A749-9AC3-87B8199078CB}" name="Nr."/>
    <tableColumn id="2" xr3:uid="{397AD24B-4548-6446-917C-932C19887ADE}" name="Filename" dataDxfId="425"/>
    <tableColumn id="3" xr3:uid="{87809B68-F50A-EC4B-9709-11280E08FD02}" name="Date" dataDxfId="424"/>
    <tableColumn id="4" xr3:uid="{AB7A67C9-61E3-1D46-BAF4-71304475FE05}" name="Type"/>
    <tableColumn id="5" xr3:uid="{20CFDA85-2B11-084E-82BF-2409424CADB4}" name="Used Tip"/>
    <tableColumn id="7" xr3:uid="{8611EF4E-1B5C-5E44-9CD5-079674C4D9A9}" name="Opt. Value"/>
    <tableColumn id="6" xr3:uid="{FD1A3979-E8D6-0B4D-92B7-21393E444600}" name="Description"/>
  </tableColumns>
  <tableStyleInfo name="TableStyleLight18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56003BE9-15B1-E54D-8AC0-40DD0A246DF1}" name="Table1348" displayName="Table1348" ref="AY2:BL4" totalsRowShown="0">
  <autoFilter ref="AY2:BL4" xr:uid="{1EE7F7C9-40CB-4CBA-AE05-A5F5DBED428F}"/>
  <tableColumns count="14">
    <tableColumn id="1" xr3:uid="{9F6521DC-784F-6945-9304-ED90D9BE8362}" name="Nr."/>
    <tableColumn id="2" xr3:uid="{22675775-E6A2-DE4A-85C4-F39266847444}" name="Filename"/>
    <tableColumn id="3" xr3:uid="{FD51A460-FB5C-C24B-A1FC-E97A7D4B81C6}" name="Date "/>
    <tableColumn id="12" xr3:uid="{0F78B56E-D2CF-CA4A-BABD-68B8D3C55778}" name="Mode"/>
    <tableColumn id="13" xr3:uid="{2CEC9C5F-2778-6D41-B6F0-B53E4059B086}" name="Resolution"/>
    <tableColumn id="4" xr3:uid="{C65FEA41-0FE7-D04C-B07C-FA428211B688}" name="Size [μm]"/>
    <tableColumn id="5" xr3:uid="{57A5F3FE-15B3-4F47-88C5-7DAEFC98681B}" name="Shape"/>
    <tableColumn id="6" xr3:uid="{D5BFF93A-ECB5-004B-BB9E-08E15FE4729A}" name="Used Tip"/>
    <tableColumn id="14" xr3:uid="{83384A72-B8FE-014C-9129-6B4E138CEAB6}" name="k [N/m]"/>
    <tableColumn id="15" xr3:uid="{A90BF67B-607E-6E4C-A8FB-DE20CF6FFB1D}" name="Defl InvOLS [nm/V]"/>
    <tableColumn id="7" xr3:uid="{379869D7-2AF0-0548-818A-A880F09C7374}" name="Pol. Vol. [V]"/>
    <tableColumn id="8" xr3:uid="{34E9A6DF-C4AF-1642-8C13-8135E910E3D2}" name="Scan speed [Hz]"/>
    <tableColumn id="9" xr3:uid="{FA88DA2F-210E-4A49-BD66-6DFCA6976052}" name="Setpoint [V]"/>
    <tableColumn id="11" xr3:uid="{55A7ECA4-66C4-F34A-96F2-86146CF6D88E}" name="Description"/>
  </tableColumns>
  <tableStyleInfo name="TableStyleLight19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C166EDF0-9746-1742-829E-F470ADED6233}" name="Table1549" displayName="Table1549" ref="BN2:CJ32" totalsRowShown="0">
  <autoFilter ref="BN2:CJ32" xr:uid="{58F5CB05-C3EA-4833-B60B-ABF8814FFC54}"/>
  <tableColumns count="23">
    <tableColumn id="1" xr3:uid="{A47BCFD6-9BC9-AD41-95D7-B341C3D3C44E}" name="Nr."/>
    <tableColumn id="2" xr3:uid="{2B924E72-4320-7346-A65E-6E4F3A5BC3E6}" name="Filename "/>
    <tableColumn id="3" xr3:uid="{914CD074-3651-2947-A3F7-CCF7CF76DFC2}" name="Date" dataDxfId="423"/>
    <tableColumn id="4" xr3:uid="{B7C093AA-5B62-914E-BDA9-72A7162471EA}" name="Reference Scan" dataDxfId="422"/>
    <tableColumn id="23" xr3:uid="{3A7715DC-546B-4C7D-8CF5-F207FFDA4065}" name="Type"/>
    <tableColumn id="5" xr3:uid="{094A2B6D-FE1D-3042-A44B-970E0FF2B08D}" name="Spot"/>
    <tableColumn id="21" xr3:uid="{DD12D119-3597-F845-9A06-526A85FE453D}" name="X [μm]"/>
    <tableColumn id="20" xr3:uid="{88A71C78-33EF-5948-B4C0-B177300C8B18}" name="Y [μm]"/>
    <tableColumn id="6" xr3:uid="{6C7A9AE0-7E54-0E47-A07F-0B2BCF6CA9C4}" name="Temp [°C]"/>
    <tableColumn id="7" xr3:uid="{36D85367-1274-CC43-9611-45715061977C}" name="Ampl. [V]"/>
    <tableColumn id="22" xr3:uid="{8BC9507D-9210-B940-9101-BD415D33C5A3}" name="Amplification"/>
    <tableColumn id="8" xr3:uid="{36AF837D-A85A-7B42-A00A-08A17FFC4C55}" name="Freq. [Hz]"/>
    <tableColumn id="9" xr3:uid="{853901A6-741D-0343-923B-57F3425A165B}" name="Phase delay"/>
    <tableColumn id="10" xr3:uid="{D0225BBC-9280-254E-B6B5-B1530FB85EA5}" name="Pulsetime [s]"/>
    <tableColumn id="11" xr3:uid="{C68D03C9-4CA4-B944-B455-4D0D4ABAF5E6}" name="DDSAmp"/>
    <tableColumn id="12" xr3:uid="{255B1A3F-1DB2-624B-A64C-D34AA0BE17EF}" name="Cycles"/>
    <tableColumn id="13" xr3:uid="{6494617E-174F-D248-A96C-F1E170A80F1E}" name="Sample Rate"/>
    <tableColumn id="14" xr3:uid="{4A88B238-EE12-D645-9FE3-B49B23142312}" name="Low Pass Filter"/>
    <tableColumn id="15" xr3:uid="{1497992F-B414-D34D-A772-BD22C630D961}" name="Channel"/>
    <tableColumn id="16" xr3:uid="{7B7E5943-EE95-D641-B4C4-895580C8A6E9}" name="Value"/>
    <tableColumn id="17" xr3:uid="{FF871D67-4C89-1146-BF59-E5E5875106A7}" name="df"/>
    <tableColumn id="18" xr3:uid="{267BBBFF-B413-4449-8115-73C3BB441C64}" name="Q"/>
    <tableColumn id="19" xr3:uid="{E3E9883A-0ECA-A04A-808D-732906F1DE2E}" name="Description"/>
  </tableColumns>
  <tableStyleInfo name="TableStyleLight21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8CFE2010-0AF9-C946-9965-22F274E82175}" name="Table1750" displayName="Table1750" ref="CL2:CN3" totalsRowShown="0">
  <autoFilter ref="CL2:CN3" xr:uid="{01436518-E74B-4777-B35C-48933689EA5E}"/>
  <tableColumns count="3">
    <tableColumn id="1" xr3:uid="{D090FAC4-77BD-8241-9C3A-6C3C156E8ED7}" name="T_S [°C]"/>
    <tableColumn id="2" xr3:uid="{A38A661C-7805-C14F-838C-BADAE3ADE029}" name="T_R[°C]"/>
    <tableColumn id="3" xr3:uid="{CEA6BC79-4ED5-464C-A93C-BDBCB41DDCF1}" name="ΔT [°C]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BA97BB2-D409-4656-AEEC-C7E41380BB4F}" name="Table1113" displayName="Table1113" ref="AQ2:AW22" totalsRowShown="0" headerRowDxfId="715">
  <autoFilter ref="AQ2:AW22" xr:uid="{8BA97BB2-D409-4656-AEEC-C7E41380BB4F}"/>
  <tableColumns count="7">
    <tableColumn id="1" xr3:uid="{E1967F81-C7AD-40EA-B4B3-65A5FBEA70F9}" name="Nr."/>
    <tableColumn id="2" xr3:uid="{BFBE585D-4559-4860-9827-711FB3E520F7}" name="Filename"/>
    <tableColumn id="3" xr3:uid="{56EBCC83-AF53-4AAC-8901-BF9F0B1BB9E8}" name="Date"/>
    <tableColumn id="4" xr3:uid="{D26ACAAF-91C3-4C93-B908-6531B7B00074}" name="Type"/>
    <tableColumn id="5" xr3:uid="{B5F262B3-B7AF-40AE-91BD-F6B0ECEAAFB8}" name="Used Tip"/>
    <tableColumn id="7" xr3:uid="{C106141E-1986-CC41-AE5E-D16977612CA3}" name="Opt. value" dataDxfId="714"/>
    <tableColumn id="6" xr3:uid="{D1D6DE8B-DF25-4774-86E3-E9A440AD103B}" name="Description"/>
  </tableColumns>
  <tableStyleInfo name="TableStyleLight18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F826DAD3-D15A-A044-A22A-5BA143C34E3F}" name="Table4851" displayName="Table4851" ref="I2:W4" totalsRowShown="0" headerRowDxfId="421" dataDxfId="420">
  <autoFilter ref="I2:W4" xr:uid="{152C339B-2398-4CDA-BF56-D44F5D20451B}"/>
  <tableColumns count="15">
    <tableColumn id="1" xr3:uid="{705BDA19-6E5F-E747-BBC5-97F7B0EB3D79}" name="Nr." dataDxfId="419"/>
    <tableColumn id="2" xr3:uid="{C416EAE4-FC23-E144-8533-FDDCED395505}" name="Filename" dataDxfId="418"/>
    <tableColumn id="3" xr3:uid="{C6535ED4-C479-9245-9940-7C31E859404A}" name="Date" dataDxfId="417"/>
    <tableColumn id="4" xr3:uid="{D66D7304-CF65-7F4A-9E49-01CB1A7D4C44}" name="Scan-Mode" dataDxfId="416"/>
    <tableColumn id="5" xr3:uid="{7EEC899F-1C45-CF43-8084-F1BAD7FD19DD}" name="Size [μm]" dataDxfId="415"/>
    <tableColumn id="6" xr3:uid="{80EA81CC-F128-B24E-A4EB-63997C791A8D}" name="Resolution" dataDxfId="414"/>
    <tableColumn id="7" xr3:uid="{C29138E1-F1FB-D348-ACEF-455294EE68B8}" name="Used_Tip" dataDxfId="413"/>
    <tableColumn id="8" xr3:uid="{047BADAB-6604-9D43-97DB-4948EB172811}" name="k [N/m]" dataDxfId="412"/>
    <tableColumn id="9" xr3:uid="{0B497167-0C6E-5145-9F64-50DD4CB60704}" name="f_r [kHz]" dataDxfId="411">
      <calculatedColumnFormula>Table4851[[#This Row],[Drive-Freq '[kHz']]]/0.99</calculatedColumnFormula>
    </tableColumn>
    <tableColumn id="10" xr3:uid="{20811F32-EB83-D44A-BEDC-7D8D8BE3A1BD}" name="I-Gain" dataDxfId="410"/>
    <tableColumn id="11" xr3:uid="{965684DC-B32D-F64B-BF0A-34A7A778985F}" name="Scan speed [Hz]" dataDxfId="409"/>
    <tableColumn id="12" xr3:uid="{23A0EE70-B7BF-BC4F-91D7-7E9A4313ADCA}" name="Setpoint [V]" dataDxfId="408"/>
    <tableColumn id="13" xr3:uid="{328B7B95-8F57-8D43-A481-7D8679038B5A}" name="Drive-Freq [kHz]" dataDxfId="407"/>
    <tableColumn id="14" xr3:uid="{36017FF1-E99A-AB4E-9586-D530AF708730}" name="Drive Amp [mV]" dataDxfId="406"/>
    <tableColumn id="15" xr3:uid="{7DE8168F-C0AF-A44C-98AC-1E156C60F302}" name="Description" dataDxfId="405"/>
  </tableColumns>
  <tableStyleInfo name="TableStyleLight16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3373266F-C5A7-494A-8379-A912F7037631}" name="Table57952" displayName="Table57952" ref="Y2:AO8" totalsRowShown="0" headerRowDxfId="404" dataDxfId="403">
  <autoFilter ref="Y2:AO8" xr:uid="{11266CDF-124E-4CC1-9EB9-1FBFEA7ED234}"/>
  <tableColumns count="17">
    <tableColumn id="1" xr3:uid="{CFD4EB81-3CAB-AF4D-B972-A9D5B6345358}" name="Nr." dataDxfId="402"/>
    <tableColumn id="2" xr3:uid="{74622CE6-DB69-1D42-A6BA-950D4955F291}" name="Filename" dataDxfId="401"/>
    <tableColumn id="3" xr3:uid="{63C5906C-E378-9A44-B868-45881FF17B2C}" name="Date" dataDxfId="400"/>
    <tableColumn id="4" xr3:uid="{2BC9AF67-4932-8640-8F72-305CE6E3B700}" name="Scan-Mode" dataDxfId="399"/>
    <tableColumn id="5" xr3:uid="{1A755A42-8B9E-BF40-A14F-A56DF8E1EEDE}" name="Size [μm]" dataDxfId="398"/>
    <tableColumn id="6" xr3:uid="{31A83CEC-F637-614F-B2C3-1CCBDD52017E}" name="Resolution" dataDxfId="397"/>
    <tableColumn id="7" xr3:uid="{562E3CBF-AEE6-4D43-850E-BBC703305F77}" name="Used_Tip" dataDxfId="396"/>
    <tableColumn id="8" xr3:uid="{D75A5EB9-B2E8-CE40-AC08-B31BD8D6A7BD}" name="k [N/m]" dataDxfId="395"/>
    <tableColumn id="9" xr3:uid="{A1654A0C-F189-5B45-A1FA-20B46577D846}" name="Defl InvOLS [nm/V]" dataDxfId="394"/>
    <tableColumn id="10" xr3:uid="{94EDF8DE-E203-7C46-9267-1285CE34F3D7}" name="Amp InvOLS [nm/V]" dataDxfId="393"/>
    <tableColumn id="11" xr3:uid="{638345CE-9608-714C-B0B2-60BF46D5D3B5}" name="Scan speed [Hz]" dataDxfId="392"/>
    <tableColumn id="12" xr3:uid="{F730092A-911A-3942-838A-67C6EA842DF5}" name="Setpoint [V]" dataDxfId="391"/>
    <tableColumn id="13" xr3:uid="{8198CDE5-0B27-3C41-BC14-6D9B1D75828C}" name="Drive-Freq [kHz]" dataDxfId="390"/>
    <tableColumn id="14" xr3:uid="{B7226F20-72CE-BC43-A103-7AA54FD9E0A2}" name="Drive Amp [V]" dataDxfId="389"/>
    <tableColumn id="15" xr3:uid="{BE80A52A-9F43-0E48-92FB-8FCDC7A12C84}" name="LIA-factor [V]" dataDxfId="388"/>
    <tableColumn id="16" xr3:uid="{70FEDB98-5BD7-8A4F-AD64-693FF738FB40}" name="LIA-T_const [s]" dataDxfId="387"/>
    <tableColumn id="17" xr3:uid="{8404F9DA-9DC1-264A-BBC4-B67BEE0E0B66}" name="Description" dataDxfId="386"/>
  </tableColumns>
  <tableStyleInfo name="TableStyleLight17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D1833526-06C7-4747-BEC7-E9E9130036E1}" name="Table953" displayName="Table953" ref="A2:G7" totalsRowShown="0" headerRowDxfId="385" dataDxfId="384">
  <autoFilter ref="A2:G7" xr:uid="{9F7274D9-08D9-4811-B56D-E3F61F93CD17}"/>
  <tableColumns count="7">
    <tableColumn id="1" xr3:uid="{3C1C4CCD-CA57-3044-BCBE-25AD3463B352}" name="Nr." dataDxfId="383"/>
    <tableColumn id="2" xr3:uid="{537EE4CF-F3D0-FA4E-9F6D-859A94645380}" name="Filename" dataDxfId="382"/>
    <tableColumn id="3" xr3:uid="{0D76A4E3-33AC-5548-A6CC-6929013E3A56}" name="Date" dataDxfId="381"/>
    <tableColumn id="4" xr3:uid="{6665DC41-8ED0-C041-8A42-74D1B2AB4FCD}" name="BF/DF" dataDxfId="380"/>
    <tableColumn id="5" xr3:uid="{04ABB93C-F563-6149-8FF1-A0B1CD2F8DB5}" name="Magn." dataDxfId="379"/>
    <tableColumn id="6" xr3:uid="{CADF7CDA-BD6E-C641-9B07-9FC3F33D007F}" name="Resolution" dataDxfId="378"/>
    <tableColumn id="7" xr3:uid="{2A7BE713-5B0E-C341-81F2-E641DA2C0032}" name="Description" dataDxfId="377"/>
  </tableColumns>
  <tableStyleInfo name="TableStyleLight15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AE5B6F3D-078E-5D4E-88EC-CD329DE26194}" name="Table1154" displayName="Table1154" ref="AQ2:AW10" totalsRowShown="0" headerRowDxfId="376">
  <autoFilter ref="AQ2:AW10" xr:uid="{F58A9E9C-9B7B-48E5-9772-DF8637E345A4}"/>
  <tableColumns count="7">
    <tableColumn id="1" xr3:uid="{AC04E98D-750E-CE4A-BBB4-F2368D13C450}" name="Nr."/>
    <tableColumn id="2" xr3:uid="{563513D7-78D7-2249-9BD0-5F5BD2B54E4C}" name="Filename"/>
    <tableColumn id="3" xr3:uid="{66CD69C3-5A2D-A441-82FA-1C6842E59FB8}" name="Date"/>
    <tableColumn id="4" xr3:uid="{1CFA12F9-4349-DA49-881F-B1E2E7C62E2D}" name="Type"/>
    <tableColumn id="5" xr3:uid="{92C3A172-BFF9-A944-B4DA-D98617987D73}" name="Used Tip"/>
    <tableColumn id="7" xr3:uid="{F3B649EA-0F01-E344-812A-E20C7AA7EA70}" name="Opt. Value"/>
    <tableColumn id="6" xr3:uid="{E4C031F0-DDC3-214F-B418-35CDB4787022}" name="Description"/>
  </tableColumns>
  <tableStyleInfo name="TableStyleLight18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5426A160-02FC-B142-8A05-6CF1324C27AF}" name="Table1355" displayName="Table1355" ref="AY2:BL4" totalsRowShown="0">
  <autoFilter ref="AY2:BL4" xr:uid="{1EE7F7C9-40CB-4CBA-AE05-A5F5DBED428F}"/>
  <tableColumns count="14">
    <tableColumn id="1" xr3:uid="{85130EAE-F1F9-D242-B91B-38EAD30764D0}" name="Nr."/>
    <tableColumn id="2" xr3:uid="{D1D70195-B2AA-3446-8982-7FA6AC9915FD}" name="Filename"/>
    <tableColumn id="3" xr3:uid="{DA74B20E-3006-7D42-A89E-2FB7542B2725}" name="Date "/>
    <tableColumn id="12" xr3:uid="{5546B805-B93F-2749-B3D5-F9F3A3810200}" name="Mode"/>
    <tableColumn id="13" xr3:uid="{332A8E53-2CA1-134A-833A-3377604CCA85}" name="Resolution"/>
    <tableColumn id="4" xr3:uid="{9B95A2A6-7027-314F-8B3D-BA30A7F5789F}" name="Size [μm]"/>
    <tableColumn id="5" xr3:uid="{EDF08CCD-8152-6146-8BFA-DAA5925B308E}" name="Shape"/>
    <tableColumn id="6" xr3:uid="{06FF5B1C-97A5-B046-AA8B-E079C2421014}" name="Used Tip"/>
    <tableColumn id="14" xr3:uid="{545510E9-F631-8D44-B8C8-2E1A7ED686F3}" name="k [N/m]"/>
    <tableColumn id="15" xr3:uid="{0F9D8196-D24C-374C-87F8-4EFB96391A98}" name="Defl InvOLS [nm/V]"/>
    <tableColumn id="7" xr3:uid="{661DA263-2BCB-2144-897F-B63CFB13DA0B}" name="Pol. Vol. [V]"/>
    <tableColumn id="8" xr3:uid="{F6946907-572D-CA4C-9B77-C5DBEE182DCB}" name="Scan speed [Hz]"/>
    <tableColumn id="9" xr3:uid="{BD7B7353-7047-994D-886A-EECA09E3FE44}" name="Setpoint [V]"/>
    <tableColumn id="11" xr3:uid="{6D83A421-AACB-9F4B-8B44-E45D86074590}" name="Description"/>
  </tableColumns>
  <tableStyleInfo name="TableStyleLight19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B78FCDD4-5D8C-3545-A9D9-133B19799879}" name="Table1556" displayName="Table1556" ref="BN2:CJ24" totalsRowShown="0">
  <autoFilter ref="BN2:CJ24" xr:uid="{58F5CB05-C3EA-4833-B60B-ABF8814FFC54}"/>
  <tableColumns count="23">
    <tableColumn id="1" xr3:uid="{2B94AEFB-066C-1E4B-9B5C-51DC3E10D54F}" name="Nr."/>
    <tableColumn id="2" xr3:uid="{496D8205-FF62-614B-9142-8C691CBC96C6}" name="Filename "/>
    <tableColumn id="3" xr3:uid="{2980A350-7218-4D44-B95A-8A7D8EFBC3D7}" name="Date" dataDxfId="375"/>
    <tableColumn id="4" xr3:uid="{47126B00-9588-1349-9D3F-02B2F90C7DC0}" name="Reference Scan" dataDxfId="374"/>
    <tableColumn id="23" xr3:uid="{3647F729-0EC2-4C20-8EAA-6182DA2F86C3}" name="Type"/>
    <tableColumn id="5" xr3:uid="{57DB9CBD-5DDF-354B-982E-60FCBF5739AA}" name="Spot" dataDxfId="373"/>
    <tableColumn id="21" xr3:uid="{548E7708-1DC8-3547-A86C-ABCA98C7CC05}" name="X [μm]"/>
    <tableColumn id="20" xr3:uid="{81126DC2-482E-A347-BB4B-3FE1DA5523DA}" name="Y [μm]"/>
    <tableColumn id="6" xr3:uid="{E41EFE67-0B6D-1A46-A585-759DFA50171F}" name="Temp [°C]"/>
    <tableColumn id="7" xr3:uid="{3B0C7B28-3562-F045-86F0-6CE40490523B}" name="Ampl. [V]"/>
    <tableColumn id="22" xr3:uid="{8A439FB3-4E82-DF41-84C0-C49543AA18E3}" name="Amplification"/>
    <tableColumn id="8" xr3:uid="{2AEF4C24-5E22-BC4C-86A6-18A6EFF5E2EB}" name="Freq. [Hz]"/>
    <tableColumn id="9" xr3:uid="{F8D7B43C-F9C5-4245-A291-31D3FEE47BD4}" name="Phase delay"/>
    <tableColumn id="10" xr3:uid="{845D5C45-8CF5-7848-B845-F70E05510743}" name="Pulsetime [s]"/>
    <tableColumn id="11" xr3:uid="{1A162B0D-E470-5A4C-B794-E3B65601FDDC}" name="DDSAmp"/>
    <tableColumn id="12" xr3:uid="{FB011FED-9B9D-D641-BF47-925058FA3934}" name="Cycles"/>
    <tableColumn id="13" xr3:uid="{23729DEB-AB3F-B841-A74D-F83C361CE4B1}" name="Sample Rate"/>
    <tableColumn id="14" xr3:uid="{7B99BC23-0124-264F-8EC5-F0383519BFDA}" name="Low Pass Filter"/>
    <tableColumn id="15" xr3:uid="{577C195E-A192-7D43-9C33-B61396DBB2AA}" name="Channel"/>
    <tableColumn id="16" xr3:uid="{397CB950-D08E-9948-B191-7B246AA84F7E}" name="Value"/>
    <tableColumn id="17" xr3:uid="{EA1FEADC-DC11-9248-8416-4317DAA16FB2}" name="df"/>
    <tableColumn id="18" xr3:uid="{6FA028FF-030D-164B-A9A0-96E394A2597F}" name="Q"/>
    <tableColumn id="19" xr3:uid="{68E501D9-1821-354F-99B7-35E97F03D76D}" name="Description"/>
  </tableColumns>
  <tableStyleInfo name="TableStyleLight21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2D4C5AA5-1999-E74E-A477-2FFE9F463001}" name="Table1757" displayName="Table1757" ref="CL2:CN3" totalsRowShown="0">
  <autoFilter ref="CL2:CN3" xr:uid="{01436518-E74B-4777-B35C-48933689EA5E}"/>
  <tableColumns count="3">
    <tableColumn id="1" xr3:uid="{0A98AF90-F9D2-5845-98E5-64DFA25C7EF5}" name="T_S [°C]"/>
    <tableColumn id="2" xr3:uid="{BDE4ACD5-235F-CF48-A227-033B9676F26E}" name="T_R[°C]"/>
    <tableColumn id="3" xr3:uid="{514231EE-85F1-C944-BEDC-2A08D1E4FDC3}" name="ΔT [°C]"/>
  </tableColumns>
  <tableStyleInfo name="TableStyleLight20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8C0B7203-965D-E442-8EAF-65946074B35F}" name="Table4893" displayName="Table4893" ref="I2:W4" totalsRowShown="0" headerRowDxfId="372" dataDxfId="371">
  <autoFilter ref="I2:W4" xr:uid="{152C339B-2398-4CDA-BF56-D44F5D20451B}"/>
  <tableColumns count="15">
    <tableColumn id="1" xr3:uid="{4DB39444-4EC3-8C46-9028-35145A32C036}" name="Nr." dataDxfId="370"/>
    <tableColumn id="2" xr3:uid="{3095077B-1313-264A-BFD8-5354718EE89F}" name="Filename" dataDxfId="369"/>
    <tableColumn id="3" xr3:uid="{6CDB81B3-4292-4C4E-B1A1-FE388CCB5566}" name="Date" dataDxfId="368"/>
    <tableColumn id="4" xr3:uid="{9F458D67-798D-1B41-8560-D130886B11FA}" name="Scan-Mode" dataDxfId="367"/>
    <tableColumn id="5" xr3:uid="{C7FAB794-96CE-FE49-BDB2-359E74F57D88}" name="Size [μm]" dataDxfId="366"/>
    <tableColumn id="6" xr3:uid="{80B60675-B970-594A-BFE3-98DDC242D001}" name="Resolution" dataDxfId="365"/>
    <tableColumn id="7" xr3:uid="{A8540524-F964-D84F-80DB-14EDADA6FF2C}" name="Used_Tip" dataDxfId="364"/>
    <tableColumn id="8" xr3:uid="{9C0ABFFE-8EDF-5341-AB55-FAB19023EAA7}" name="k [N/m]" dataDxfId="363"/>
    <tableColumn id="9" xr3:uid="{8E63095F-1365-0743-AA00-2C9E37985535}" name="f_r [kHz]" dataDxfId="362">
      <calculatedColumnFormula>Table4893[[#This Row],[Drive-Freq '[kHz']]]/0.99</calculatedColumnFormula>
    </tableColumn>
    <tableColumn id="10" xr3:uid="{B05FFD78-36B8-DC43-AA55-5B5CEA756B99}" name="I-Gain" dataDxfId="361"/>
    <tableColumn id="11" xr3:uid="{58FE76E9-B27A-BE43-9716-D4234CF38F6A}" name="Scan speed [Hz]" dataDxfId="360"/>
    <tableColumn id="12" xr3:uid="{80B7B121-9A80-A24B-910C-6D4A9F231BD8}" name="Setpoint [V]" dataDxfId="359"/>
    <tableColumn id="13" xr3:uid="{CA18D97E-3B53-8041-8AF9-C0123378F332}" name="Drive-Freq [kHz]" dataDxfId="358"/>
    <tableColumn id="14" xr3:uid="{2138769F-E4BD-4D4B-A3BB-BF7EFBF7853F}" name="Drive Amp [mV]" dataDxfId="357"/>
    <tableColumn id="15" xr3:uid="{17A62193-DB7B-1549-9E7F-4962583AE667}" name="Description" dataDxfId="356"/>
  </tableColumns>
  <tableStyleInfo name="TableStyleLight16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DABEF396-4B3B-B942-A626-611CB97AABD3}" name="Table57994" displayName="Table57994" ref="Y2:AO10" totalsRowShown="0" headerRowDxfId="355" dataDxfId="354">
  <autoFilter ref="Y2:AO10" xr:uid="{11266CDF-124E-4CC1-9EB9-1FBFEA7ED234}"/>
  <tableColumns count="17">
    <tableColumn id="1" xr3:uid="{B028C511-9F39-C645-8F4A-3188B67563A2}" name="Nr." dataDxfId="353"/>
    <tableColumn id="2" xr3:uid="{A14CABDB-235D-1948-945B-D2C19BD1A962}" name="Filename" dataDxfId="352"/>
    <tableColumn id="3" xr3:uid="{91FBDB83-05A1-B846-B4C3-188EC7655560}" name="Date" dataDxfId="351"/>
    <tableColumn id="4" xr3:uid="{3A1C2905-A56A-F945-81DD-4D0F62B28388}" name="Scan-Mode" dataDxfId="350"/>
    <tableColumn id="5" xr3:uid="{EFEAAFC6-AADE-8F41-81A2-A63F4DC5E1E1}" name="Size [μm]" dataDxfId="349"/>
    <tableColumn id="6" xr3:uid="{717D22F7-258F-FC4B-9F06-8A7849A112B2}" name="Resolution" dataDxfId="348"/>
    <tableColumn id="7" xr3:uid="{48A034F3-2AEC-C74C-A509-48A8D939BAC7}" name="Used_Tip" dataDxfId="347"/>
    <tableColumn id="8" xr3:uid="{73D467BA-5550-794B-83DB-A219F4BA2E6B}" name="k [N/m]" dataDxfId="346"/>
    <tableColumn id="9" xr3:uid="{A79DD5D7-3F30-394A-B568-42DA294453A5}" name="Defl InvOLS [nm/V]" dataDxfId="345"/>
    <tableColumn id="10" xr3:uid="{7FF87F3B-5072-794B-B393-BD0179CE990D}" name="Amp InvOLS [nm/V]" dataDxfId="344"/>
    <tableColumn id="11" xr3:uid="{C8BA86A4-6450-BC47-9573-AA59CAFAE09A}" name="Scan speed [Hz]" dataDxfId="343"/>
    <tableColumn id="12" xr3:uid="{1DD0FC4B-FD14-E747-B72C-8945FF6AE0CA}" name="Setpoint [V]" dataDxfId="342"/>
    <tableColumn id="13" xr3:uid="{2A1C82D9-43C6-7049-BE36-03648FAA64CC}" name="Drive-Freq [kHz]" dataDxfId="341"/>
    <tableColumn id="14" xr3:uid="{7681DAC1-AA62-AD47-BA7A-A4366BD3DFE0}" name="Drive Amp [V]" dataDxfId="340"/>
    <tableColumn id="15" xr3:uid="{A9486D89-CA11-744F-A9FE-C0129D535853}" name="LIA-factor [V]" dataDxfId="339"/>
    <tableColumn id="16" xr3:uid="{0A4E715C-6971-2946-86A6-EDC98822F4C1}" name="LIA-T_const [s]" dataDxfId="338"/>
    <tableColumn id="17" xr3:uid="{744D35F9-AC2E-484C-BB52-AF5FA9F017DA}" name="Description" dataDxfId="337"/>
  </tableColumns>
  <tableStyleInfo name="TableStyleLight17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095E2217-18CF-5347-829A-D3DA65E51571}" name="Table995" displayName="Table995" ref="A2:G7" totalsRowShown="0" headerRowDxfId="336" dataDxfId="335">
  <autoFilter ref="A2:G7" xr:uid="{9F7274D9-08D9-4811-B56D-E3F61F93CD17}"/>
  <tableColumns count="7">
    <tableColumn id="1" xr3:uid="{3E8D6DE5-BC26-984A-9437-CB272BF7D2BC}" name="Nr." dataDxfId="334"/>
    <tableColumn id="2" xr3:uid="{A7DBF97F-12C5-2740-9BB1-EEF9209DAF00}" name="Filename" dataDxfId="333"/>
    <tableColumn id="3" xr3:uid="{DE9829A9-5A96-D449-8F02-0057439E94A9}" name="Date" dataDxfId="332"/>
    <tableColumn id="4" xr3:uid="{369BE863-0FD0-AA49-8AE8-A690290B6C77}" name="BF/DF" dataDxfId="331"/>
    <tableColumn id="5" xr3:uid="{0B3CBA87-2CCA-714E-9A78-E5C95390C99B}" name="Magn." dataDxfId="330"/>
    <tableColumn id="6" xr3:uid="{B0706066-2840-9F4E-993A-E7A19E5596DE}" name="Resolution" dataDxfId="329"/>
    <tableColumn id="7" xr3:uid="{BDF36B5D-2C27-0042-82F2-8A57E8B91718}" name="Description" dataDxfId="328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987A04C-BA8D-4FBE-BDCA-90F783A88DA1}" name="Table1315" displayName="Table1315" ref="AY2:BL7" totalsRowShown="0">
  <autoFilter ref="AY2:BL7" xr:uid="{2987A04C-BA8D-4FBE-BDCA-90F783A88DA1}"/>
  <tableColumns count="14">
    <tableColumn id="1" xr3:uid="{FA0BB0B9-5971-4144-A4C7-74B3B03A29E7}" name="Nr."/>
    <tableColumn id="2" xr3:uid="{30B2CE8F-18AB-4E8C-B499-DBC2AD0B98DC}" name="Filename"/>
    <tableColumn id="3" xr3:uid="{789D0404-03D5-47F0-899A-D248E4CB9986}" name="Date "/>
    <tableColumn id="12" xr3:uid="{EC1BB416-7629-4D00-930F-2988BE85A1CC}" name="Mode"/>
    <tableColumn id="13" xr3:uid="{9DAD13A1-FAB3-4A51-914F-67AA22920996}" name="Resolution"/>
    <tableColumn id="4" xr3:uid="{6851A630-E0D0-416B-B7B9-B7BD4DDC5A98}" name="Size [μm]"/>
    <tableColumn id="5" xr3:uid="{453E9900-EA7A-4760-B625-7143A0DDAACA}" name="Shape"/>
    <tableColumn id="6" xr3:uid="{30C5140C-C9C0-4A0B-A005-53498C458CC8}" name="Used Tip"/>
    <tableColumn id="14" xr3:uid="{ADFC9EFC-CAFB-416A-955B-50255106EFF6}" name="k [N/m]"/>
    <tableColumn id="15" xr3:uid="{1C515F24-5C46-4E42-A9AD-CA77F580AB42}" name="Defl InvOLS [nm/V]"/>
    <tableColumn id="7" xr3:uid="{4DCFFC5E-E234-44DE-8E14-712C4BC92587}" name="Pol. Vol. [V]"/>
    <tableColumn id="8" xr3:uid="{11B6FD56-2A0C-49D3-A27B-663CFF098D46}" name="Scan speed [Hz]"/>
    <tableColumn id="9" xr3:uid="{C621024A-2BAC-47AE-A723-2320B9671F24}" name="Setpoint [V]"/>
    <tableColumn id="11" xr3:uid="{FA1A4DF6-206A-4DFE-888A-C1DC01503163}" name="Description"/>
  </tableColumns>
  <tableStyleInfo name="TableStyleLight19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15E98FC3-2847-CA47-80F8-4A4737A7EBD4}" name="Table1196" displayName="Table1196" ref="AQ2:AW14" totalsRowShown="0" headerRowDxfId="327">
  <autoFilter ref="AQ2:AW14" xr:uid="{F58A9E9C-9B7B-48E5-9772-DF8637E345A4}"/>
  <tableColumns count="7">
    <tableColumn id="1" xr3:uid="{35AD9308-8C2D-D248-8293-7FD9BA835D9D}" name="Nr."/>
    <tableColumn id="2" xr3:uid="{0A4ADA64-F21E-7647-8640-8AFD2302E402}" name="Filename"/>
    <tableColumn id="3" xr3:uid="{6FA0BBB6-5734-C640-B78D-65CDB6371203}" name="Date" dataDxfId="326"/>
    <tableColumn id="4" xr3:uid="{4EF92E89-ED46-A44E-8A5C-226D7A901445}" name="Type"/>
    <tableColumn id="5" xr3:uid="{DACC24F9-9BF5-E445-B93B-417D77CBC942}" name="Used Tip"/>
    <tableColumn id="7" xr3:uid="{261289D9-06AC-334F-9EB6-2889DE9C01EA}" name="Opt. Value"/>
    <tableColumn id="6" xr3:uid="{CD942601-A618-C24A-90A6-FB0A38D37E02}" name="Description"/>
  </tableColumns>
  <tableStyleInfo name="TableStyleLight18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7F405EC3-24DB-F946-B83A-9A27DC0F2523}" name="Table1397" displayName="Table1397" ref="AY2:BL4" totalsRowShown="0">
  <autoFilter ref="AY2:BL4" xr:uid="{1EE7F7C9-40CB-4CBA-AE05-A5F5DBED428F}"/>
  <tableColumns count="14">
    <tableColumn id="1" xr3:uid="{81F19B04-8579-D344-8516-E231280C4896}" name="Nr."/>
    <tableColumn id="2" xr3:uid="{01B68BE8-DD17-F949-9217-42184DFC74B7}" name="Filename"/>
    <tableColumn id="3" xr3:uid="{7EED1B4C-424D-EC46-8B36-D672EAFC2DD9}" name="Date "/>
    <tableColumn id="12" xr3:uid="{20746AB1-5A76-F94E-A2BE-D61BB156D731}" name="Mode"/>
    <tableColumn id="13" xr3:uid="{6A636D9A-2A72-B646-8A88-7ED50ED69401}" name="Resolution"/>
    <tableColumn id="4" xr3:uid="{F663B9B3-FAD1-9945-B784-EF3215582996}" name="Size [μm]"/>
    <tableColumn id="5" xr3:uid="{8ECC6B46-D4AB-264B-B149-E6E1F46CE1EA}" name="Shape"/>
    <tableColumn id="6" xr3:uid="{2C5232BD-E04D-3F42-9217-24789435DF11}" name="Used Tip"/>
    <tableColumn id="14" xr3:uid="{519965B2-646E-7F47-A62F-07A61F999366}" name="k [N/m]"/>
    <tableColumn id="15" xr3:uid="{634B0C1B-5ACA-A846-8D3F-683DDCE123AA}" name="Defl InvOLS [nm/V]"/>
    <tableColumn id="7" xr3:uid="{5E682CAD-C497-CE49-8C5B-508094725931}" name="Pol. Vol. [V]"/>
    <tableColumn id="8" xr3:uid="{78DF7D01-8DB2-C74F-836D-FBF470A0B5E4}" name="Scan speed [Hz]"/>
    <tableColumn id="9" xr3:uid="{542D84DF-B6C3-0D49-8D7A-0FC705416E12}" name="Setpoint [V]"/>
    <tableColumn id="11" xr3:uid="{AD7FEC3E-C83B-854C-966C-67EC1F5981F5}" name="Description"/>
  </tableColumns>
  <tableStyleInfo name="TableStyleLight19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0F794F8A-C99E-3C41-8DB8-61B2E30ADF1E}" name="Table1598" displayName="Table1598" ref="BN2:CJ25" totalsRowShown="0">
  <autoFilter ref="BN2:CJ25" xr:uid="{58F5CB05-C3EA-4833-B60B-ABF8814FFC54}"/>
  <tableColumns count="23">
    <tableColumn id="1" xr3:uid="{B8A2B574-0280-7B47-8113-BF22E0A49FC7}" name="Nr."/>
    <tableColumn id="2" xr3:uid="{A9170163-D528-4447-B1E0-9B4BF38369B7}" name="Filename "/>
    <tableColumn id="3" xr3:uid="{BD95F6F8-81F5-E149-A7B2-C788686E089F}" name="Date" dataDxfId="325"/>
    <tableColumn id="4" xr3:uid="{C9AE09E5-77EF-2D48-88CC-2460690B7659}" name="Reference Scan"/>
    <tableColumn id="23" xr3:uid="{6E9C69C8-5243-4D15-8B74-130621E22506}" name="Type"/>
    <tableColumn id="5" xr3:uid="{BD06662B-DF49-514F-B29E-F5B110701F9E}" name="Spot"/>
    <tableColumn id="21" xr3:uid="{6BCE4D50-F240-A247-8B97-E9224E936778}" name="X [μm]"/>
    <tableColumn id="20" xr3:uid="{A7425FE1-D635-8C45-8D87-C2776E843B59}" name="Y [μm]"/>
    <tableColumn id="6" xr3:uid="{5189849D-CF4A-2540-BA24-9F0467DAE75B}" name="Temp [°C]"/>
    <tableColumn id="7" xr3:uid="{CCEC6413-24A1-194A-ACBA-71740B28B4B9}" name="Ampl. [V]"/>
    <tableColumn id="22" xr3:uid="{E0BCAE3C-E061-DC43-8B3D-2C365B6BECC2}" name="Amplification"/>
    <tableColumn id="8" xr3:uid="{E5A8BAC5-1E86-E449-A2E2-8E3DD094E4BA}" name="Freq. [Hz]"/>
    <tableColumn id="9" xr3:uid="{D82BA874-6DC3-1E4B-9A5F-B530057E1762}" name="Phase delay"/>
    <tableColumn id="10" xr3:uid="{61299DFE-9989-4B46-B2ED-93846BE1015A}" name="Pulsetime [s]"/>
    <tableColumn id="11" xr3:uid="{C7B30197-4743-FA43-BC99-430E5A892EAA}" name="DDSAmp"/>
    <tableColumn id="12" xr3:uid="{2AE52FE1-AD36-1B4B-9B1C-A977F6C37E21}" name="Cycles"/>
    <tableColumn id="13" xr3:uid="{9ECDC6BB-6240-E941-8ADF-6D25E2138B40}" name="Sample Rate"/>
    <tableColumn id="14" xr3:uid="{88274EAF-9FB0-264B-ADB4-D732EA7CBA9B}" name="Low Pass Filter"/>
    <tableColumn id="15" xr3:uid="{EA7A1514-C8D4-154D-A418-3BD4F5ADEB20}" name="Channel"/>
    <tableColumn id="16" xr3:uid="{80D46556-C681-9F48-AA68-F5A64EB66623}" name="Value"/>
    <tableColumn id="17" xr3:uid="{8BCCEC64-E352-E149-B2D8-730ACB6E3F97}" name="df"/>
    <tableColumn id="18" xr3:uid="{29306C1B-906D-0745-BC4F-345CA674577C}" name="Q"/>
    <tableColumn id="19" xr3:uid="{6E02B0A4-9B31-B14E-B3B4-D9C984E99729}" name="Description"/>
  </tableColumns>
  <tableStyleInfo name="TableStyleLight21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F4065F69-1743-D345-95A7-E0DECB79C3ED}" name="Table1799" displayName="Table1799" ref="CL2:CN3" totalsRowShown="0">
  <autoFilter ref="CL2:CN3" xr:uid="{01436518-E74B-4777-B35C-48933689EA5E}"/>
  <tableColumns count="3">
    <tableColumn id="1" xr3:uid="{2FB8BFE5-0528-2142-AD5D-C40A1F54C5CD}" name="T_S [°C]"/>
    <tableColumn id="2" xr3:uid="{C6D5D0B4-5923-B64D-9716-C450602E6C95}" name="T_R[°C]"/>
    <tableColumn id="3" xr3:uid="{206C6B87-36A9-F04B-BA8F-10023291F285}" name="ΔT [°C]"/>
  </tableColumns>
  <tableStyleInfo name="TableStyleLight20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4F8B55B5-EDD3-8040-B80E-6916F15697C2}" name="Table4879" displayName="Table4879" ref="I2:W5" totalsRowShown="0" headerRowDxfId="324" dataDxfId="323">
  <autoFilter ref="I2:W5" xr:uid="{152C339B-2398-4CDA-BF56-D44F5D20451B}"/>
  <tableColumns count="15">
    <tableColumn id="1" xr3:uid="{2B685AB9-0B77-E949-BE05-FC68EAFBF681}" name="Nr." dataDxfId="322"/>
    <tableColumn id="2" xr3:uid="{9753FCD1-086D-7E48-83E1-078E1A324A2B}" name="Filename" dataDxfId="321"/>
    <tableColumn id="3" xr3:uid="{BBBD5DAC-3D73-794C-9345-CE6989F8F07F}" name="Date" dataDxfId="320"/>
    <tableColumn id="4" xr3:uid="{0185AC15-413C-5841-AB2D-20A3D3D4ACA2}" name="Scan-Mode" dataDxfId="319"/>
    <tableColumn id="5" xr3:uid="{24F0843F-43F2-FB4A-AEA0-D738A4C842B0}" name="Size [μm]" dataDxfId="318"/>
    <tableColumn id="6" xr3:uid="{3D410DEB-D0EB-4147-9E00-0B01056C1279}" name="Resolution" dataDxfId="317"/>
    <tableColumn id="7" xr3:uid="{20E6C452-4659-D242-9571-6E09E268D33B}" name="Used_Tip" dataDxfId="316"/>
    <tableColumn id="8" xr3:uid="{E71C7E1D-425F-6F42-8383-F6E2BCC348C9}" name="k [N/m]" dataDxfId="315"/>
    <tableColumn id="9" xr3:uid="{CE02BE8A-FA99-6448-9834-5EA1E4A684AA}" name="f_r [kHz]" dataDxfId="314">
      <calculatedColumnFormula>Table4879[[#This Row],[Drive-Freq '[kHz']]]/0.99</calculatedColumnFormula>
    </tableColumn>
    <tableColumn id="10" xr3:uid="{56EF6B97-6DD8-A74E-A9C6-D373F5030BA8}" name="I-Gain" dataDxfId="313"/>
    <tableColumn id="11" xr3:uid="{438E71EF-95A1-F847-907E-A02E7AC01D70}" name="Scan speed [Hz]" dataDxfId="312"/>
    <tableColumn id="12" xr3:uid="{12E30698-B5AF-D34A-9336-934EC3064AE9}" name="Setpoint [V]" dataDxfId="311"/>
    <tableColumn id="13" xr3:uid="{D701CD6B-34AD-6744-AA87-6A2D044587B0}" name="Drive-Freq [kHz]" dataDxfId="310"/>
    <tableColumn id="14" xr3:uid="{14716784-2B80-9A4A-A7BE-B102BE4FDDC2}" name="Drive Amp [mV]" dataDxfId="309"/>
    <tableColumn id="15" xr3:uid="{E958A64F-A632-A544-825F-17CB77445076}" name="Description" dataDxfId="308"/>
  </tableColumns>
  <tableStyleInfo name="TableStyleLight16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DD70C93B-D36A-2B44-9DFF-55E0961BFFDD}" name="Table57980" displayName="Table57980" ref="Y2:AO10" totalsRowShown="0" headerRowDxfId="307" dataDxfId="306">
  <autoFilter ref="Y2:AO10" xr:uid="{11266CDF-124E-4CC1-9EB9-1FBFEA7ED234}"/>
  <tableColumns count="17">
    <tableColumn id="1" xr3:uid="{3360AFB4-C8B9-0C4A-AD5F-E778EFD93EA1}" name="Nr." dataDxfId="305"/>
    <tableColumn id="2" xr3:uid="{60E6CC23-7AD6-944F-9734-E16391BDDD0A}" name="Filename" dataDxfId="304"/>
    <tableColumn id="3" xr3:uid="{89E5E624-3AA8-AB4F-B3AA-042B55B439DA}" name="Date" dataDxfId="303"/>
    <tableColumn id="4" xr3:uid="{7A885796-DC11-C54C-BD0A-EEE9780D9197}" name="Scan-Mode" dataDxfId="302"/>
    <tableColumn id="5" xr3:uid="{D623FE65-5044-994A-9466-1E0A3E7DE484}" name="Size [μm]" dataDxfId="301"/>
    <tableColumn id="6" xr3:uid="{3BCCD8A3-4109-594B-88CA-60FC80D719AD}" name="Resolution" dataDxfId="300"/>
    <tableColumn id="7" xr3:uid="{34EA1423-6A79-0044-ADDD-6934C6BF5CEA}" name="Used_Tip" dataDxfId="299"/>
    <tableColumn id="8" xr3:uid="{250520EE-F697-A64B-8286-2CBBB19FB1B1}" name="k [N/m]" dataDxfId="298"/>
    <tableColumn id="9" xr3:uid="{DA4DE660-81F2-2749-894C-C170FA01B073}" name="Defl InvOLS [nm/V]" dataDxfId="297"/>
    <tableColumn id="10" xr3:uid="{558A4EA1-D6D9-9344-8B7E-1DB7A80C08A8}" name="Amp InvOLS [nm/V]" dataDxfId="296"/>
    <tableColumn id="11" xr3:uid="{49744EEC-1D65-1A41-8DD8-D5F8D66DBA4A}" name="Scan speed [Hz]" dataDxfId="295"/>
    <tableColumn id="12" xr3:uid="{E1BB0E48-6607-054D-A790-F69B8C98DF0D}" name="Setpoint [V]" dataDxfId="294"/>
    <tableColumn id="13" xr3:uid="{B6D6CFD6-12B6-D548-BAD8-D415219EB6D6}" name="Drive-Freq [kHz]" dataDxfId="293"/>
    <tableColumn id="14" xr3:uid="{289D4E9A-4F66-1640-BCD4-4B2E2B39C004}" name="Drive Amp [V]" dataDxfId="292"/>
    <tableColumn id="15" xr3:uid="{ACFD842A-D053-9A4C-B82F-E7C3822D5460}" name="LIA-factor [V]" dataDxfId="291"/>
    <tableColumn id="16" xr3:uid="{3D52F337-2E22-064A-8280-47A0DB47BF89}" name="LIA-T_const [s]" dataDxfId="290"/>
    <tableColumn id="17" xr3:uid="{BA275332-F298-154E-922C-D54B52C6E0E8}" name="Description" dataDxfId="289"/>
  </tableColumns>
  <tableStyleInfo name="TableStyleLight17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EBEBDA0E-5075-2149-847B-32FAC5F145BD}" name="Table981" displayName="Table981" ref="A2:G7" totalsRowShown="0" headerRowDxfId="288" dataDxfId="287">
  <autoFilter ref="A2:G7" xr:uid="{9F7274D9-08D9-4811-B56D-E3F61F93CD17}"/>
  <tableColumns count="7">
    <tableColumn id="1" xr3:uid="{82CCA490-6654-0E43-AB34-E8B60AACAC88}" name="Nr." dataDxfId="286"/>
    <tableColumn id="2" xr3:uid="{E975A371-632F-534B-BDEA-36AA6D1388F5}" name="Filename" dataDxfId="285"/>
    <tableColumn id="3" xr3:uid="{C213B466-0D18-E84F-9CC4-E644E9EB01FD}" name="Date" dataDxfId="284"/>
    <tableColumn id="4" xr3:uid="{01DD4A44-B640-A845-ABF0-80CF4FE71623}" name="BF/DF" dataDxfId="283"/>
    <tableColumn id="5" xr3:uid="{689A22E2-53C5-A445-BB64-2221B9379634}" name="Magn." dataDxfId="282"/>
    <tableColumn id="6" xr3:uid="{AA648B2D-AD5D-774C-BF59-CB14495426CC}" name="Resolution" dataDxfId="281"/>
    <tableColumn id="7" xr3:uid="{AEE0ED35-65FB-3346-99C1-62B006176992}" name="Description" dataDxfId="280"/>
  </tableColumns>
  <tableStyleInfo name="TableStyleLight15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4BEFB9EB-C719-A04A-A1AE-89FC2E95D1F7}" name="Table1182" displayName="Table1182" ref="AQ2:AW9" totalsRowShown="0" headerRowDxfId="279">
  <autoFilter ref="AQ2:AW9" xr:uid="{F58A9E9C-9B7B-48E5-9772-DF8637E345A4}"/>
  <tableColumns count="7">
    <tableColumn id="1" xr3:uid="{EC229F9C-DF34-AE48-809E-CEFF843BB6DF}" name="Nr."/>
    <tableColumn id="2" xr3:uid="{74D39F74-50C7-CC4E-A2FB-5CB9C21C6991}" name="Filename"/>
    <tableColumn id="3" xr3:uid="{52E83428-8DAB-ED4F-99FC-F7C553745FC8}" name="Date" dataDxfId="278"/>
    <tableColumn id="4" xr3:uid="{1A67A46F-B17A-A241-A27B-F3689DF51072}" name="Type"/>
    <tableColumn id="5" xr3:uid="{F975BC1D-FC49-784A-90B7-75A1A9C1D617}" name="Used Tip"/>
    <tableColumn id="7" xr3:uid="{A2E560B5-B15B-D14F-8872-CD5D990AC5C5}" name="Opt. Value"/>
    <tableColumn id="6" xr3:uid="{0A10E953-2A7A-EC49-923C-66BF2EF528D2}" name="Description"/>
  </tableColumns>
  <tableStyleInfo name="TableStyleLight18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5DD9F9A9-108D-E642-BA2D-9DAA3260FB25}" name="Table1383" displayName="Table1383" ref="AY2:BL4" totalsRowShown="0">
  <autoFilter ref="AY2:BL4" xr:uid="{1EE7F7C9-40CB-4CBA-AE05-A5F5DBED428F}"/>
  <tableColumns count="14">
    <tableColumn id="1" xr3:uid="{6F4FD499-DE28-B747-A3B6-B4CAC9EF796A}" name="Nr."/>
    <tableColumn id="2" xr3:uid="{BF2BB54C-49D1-EE4E-849B-3A8F426ADFB7}" name="Filename"/>
    <tableColumn id="3" xr3:uid="{8B272078-1C51-AA42-B240-BDAB7E199EA3}" name="Date "/>
    <tableColumn id="12" xr3:uid="{9A2FEDB7-9FF1-5341-92B5-9C2F1A9AC22A}" name="Mode"/>
    <tableColumn id="13" xr3:uid="{07EA41EF-C2A8-FF49-A3AF-6CCC3AAAC0C9}" name="Resolution"/>
    <tableColumn id="4" xr3:uid="{AE554FB0-CFC6-0C45-893A-A855E3E19EB3}" name="Size [μm]"/>
    <tableColumn id="5" xr3:uid="{CA9582AF-99D3-4032-BAF7-75B225353CAC}" name="Shape"/>
    <tableColumn id="6" xr3:uid="{0708ABBA-D9AF-A14F-A582-54FDD5775ED7}" name="Used Tip"/>
    <tableColumn id="14" xr3:uid="{7CF78471-33A2-5B48-9F68-52EA00EC4BF0}" name="k [N/m]"/>
    <tableColumn id="15" xr3:uid="{2333CFD3-F58C-7040-BB11-39E620F1EC53}" name="Defl InvOLS [nm/V]"/>
    <tableColumn id="7" xr3:uid="{A9FAE01D-507A-0043-936B-8004872966A5}" name="Pol. Vol. [V]"/>
    <tableColumn id="8" xr3:uid="{0A0461CB-8EA8-554B-9C5B-A3565CBFEDC1}" name="Scan speed [Hz]"/>
    <tableColumn id="9" xr3:uid="{00708D37-2096-5548-97E8-9F88E830E818}" name="Setpoint [V]"/>
    <tableColumn id="11" xr3:uid="{63F28E9B-9144-B94D-A5F0-0BFC7FAC8CB2}" name="Description"/>
  </tableColumns>
  <tableStyleInfo name="TableStyleLight19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FA5DF813-89B0-9649-998C-0CCF158E332E}" name="Table1584" displayName="Table1584" ref="BN2:CJ25" totalsRowShown="0">
  <autoFilter ref="BN2:CJ25" xr:uid="{58F5CB05-C3EA-4833-B60B-ABF8814FFC54}"/>
  <tableColumns count="23">
    <tableColumn id="1" xr3:uid="{3AB7BC9B-680E-2244-97E9-75D7FDFB879D}" name="Nr."/>
    <tableColumn id="2" xr3:uid="{EE7E52C6-85C6-8745-92A5-775E76D0BBFF}" name="Filename "/>
    <tableColumn id="3" xr3:uid="{3A4ACE2B-510E-B247-966E-4F7C4D931015}" name="Date"/>
    <tableColumn id="4" xr3:uid="{1C58B19B-E55E-A04D-B58F-E53E04A936AE}" name="Reference Scan"/>
    <tableColumn id="23" xr3:uid="{281125B1-CC94-4093-A063-BD7A684997CC}" name="Type"/>
    <tableColumn id="5" xr3:uid="{E3BC181E-2F1F-A145-9B8D-996EF219BC14}" name="Spot"/>
    <tableColumn id="21" xr3:uid="{24499876-6C0D-814D-B772-56BAD25A022E}" name="X [μm]"/>
    <tableColumn id="20" xr3:uid="{9F21FA99-519F-7B4A-BE8A-FFF82F6832C3}" name="Y [μm]"/>
    <tableColumn id="6" xr3:uid="{DA021EB4-18DB-2540-BCDD-330B2559C6B0}" name="Temp [°C]"/>
    <tableColumn id="7" xr3:uid="{E4781E45-5155-9A4C-BC3A-18D641A0EBCA}" name="Ampl. [V]"/>
    <tableColumn id="22" xr3:uid="{C0BB56B1-67DB-3B40-984E-D95BDD674CDC}" name="Amplification"/>
    <tableColumn id="8" xr3:uid="{E601560E-F45A-1B49-B2C4-D38E9FD7D7EE}" name="Freq. [Hz]"/>
    <tableColumn id="9" xr3:uid="{F50E008D-AC58-C347-BDD7-F133CB31E36F}" name="Phase delay"/>
    <tableColumn id="10" xr3:uid="{EFDE3F28-F424-BB46-80F5-F5A68C19A743}" name="Pulsetime [s]"/>
    <tableColumn id="11" xr3:uid="{C13C0DF3-C4CF-3744-B3C3-4956F2C49ED2}" name="DDSAmp"/>
    <tableColumn id="12" xr3:uid="{8732FA9E-5AEF-E240-B3E3-BEE9655A5AC7}" name="Cycles"/>
    <tableColumn id="13" xr3:uid="{AB99DBA2-FA07-8B4F-A517-9C7A1113DF38}" name="Sample Rate"/>
    <tableColumn id="14" xr3:uid="{20F83CD2-BA9F-2345-AA4F-FA7AE57B6FDD}" name="Low Pass Filter"/>
    <tableColumn id="15" xr3:uid="{55C5E441-E6A3-E94E-B25F-1D0FF5FC39CA}" name="Channel"/>
    <tableColumn id="16" xr3:uid="{DE009D87-90F8-5046-A480-594FBCB0EEAE}" name="Value"/>
    <tableColumn id="17" xr3:uid="{9C43B711-5882-F24F-8A68-0464D812C69B}" name="df"/>
    <tableColumn id="18" xr3:uid="{4609431C-DB58-8442-97C9-CC5F35987917}" name="Q"/>
    <tableColumn id="19" xr3:uid="{E564BB54-9094-8A4B-915B-000B71B6A8A1}" name="Description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5EAC402-D88D-4454-AD9E-5E83EECDA0C9}" name="Table1517" displayName="Table1517" ref="BN2:CJ121" totalsRowShown="0">
  <autoFilter ref="BN2:CJ121" xr:uid="{25EAC402-D88D-4454-AD9E-5E83EECDA0C9}"/>
  <tableColumns count="23">
    <tableColumn id="1" xr3:uid="{46DF2D9F-DEC4-4A48-AD7E-03B38DB6DA9D}" name="Nr."/>
    <tableColumn id="2" xr3:uid="{D6D6324A-0087-4EE1-9547-9DCCD36E199F}" name="Filename "/>
    <tableColumn id="3" xr3:uid="{2A63523D-C21F-4ABB-A273-C8AE8F94B2DB}" name="Date"/>
    <tableColumn id="4" xr3:uid="{621686B0-0659-4C8F-8991-24A585326B93}" name="Reference Scan" dataDxfId="713"/>
    <tableColumn id="23" xr3:uid="{A8526F3A-6CDA-4EF5-A01D-C8E0220F2DCB}" name="Type"/>
    <tableColumn id="5" xr3:uid="{DC740508-F1A4-4A61-A8B7-A6835FB74DB1}" name="Spot"/>
    <tableColumn id="21" xr3:uid="{DE230B82-6C8F-44F4-989A-8FEED10B3793}" name="X [μm]"/>
    <tableColumn id="20" xr3:uid="{5F0625D5-59ED-4B09-8667-72AE0A3C3E50}" name="Y [μm]"/>
    <tableColumn id="6" xr3:uid="{21B73338-7189-41CE-BFC0-0D23930FB28E}" name="Temp [°C]"/>
    <tableColumn id="7" xr3:uid="{3DCC6436-8FBD-4026-B338-6DE4AC360D64}" name="Ampl. [V]"/>
    <tableColumn id="22" xr3:uid="{C39D9899-2558-49AF-9B8A-201922972720}" name="Amplifcation"/>
    <tableColumn id="8" xr3:uid="{D20EC3A6-AE1E-4B1B-A42A-4B8D0596D3CB}" name="Freq. [Hz]"/>
    <tableColumn id="9" xr3:uid="{ED97CA54-65A2-4EAE-908C-23E42F9B2B75}" name="Phase delay"/>
    <tableColumn id="10" xr3:uid="{8CB2B12F-442D-4039-957C-AAE63B433AB0}" name="Pulsetime [s]"/>
    <tableColumn id="11" xr3:uid="{CC53184F-0545-45E8-A94E-CFA956BA76EF}" name="DDSAmp"/>
    <tableColumn id="12" xr3:uid="{D550CA9C-4864-4AFD-8AF2-E91DFFDE1B87}" name="Cycles"/>
    <tableColumn id="13" xr3:uid="{A6279D9E-6757-4482-8340-CC1729CD864E}" name="Sample Rate"/>
    <tableColumn id="14" xr3:uid="{39E805D0-3439-48A9-8FBB-DB3C8F4022A3}" name="Low Pass Filter"/>
    <tableColumn id="15" xr3:uid="{5D89D7A6-F677-4BBD-A17E-0E5222F84F25}" name="Channel"/>
    <tableColumn id="16" xr3:uid="{584E89D0-FCFF-44A9-B461-80FFF0EDBFE6}" name="Value"/>
    <tableColumn id="17" xr3:uid="{2A19D145-96D6-4233-A15F-064CBD99EC7A}" name="df"/>
    <tableColumn id="18" xr3:uid="{046317B0-74A9-4C37-B40A-F9AC0549B51F}" name="Q"/>
    <tableColumn id="19" xr3:uid="{C3C263BA-801D-45ED-A9F3-338EB3EB3016}" name="Description"/>
  </tableColumns>
  <tableStyleInfo name="TableStyleLight21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4FE10AD8-4366-514E-8CE7-FBF62AEB5D8B}" name="Table1785" displayName="Table1785" ref="CL2:CN3" totalsRowShown="0">
  <autoFilter ref="CL2:CN3" xr:uid="{01436518-E74B-4777-B35C-48933689EA5E}"/>
  <tableColumns count="3">
    <tableColumn id="1" xr3:uid="{05B2BE72-8AB6-644C-B8F2-21A1A97CFBCC}" name="T_S [°C]"/>
    <tableColumn id="2" xr3:uid="{97E939DF-C38D-C24C-B28F-1E2D979FB277}" name="T_R[°C]"/>
    <tableColumn id="3" xr3:uid="{CC948346-7798-884D-A1CF-7E9F1D34942D}" name="ΔT [°C]"/>
  </tableColumns>
  <tableStyleInfo name="TableStyleLight20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6A1E4E2F-1616-7C41-9150-A1C867741805}" name="Table4886" displayName="Table4886" ref="I2:W5" totalsRowShown="0" headerRowDxfId="277" dataDxfId="276">
  <autoFilter ref="I2:W5" xr:uid="{152C339B-2398-4CDA-BF56-D44F5D20451B}"/>
  <tableColumns count="15">
    <tableColumn id="1" xr3:uid="{BDFB1AA7-F97E-7142-B9BA-B2AB0A9CE940}" name="Nr." dataDxfId="275"/>
    <tableColumn id="2" xr3:uid="{BA4E957A-01DF-B04C-B59E-729915D51202}" name="Filename" dataDxfId="274"/>
    <tableColumn id="3" xr3:uid="{D03CF1AB-1612-D944-99ED-4EBEEF3DFA1B}" name="Date" dataDxfId="273"/>
    <tableColumn id="4" xr3:uid="{BC829DAC-A87E-7A44-AD1D-5FEB804B4724}" name="Scan-Mode" dataDxfId="272"/>
    <tableColumn id="5" xr3:uid="{1AEBE426-7CB7-154E-A418-9CE2C12BDED8}" name="Size [μm]" dataDxfId="271"/>
    <tableColumn id="6" xr3:uid="{07BC977B-C9E8-EA41-86A8-E1A4E750EC42}" name="Resolution" dataDxfId="270"/>
    <tableColumn id="7" xr3:uid="{46AC0B78-0683-314C-B373-F8DB3E326882}" name="Used_Tip" dataDxfId="269"/>
    <tableColumn id="8" xr3:uid="{786D3EFC-E1C4-9B4F-9CFF-FACC8F2E6614}" name="k [N/m]" dataDxfId="268"/>
    <tableColumn id="9" xr3:uid="{864ACCC7-EFD7-7B48-B6DD-1862F72473A1}" name="f_r [kHz]" dataDxfId="267">
      <calculatedColumnFormula>Table4886[[#This Row],[Drive-Freq '[kHz']]]/0.99</calculatedColumnFormula>
    </tableColumn>
    <tableColumn id="10" xr3:uid="{E55BF1B2-9BF2-E941-9C26-BC0EB84F36A1}" name="I-Gain" dataDxfId="266"/>
    <tableColumn id="11" xr3:uid="{89104E93-E146-2C4D-A1D1-21E79B89DB87}" name="Scan speed [Hz]" dataDxfId="265"/>
    <tableColumn id="12" xr3:uid="{034ABDCA-00A2-8B43-B99C-8BDFB93983AD}" name="Setpoint [V]" dataDxfId="264"/>
    <tableColumn id="13" xr3:uid="{41B11772-0E7C-8543-8DB9-CF2BDCF7DE50}" name="Drive-Freq [kHz]" dataDxfId="263"/>
    <tableColumn id="14" xr3:uid="{A5803774-244B-E940-92EE-1DE337AFF769}" name="Drive Amp [mV]" dataDxfId="262"/>
    <tableColumn id="15" xr3:uid="{9F173276-42FC-6244-AE10-E3C79288B77D}" name="Description" dataDxfId="261"/>
  </tableColumns>
  <tableStyleInfo name="TableStyleLight16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F7C1EA80-7FCB-C446-9DA2-21620C4483E5}" name="Table57987" displayName="Table57987" ref="Y2:AO10" totalsRowShown="0" headerRowDxfId="260" dataDxfId="259">
  <autoFilter ref="Y2:AO10" xr:uid="{11266CDF-124E-4CC1-9EB9-1FBFEA7ED234}"/>
  <tableColumns count="17">
    <tableColumn id="1" xr3:uid="{3B161C57-DC4A-3B45-BDBE-9E8D1B1C9B1A}" name="Nr." dataDxfId="258"/>
    <tableColumn id="2" xr3:uid="{4F64C9C3-1EB0-CE42-A828-5CCF596C656E}" name="Filename" dataDxfId="257"/>
    <tableColumn id="3" xr3:uid="{DEAF95D9-EE5C-074C-8A4F-87609BAEEA7A}" name="Date" dataDxfId="256"/>
    <tableColumn id="4" xr3:uid="{EAD6F3FA-3E1E-7246-BE18-DDA3B6923340}" name="Scan-Mode" dataDxfId="255"/>
    <tableColumn id="5" xr3:uid="{D618C93A-1942-4F45-8361-0DB7E055614B}" name="Size [μm]" dataDxfId="254"/>
    <tableColumn id="6" xr3:uid="{B5EF31F2-0771-1444-96BD-7DAAF0D9A17B}" name="Resolution" dataDxfId="253"/>
    <tableColumn id="7" xr3:uid="{A55844E2-8AE0-3A4C-8D79-54A2880D5B56}" name="Used_Tip" dataDxfId="252"/>
    <tableColumn id="8" xr3:uid="{64D3A17C-FF22-994C-BB10-1591D12E7B28}" name="k [N/m]" dataDxfId="251"/>
    <tableColumn id="9" xr3:uid="{1752B1FA-1835-8641-B628-D679DDFC5552}" name="Defl InvOLS [nm/V]" dataDxfId="250"/>
    <tableColumn id="10" xr3:uid="{86AFF883-FFC3-CB46-99BD-61FB3193DB5A}" name="Amp InvOLS [nm/V]" dataDxfId="249"/>
    <tableColumn id="11" xr3:uid="{C12773FC-47A2-2C46-864F-793803B64969}" name="Scan speed [Hz]" dataDxfId="248"/>
    <tableColumn id="12" xr3:uid="{90E42745-60BF-E34F-B3CB-CD947CB1AF72}" name="Setpoint [V]" dataDxfId="247"/>
    <tableColumn id="13" xr3:uid="{598B837C-0982-7D4B-947A-5ED83CFA7FD0}" name="Drive-Freq [kHz]" dataDxfId="246"/>
    <tableColumn id="14" xr3:uid="{D9C5757F-4DFF-C846-B871-52C75A2BCE3F}" name="Drive Amp [V]" dataDxfId="245"/>
    <tableColumn id="15" xr3:uid="{B14D4061-8561-D644-B466-CF1DA24A7CF2}" name="LIA-factor [V]" dataDxfId="244"/>
    <tableColumn id="16" xr3:uid="{B2BB7430-DAA2-524D-AFCE-82FBD7CFF0D0}" name="LIA-T_const [s]" dataDxfId="243"/>
    <tableColumn id="17" xr3:uid="{07EFCFB7-6105-354F-8D36-D29EA257A92D}" name="Description" dataDxfId="242"/>
  </tableColumns>
  <tableStyleInfo name="TableStyleLight17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507C6D69-84A1-2242-A3D1-794FDC669B98}" name="Table988" displayName="Table988" ref="A2:G7" totalsRowShown="0" headerRowDxfId="241" dataDxfId="240">
  <autoFilter ref="A2:G7" xr:uid="{9F7274D9-08D9-4811-B56D-E3F61F93CD17}"/>
  <tableColumns count="7">
    <tableColumn id="1" xr3:uid="{DAEA26BA-1FA6-CB43-86F8-9DA2B2D91579}" name="Nr." dataDxfId="239"/>
    <tableColumn id="2" xr3:uid="{B97C7245-FD92-DC44-AF79-79066C6C86A5}" name="Filename" dataDxfId="238"/>
    <tableColumn id="3" xr3:uid="{0B813525-96C6-574F-9F19-FAA998465C5F}" name="Date" dataDxfId="237"/>
    <tableColumn id="4" xr3:uid="{0D7DBE3B-342C-FC46-A56E-981AD5257675}" name="BF/DF" dataDxfId="236"/>
    <tableColumn id="5" xr3:uid="{27D5D636-5A77-F246-BCEC-0CAB10346A45}" name="Magn." dataDxfId="235"/>
    <tableColumn id="6" xr3:uid="{1FD67328-1D85-6C49-8ECB-7FFA92A0B513}" name="Resolution" dataDxfId="234"/>
    <tableColumn id="7" xr3:uid="{78898DFF-020F-CA49-B529-5DE5471B3A80}" name="Description" dataDxfId="233"/>
  </tableColumns>
  <tableStyleInfo name="TableStyleLight15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359C69F6-79F8-F548-ABE7-AFFB74DF766C}" name="Table1189" displayName="Table1189" ref="AQ2:AW10" totalsRowShown="0" headerRowDxfId="232">
  <autoFilter ref="AQ2:AW10" xr:uid="{F58A9E9C-9B7B-48E5-9772-DF8637E345A4}"/>
  <tableColumns count="7">
    <tableColumn id="1" xr3:uid="{76DB61B6-C7CB-EF4F-A9F6-38D2C1C32C98}" name="Nr."/>
    <tableColumn id="2" xr3:uid="{654F56D3-7E67-A540-BD85-FE0B674283E6}" name="Filename"/>
    <tableColumn id="3" xr3:uid="{3F106394-C835-344E-B48A-6D49B038BE34}" name="Date"/>
    <tableColumn id="4" xr3:uid="{AB54360C-80EE-AA4A-9450-D29A4CD9C7E2}" name="Type"/>
    <tableColumn id="5" xr3:uid="{42E20A6A-1690-4945-8A5A-1E5B0B4AC05B}" name="Used Tip"/>
    <tableColumn id="7" xr3:uid="{CA3B6650-203E-2D41-9F53-F4503D31F8B7}" name="Opt. Value"/>
    <tableColumn id="6" xr3:uid="{43098E2D-D077-544E-B77C-9C7CD68D15EF}" name="Description"/>
  </tableColumns>
  <tableStyleInfo name="TableStyleLight18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0D265531-BF9D-D54F-9D72-E88287279612}" name="Table1390" displayName="Table1390" ref="AY2:BL4" totalsRowShown="0">
  <autoFilter ref="AY2:BL4" xr:uid="{1EE7F7C9-40CB-4CBA-AE05-A5F5DBED428F}"/>
  <tableColumns count="14">
    <tableColumn id="1" xr3:uid="{1242BDEA-FD1F-D441-B67C-1C75A525FED4}" name="Nr."/>
    <tableColumn id="2" xr3:uid="{D26957F2-AACA-8B49-AF96-E2A04587941E}" name="Filename"/>
    <tableColumn id="3" xr3:uid="{EF0274D7-4F25-5346-B787-5CDBAEB3D31C}" name="Date "/>
    <tableColumn id="12" xr3:uid="{D499A4A9-1CA8-0C4F-B010-8439DE48D012}" name="Mode"/>
    <tableColumn id="13" xr3:uid="{6B2D21B2-9C25-BB4C-A6CA-3417863D5804}" name="Resolution"/>
    <tableColumn id="4" xr3:uid="{6C91BF05-E44D-9747-9D78-E94EFF9CA023}" name="Size [μm]"/>
    <tableColumn id="5" xr3:uid="{F05C0057-E33C-3247-A5EA-09E85299A427}" name="Shape"/>
    <tableColumn id="6" xr3:uid="{310B95FA-9111-6747-8BED-D6FA60F10AD2}" name="Used Tip"/>
    <tableColumn id="14" xr3:uid="{BC5E87A8-BEEC-E344-9D09-42CEB56C2606}" name="k [N/m]"/>
    <tableColumn id="15" xr3:uid="{1C67E1A3-F4DA-B044-BF6D-8290FC1CF6BA}" name="Defl InvOLS [nm/V]"/>
    <tableColumn id="7" xr3:uid="{09A32C41-70B2-6042-992A-1E7BC4623C2E}" name="Pol. Vol. [V]"/>
    <tableColumn id="8" xr3:uid="{E81D65B6-EC4A-EB4F-8E70-67DF81D72652}" name="Scan speed [Hz]"/>
    <tableColumn id="9" xr3:uid="{8C9A2872-038B-2D4B-A0F9-BCBAFA7C979E}" name="Setpoint [V]"/>
    <tableColumn id="11" xr3:uid="{743F0DF9-930C-2F48-8456-11434ABB08D7}" name="Description"/>
  </tableColumns>
  <tableStyleInfo name="TableStyleLight19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4DAF1FE3-94FF-7747-8416-ADDD059BE187}" name="Table1591" displayName="Table1591" ref="BN2:CJ25" totalsRowShown="0">
  <autoFilter ref="BN2:CJ25" xr:uid="{58F5CB05-C3EA-4833-B60B-ABF8814FFC54}"/>
  <tableColumns count="23">
    <tableColumn id="1" xr3:uid="{D32A55E8-0185-8E48-A01E-C1721871F684}" name="Nr."/>
    <tableColumn id="2" xr3:uid="{C02CC2FC-393B-EB4A-B683-4092D5540D91}" name="Filename "/>
    <tableColumn id="3" xr3:uid="{27F9A8C8-50DC-7E46-8257-98B28D41CC86}" name="Date" dataDxfId="231"/>
    <tableColumn id="4" xr3:uid="{54EB36F9-8261-2D40-AF6F-B025F0ECE418}" name="Reference Scan"/>
    <tableColumn id="23" xr3:uid="{D978C664-8203-4D06-A939-4223F91B7739}" name="Type"/>
    <tableColumn id="5" xr3:uid="{EC144839-2F44-9844-BED5-819BA9F542E3}" name="Spot"/>
    <tableColumn id="21" xr3:uid="{8FB7CC04-71E0-B647-8B93-A34013A098ED}" name="X [μm]"/>
    <tableColumn id="20" xr3:uid="{8D7AA504-2D37-5B4C-A023-5AB1774EE42E}" name="Y [μm]"/>
    <tableColumn id="6" xr3:uid="{0A11BD09-102D-944A-8FEA-6A57EA138B44}" name="Temp [°C]"/>
    <tableColumn id="7" xr3:uid="{FC461DBB-EC3D-2A46-8558-0F37530C8C8B}" name="Ampl. [V]"/>
    <tableColumn id="22" xr3:uid="{9962A91F-22BA-E349-A866-2EECCB0DCAC2}" name="Amplification"/>
    <tableColumn id="8" xr3:uid="{50EA17B3-D3A1-3747-84A4-2B4356366EEE}" name="Freq. [Hz]"/>
    <tableColumn id="9" xr3:uid="{55D20032-3609-4B46-B440-7C384D642076}" name="Phase delay"/>
    <tableColumn id="10" xr3:uid="{566E848F-782A-6E46-8DC3-04D6BBD50852}" name="Pulsetime [s]"/>
    <tableColumn id="11" xr3:uid="{63D3D1E4-8FD8-2A46-BE51-4AF0A7D29065}" name="DDSAmp"/>
    <tableColumn id="12" xr3:uid="{66C4D0DB-090B-0E40-AC82-2209BEC38538}" name="Cycles"/>
    <tableColumn id="13" xr3:uid="{E94DB1CD-690C-4B4B-AFB3-F2D6C17B9385}" name="Sample Rate"/>
    <tableColumn id="14" xr3:uid="{4E4A4B88-38A0-B44A-BB7B-0D14AB6FB287}" name="Low Pass Filter"/>
    <tableColumn id="15" xr3:uid="{5FDA2C9F-0C3C-9E4D-BFA9-C3A9B028B04B}" name="Channel"/>
    <tableColumn id="16" xr3:uid="{08AF2817-2F10-B644-8570-986110A45717}" name="Value"/>
    <tableColumn id="17" xr3:uid="{9A07EAE1-A65E-874B-A2FB-23BF8ED24592}" name="df"/>
    <tableColumn id="18" xr3:uid="{4203A637-F015-2D43-8343-66E5BE46F070}" name="Q"/>
    <tableColumn id="19" xr3:uid="{85AD81C7-3C91-0F4E-958E-5A87C50EB01E}" name="Description"/>
  </tableColumns>
  <tableStyleInfo name="TableStyleLight21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7281AF9A-ED60-FE47-BD42-8EC9A3F5EF59}" name="Table1792" displayName="Table1792" ref="CL2:CN3" totalsRowShown="0">
  <autoFilter ref="CL2:CN3" xr:uid="{01436518-E74B-4777-B35C-48933689EA5E}"/>
  <tableColumns count="3">
    <tableColumn id="1" xr3:uid="{73666068-0C4F-E94F-8935-D196722F5912}" name="T_S [°C]"/>
    <tableColumn id="2" xr3:uid="{10BDE5F5-53EC-664A-94D3-C27F14F16206}" name="T_R[°C]"/>
    <tableColumn id="3" xr3:uid="{41934B95-3C9C-814F-BF83-6E5A96CB43E0}" name="ΔT [°C]"/>
  </tableColumns>
  <tableStyleInfo name="TableStyleLight20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31EDD63E-BA8C-41F8-B158-78AEB7B4F9BE}" name="Table48100" displayName="Table48100" ref="I2:W4" totalsRowShown="0" headerRowDxfId="230" dataDxfId="229">
  <autoFilter ref="I2:W4" xr:uid="{152C339B-2398-4CDA-BF56-D44F5D20451B}"/>
  <tableColumns count="15">
    <tableColumn id="1" xr3:uid="{0B007028-CBCE-46E0-B69E-4283AB34277D}" name="Nr." dataDxfId="228"/>
    <tableColumn id="2" xr3:uid="{FFD04A76-A89E-44E5-882D-22EC3DC6AE24}" name="Filename" dataDxfId="227"/>
    <tableColumn id="3" xr3:uid="{B06591F4-EFBA-4994-A498-71E2BED30812}" name="Date" dataDxfId="226"/>
    <tableColumn id="4" xr3:uid="{76ECF418-1BC1-48A6-9102-533E9A7337AD}" name="Scan-Mode" dataDxfId="225"/>
    <tableColumn id="5" xr3:uid="{FF4BFC91-CD93-4B32-AE11-19A70EA8DABA}" name="Size [μm]" dataDxfId="224"/>
    <tableColumn id="6" xr3:uid="{5F39D07E-B68A-4EA4-9DBE-CEDABE984E38}" name="Resolution" dataDxfId="223"/>
    <tableColumn id="7" xr3:uid="{08251472-4459-4A2E-92E4-9A98F54F3F68}" name="Used_Tip" dataDxfId="222"/>
    <tableColumn id="8" xr3:uid="{081C20CE-A76E-4570-AE36-0311F4964882}" name="k [N/m]" dataDxfId="221"/>
    <tableColumn id="9" xr3:uid="{8EB52163-F0E9-4CE4-9E4C-4BE2AE1A3B07}" name="f_r [kHz]" dataDxfId="220">
      <calculatedColumnFormula>Table48100[[#This Row],[Drive-Freq '[kHz']]]/0.99</calculatedColumnFormula>
    </tableColumn>
    <tableColumn id="10" xr3:uid="{D7F5161F-2382-4FD1-88B5-B89BCC5A2EFD}" name="I-Gain" dataDxfId="219"/>
    <tableColumn id="11" xr3:uid="{2A3D4732-C618-401D-B861-834A9E3E2A89}" name="Scan speed [Hz]" dataDxfId="218"/>
    <tableColumn id="12" xr3:uid="{EB2798D1-DD02-479D-A572-6EE885A8B007}" name="Setpoint [V]" dataDxfId="217"/>
    <tableColumn id="13" xr3:uid="{79E3BEE9-FF9C-4590-B655-2558FCB73F93}" name="Drive-Freq [kHz]" dataDxfId="216"/>
    <tableColumn id="14" xr3:uid="{5B716775-C0BF-4B2E-B930-40D630D0A003}" name="Drive Amp [mV]" dataDxfId="215"/>
    <tableColumn id="15" xr3:uid="{1A5D78CD-673F-4C12-ADEC-78092B76CD70}" name="Description" dataDxfId="214"/>
  </tableColumns>
  <tableStyleInfo name="TableStyleLight16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3F952E41-87F6-4413-A4C5-D1A375B51C69}" name="Table579101" displayName="Table579101" ref="Y2:AO9" totalsRowShown="0" headerRowDxfId="213" dataDxfId="212">
  <autoFilter ref="Y2:AO9" xr:uid="{11266CDF-124E-4CC1-9EB9-1FBFEA7ED234}"/>
  <tableColumns count="17">
    <tableColumn id="1" xr3:uid="{C86A8DFF-4F27-45EA-8F9B-E211C967FE6B}" name="Nr." dataDxfId="211"/>
    <tableColumn id="2" xr3:uid="{6A83E58A-86C5-401C-83B5-B546A7B69562}" name="Filename" dataDxfId="210"/>
    <tableColumn id="3" xr3:uid="{AC963370-32F6-491C-85F2-7CDBA477845D}" name="Date" dataDxfId="209"/>
    <tableColumn id="4" xr3:uid="{8A9697C0-F9AA-43CC-A57C-B6E39F14666D}" name="Scan-Mode" dataDxfId="208"/>
    <tableColumn id="5" xr3:uid="{BD1EE9CE-0C4B-4AD4-A0E4-E64674E4F2A5}" name="Size [μm]" dataDxfId="207"/>
    <tableColumn id="6" xr3:uid="{D5E0CD80-AD82-4A00-AE7E-79526DBE1A09}" name="Resolution" dataDxfId="206"/>
    <tableColumn id="7" xr3:uid="{30A51DB6-89EF-4C35-9065-9BF84211761C}" name="Used_Tip" dataDxfId="205"/>
    <tableColumn id="8" xr3:uid="{A155A5DC-64AB-4A59-ACA5-9AE9BEE4626B}" name="k [N/m]" dataDxfId="204"/>
    <tableColumn id="9" xr3:uid="{260A8925-CC39-4865-9D49-084CCB6326DF}" name="Defl InvOLS [nm/V]" dataDxfId="203"/>
    <tableColumn id="10" xr3:uid="{5385D6F6-63CA-41AC-BDF2-FD7A047BEF28}" name="Amp InvOLS [nm/V]" dataDxfId="202"/>
    <tableColumn id="11" xr3:uid="{6E9D66E4-2D42-4DEC-A037-8B9319BDAB67}" name="Scan speed [Hz]" dataDxfId="201"/>
    <tableColumn id="12" xr3:uid="{6C7CA269-C217-47FA-9D1B-C5CFB16E6F35}" name="Setpoint [V]" dataDxfId="200"/>
    <tableColumn id="13" xr3:uid="{E44D0488-758E-4ACB-8067-E77324EE9E09}" name="Drive-Freq [kHz]" dataDxfId="199"/>
    <tableColumn id="14" xr3:uid="{56F36049-0771-4BFE-B13B-550F4E8B88F0}" name="Drive Amp [V]" dataDxfId="198"/>
    <tableColumn id="15" xr3:uid="{C37181A7-F129-4E36-8E78-6AA45DFD7435}" name="LIA-factor [V]" dataDxfId="197"/>
    <tableColumn id="16" xr3:uid="{8EA200D7-0CB6-4454-8833-121687ACA510}" name="LIA-T_const [s]" dataDxfId="196"/>
    <tableColumn id="17" xr3:uid="{4D8DA34E-51E7-4673-A536-66096BF0DD9C}" name="Description" dataDxfId="195"/>
  </tableColumns>
  <tableStyleInfo name="TableStyleLight1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3CE03F-B751-4A3C-B154-868E3D218EF7}" name="Table483" displayName="Table483" ref="I2:W5" totalsRowShown="0" headerRowDxfId="712" dataDxfId="711">
  <autoFilter ref="I2:W5" xr:uid="{152C339B-2398-4CDA-BF56-D44F5D20451B}"/>
  <tableColumns count="15">
    <tableColumn id="1" xr3:uid="{7D44BBC4-D318-4840-8761-03DF83466FD2}" name="Nr." dataDxfId="710"/>
    <tableColumn id="2" xr3:uid="{724E9A3D-B0AC-4463-94D2-A2B92D9CD422}" name="Filename" dataDxfId="709"/>
    <tableColumn id="3" xr3:uid="{CFAD56A6-C53B-4CEE-95F7-6C9879A3DAD8}" name="Date" dataDxfId="708"/>
    <tableColumn id="4" xr3:uid="{09945B67-1C8C-4B88-801A-E32C7E7FEA75}" name="Scan-Mode" dataDxfId="707"/>
    <tableColumn id="5" xr3:uid="{A54CB5ED-EA1F-457C-A33D-B2A8CE8FDF15}" name="Size [μm]" dataDxfId="706"/>
    <tableColumn id="6" xr3:uid="{5012F8A7-A8C6-42BE-80B2-627666AB7D11}" name="Resolution" dataDxfId="705"/>
    <tableColumn id="7" xr3:uid="{B0AA1EC2-BD89-4910-9594-F634C21BDE74}" name="Used_Tip" dataDxfId="704"/>
    <tableColumn id="8" xr3:uid="{F56B2312-A631-4F86-9831-C5085551457C}" name="k [N/m]" dataDxfId="703"/>
    <tableColumn id="9" xr3:uid="{6CB7E110-C68C-4E7D-B58C-85BB6CD2A4F1}" name="f_r [kHz]" dataDxfId="702">
      <calculatedColumnFormula>Table483[[#This Row],[Drive-Freq '[kHz']]]/0.99</calculatedColumnFormula>
    </tableColumn>
    <tableColumn id="10" xr3:uid="{1050C352-9B0B-4BA6-9D2E-2B196AAD89CA}" name="I-Gain" dataDxfId="701"/>
    <tableColumn id="11" xr3:uid="{D82FD630-9F53-4C11-96B6-8300E2548120}" name="Scan speed [Hz]" dataDxfId="700"/>
    <tableColumn id="12" xr3:uid="{60F6C622-036E-4183-82FE-43CAE8BE0F38}" name="Setpoint [V]" dataDxfId="699"/>
    <tableColumn id="13" xr3:uid="{5EA9D5F8-8E23-4182-8668-8635AFFC0E78}" name="Drive-Freq [kHz]" dataDxfId="698"/>
    <tableColumn id="14" xr3:uid="{601260B9-BBDF-45A0-B7AD-2499DE211F86}" name="Drive Amp [mV]" dataDxfId="697"/>
    <tableColumn id="15" xr3:uid="{445C7CE5-00B5-4395-930E-DBF3A861EA3E}" name="Description" dataDxfId="696"/>
  </tableColumns>
  <tableStyleInfo name="TableStyleLight16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CE2A62FC-BF36-4B05-A302-7804987DEEA7}" name="Table9102" displayName="Table9102" ref="A2:G7" totalsRowShown="0" headerRowDxfId="194" dataDxfId="193">
  <autoFilter ref="A2:G7" xr:uid="{9F7274D9-08D9-4811-B56D-E3F61F93CD17}"/>
  <tableColumns count="7">
    <tableColumn id="1" xr3:uid="{90A2B5A5-B297-4D9E-B437-548F71D9DEA1}" name="Nr." dataDxfId="192"/>
    <tableColumn id="2" xr3:uid="{D5990A6D-52F9-4DF8-8012-2669842811F8}" name="Filename" dataDxfId="191"/>
    <tableColumn id="3" xr3:uid="{7765070C-D218-4A31-BD65-F7483255EECB}" name="Date" dataDxfId="190"/>
    <tableColumn id="4" xr3:uid="{32C9FE24-5C03-4DE3-B513-3ECDC52305A1}" name="BF/DF" dataDxfId="189"/>
    <tableColumn id="5" xr3:uid="{EEF907B0-9F2A-4117-B374-23557FB85430}" name="Magn." dataDxfId="188"/>
    <tableColumn id="6" xr3:uid="{E58DFB8A-0F71-4C86-9DD0-5B51E91A569F}" name="Resolution" dataDxfId="187"/>
    <tableColumn id="7" xr3:uid="{1F7297EC-0553-47F1-AFA7-AD1092C1CEF4}" name="Description" dataDxfId="186"/>
  </tableColumns>
  <tableStyleInfo name="TableStyleLight15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1AF7D542-95CC-409D-9986-0777FD270343}" name="Table11103" displayName="Table11103" ref="AQ2:AW6" totalsRowShown="0" headerRowDxfId="185">
  <autoFilter ref="AQ2:AW6" xr:uid="{F58A9E9C-9B7B-48E5-9772-DF8637E345A4}"/>
  <tableColumns count="7">
    <tableColumn id="1" xr3:uid="{F92AB7AB-FB5B-4557-888E-85F8E3EFA3DF}" name="Nr."/>
    <tableColumn id="2" xr3:uid="{E2AC2C0E-7EBF-40E6-B1E7-71300EBBB392}" name="Filename"/>
    <tableColumn id="3" xr3:uid="{28F75546-2A95-4945-91F0-E77AAB920E9A}" name="Date"/>
    <tableColumn id="4" xr3:uid="{457C5B78-7BD7-415F-8539-53E8AAFCEF02}" name="Type"/>
    <tableColumn id="5" xr3:uid="{71830558-7997-4558-8986-E42AA5AB431C}" name="Used Tip"/>
    <tableColumn id="7" xr3:uid="{AE458478-7CEE-4188-A41E-196B8AA95218}" name="Opt. Value"/>
    <tableColumn id="6" xr3:uid="{FB7C1561-AB0D-426F-9082-6994C31B0CE7}" name="Description"/>
  </tableColumns>
  <tableStyleInfo name="TableStyleLight18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F37CC546-56A5-45C2-96C9-B3C28681F34F}" name="Table13104" displayName="Table13104" ref="AY2:BL4" totalsRowShown="0">
  <autoFilter ref="AY2:BL4" xr:uid="{1EE7F7C9-40CB-4CBA-AE05-A5F5DBED428F}"/>
  <tableColumns count="14">
    <tableColumn id="1" xr3:uid="{5D343F67-2863-4240-9428-304E2F767122}" name="Nr."/>
    <tableColumn id="2" xr3:uid="{F95B2302-A839-414D-89F7-5595CE695DC0}" name="Filename"/>
    <tableColumn id="3" xr3:uid="{2AC76A15-B776-4115-8DC4-3C8B4D54A407}" name="Date "/>
    <tableColumn id="12" xr3:uid="{543A7260-7226-4247-AD5C-3752B3AAE9F8}" name="Mode"/>
    <tableColumn id="13" xr3:uid="{449FC6E5-BBDA-4A13-B32D-A35ED7335591}" name="Resolution"/>
    <tableColumn id="4" xr3:uid="{ABAE30FA-9884-4D1E-B32F-2B93151597A6}" name="Size [μm]"/>
    <tableColumn id="5" xr3:uid="{63B33EE8-E262-409F-B5BD-FE620FA216F4}" name="Shape"/>
    <tableColumn id="6" xr3:uid="{BE66733B-4201-43C0-B025-CE46119DE1D4}" name="Used Tip"/>
    <tableColumn id="14" xr3:uid="{E484D5A7-1AA8-4BAF-90A5-BD8BAA4BA6A7}" name="k [N/m]"/>
    <tableColumn id="15" xr3:uid="{D6CF98F0-97D9-4CB4-BE74-EA40423CDDD9}" name="Defl InvOLS [nm/V]"/>
    <tableColumn id="7" xr3:uid="{1086D6AA-E848-4A38-83E1-94AC7E3698AD}" name="Pol. Vol. [V]"/>
    <tableColumn id="8" xr3:uid="{F1C94A2B-3474-48BC-9B92-FAE06D6E1E4C}" name="Scan speed [Hz]"/>
    <tableColumn id="9" xr3:uid="{D7F0DFB5-1B74-45EA-AA3A-DF3214D6BBA4}" name="Setpoint [V]"/>
    <tableColumn id="11" xr3:uid="{B94DB43D-6CBC-4291-84B4-ACDF1582AA4F}" name="Description"/>
  </tableColumns>
  <tableStyleInfo name="TableStyleLight19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C86BFAE4-F71D-4027-864E-02B4C4A8FBD4}" name="Table15105" displayName="Table15105" ref="BN2:CJ3" totalsRowShown="0">
  <autoFilter ref="BN2:CJ3" xr:uid="{58F5CB05-C3EA-4833-B60B-ABF8814FFC54}"/>
  <tableColumns count="23">
    <tableColumn id="1" xr3:uid="{4F4FE58C-DCBC-44E4-945F-15E7F0A4D9CA}" name="Nr."/>
    <tableColumn id="2" xr3:uid="{5D72E5A6-3FF7-409D-B83F-F84CC2D48F08}" name="Filename "/>
    <tableColumn id="3" xr3:uid="{79D7B40A-8761-4039-A883-73EB290FDDB8}" name="Date"/>
    <tableColumn id="4" xr3:uid="{FC8726AA-CA5C-43FF-BA4F-A08C2B941E64}" name="Reference Scan"/>
    <tableColumn id="23" xr3:uid="{8ACB9463-A579-4C63-995E-5F3205B7394B}" name="Type"/>
    <tableColumn id="5" xr3:uid="{193565B5-3C19-42BB-AE81-74B82833BBD8}" name="Spot"/>
    <tableColumn id="21" xr3:uid="{DF828581-853A-4E3F-822F-B01A246FBD47}" name="X [μm]"/>
    <tableColumn id="20" xr3:uid="{66D8CE9E-CC53-488F-AA46-0A71DB4C1F03}" name="Y [μm]"/>
    <tableColumn id="6" xr3:uid="{CA7C75C7-8C19-4452-8BC4-A0B1851AB9F2}" name="Temp [°C]"/>
    <tableColumn id="7" xr3:uid="{64D3A1A6-C37B-4863-B887-EF76B54A8C9E}" name="Ampl. [V]"/>
    <tableColumn id="22" xr3:uid="{4F210161-6441-4585-BAA1-3D7CA9AC4329}" name="Amplification"/>
    <tableColumn id="8" xr3:uid="{28B07C3D-FB99-4364-A63E-BD7C0C030E72}" name="Freq. [Hz]"/>
    <tableColumn id="9" xr3:uid="{C6A3E5F5-DD99-4E5F-920F-332DCC111893}" name="Phase delay"/>
    <tableColumn id="10" xr3:uid="{12666F12-6B88-47C1-9E67-865E21706A5E}" name="Pulsetime [s]"/>
    <tableColumn id="11" xr3:uid="{CCC7482E-D5C3-4949-853F-69854C86C8EB}" name="Waveform"/>
    <tableColumn id="12" xr3:uid="{3370B461-FB8E-43C9-BF11-92F8F70A50A2}" name="Cycles"/>
    <tableColumn id="13" xr3:uid="{AA61604B-EEF0-4AE0-B887-931BD8C04669}" name="Sample Rate"/>
    <tableColumn id="14" xr3:uid="{8208E3BD-73E5-4A7A-9BBC-885F74612562}" name="Low Pass Filter"/>
    <tableColumn id="15" xr3:uid="{D0BD9F36-9D1A-4C8D-9A99-0FB187A18FBB}" name="Channel"/>
    <tableColumn id="16" xr3:uid="{BCC2B23F-FAF5-46DD-8595-6A5591F6F700}" name="Value"/>
    <tableColumn id="17" xr3:uid="{68E60C6D-07FF-4247-9305-644F452B4D24}" name="Type/Slope"/>
    <tableColumn id="18" xr3:uid="{29D216BB-EEB1-44BD-BB1C-B574B76529A6}" name="Feedback"/>
    <tableColumn id="19" xr3:uid="{456419D7-132B-402A-9CD0-33A51562EC90}" name="Description"/>
  </tableColumns>
  <tableStyleInfo name="TableStyleLight21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F5AAAB58-30FA-4F2A-B8E8-C959A5FE0EE3}" name="Table17106" displayName="Table17106" ref="CL2:CN3" totalsRowShown="0">
  <autoFilter ref="CL2:CN3" xr:uid="{01436518-E74B-4777-B35C-48933689EA5E}"/>
  <tableColumns count="3">
    <tableColumn id="1" xr3:uid="{0849F41F-D511-4DB2-BC48-2DD6D0F9CDD5}" name="T_S [°C]"/>
    <tableColumn id="2" xr3:uid="{44C26738-B307-44CA-BD1E-7C7A6ED8F6E8}" name="T_R[°C]"/>
    <tableColumn id="3" xr3:uid="{183E3868-ADD4-4605-B12A-60F075CAEB7F}" name="ΔT [°C]"/>
  </tableColumns>
  <tableStyleInfo name="TableStyleLight20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DA03354F-371A-4291-A646-5DEFAB963284}" name="Table4858" displayName="Table4858" ref="I2:W4" totalsRowShown="0" headerRowDxfId="184" dataDxfId="183">
  <autoFilter ref="I2:W4" xr:uid="{152C339B-2398-4CDA-BF56-D44F5D20451B}"/>
  <tableColumns count="15">
    <tableColumn id="1" xr3:uid="{CBA1528D-585B-4347-A624-4D7ADE5D0F0E}" name="Nr." dataDxfId="182"/>
    <tableColumn id="2" xr3:uid="{5DDCB3D2-F5D2-4506-A231-ADE5A0C8DCCE}" name="Filename" dataDxfId="181"/>
    <tableColumn id="3" xr3:uid="{FC5125CD-1295-46E7-803E-A6412D731631}" name="Date" dataDxfId="180"/>
    <tableColumn id="4" xr3:uid="{DF31FB82-BF3D-4BF8-AF13-9C3D09290136}" name="Scan-Mode" dataDxfId="179"/>
    <tableColumn id="5" xr3:uid="{DFF225D0-617B-4D89-9F06-69B27C7EEC32}" name="Size [μm]" dataDxfId="178"/>
    <tableColumn id="6" xr3:uid="{3DFB740F-AF00-4297-BBEE-2CA58FEE597B}" name="Resolution" dataDxfId="177"/>
    <tableColumn id="7" xr3:uid="{7688675F-18A7-4344-865B-C85939AB212A}" name="Used_Tip" dataDxfId="176"/>
    <tableColumn id="8" xr3:uid="{7F8A23A5-5D45-43C6-B16C-EC89B71414BE}" name="k [N/m]" dataDxfId="175"/>
    <tableColumn id="9" xr3:uid="{BDFBB083-1FAA-44DD-9BCB-9A380643558F}" name="f_r [kHz]" dataDxfId="174">
      <calculatedColumnFormula>U3/0.99</calculatedColumnFormula>
    </tableColumn>
    <tableColumn id="10" xr3:uid="{4778F53E-1D28-4DEC-BBFC-93B5994212D5}" name="I-Gain" dataDxfId="173"/>
    <tableColumn id="11" xr3:uid="{A8B1E1B0-CA35-493D-B6C6-73CBAADF8D6C}" name="Scan speed [Hz]" dataDxfId="172"/>
    <tableColumn id="12" xr3:uid="{71E1051A-8DB6-46E0-AC8F-696CA29AD060}" name="Setpoint [V]" dataDxfId="171"/>
    <tableColumn id="13" xr3:uid="{E8911EF2-1C34-4719-B018-6F8B1FE2A9EE}" name="Drive-Freq [kHz]" dataDxfId="170"/>
    <tableColumn id="14" xr3:uid="{FC0B3818-B091-48E7-BDB3-6C72C2BF691A}" name="Drive Amp [mV]" dataDxfId="169"/>
    <tableColumn id="15" xr3:uid="{892F8FD5-3869-4553-8464-F0241131A3AB}" name="Description" dataDxfId="168"/>
  </tableColumns>
  <tableStyleInfo name="TableStyleLight16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6C3FE9EE-7612-408F-AFA9-C6A020FB875A}" name="Table57959" displayName="Table57959" ref="Y2:AO19" totalsRowShown="0" headerRowDxfId="167" dataDxfId="166">
  <autoFilter ref="Y2:AO19" xr:uid="{11266CDF-124E-4CC1-9EB9-1FBFEA7ED234}"/>
  <tableColumns count="17">
    <tableColumn id="1" xr3:uid="{2F0B90B8-8CCF-4207-91BF-33FE028B3384}" name="Nr." dataDxfId="165"/>
    <tableColumn id="2" xr3:uid="{4AFA8C3F-0EBF-4774-AF62-C6EBDA93281C}" name="Filename" dataDxfId="164"/>
    <tableColumn id="3" xr3:uid="{6BF94EF2-9DB6-43CA-939F-6BF6C2E070FC}" name="Date" dataDxfId="163"/>
    <tableColumn id="4" xr3:uid="{1BD4F966-2A63-47A9-917E-7B7A9ACA98BF}" name="Scan-Mode" dataDxfId="162"/>
    <tableColumn id="5" xr3:uid="{F2493B2A-58E2-4449-B758-864FB3443365}" name="Size [μm]" dataDxfId="161"/>
    <tableColumn id="6" xr3:uid="{07C2361A-FAAD-49DA-9923-2651005C56FB}" name="Resolution" dataDxfId="160"/>
    <tableColumn id="7" xr3:uid="{78A37978-E74E-4F1E-B8CD-59BD98BE8465}" name="Used_Tip" dataDxfId="159"/>
    <tableColumn id="8" xr3:uid="{AEBB431E-4E12-4E12-8F04-DDCBD6251D9F}" name="k [N/m]" dataDxfId="158"/>
    <tableColumn id="9" xr3:uid="{726C0363-F867-4A67-8DBD-0085A505B925}" name="Defl InvOLS [nm/V]" dataDxfId="157"/>
    <tableColumn id="10" xr3:uid="{6C3DEFC2-6A5E-4344-B4C5-D83E4CF27B1E}" name="Amp InvOLS [nm/V]" dataDxfId="156"/>
    <tableColumn id="11" xr3:uid="{2826FC73-2AAC-46BD-9EBB-7AAC7ED0AF26}" name="Scan speed [Hz]" dataDxfId="155"/>
    <tableColumn id="12" xr3:uid="{9D970A6B-B931-4961-996B-62FA840D9882}" name="Setpoint [V]" dataDxfId="154"/>
    <tableColumn id="13" xr3:uid="{3974AA64-28F9-4FD5-9112-AE03EB1273EE}" name="Drive-Freq [kHz]" dataDxfId="153"/>
    <tableColumn id="14" xr3:uid="{28C4EDD6-27AC-4924-AE4F-BAFEC2F6BBEF}" name="Drive Amp [V]" dataDxfId="152"/>
    <tableColumn id="15" xr3:uid="{F32058E6-479F-4771-9ACC-5889F898F6C4}" name="LIA-factor [V]" dataDxfId="151"/>
    <tableColumn id="16" xr3:uid="{39308675-D42F-4E1A-AD19-AB4FD98E5FD9}" name="LIA-T_const [s]" dataDxfId="150"/>
    <tableColumn id="17" xr3:uid="{79265253-E0FE-41C4-B228-D54579C7CEB3}" name="Description" dataDxfId="149"/>
  </tableColumns>
  <tableStyleInfo name="TableStyleLight17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93B317D8-5DCA-46B8-BA09-09770B36EDB4}" name="Table960" displayName="Table960" ref="A2:G7" totalsRowShown="0" headerRowDxfId="148" dataDxfId="147">
  <autoFilter ref="A2:G7" xr:uid="{9F7274D9-08D9-4811-B56D-E3F61F93CD17}"/>
  <tableColumns count="7">
    <tableColumn id="1" xr3:uid="{88428FFC-E4B9-4D64-9E8B-B958A6625F6B}" name="Nr." dataDxfId="146"/>
    <tableColumn id="2" xr3:uid="{6DA2EB90-075D-4CA3-8E4E-8DC16666D16B}" name="Filename" dataDxfId="145"/>
    <tableColumn id="3" xr3:uid="{1247475F-3DA0-4218-AADD-EC63191CE571}" name="Date" dataDxfId="144"/>
    <tableColumn id="4" xr3:uid="{A3B76B8D-111A-40B1-898B-964DC3725CF1}" name="BF/DF" dataDxfId="143"/>
    <tableColumn id="5" xr3:uid="{818998B5-BEE4-4457-8855-6ABFB75A77B7}" name="Magn." dataDxfId="142"/>
    <tableColumn id="6" xr3:uid="{59559593-9A60-4DFE-BB85-38A344FFBA3C}" name="Resolution" dataDxfId="141"/>
    <tableColumn id="7" xr3:uid="{DFCFD536-3C95-4E3F-A213-56192598A513}" name="Description" dataDxfId="140"/>
  </tableColumns>
  <tableStyleInfo name="TableStyleLight15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81C3F46C-CD4E-4FD8-B5D9-08AD157D4361}" name="Table1161" displayName="Table1161" ref="AQ2:AW5" totalsRowShown="0" headerRowDxfId="139">
  <autoFilter ref="AQ2:AW5" xr:uid="{F58A9E9C-9B7B-48E5-9772-DF8637E345A4}"/>
  <tableColumns count="7">
    <tableColumn id="1" xr3:uid="{42364C11-44C2-4992-A507-7F6EF063D4B9}" name="Nr."/>
    <tableColumn id="2" xr3:uid="{10663D1C-559B-4354-9C9C-C65EAC7EF6FF}" name="Filename"/>
    <tableColumn id="3" xr3:uid="{4F253DF0-FE41-40B8-8FF4-049A85C0C6E0}" name="Date"/>
    <tableColumn id="4" xr3:uid="{8029170E-5F7C-477D-A5FE-97E4D2A18501}" name="Type"/>
    <tableColumn id="5" xr3:uid="{A6672752-4822-40D6-A514-8E9C0F1091A4}" name="Used Tip"/>
    <tableColumn id="7" xr3:uid="{6FE1B5B2-94FC-4819-9796-89A4020CDA16}" name="Opt. Value"/>
    <tableColumn id="6" xr3:uid="{FD3F01FE-E0F8-4F25-A45F-F6234B5028D1}" name="Description"/>
  </tableColumns>
  <tableStyleInfo name="TableStyleLight18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2766F4FD-D3D6-43C1-AEDF-DA6228CCCB40}" name="Table1362" displayName="Table1362" ref="AY2:BL5" totalsRowShown="0">
  <autoFilter ref="AY2:BL5" xr:uid="{1EE7F7C9-40CB-4CBA-AE05-A5F5DBED428F}"/>
  <tableColumns count="14">
    <tableColumn id="1" xr3:uid="{1B5A8E4D-DF3E-42AC-8AB0-4BFBA2C77F60}" name="Nr."/>
    <tableColumn id="2" xr3:uid="{C3D84ACC-1113-4999-A3A3-29AAB5423B21}" name="Filename"/>
    <tableColumn id="3" xr3:uid="{88066004-D4B6-4830-B742-3000996F6CF9}" name="Date "/>
    <tableColumn id="12" xr3:uid="{474DAEE5-F51F-4907-B5A1-054D2F794E9B}" name="Mode"/>
    <tableColumn id="13" xr3:uid="{71A9CB32-8E1B-4C38-81C0-F0CF37C3DC12}" name="Resolution"/>
    <tableColumn id="4" xr3:uid="{3132B6EC-2590-4710-9FE8-923AE32C92BC}" name="Size [μm]"/>
    <tableColumn id="5" xr3:uid="{9CC42709-3078-4B1E-941E-069C0EBA52C3}" name="Shape"/>
    <tableColumn id="6" xr3:uid="{3FCAD4C8-EC58-406A-8929-082AC8827D89}" name="Used Tip"/>
    <tableColumn id="14" xr3:uid="{FD8EA818-2A02-4588-B560-A4B12361E663}" name="k [N/m]"/>
    <tableColumn id="15" xr3:uid="{CC5F099B-CCD9-4B87-9359-4B6CB74060A6}" name="Defl InvOLS [nm/V]"/>
    <tableColumn id="7" xr3:uid="{5CB8F891-3615-418A-A967-1083366676EE}" name="Pol. Vol. [V]"/>
    <tableColumn id="8" xr3:uid="{9F0E84F0-0892-4AA3-BCC8-62E5218FE11E}" name="Scan speed [Hz]"/>
    <tableColumn id="9" xr3:uid="{FD1321D7-6F22-4CAA-9186-ABCCAD4B793E}" name="Setpoint [V]"/>
    <tableColumn id="11" xr3:uid="{DFC5ED84-987A-415F-95EC-318DB997EB9D}" name="Description"/>
  </tableColumns>
  <tableStyleInfo name="TableStyleLight1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384FC94-7848-4157-B794-36BE0592F681}" name="Table5796" displayName="Table5796" ref="Y2:AO16" totalsRowShown="0" headerRowDxfId="695" dataDxfId="694">
  <autoFilter ref="Y2:AO16" xr:uid="{11266CDF-124E-4CC1-9EB9-1FBFEA7ED234}"/>
  <tableColumns count="17">
    <tableColumn id="1" xr3:uid="{55DDB01E-58F4-4CC9-9ADB-F6DE8A5F6A03}" name="Nr." dataDxfId="693"/>
    <tableColumn id="2" xr3:uid="{3D887442-7C71-41DE-83E5-B3575EE86A95}" name="Filename" dataDxfId="692"/>
    <tableColumn id="3" xr3:uid="{24638162-7DB0-4EEE-8DFE-D8A72A98D96A}" name="Date" dataDxfId="691"/>
    <tableColumn id="4" xr3:uid="{194B7E84-CAAB-4573-B4F2-D94C2DE1F067}" name="Scan-Mode" dataDxfId="690"/>
    <tableColumn id="5" xr3:uid="{614579BD-A5B2-4C5F-BB29-8EA91F74CE7C}" name="Size [μm]" dataDxfId="689"/>
    <tableColumn id="6" xr3:uid="{8EF47F94-B832-44F4-98A6-8145E5297631}" name="Resolution" dataDxfId="688"/>
    <tableColumn id="7" xr3:uid="{4916CFF7-B6FB-44A0-8F93-03491C4F9B57}" name="Used_Tip" dataDxfId="687"/>
    <tableColumn id="8" xr3:uid="{173D3B57-8F5F-4B0E-9F70-5CE1E5DF3528}" name="k [N/m]" dataDxfId="686"/>
    <tableColumn id="9" xr3:uid="{62C6E562-5C57-4A29-A3DE-713D6DE1604C}" name="Defl InvOLS [nm/V]" dataDxfId="685"/>
    <tableColumn id="10" xr3:uid="{867567EC-446D-422E-8A84-C4F7D30CDFCA}" name="Amp InvOLS [nm/V]" dataDxfId="684"/>
    <tableColumn id="11" xr3:uid="{E1BF7977-AEBF-48B6-819E-EB6BF5A3B749}" name="Scan speed [Hz]" dataDxfId="683"/>
    <tableColumn id="12" xr3:uid="{D080199D-F259-45EA-8AE3-C1361B16F304}" name="Setpoint [V]" dataDxfId="682"/>
    <tableColumn id="13" xr3:uid="{EE5A1F11-183C-4D66-8F5B-38E2466E36CC}" name="Drive-Freq [kHz]" dataDxfId="681"/>
    <tableColumn id="14" xr3:uid="{4A46DEFE-B76D-4990-9589-662B6007FE5C}" name="Drive Amp [V]" dataDxfId="680"/>
    <tableColumn id="15" xr3:uid="{6895E059-D97F-4F61-B233-2FB793104F03}" name="LIA-factor [V]" dataDxfId="679"/>
    <tableColumn id="16" xr3:uid="{843EB202-E1FE-4606-AA82-3027F64DC202}" name="LIA-T_const [s]" dataDxfId="678"/>
    <tableColumn id="17" xr3:uid="{527233E0-729A-4A72-8951-B84976E56723}" name="Description" dataDxfId="677"/>
  </tableColumns>
  <tableStyleInfo name="TableStyleLight17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D2EB49CC-DCAA-4A78-A625-C741C91D2733}" name="Table1563" displayName="Table1563" ref="BN2:CJ38" totalsRowShown="0">
  <autoFilter ref="BN2:CJ38" xr:uid="{58F5CB05-C3EA-4833-B60B-ABF8814FFC54}"/>
  <tableColumns count="23">
    <tableColumn id="1" xr3:uid="{2FBCC45B-6DA9-4BD4-AEDA-563FE67C9C72}" name="Nr."/>
    <tableColumn id="2" xr3:uid="{830D9EC5-1A86-4168-AD44-9283E278311B}" name="Filename "/>
    <tableColumn id="3" xr3:uid="{38DF7909-40BD-4661-A6C1-C7008938A1C5}" name="Date" dataDxfId="138"/>
    <tableColumn id="4" xr3:uid="{4F34D291-D2FE-4552-8FCC-49BFF5207569}" name="Reference Scan"/>
    <tableColumn id="23" xr3:uid="{9DC967FD-F20D-40CA-85FF-1E351B07D63E}" name="Type"/>
    <tableColumn id="5" xr3:uid="{A4D4336C-CA56-45A4-BCCE-659579B22A73}" name="Spot"/>
    <tableColumn id="21" xr3:uid="{E9016094-D472-43CB-9F1C-01E35F014222}" name="X [μm]"/>
    <tableColumn id="20" xr3:uid="{CB212986-04C3-4376-8CED-CB338A8BFFCA}" name="Y [μm]"/>
    <tableColumn id="6" xr3:uid="{94ECE469-D051-40C9-9627-D132842512F7}" name="Temp [°C]"/>
    <tableColumn id="7" xr3:uid="{D861EBB7-9821-4E0D-B73E-066208C6AFE1}" name="Ampl. [V]"/>
    <tableColumn id="22" xr3:uid="{BC0D86B2-B6AC-4DEA-BA87-2AA8BD626305}" name="Amplification"/>
    <tableColumn id="8" xr3:uid="{E0B12866-4A25-4CC3-B494-F3CA345F3A9F}" name="Freq. [Hz]"/>
    <tableColumn id="9" xr3:uid="{F901F95A-863E-44CB-8E3E-1E6FF302AB1A}" name="Phase delay"/>
    <tableColumn id="10" xr3:uid="{3FC5CC1C-8106-4E80-9A04-937A43396E3C}" name="Pulsetime [s]"/>
    <tableColumn id="11" xr3:uid="{9B1D02CF-6257-4BD0-BA51-9F0FF0FAD90A}" name="DDSAmp"/>
    <tableColumn id="12" xr3:uid="{B60A5578-3067-4A4E-8137-C41E8400CFD3}" name="Cycles"/>
    <tableColumn id="13" xr3:uid="{71025AF6-27B5-4795-AD08-449EC58FB460}" name="Sample Rate"/>
    <tableColumn id="14" xr3:uid="{9DF082DD-3631-4E4F-A1D5-CB07288251A4}" name="Low Pass Filter"/>
    <tableColumn id="15" xr3:uid="{56D6B8D1-D09B-4BD0-B314-A61CF13E650A}" name="Channel"/>
    <tableColumn id="16" xr3:uid="{B194B596-220B-47D6-AE67-B53CAA3319B8}" name="Value"/>
    <tableColumn id="17" xr3:uid="{14DF5B0C-CD84-4D00-9DB1-B32C755F1501}" name="df"/>
    <tableColumn id="18" xr3:uid="{EC4B855E-22F9-42AF-8FC9-686E27984D98}" name="Q"/>
    <tableColumn id="19" xr3:uid="{0014BE09-7F9C-4AC1-8490-DD667E83A32F}" name="Description"/>
  </tableColumns>
  <tableStyleInfo name="TableStyleLight21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BA135BF0-2AC1-41F3-86AF-816D4E7588EE}" name="Table1764" displayName="Table1764" ref="CL2:CN3" totalsRowShown="0">
  <autoFilter ref="CL2:CN3" xr:uid="{01436518-E74B-4777-B35C-48933689EA5E}"/>
  <tableColumns count="3">
    <tableColumn id="1" xr3:uid="{8D7E0704-3C5A-4FE5-9A04-1133CE72E1AE}" name="T_S [°C]"/>
    <tableColumn id="2" xr3:uid="{77F179CB-18C1-4B15-9D04-FFFA96E1D500}" name="T_R[°C]"/>
    <tableColumn id="3" xr3:uid="{79D93E39-7872-461B-B0DC-6FE7446AC162}" name="ΔT [°C]"/>
  </tableColumns>
  <tableStyleInfo name="TableStyleLight20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6B542D9D-9C77-4341-B65F-E6F3B239FFA4}" name="Table4872" displayName="Table4872" ref="I2:W7" totalsRowShown="0" headerRowDxfId="137" dataDxfId="136">
  <autoFilter ref="I2:W7" xr:uid="{152C339B-2398-4CDA-BF56-D44F5D20451B}"/>
  <tableColumns count="15">
    <tableColumn id="1" xr3:uid="{F3926C9E-211C-4FC3-A86D-559360F1A2C1}" name="Nr." dataDxfId="135"/>
    <tableColumn id="2" xr3:uid="{31DD6572-4CFC-4433-A74F-B314079B400B}" name="Filename" dataDxfId="134"/>
    <tableColumn id="3" xr3:uid="{F8D7A19A-E4D7-4BFA-814F-F0F51776EC07}" name="Date" dataDxfId="133"/>
    <tableColumn id="4" xr3:uid="{1E1F9BBB-5BA9-4E19-B896-15EBE86E17B8}" name="Scan-Mode" dataDxfId="132"/>
    <tableColumn id="5" xr3:uid="{0D12D79E-8839-4419-B551-B4F912A1235E}" name="Size [μm]" dataDxfId="131"/>
    <tableColumn id="6" xr3:uid="{152F4CA3-04EE-4337-8CE4-5E646E93F788}" name="Resolution" dataDxfId="130"/>
    <tableColumn id="7" xr3:uid="{8B4AF890-C30B-4DEA-A065-8CD6DFCE2B85}" name="Used_Tip" dataDxfId="129"/>
    <tableColumn id="8" xr3:uid="{A4341D34-5682-4AA3-B13D-C2953D3FF47C}" name="k [N/m]" dataDxfId="128"/>
    <tableColumn id="9" xr3:uid="{C44B842B-B10E-4724-8AA3-874A30F87A00}" name="f_r [kHz]" dataDxfId="127">
      <calculatedColumnFormula>Table4872[[#This Row],[Drive-Freq '[kHz']]]/0.99</calculatedColumnFormula>
    </tableColumn>
    <tableColumn id="10" xr3:uid="{BBF78A8A-4AB4-4F07-8E0B-752E3C018A87}" name="I-Gain" dataDxfId="126"/>
    <tableColumn id="11" xr3:uid="{0543DDBD-1C73-4CEC-84BA-0CF219CF5C43}" name="Scan speed [Hz]" dataDxfId="125"/>
    <tableColumn id="12" xr3:uid="{8FB5B314-ED1E-4576-8E8F-FFC38698625C}" name="Setpoint [V]" dataDxfId="124"/>
    <tableColumn id="13" xr3:uid="{0514A42B-CBA9-4D09-8D06-579D2EDDB3E7}" name="Drive-Freq [kHz]" dataDxfId="123"/>
    <tableColumn id="14" xr3:uid="{DD16AE3E-20DB-496C-9788-0BE574CCE12B}" name="Drive Amp [mV]" dataDxfId="122"/>
    <tableColumn id="15" xr3:uid="{24EA0911-939C-4DE4-9C6C-88D91174445E}" name="Description" dataDxfId="121"/>
  </tableColumns>
  <tableStyleInfo name="TableStyleLight16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8E8922B3-7B13-4645-8811-5F1DF719D27F}" name="Table57973" displayName="Table57973" ref="Y2:AO11" totalsRowShown="0" headerRowDxfId="120" dataDxfId="119">
  <autoFilter ref="Y2:AO11" xr:uid="{11266CDF-124E-4CC1-9EB9-1FBFEA7ED234}"/>
  <tableColumns count="17">
    <tableColumn id="1" xr3:uid="{9EA25E01-5B62-4DF7-B09A-AEFE83FC0649}" name="Nr." dataDxfId="118"/>
    <tableColumn id="2" xr3:uid="{9BC4B681-95C3-45FB-9E10-7AE72547408E}" name="Filename" dataDxfId="117"/>
    <tableColumn id="3" xr3:uid="{EE9475B7-0CDF-4389-BE43-F9121C68F7E8}" name="Date" dataDxfId="116"/>
    <tableColumn id="4" xr3:uid="{E6F328BB-DB2D-4A97-947D-ECBCAE289FBF}" name="Scan-Mode" dataDxfId="115"/>
    <tableColumn id="5" xr3:uid="{01CC7131-8F34-4FE8-8847-997F7EFCDD6D}" name="Size [μm]" dataDxfId="114"/>
    <tableColumn id="6" xr3:uid="{CF758D8E-EC73-4E11-8812-E46B9264DEF9}" name="Resolution" dataDxfId="113"/>
    <tableColumn id="7" xr3:uid="{87C73B65-01EC-461B-8D89-1647EE3209E4}" name="Used_Tip" dataDxfId="112"/>
    <tableColumn id="8" xr3:uid="{7C695307-8278-4E18-ABE4-AA5F01CA9F7C}" name="k [N/m]" dataDxfId="111"/>
    <tableColumn id="9" xr3:uid="{FDF75166-0356-46A5-A656-0B36046391DC}" name="Defl InvOLS [nm/V]" dataDxfId="110"/>
    <tableColumn id="10" xr3:uid="{25431B4F-C19E-400B-8750-925E7D4BA446}" name="Amp InvOLS [nm/V]" dataDxfId="109"/>
    <tableColumn id="11" xr3:uid="{24B62C30-AB69-4657-860F-2DA9DF50B295}" name="Scan speed [Hz]" dataDxfId="108"/>
    <tableColumn id="12" xr3:uid="{5E4F92AD-2A45-429B-8261-0D9F01055627}" name="Setpoint [V]" dataDxfId="107"/>
    <tableColumn id="13" xr3:uid="{DF092EAA-BF1B-4B48-BE16-5034807F4641}" name="Drive-Freq [kHz]" dataDxfId="106"/>
    <tableColumn id="14" xr3:uid="{FF5509B1-08B7-4F85-A6AE-B2E37C32DE27}" name="Drive Amp [V]" dataDxfId="105"/>
    <tableColumn id="15" xr3:uid="{69B09974-0565-4AE7-BFD1-F6C6C719A8CA}" name="LIA-factor [V]" dataDxfId="104"/>
    <tableColumn id="16" xr3:uid="{98E1A85E-4427-4CEF-B5CC-9D5CD71648C2}" name="LIA-T_const [s]" dataDxfId="103"/>
    <tableColumn id="17" xr3:uid="{CA3CE8E9-27F4-41A9-BD0B-0480BF168BDA}" name="Description" dataDxfId="102"/>
  </tableColumns>
  <tableStyleInfo name="TableStyleLight17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18A4A78C-571A-4DF8-818F-A0CF099E5D49}" name="Table974" displayName="Table974" ref="A2:G7" totalsRowShown="0" headerRowDxfId="101" dataDxfId="100">
  <autoFilter ref="A2:G7" xr:uid="{9F7274D9-08D9-4811-B56D-E3F61F93CD17}"/>
  <tableColumns count="7">
    <tableColumn id="1" xr3:uid="{CBE0EE49-E74D-41F7-8F27-68FE35798A15}" name="Nr." dataDxfId="99"/>
    <tableColumn id="2" xr3:uid="{C5AFEF4B-5DA5-4EBC-9134-64E070F24C26}" name="Filename" dataDxfId="98"/>
    <tableColumn id="3" xr3:uid="{57D3CB90-CBF5-4EE6-8B74-0780E8752D22}" name="Date" dataDxfId="97"/>
    <tableColumn id="4" xr3:uid="{F2D18DCC-B22D-4C4C-BC7E-20998C657193}" name="BF/DF" dataDxfId="96"/>
    <tableColumn id="5" xr3:uid="{408377C2-5066-4A4D-BA34-0BEE99ACC99A}" name="Magn." dataDxfId="95"/>
    <tableColumn id="6" xr3:uid="{8ECFBE34-2147-480D-9AFE-B6B9AB42D802}" name="Resolution" dataDxfId="94"/>
    <tableColumn id="7" xr3:uid="{FD74D585-0720-45A1-8AF5-8884362BDB8F}" name="Description" dataDxfId="93"/>
  </tableColumns>
  <tableStyleInfo name="TableStyleLight15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FB22249B-990B-4D69-94A9-09BDD6451AE6}" name="Table1175" displayName="Table1175" ref="AQ2:AW10" totalsRowShown="0" headerRowDxfId="92">
  <autoFilter ref="AQ2:AW10" xr:uid="{F58A9E9C-9B7B-48E5-9772-DF8637E345A4}"/>
  <tableColumns count="7">
    <tableColumn id="1" xr3:uid="{ED0E3417-5A58-4F12-B343-57F652174B7A}" name="Nr."/>
    <tableColumn id="2" xr3:uid="{151A9D59-59C3-433A-B27E-49FF54CF45CB}" name="Filename"/>
    <tableColumn id="3" xr3:uid="{363C47A4-B9C1-449E-91FA-6A1734C4E52A}" name="Date"/>
    <tableColumn id="4" xr3:uid="{49398778-3834-49FA-9DC7-CE4BF19BE1A2}" name="Type"/>
    <tableColumn id="5" xr3:uid="{9ECDEB8C-6D95-48C2-AFC5-D30CCC4BE3D7}" name="Used Tip"/>
    <tableColumn id="7" xr3:uid="{9800F129-56DE-4AE1-BC64-73610492E8DF}" name="Opt. Value"/>
    <tableColumn id="6" xr3:uid="{0684DF91-D9F5-42E8-A78E-D12A1B3C635F}" name="Description"/>
  </tableColumns>
  <tableStyleInfo name="TableStyleLight18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CB0C4F7B-67FE-41C8-BAC8-FF9458972CDA}" name="Table1376" displayName="Table1376" ref="AY2:BL4" totalsRowShown="0">
  <autoFilter ref="AY2:BL4" xr:uid="{1EE7F7C9-40CB-4CBA-AE05-A5F5DBED428F}"/>
  <tableColumns count="14">
    <tableColumn id="1" xr3:uid="{776E8809-53BE-4B6C-A7A2-9F565B82EFA6}" name="Nr."/>
    <tableColumn id="2" xr3:uid="{A71EAE7F-0DCE-431F-B002-F0E4D94130D3}" name="Filename"/>
    <tableColumn id="3" xr3:uid="{132E515E-9829-496E-B818-EDB8451E8595}" name="Date "/>
    <tableColumn id="12" xr3:uid="{B54295C0-BF05-4494-9765-F4980160E80F}" name="Mode"/>
    <tableColumn id="13" xr3:uid="{695A06C3-3C4B-476D-AE4F-C4DBD48805D2}" name="Resolution"/>
    <tableColumn id="4" xr3:uid="{93E4182D-D0CD-41C5-8F1F-A4F9D7EEBB7C}" name="Size [μm]"/>
    <tableColumn id="5" xr3:uid="{281A99F7-0682-49B0-A127-43D5BE906766}" name="Shape"/>
    <tableColumn id="6" xr3:uid="{FC5960B3-9868-452E-8EAE-2F1ECE41BDC3}" name="Used Tip"/>
    <tableColumn id="14" xr3:uid="{196566A4-058D-40F2-B4E6-519C656A05DB}" name="k [N/m]"/>
    <tableColumn id="15" xr3:uid="{5F7F2756-D795-4B75-B271-74E5052B0DE9}" name="Defl InvOLS [nm/V]"/>
    <tableColumn id="7" xr3:uid="{CC0A3AE7-DAE9-4B59-BEB5-94CFB5A02F65}" name="Pol. Vol. [V]"/>
    <tableColumn id="8" xr3:uid="{F9670852-E51F-453E-8BB4-E37C337E2324}" name="Scan speed [Hz]"/>
    <tableColumn id="9" xr3:uid="{6CA098F6-38C4-4204-BE2E-EABD6596C03C}" name="Setpoint [V]"/>
    <tableColumn id="11" xr3:uid="{E3F566D7-091E-4E42-997D-B7A5CFF0FC3E}" name="Description"/>
  </tableColumns>
  <tableStyleInfo name="TableStyleLight19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462532C4-7127-454B-BA09-2A33A5449492}" name="Table1577" displayName="Table1577" ref="BN2:CJ35" totalsRowShown="0">
  <autoFilter ref="BN2:CJ35" xr:uid="{58F5CB05-C3EA-4833-B60B-ABF8814FFC54}"/>
  <tableColumns count="23">
    <tableColumn id="1" xr3:uid="{CA5376FE-E14F-48BB-9493-8A0ABFF53E8F}" name="Nr."/>
    <tableColumn id="2" xr3:uid="{9B5B3653-B635-4088-B2A5-9847249E9257}" name="Filename "/>
    <tableColumn id="3" xr3:uid="{85E34E49-12ED-4E76-9CCA-66D630B20E1D}" name="Date"/>
    <tableColumn id="4" xr3:uid="{C8882D4C-0ABE-4168-B490-E448A3920EF6}" name="Reference Scan"/>
    <tableColumn id="23" xr3:uid="{23F88340-310D-4D56-89F0-522BA183A175}" name="Type"/>
    <tableColumn id="5" xr3:uid="{5F19DA2C-B939-465B-BF40-A92D2E63ADE8}" name="Spot"/>
    <tableColumn id="21" xr3:uid="{1BD61014-66C4-4E3F-BEBB-AF7AFA8E14A8}" name="X [μm]"/>
    <tableColumn id="20" xr3:uid="{9DA1B222-3975-47BB-A24F-7D8F307EE9C1}" name="Y [μm]"/>
    <tableColumn id="6" xr3:uid="{911090D0-3604-4B26-8BA8-FB8B79D25B1C}" name="Temp [°C]"/>
    <tableColumn id="7" xr3:uid="{EB0C53C2-0C8D-4D5D-9E6C-E30CF2758D10}" name="Ampl. [V]"/>
    <tableColumn id="22" xr3:uid="{544F8615-C5AB-45DC-AABC-9A95EEA8B1C4}" name="Amplification"/>
    <tableColumn id="8" xr3:uid="{75F5290D-7C25-474E-883E-B60729981322}" name="Freq. [Hz]"/>
    <tableColumn id="9" xr3:uid="{4A024ABC-88B9-434F-9B93-3F4E9EF6992E}" name="Phase delay"/>
    <tableColumn id="10" xr3:uid="{BB55934B-E8E0-4AE9-9A7D-B89BC70C68DE}" name="Pulsetime [s]"/>
    <tableColumn id="11" xr3:uid="{7D8CBE0C-B56B-4C9A-B133-CEE8593707DF}" name="DDSAmp"/>
    <tableColumn id="12" xr3:uid="{0024DDAA-CB7C-4777-B7E8-1CDFCFB825DE}" name="Cycles"/>
    <tableColumn id="13" xr3:uid="{3ABD9ED9-8688-4883-960A-CC5E5249B0E8}" name="Sample Rate"/>
    <tableColumn id="14" xr3:uid="{08572A29-E50D-42FF-9952-64B9CFDCAFBD}" name="Low Pass Filter"/>
    <tableColumn id="15" xr3:uid="{1324EA68-4EDE-4755-B160-085B424FB359}" name="Channel"/>
    <tableColumn id="16" xr3:uid="{04B9D37E-7976-4CC3-B2AC-64F0801C54A4}" name="Value"/>
    <tableColumn id="17" xr3:uid="{4FAF7658-086C-4279-9AE4-5D78945A9B0F}" name="df"/>
    <tableColumn id="18" xr3:uid="{E6EE8DD3-DEAE-467A-8457-57D2113C9E49}" name="Q"/>
    <tableColumn id="19" xr3:uid="{64C0A27D-DDF6-4571-BDE3-8906340EB564}" name="Description"/>
  </tableColumns>
  <tableStyleInfo name="TableStyleLight21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3E53EDEB-F40A-4663-BFAF-CF1D58E19633}" name="Table1778" displayName="Table1778" ref="CL2:CN3" totalsRowShown="0">
  <autoFilter ref="CL2:CN3" xr:uid="{01436518-E74B-4777-B35C-48933689EA5E}"/>
  <tableColumns count="3">
    <tableColumn id="1" xr3:uid="{ECD01877-92E9-499B-853C-79067AEB203F}" name="T_S [°C]"/>
    <tableColumn id="2" xr3:uid="{AA98CCFA-C131-4711-B74B-374692611ADF}" name="T_R[°C]"/>
    <tableColumn id="3" xr3:uid="{97C62DA9-26F0-4977-B0A8-9B6967CBB486}" name="ΔT [°C]"/>
  </tableColumns>
  <tableStyleInfo name="TableStyleLight20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52C339B-2398-4CDA-BF56-D44F5D20451B}" name="Table48" displayName="Table48" ref="I2:W4" totalsRowShown="0" headerRowDxfId="91" dataDxfId="90">
  <autoFilter ref="I2:W4" xr:uid="{152C339B-2398-4CDA-BF56-D44F5D20451B}"/>
  <tableColumns count="15">
    <tableColumn id="1" xr3:uid="{8B1D50D9-53AA-489B-88E4-54532B1518F5}" name="Nr." dataDxfId="89"/>
    <tableColumn id="2" xr3:uid="{30B3A185-316D-40BE-9F97-C1314A129B3D}" name="Filename" dataDxfId="88"/>
    <tableColumn id="3" xr3:uid="{013516CB-2EF8-478C-9126-F141161447FD}" name="Date" dataDxfId="87"/>
    <tableColumn id="4" xr3:uid="{CE20FF59-0582-44B8-86A6-D27D83F11B7B}" name="Scan-Mode" dataDxfId="86"/>
    <tableColumn id="5" xr3:uid="{51158408-04A6-4215-A440-B42BFFEF8526}" name="Size [μm]" dataDxfId="85"/>
    <tableColumn id="6" xr3:uid="{E808341D-3E4E-44F0-9373-892620F54BD0}" name="Resolution" dataDxfId="84"/>
    <tableColumn id="7" xr3:uid="{25867FEF-5937-4C13-BB28-5130FA4DB102}" name="Used_Tip" dataDxfId="83"/>
    <tableColumn id="8" xr3:uid="{490444C4-9530-4BE7-BFBA-88063FB808BD}" name="k [N/m]" dataDxfId="82"/>
    <tableColumn id="9" xr3:uid="{0A4E00F8-4FF5-46F1-AD56-A7A282FBA809}" name="f_r [kHz]" dataDxfId="81"/>
    <tableColumn id="10" xr3:uid="{24C6E52F-3F8B-47EA-BF41-C50A0521DD8F}" name="I-Gain" dataDxfId="80"/>
    <tableColumn id="11" xr3:uid="{5384CB78-73B3-43C7-8F05-93BB1D59E5C5}" name="Scan speed [Hz]" dataDxfId="79"/>
    <tableColumn id="12" xr3:uid="{8D91B846-7B24-4462-8793-BCD5350F3D6D}" name="Setpoint [V]" dataDxfId="78"/>
    <tableColumn id="13" xr3:uid="{EBC590DE-D205-40AA-8381-BBD31EAFCCAA}" name="Drive-Freq [kHz]" dataDxfId="77"/>
    <tableColumn id="14" xr3:uid="{DA345A12-3421-417B-8255-BB7B57F12258}" name="Drive Amp [V]" dataDxfId="76"/>
    <tableColumn id="15" xr3:uid="{073D0E27-7E5E-41D6-A994-B1E1A625B03D}" name="Description" dataDxfId="75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3.xml"/><Relationship Id="rId3" Type="http://schemas.openxmlformats.org/officeDocument/2006/relationships/table" Target="../tables/table58.xml"/><Relationship Id="rId7" Type="http://schemas.openxmlformats.org/officeDocument/2006/relationships/table" Target="../tables/table62.xml"/><Relationship Id="rId2" Type="http://schemas.openxmlformats.org/officeDocument/2006/relationships/table" Target="../tables/table57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61.xml"/><Relationship Id="rId5" Type="http://schemas.openxmlformats.org/officeDocument/2006/relationships/table" Target="../tables/table60.xml"/><Relationship Id="rId4" Type="http://schemas.openxmlformats.org/officeDocument/2006/relationships/table" Target="../tables/table59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0.xml"/><Relationship Id="rId3" Type="http://schemas.openxmlformats.org/officeDocument/2006/relationships/table" Target="../tables/table65.xml"/><Relationship Id="rId7" Type="http://schemas.openxmlformats.org/officeDocument/2006/relationships/table" Target="../tables/table69.xml"/><Relationship Id="rId2" Type="http://schemas.openxmlformats.org/officeDocument/2006/relationships/table" Target="../tables/table64.xml"/><Relationship Id="rId1" Type="http://schemas.openxmlformats.org/officeDocument/2006/relationships/printerSettings" Target="../printerSettings/printerSettings11.bin"/><Relationship Id="rId6" Type="http://schemas.openxmlformats.org/officeDocument/2006/relationships/table" Target="../tables/table68.xml"/><Relationship Id="rId5" Type="http://schemas.openxmlformats.org/officeDocument/2006/relationships/table" Target="../tables/table67.xml"/><Relationship Id="rId4" Type="http://schemas.openxmlformats.org/officeDocument/2006/relationships/table" Target="../tables/table66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7.xml"/><Relationship Id="rId3" Type="http://schemas.openxmlformats.org/officeDocument/2006/relationships/table" Target="../tables/table72.xml"/><Relationship Id="rId7" Type="http://schemas.openxmlformats.org/officeDocument/2006/relationships/table" Target="../tables/table76.xml"/><Relationship Id="rId2" Type="http://schemas.openxmlformats.org/officeDocument/2006/relationships/table" Target="../tables/table71.xml"/><Relationship Id="rId1" Type="http://schemas.openxmlformats.org/officeDocument/2006/relationships/printerSettings" Target="../printerSettings/printerSettings12.bin"/><Relationship Id="rId6" Type="http://schemas.openxmlformats.org/officeDocument/2006/relationships/table" Target="../tables/table75.xml"/><Relationship Id="rId5" Type="http://schemas.openxmlformats.org/officeDocument/2006/relationships/table" Target="../tables/table74.xml"/><Relationship Id="rId4" Type="http://schemas.openxmlformats.org/officeDocument/2006/relationships/table" Target="../tables/table7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4.xml"/><Relationship Id="rId3" Type="http://schemas.openxmlformats.org/officeDocument/2006/relationships/table" Target="../tables/table79.xml"/><Relationship Id="rId7" Type="http://schemas.openxmlformats.org/officeDocument/2006/relationships/table" Target="../tables/table83.xml"/><Relationship Id="rId2" Type="http://schemas.openxmlformats.org/officeDocument/2006/relationships/table" Target="../tables/table78.xml"/><Relationship Id="rId1" Type="http://schemas.openxmlformats.org/officeDocument/2006/relationships/printerSettings" Target="../printerSettings/printerSettings13.bin"/><Relationship Id="rId6" Type="http://schemas.openxmlformats.org/officeDocument/2006/relationships/table" Target="../tables/table82.xml"/><Relationship Id="rId5" Type="http://schemas.openxmlformats.org/officeDocument/2006/relationships/table" Target="../tables/table81.xml"/><Relationship Id="rId4" Type="http://schemas.openxmlformats.org/officeDocument/2006/relationships/table" Target="../tables/table80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1.xml"/><Relationship Id="rId3" Type="http://schemas.openxmlformats.org/officeDocument/2006/relationships/table" Target="../tables/table86.xml"/><Relationship Id="rId7" Type="http://schemas.openxmlformats.org/officeDocument/2006/relationships/table" Target="../tables/table90.xml"/><Relationship Id="rId2" Type="http://schemas.openxmlformats.org/officeDocument/2006/relationships/table" Target="../tables/table85.xml"/><Relationship Id="rId1" Type="http://schemas.openxmlformats.org/officeDocument/2006/relationships/printerSettings" Target="../printerSettings/printerSettings14.bin"/><Relationship Id="rId6" Type="http://schemas.openxmlformats.org/officeDocument/2006/relationships/table" Target="../tables/table89.xml"/><Relationship Id="rId5" Type="http://schemas.openxmlformats.org/officeDocument/2006/relationships/table" Target="../tables/table88.xml"/><Relationship Id="rId4" Type="http://schemas.openxmlformats.org/officeDocument/2006/relationships/table" Target="../tables/table87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8.xml"/><Relationship Id="rId3" Type="http://schemas.openxmlformats.org/officeDocument/2006/relationships/table" Target="../tables/table93.xml"/><Relationship Id="rId7" Type="http://schemas.openxmlformats.org/officeDocument/2006/relationships/table" Target="../tables/table97.xml"/><Relationship Id="rId2" Type="http://schemas.openxmlformats.org/officeDocument/2006/relationships/table" Target="../tables/table92.xml"/><Relationship Id="rId1" Type="http://schemas.openxmlformats.org/officeDocument/2006/relationships/printerSettings" Target="../printerSettings/printerSettings15.bin"/><Relationship Id="rId6" Type="http://schemas.openxmlformats.org/officeDocument/2006/relationships/table" Target="../tables/table96.xml"/><Relationship Id="rId5" Type="http://schemas.openxmlformats.org/officeDocument/2006/relationships/table" Target="../tables/table95.xml"/><Relationship Id="rId4" Type="http://schemas.openxmlformats.org/officeDocument/2006/relationships/table" Target="../tables/table94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5.xml"/><Relationship Id="rId3" Type="http://schemas.openxmlformats.org/officeDocument/2006/relationships/table" Target="../tables/table100.xml"/><Relationship Id="rId7" Type="http://schemas.openxmlformats.org/officeDocument/2006/relationships/table" Target="../tables/table104.xml"/><Relationship Id="rId2" Type="http://schemas.openxmlformats.org/officeDocument/2006/relationships/table" Target="../tables/table99.xml"/><Relationship Id="rId1" Type="http://schemas.openxmlformats.org/officeDocument/2006/relationships/printerSettings" Target="../printerSettings/printerSettings16.bin"/><Relationship Id="rId6" Type="http://schemas.openxmlformats.org/officeDocument/2006/relationships/table" Target="../tables/table103.xml"/><Relationship Id="rId5" Type="http://schemas.openxmlformats.org/officeDocument/2006/relationships/table" Target="../tables/table102.xml"/><Relationship Id="rId4" Type="http://schemas.openxmlformats.org/officeDocument/2006/relationships/table" Target="../tables/table101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2.xml"/><Relationship Id="rId3" Type="http://schemas.openxmlformats.org/officeDocument/2006/relationships/table" Target="../tables/table107.xml"/><Relationship Id="rId7" Type="http://schemas.openxmlformats.org/officeDocument/2006/relationships/table" Target="../tables/table111.xml"/><Relationship Id="rId2" Type="http://schemas.openxmlformats.org/officeDocument/2006/relationships/table" Target="../tables/table106.xml"/><Relationship Id="rId1" Type="http://schemas.openxmlformats.org/officeDocument/2006/relationships/printerSettings" Target="../printerSettings/printerSettings17.bin"/><Relationship Id="rId6" Type="http://schemas.openxmlformats.org/officeDocument/2006/relationships/table" Target="../tables/table110.xml"/><Relationship Id="rId5" Type="http://schemas.openxmlformats.org/officeDocument/2006/relationships/table" Target="../tables/table109.xml"/><Relationship Id="rId4" Type="http://schemas.openxmlformats.org/officeDocument/2006/relationships/table" Target="../tables/table10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1.xml"/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5.xml"/><Relationship Id="rId3" Type="http://schemas.openxmlformats.org/officeDocument/2006/relationships/table" Target="../tables/table30.xml"/><Relationship Id="rId7" Type="http://schemas.openxmlformats.org/officeDocument/2006/relationships/table" Target="../tables/table34.xml"/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33.xml"/><Relationship Id="rId5" Type="http://schemas.openxmlformats.org/officeDocument/2006/relationships/table" Target="../tables/table32.xml"/><Relationship Id="rId4" Type="http://schemas.openxmlformats.org/officeDocument/2006/relationships/table" Target="../tables/table3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2.xml"/><Relationship Id="rId3" Type="http://schemas.openxmlformats.org/officeDocument/2006/relationships/table" Target="../tables/table37.xml"/><Relationship Id="rId7" Type="http://schemas.openxmlformats.org/officeDocument/2006/relationships/table" Target="../tables/table41.xml"/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40.xml"/><Relationship Id="rId5" Type="http://schemas.openxmlformats.org/officeDocument/2006/relationships/table" Target="../tables/table39.xml"/><Relationship Id="rId4" Type="http://schemas.openxmlformats.org/officeDocument/2006/relationships/table" Target="../tables/table38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9.xml"/><Relationship Id="rId3" Type="http://schemas.openxmlformats.org/officeDocument/2006/relationships/table" Target="../tables/table44.xml"/><Relationship Id="rId7" Type="http://schemas.openxmlformats.org/officeDocument/2006/relationships/table" Target="../tables/table48.xml"/><Relationship Id="rId2" Type="http://schemas.openxmlformats.org/officeDocument/2006/relationships/table" Target="../tables/table43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47.xml"/><Relationship Id="rId5" Type="http://schemas.openxmlformats.org/officeDocument/2006/relationships/table" Target="../tables/table46.xml"/><Relationship Id="rId4" Type="http://schemas.openxmlformats.org/officeDocument/2006/relationships/table" Target="../tables/table45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6.xml"/><Relationship Id="rId3" Type="http://schemas.openxmlformats.org/officeDocument/2006/relationships/table" Target="../tables/table51.xml"/><Relationship Id="rId7" Type="http://schemas.openxmlformats.org/officeDocument/2006/relationships/table" Target="../tables/table55.xml"/><Relationship Id="rId2" Type="http://schemas.openxmlformats.org/officeDocument/2006/relationships/table" Target="../tables/table50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54.xml"/><Relationship Id="rId5" Type="http://schemas.openxmlformats.org/officeDocument/2006/relationships/table" Target="../tables/table53.xml"/><Relationship Id="rId4" Type="http://schemas.openxmlformats.org/officeDocument/2006/relationships/table" Target="../tables/table5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B88BB-9AFB-43A9-9695-4CF3CAF2BB0E}">
  <dimension ref="A1:AC27"/>
  <sheetViews>
    <sheetView workbookViewId="0">
      <selection activeCell="J29" sqref="J29"/>
    </sheetView>
  </sheetViews>
  <sheetFormatPr defaultRowHeight="15"/>
  <cols>
    <col min="1" max="1" width="5.7109375" bestFit="1" customWidth="1"/>
    <col min="2" max="2" width="13.85546875" bestFit="1" customWidth="1"/>
    <col min="3" max="3" width="16.85546875" bestFit="1" customWidth="1"/>
    <col min="4" max="4" width="6.85546875" bestFit="1" customWidth="1"/>
    <col min="5" max="5" width="7.28515625" bestFit="1" customWidth="1"/>
    <col min="6" max="6" width="6" bestFit="1" customWidth="1"/>
    <col min="7" max="7" width="9.42578125" bestFit="1" customWidth="1"/>
    <col min="8" max="8" width="17" bestFit="1" customWidth="1"/>
    <col min="9" max="9" width="10.28515625" customWidth="1"/>
    <col min="10" max="10" width="13.7109375" bestFit="1" customWidth="1"/>
    <col min="11" max="11" width="14.42578125" bestFit="1" customWidth="1"/>
    <col min="12" max="12" width="12.85546875" bestFit="1" customWidth="1"/>
    <col min="13" max="13" width="8.85546875" bestFit="1" customWidth="1"/>
    <col min="14" max="14" width="12.42578125" bestFit="1" customWidth="1"/>
    <col min="16" max="16" width="6.85546875" bestFit="1" customWidth="1"/>
    <col min="18" max="18" width="12.7109375" bestFit="1" customWidth="1"/>
    <col min="19" max="19" width="14.5703125" bestFit="1" customWidth="1"/>
    <col min="20" max="21" width="4.5703125" bestFit="1" customWidth="1"/>
    <col min="22" max="22" width="7.7109375" bestFit="1" customWidth="1"/>
    <col min="24" max="24" width="4.85546875" bestFit="1" customWidth="1"/>
    <col min="25" max="25" width="11.42578125" bestFit="1" customWidth="1"/>
    <col min="26" max="26" width="12.140625" bestFit="1" customWidth="1"/>
    <col min="27" max="27" width="10.5703125" bestFit="1" customWidth="1"/>
    <col min="28" max="28" width="6.5703125" bestFit="1" customWidth="1"/>
    <col min="29" max="29" width="8.28515625" bestFit="1" customWidth="1"/>
  </cols>
  <sheetData>
    <row r="1" spans="1:29" ht="15.75" thickBot="1">
      <c r="A1" s="86" t="s">
        <v>0</v>
      </c>
      <c r="B1" s="87"/>
      <c r="C1" s="87"/>
      <c r="D1" s="87"/>
      <c r="E1" s="87"/>
      <c r="F1" s="87"/>
      <c r="G1" s="88"/>
      <c r="H1" s="86" t="s">
        <v>1</v>
      </c>
      <c r="I1" s="87"/>
      <c r="J1" s="87"/>
      <c r="K1" s="87"/>
      <c r="L1" s="87"/>
      <c r="M1" s="87"/>
      <c r="N1" s="87"/>
      <c r="O1" s="87"/>
      <c r="P1" s="88"/>
      <c r="R1" s="83" t="s">
        <v>0</v>
      </c>
      <c r="S1" s="84"/>
      <c r="T1" s="84"/>
      <c r="U1" s="84"/>
      <c r="V1" s="85"/>
      <c r="W1" s="83" t="s">
        <v>1</v>
      </c>
      <c r="X1" s="84"/>
      <c r="Y1" s="84"/>
      <c r="Z1" s="84"/>
      <c r="AA1" s="84"/>
      <c r="AB1" s="84"/>
      <c r="AC1" s="85"/>
    </row>
    <row r="2" spans="1:29" ht="15.75" thickBot="1">
      <c r="A2" t="s">
        <v>1452</v>
      </c>
      <c r="B2" t="s">
        <v>1453</v>
      </c>
      <c r="C2" t="s">
        <v>4</v>
      </c>
      <c r="D2" t="s">
        <v>1420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R2" s="35" t="s">
        <v>3</v>
      </c>
      <c r="S2" s="36" t="s">
        <v>4</v>
      </c>
      <c r="T2" s="36" t="s">
        <v>5</v>
      </c>
      <c r="U2" s="36" t="s">
        <v>6</v>
      </c>
      <c r="V2" s="37" t="s">
        <v>7</v>
      </c>
      <c r="W2" s="35" t="s">
        <v>8</v>
      </c>
      <c r="X2" s="36" t="s">
        <v>9</v>
      </c>
      <c r="Y2" s="36" t="s">
        <v>10</v>
      </c>
      <c r="Z2" s="36" t="s">
        <v>11</v>
      </c>
      <c r="AA2" s="36" t="s">
        <v>12</v>
      </c>
      <c r="AB2" s="36" t="s">
        <v>13</v>
      </c>
      <c r="AC2" s="37" t="s">
        <v>14</v>
      </c>
    </row>
    <row r="3" spans="1:29" ht="18.75" thickBot="1">
      <c r="A3" s="15">
        <v>0</v>
      </c>
      <c r="B3" s="15" t="s">
        <v>17</v>
      </c>
      <c r="C3" s="15" t="s">
        <v>18</v>
      </c>
      <c r="D3" s="15">
        <v>1</v>
      </c>
      <c r="E3" s="16">
        <v>0</v>
      </c>
      <c r="F3" s="16">
        <v>0</v>
      </c>
      <c r="G3" s="16" t="s">
        <v>1414</v>
      </c>
      <c r="H3" s="17" t="s">
        <v>20</v>
      </c>
      <c r="I3" s="17">
        <v>1</v>
      </c>
      <c r="J3" s="17">
        <v>1</v>
      </c>
      <c r="K3" s="15">
        <v>1</v>
      </c>
      <c r="L3" s="15">
        <v>1</v>
      </c>
      <c r="M3" s="15">
        <v>1</v>
      </c>
      <c r="N3" s="15">
        <v>1</v>
      </c>
      <c r="O3" s="15" t="s">
        <v>19</v>
      </c>
      <c r="P3" s="15" t="s">
        <v>19</v>
      </c>
      <c r="R3" s="38" t="s">
        <v>17</v>
      </c>
      <c r="S3" s="39" t="s">
        <v>1417</v>
      </c>
      <c r="T3" s="40">
        <v>0</v>
      </c>
      <c r="U3" s="40">
        <v>0</v>
      </c>
      <c r="V3" s="41" t="s">
        <v>1414</v>
      </c>
      <c r="W3" s="64">
        <v>1</v>
      </c>
      <c r="X3" s="65">
        <v>1</v>
      </c>
      <c r="Y3" s="65">
        <v>1</v>
      </c>
      <c r="Z3" s="65">
        <v>1</v>
      </c>
      <c r="AA3" s="65">
        <v>1</v>
      </c>
      <c r="AB3" s="65">
        <v>1</v>
      </c>
      <c r="AC3" s="66">
        <v>1</v>
      </c>
    </row>
    <row r="4" spans="1:29" ht="18">
      <c r="A4" s="15">
        <v>1</v>
      </c>
      <c r="B4" s="15" t="s">
        <v>21</v>
      </c>
      <c r="C4" s="15" t="s">
        <v>22</v>
      </c>
      <c r="D4" s="15">
        <v>1</v>
      </c>
      <c r="E4" s="16">
        <v>0.1</v>
      </c>
      <c r="F4" s="16">
        <v>0</v>
      </c>
      <c r="G4" s="16" t="s">
        <v>1414</v>
      </c>
      <c r="H4" s="17" t="s">
        <v>20</v>
      </c>
      <c r="I4" s="17">
        <v>1</v>
      </c>
      <c r="J4" s="17">
        <v>1</v>
      </c>
      <c r="K4" s="15">
        <v>1</v>
      </c>
      <c r="L4" s="15">
        <v>1</v>
      </c>
      <c r="M4" s="15">
        <v>1</v>
      </c>
      <c r="N4" s="15">
        <v>1</v>
      </c>
      <c r="O4" s="15" t="s">
        <v>19</v>
      </c>
      <c r="P4" s="15" t="s">
        <v>19</v>
      </c>
      <c r="R4" s="46" t="s">
        <v>26</v>
      </c>
      <c r="S4" s="47" t="s">
        <v>1418</v>
      </c>
      <c r="T4" s="48">
        <v>0</v>
      </c>
      <c r="U4" s="48">
        <v>2.5000000000000001E-2</v>
      </c>
      <c r="V4" s="49" t="s">
        <v>1414</v>
      </c>
      <c r="W4" s="67">
        <v>1</v>
      </c>
      <c r="X4" s="68">
        <v>1</v>
      </c>
      <c r="Y4" s="68">
        <v>1</v>
      </c>
      <c r="Z4" s="68">
        <v>1</v>
      </c>
      <c r="AA4" s="68">
        <v>1</v>
      </c>
      <c r="AB4" s="68">
        <v>1</v>
      </c>
      <c r="AC4" s="69">
        <v>1</v>
      </c>
    </row>
    <row r="5" spans="1:29" ht="18">
      <c r="A5" s="15">
        <v>2</v>
      </c>
      <c r="B5" s="15" t="s">
        <v>23</v>
      </c>
      <c r="C5" s="15" t="s">
        <v>24</v>
      </c>
      <c r="D5" s="15">
        <v>1</v>
      </c>
      <c r="E5" s="16">
        <v>0</v>
      </c>
      <c r="F5" s="16">
        <v>7.0000000000000007E-2</v>
      </c>
      <c r="G5" s="16" t="s">
        <v>1414</v>
      </c>
      <c r="H5" s="17" t="s">
        <v>20</v>
      </c>
      <c r="I5" s="17">
        <v>1</v>
      </c>
      <c r="J5" s="17">
        <v>1</v>
      </c>
      <c r="K5" s="15">
        <v>1</v>
      </c>
      <c r="L5" s="15">
        <v>1</v>
      </c>
      <c r="M5" s="15">
        <v>1</v>
      </c>
      <c r="N5" s="15">
        <v>1</v>
      </c>
      <c r="O5" s="15" t="s">
        <v>19</v>
      </c>
      <c r="P5" s="15" t="s">
        <v>19</v>
      </c>
      <c r="R5" s="50" t="s">
        <v>27</v>
      </c>
      <c r="S5" s="51" t="s">
        <v>1418</v>
      </c>
      <c r="T5" s="52">
        <v>0</v>
      </c>
      <c r="U5" s="52">
        <v>0.05</v>
      </c>
      <c r="V5" s="53" t="s">
        <v>1414</v>
      </c>
      <c r="W5" s="70">
        <v>1</v>
      </c>
      <c r="X5" s="71">
        <v>1</v>
      </c>
      <c r="Y5" s="71">
        <v>1</v>
      </c>
      <c r="Z5" s="71">
        <v>1</v>
      </c>
      <c r="AA5" s="71">
        <v>1</v>
      </c>
      <c r="AB5" s="71">
        <v>1</v>
      </c>
      <c r="AC5" s="72">
        <v>1</v>
      </c>
    </row>
    <row r="6" spans="1:29" ht="18">
      <c r="A6" s="15">
        <v>3</v>
      </c>
      <c r="B6" s="15" t="s">
        <v>25</v>
      </c>
      <c r="C6" s="15" t="s">
        <v>22</v>
      </c>
      <c r="D6" s="15">
        <v>1</v>
      </c>
      <c r="E6" s="16">
        <v>0.4</v>
      </c>
      <c r="F6" s="16">
        <v>0</v>
      </c>
      <c r="G6" s="16" t="s">
        <v>1414</v>
      </c>
      <c r="H6" s="17" t="s">
        <v>20</v>
      </c>
      <c r="I6" s="17">
        <v>1</v>
      </c>
      <c r="J6" s="17">
        <v>1</v>
      </c>
      <c r="K6" s="15">
        <v>1</v>
      </c>
      <c r="L6" s="15">
        <v>1</v>
      </c>
      <c r="M6" s="15">
        <v>1</v>
      </c>
      <c r="N6" s="15">
        <v>1</v>
      </c>
      <c r="O6" s="15" t="s">
        <v>19</v>
      </c>
      <c r="P6" s="15" t="s">
        <v>19</v>
      </c>
      <c r="R6" s="50" t="s">
        <v>23</v>
      </c>
      <c r="S6" s="51" t="s">
        <v>1418</v>
      </c>
      <c r="T6" s="52">
        <v>0</v>
      </c>
      <c r="U6" s="52">
        <v>7.0000000000000007E-2</v>
      </c>
      <c r="V6" s="53" t="s">
        <v>1414</v>
      </c>
      <c r="W6" s="70">
        <v>1</v>
      </c>
      <c r="X6" s="71">
        <v>1</v>
      </c>
      <c r="Y6" s="71">
        <v>1</v>
      </c>
      <c r="Z6" s="71">
        <v>1</v>
      </c>
      <c r="AA6" s="71">
        <v>1</v>
      </c>
      <c r="AB6" s="71">
        <v>1</v>
      </c>
      <c r="AC6" s="72">
        <v>1</v>
      </c>
    </row>
    <row r="7" spans="1:29" ht="18.75" thickBot="1">
      <c r="A7" s="15">
        <v>4</v>
      </c>
      <c r="B7" s="15" t="s">
        <v>26</v>
      </c>
      <c r="C7" s="15" t="s">
        <v>24</v>
      </c>
      <c r="D7" s="15">
        <v>1</v>
      </c>
      <c r="E7" s="18">
        <v>0</v>
      </c>
      <c r="F7" s="19">
        <v>2.5000000000000001E-2</v>
      </c>
      <c r="G7" s="16" t="s">
        <v>1414</v>
      </c>
      <c r="H7" s="15" t="s">
        <v>20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 t="s">
        <v>19</v>
      </c>
      <c r="P7" s="15" t="s">
        <v>19</v>
      </c>
      <c r="R7" s="54" t="s">
        <v>28</v>
      </c>
      <c r="S7" s="55" t="s">
        <v>1418</v>
      </c>
      <c r="T7" s="56">
        <v>0</v>
      </c>
      <c r="U7" s="56">
        <v>0.1</v>
      </c>
      <c r="V7" s="57" t="s">
        <v>1414</v>
      </c>
      <c r="W7" s="73">
        <v>1</v>
      </c>
      <c r="X7" s="74">
        <v>1</v>
      </c>
      <c r="Y7" s="74">
        <v>1</v>
      </c>
      <c r="Z7" s="74">
        <v>1</v>
      </c>
      <c r="AA7" s="74">
        <v>1</v>
      </c>
      <c r="AB7" s="74">
        <v>1</v>
      </c>
      <c r="AC7" s="75">
        <v>1</v>
      </c>
    </row>
    <row r="8" spans="1:29" ht="18">
      <c r="A8" s="15">
        <v>5</v>
      </c>
      <c r="B8" s="15" t="s">
        <v>27</v>
      </c>
      <c r="C8" s="15" t="s">
        <v>24</v>
      </c>
      <c r="D8" s="15">
        <v>1</v>
      </c>
      <c r="E8" s="18">
        <v>0</v>
      </c>
      <c r="F8" s="18">
        <v>0.05</v>
      </c>
      <c r="G8" s="16" t="s">
        <v>1414</v>
      </c>
      <c r="H8" s="15" t="s">
        <v>20</v>
      </c>
      <c r="I8" s="15">
        <v>1</v>
      </c>
      <c r="J8" s="17">
        <v>1</v>
      </c>
      <c r="K8" s="15">
        <v>1</v>
      </c>
      <c r="L8" s="15">
        <v>1</v>
      </c>
      <c r="M8" s="15">
        <v>1</v>
      </c>
      <c r="N8" s="15">
        <v>1</v>
      </c>
      <c r="O8" s="15" t="s">
        <v>19</v>
      </c>
      <c r="P8" s="15" t="s">
        <v>19</v>
      </c>
      <c r="R8" s="42" t="s">
        <v>21</v>
      </c>
      <c r="S8" s="43" t="s">
        <v>1419</v>
      </c>
      <c r="T8" s="44">
        <v>0.1</v>
      </c>
      <c r="U8" s="44">
        <v>0</v>
      </c>
      <c r="V8" s="45" t="s">
        <v>1414</v>
      </c>
      <c r="W8" s="67">
        <v>1</v>
      </c>
      <c r="X8" s="68">
        <v>1</v>
      </c>
      <c r="Y8" s="68">
        <v>1</v>
      </c>
      <c r="Z8" s="68">
        <v>1</v>
      </c>
      <c r="AA8" s="68">
        <v>1</v>
      </c>
      <c r="AB8" s="68">
        <v>1</v>
      </c>
      <c r="AC8" s="69">
        <v>1</v>
      </c>
    </row>
    <row r="9" spans="1:29" ht="18">
      <c r="A9" s="20">
        <v>6</v>
      </c>
      <c r="B9" s="20" t="s">
        <v>23</v>
      </c>
      <c r="C9" s="20" t="s">
        <v>24</v>
      </c>
      <c r="D9" s="20">
        <v>0</v>
      </c>
      <c r="E9" s="20">
        <v>0</v>
      </c>
      <c r="F9" s="20">
        <v>7.0000000000000007E-2</v>
      </c>
      <c r="G9" s="20" t="s">
        <v>19</v>
      </c>
      <c r="H9" s="20" t="s">
        <v>20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 t="s">
        <v>19</v>
      </c>
      <c r="P9" s="20" t="s">
        <v>19</v>
      </c>
      <c r="R9" s="25" t="s">
        <v>44</v>
      </c>
      <c r="S9" s="23" t="s">
        <v>1419</v>
      </c>
      <c r="T9" s="24">
        <v>0.2</v>
      </c>
      <c r="U9" s="24">
        <v>0</v>
      </c>
      <c r="V9" s="26" t="s">
        <v>1414</v>
      </c>
      <c r="W9" s="70">
        <v>1</v>
      </c>
      <c r="X9" s="71">
        <v>1</v>
      </c>
      <c r="Y9" s="71">
        <v>1</v>
      </c>
      <c r="Z9" s="71">
        <v>1</v>
      </c>
      <c r="AA9" s="71">
        <v>1</v>
      </c>
      <c r="AB9" s="71">
        <v>1</v>
      </c>
      <c r="AC9" s="77" t="s">
        <v>1416</v>
      </c>
    </row>
    <row r="10" spans="1:29" ht="18">
      <c r="A10" s="15">
        <v>7</v>
      </c>
      <c r="B10" s="15" t="s">
        <v>28</v>
      </c>
      <c r="C10" s="15" t="s">
        <v>24</v>
      </c>
      <c r="D10" s="15">
        <v>1</v>
      </c>
      <c r="E10" s="18">
        <v>0</v>
      </c>
      <c r="F10" s="18">
        <v>0.1</v>
      </c>
      <c r="G10" s="16" t="s">
        <v>1414</v>
      </c>
      <c r="H10" s="15" t="s">
        <v>20</v>
      </c>
      <c r="I10" s="15">
        <v>1</v>
      </c>
      <c r="J10" s="17">
        <v>1</v>
      </c>
      <c r="K10" s="15">
        <v>1</v>
      </c>
      <c r="L10" s="15">
        <v>1</v>
      </c>
      <c r="M10" s="15">
        <v>1</v>
      </c>
      <c r="N10" s="15">
        <v>1</v>
      </c>
      <c r="O10" s="15" t="s">
        <v>19</v>
      </c>
      <c r="P10" s="15" t="s">
        <v>19</v>
      </c>
      <c r="R10" s="25" t="s">
        <v>47</v>
      </c>
      <c r="S10" s="23" t="s">
        <v>1419</v>
      </c>
      <c r="T10" s="24">
        <v>0.3</v>
      </c>
      <c r="U10" s="24">
        <v>0</v>
      </c>
      <c r="V10" s="26" t="s">
        <v>1414</v>
      </c>
      <c r="W10" s="70">
        <v>1</v>
      </c>
      <c r="X10" s="71">
        <v>1</v>
      </c>
      <c r="Y10" s="71">
        <v>1</v>
      </c>
      <c r="Z10" s="71">
        <v>1</v>
      </c>
      <c r="AA10" s="58">
        <v>0</v>
      </c>
      <c r="AB10" s="71">
        <v>1</v>
      </c>
      <c r="AC10" s="59">
        <v>0</v>
      </c>
    </row>
    <row r="11" spans="1:29" ht="18.75" thickBot="1">
      <c r="A11" s="15">
        <v>8</v>
      </c>
      <c r="B11" s="15" t="s">
        <v>29</v>
      </c>
      <c r="C11" s="15" t="s">
        <v>24</v>
      </c>
      <c r="D11" s="15">
        <v>1</v>
      </c>
      <c r="E11" s="18">
        <v>0</v>
      </c>
      <c r="F11" s="18">
        <v>0.15</v>
      </c>
      <c r="G11" s="16" t="s">
        <v>1414</v>
      </c>
      <c r="H11" s="15" t="s">
        <v>20</v>
      </c>
      <c r="I11" s="15">
        <v>1</v>
      </c>
      <c r="J11" s="17">
        <v>1</v>
      </c>
      <c r="K11" s="15">
        <v>1</v>
      </c>
      <c r="L11" s="15">
        <v>1</v>
      </c>
      <c r="M11" s="15">
        <v>1</v>
      </c>
      <c r="N11" s="15">
        <v>1</v>
      </c>
      <c r="O11" s="15" t="s">
        <v>19</v>
      </c>
      <c r="P11" s="15" t="s">
        <v>19</v>
      </c>
      <c r="R11" s="27" t="s">
        <v>25</v>
      </c>
      <c r="S11" s="28" t="s">
        <v>1419</v>
      </c>
      <c r="T11" s="30">
        <v>0.4</v>
      </c>
      <c r="U11" s="30">
        <v>0</v>
      </c>
      <c r="V11" s="29" t="s">
        <v>1414</v>
      </c>
      <c r="W11" s="73">
        <v>1</v>
      </c>
      <c r="X11" s="74">
        <v>1</v>
      </c>
      <c r="Y11" s="74">
        <v>1</v>
      </c>
      <c r="Z11" s="74">
        <v>1</v>
      </c>
      <c r="AA11" s="74">
        <v>1</v>
      </c>
      <c r="AB11" s="74">
        <v>1</v>
      </c>
      <c r="AC11" s="75">
        <v>1</v>
      </c>
    </row>
    <row r="12" spans="1:29">
      <c r="A12" s="20">
        <v>9</v>
      </c>
      <c r="B12" s="20" t="s">
        <v>30</v>
      </c>
      <c r="C12" s="20" t="s">
        <v>31</v>
      </c>
      <c r="D12" s="20">
        <v>0</v>
      </c>
      <c r="E12" s="20">
        <v>0.1</v>
      </c>
      <c r="F12" s="20">
        <v>0.01</v>
      </c>
      <c r="G12" s="20" t="s">
        <v>19</v>
      </c>
      <c r="H12" s="20" t="s">
        <v>1413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 t="s">
        <v>19</v>
      </c>
      <c r="P12" s="20" t="s">
        <v>19</v>
      </c>
      <c r="R12" s="46" t="s">
        <v>40</v>
      </c>
      <c r="S12" s="47" t="s">
        <v>37</v>
      </c>
      <c r="T12" s="48">
        <v>0.1</v>
      </c>
      <c r="U12" s="48">
        <v>2.5000000000000001E-2</v>
      </c>
      <c r="V12" s="49" t="s">
        <v>1414</v>
      </c>
      <c r="W12" s="67">
        <v>1</v>
      </c>
      <c r="X12" s="68">
        <v>1</v>
      </c>
      <c r="Y12" s="68">
        <v>1</v>
      </c>
      <c r="Z12" s="68">
        <v>1</v>
      </c>
      <c r="AA12" s="68">
        <v>1</v>
      </c>
      <c r="AB12" s="68">
        <v>1</v>
      </c>
      <c r="AC12" s="69">
        <v>1</v>
      </c>
    </row>
    <row r="13" spans="1:29">
      <c r="A13" s="15">
        <v>10</v>
      </c>
      <c r="B13" s="15" t="s">
        <v>32</v>
      </c>
      <c r="C13" s="15" t="s">
        <v>31</v>
      </c>
      <c r="D13" s="15">
        <v>0</v>
      </c>
      <c r="E13" s="18">
        <v>0.1</v>
      </c>
      <c r="F13" s="19">
        <v>2.5000000000000001E-2</v>
      </c>
      <c r="G13" s="16" t="s">
        <v>1414</v>
      </c>
      <c r="H13" s="22" t="s">
        <v>1415</v>
      </c>
      <c r="I13" s="15">
        <v>1</v>
      </c>
      <c r="J13" s="17">
        <v>1</v>
      </c>
      <c r="K13" s="15">
        <v>1</v>
      </c>
      <c r="L13" s="15">
        <v>1</v>
      </c>
      <c r="M13" s="15">
        <v>1</v>
      </c>
      <c r="N13" s="15">
        <v>1</v>
      </c>
      <c r="O13" s="15" t="s">
        <v>19</v>
      </c>
      <c r="P13" s="15" t="s">
        <v>19</v>
      </c>
      <c r="R13" s="50" t="s">
        <v>41</v>
      </c>
      <c r="S13" s="51" t="s">
        <v>37</v>
      </c>
      <c r="T13" s="52">
        <v>0.2</v>
      </c>
      <c r="U13" s="52">
        <v>2.5000000000000001E-2</v>
      </c>
      <c r="V13" s="53" t="s">
        <v>1414</v>
      </c>
      <c r="W13" s="70">
        <v>1</v>
      </c>
      <c r="X13" s="71">
        <v>1</v>
      </c>
      <c r="Y13" s="71">
        <v>1</v>
      </c>
      <c r="Z13" s="71">
        <v>1</v>
      </c>
      <c r="AA13" s="71">
        <v>1</v>
      </c>
      <c r="AB13" s="71">
        <v>1</v>
      </c>
      <c r="AC13" s="72">
        <v>1</v>
      </c>
    </row>
    <row r="14" spans="1:29">
      <c r="A14" s="13">
        <v>11</v>
      </c>
      <c r="B14" s="13" t="s">
        <v>33</v>
      </c>
      <c r="C14" s="13" t="s">
        <v>31</v>
      </c>
      <c r="D14" s="13">
        <v>0</v>
      </c>
      <c r="E14" s="14">
        <v>0.1</v>
      </c>
      <c r="F14" s="14">
        <v>0.05</v>
      </c>
      <c r="G14" s="13" t="s">
        <v>19</v>
      </c>
      <c r="H14" s="13" t="s">
        <v>20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 t="s">
        <v>19</v>
      </c>
      <c r="P14" s="13" t="s">
        <v>19</v>
      </c>
      <c r="R14" s="50" t="s">
        <v>39</v>
      </c>
      <c r="S14" s="51" t="s">
        <v>37</v>
      </c>
      <c r="T14" s="52">
        <v>0.05</v>
      </c>
      <c r="U14" s="52">
        <v>2.5000000000000001E-2</v>
      </c>
      <c r="V14" s="53" t="s">
        <v>1414</v>
      </c>
      <c r="W14" s="70">
        <v>1</v>
      </c>
      <c r="X14" s="71">
        <v>1</v>
      </c>
      <c r="Y14" s="71">
        <v>1</v>
      </c>
      <c r="Z14" s="71">
        <v>1</v>
      </c>
      <c r="AA14" s="71">
        <v>1</v>
      </c>
      <c r="AB14" s="71">
        <v>1</v>
      </c>
      <c r="AC14" s="77" t="s">
        <v>1416</v>
      </c>
    </row>
    <row r="15" spans="1:29" ht="15.75" thickBot="1">
      <c r="A15" s="13">
        <v>12</v>
      </c>
      <c r="B15" s="13" t="s">
        <v>34</v>
      </c>
      <c r="C15" s="13" t="s">
        <v>31</v>
      </c>
      <c r="D15" s="13">
        <v>0</v>
      </c>
      <c r="E15" s="14">
        <v>0.1</v>
      </c>
      <c r="F15" s="14">
        <v>7.0000000000000007E-2</v>
      </c>
      <c r="G15" s="13" t="s">
        <v>19</v>
      </c>
      <c r="H15" s="13" t="s">
        <v>20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 t="s">
        <v>19</v>
      </c>
      <c r="P15" s="13" t="s">
        <v>19</v>
      </c>
      <c r="R15" s="54" t="s">
        <v>42</v>
      </c>
      <c r="S15" s="55" t="s">
        <v>37</v>
      </c>
      <c r="T15" s="56">
        <v>0.4</v>
      </c>
      <c r="U15" s="56">
        <v>2.5000000000000001E-2</v>
      </c>
      <c r="V15" s="57" t="s">
        <v>1414</v>
      </c>
      <c r="W15" s="73">
        <v>1</v>
      </c>
      <c r="X15" s="74">
        <v>1</v>
      </c>
      <c r="Y15" s="74">
        <v>1</v>
      </c>
      <c r="Z15" s="74">
        <v>1</v>
      </c>
      <c r="AA15" s="60">
        <v>0</v>
      </c>
      <c r="AB15" s="74">
        <v>1</v>
      </c>
      <c r="AC15" s="61">
        <v>0</v>
      </c>
    </row>
    <row r="16" spans="1:29">
      <c r="A16" s="13">
        <v>13</v>
      </c>
      <c r="B16" s="13" t="s">
        <v>35</v>
      </c>
      <c r="C16" s="13" t="s">
        <v>31</v>
      </c>
      <c r="D16" s="13">
        <v>0</v>
      </c>
      <c r="E16" s="14">
        <v>0.1</v>
      </c>
      <c r="F16" s="14">
        <v>0.1</v>
      </c>
      <c r="G16" s="13" t="s">
        <v>19</v>
      </c>
      <c r="H16" s="13" t="s">
        <v>20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 t="s">
        <v>19</v>
      </c>
      <c r="P16" s="13" t="s">
        <v>19</v>
      </c>
      <c r="R16" s="31" t="s">
        <v>33</v>
      </c>
      <c r="S16" s="32" t="s">
        <v>31</v>
      </c>
      <c r="T16" s="33">
        <v>0.1</v>
      </c>
      <c r="U16" s="33">
        <v>0.05</v>
      </c>
      <c r="V16" s="34" t="s">
        <v>1414</v>
      </c>
      <c r="W16" s="76">
        <v>1</v>
      </c>
      <c r="X16" s="62">
        <v>0</v>
      </c>
      <c r="Y16" s="62">
        <v>0</v>
      </c>
      <c r="Z16" s="62">
        <v>0</v>
      </c>
      <c r="AA16" s="62">
        <v>0</v>
      </c>
      <c r="AB16" s="62">
        <v>0</v>
      </c>
      <c r="AC16" s="63">
        <v>0</v>
      </c>
    </row>
    <row r="17" spans="1:29">
      <c r="A17" s="20">
        <v>14</v>
      </c>
      <c r="B17" s="20" t="s">
        <v>36</v>
      </c>
      <c r="C17" s="20" t="s">
        <v>37</v>
      </c>
      <c r="D17" s="20">
        <v>0</v>
      </c>
      <c r="E17" s="21">
        <v>0.01</v>
      </c>
      <c r="F17" s="21">
        <v>2.5000000000000001E-2</v>
      </c>
      <c r="G17" s="20" t="s">
        <v>19</v>
      </c>
      <c r="H17" s="20" t="s">
        <v>1413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 t="s">
        <v>19</v>
      </c>
      <c r="P17" s="20" t="s">
        <v>19</v>
      </c>
      <c r="R17" s="25" t="s">
        <v>34</v>
      </c>
      <c r="S17" s="23" t="s">
        <v>31</v>
      </c>
      <c r="T17" s="24">
        <v>0.1</v>
      </c>
      <c r="U17" s="24">
        <v>7.0000000000000007E-2</v>
      </c>
      <c r="V17" s="26" t="s">
        <v>1414</v>
      </c>
      <c r="W17" s="70">
        <v>1</v>
      </c>
      <c r="X17" s="58">
        <v>0</v>
      </c>
      <c r="Y17" s="58">
        <v>0</v>
      </c>
      <c r="Z17" s="58">
        <v>0</v>
      </c>
      <c r="AA17" s="58">
        <v>0</v>
      </c>
      <c r="AB17" s="58">
        <v>0</v>
      </c>
      <c r="AC17" s="59">
        <v>0</v>
      </c>
    </row>
    <row r="18" spans="1:29" ht="15.75" thickBot="1">
      <c r="A18" s="20">
        <v>15</v>
      </c>
      <c r="B18" s="20" t="s">
        <v>38</v>
      </c>
      <c r="C18" s="20" t="s">
        <v>37</v>
      </c>
      <c r="D18" s="20">
        <v>0</v>
      </c>
      <c r="E18" s="21">
        <v>2.5000000000000001E-2</v>
      </c>
      <c r="F18" s="21">
        <v>2.5000000000000001E-2</v>
      </c>
      <c r="G18" s="20" t="s">
        <v>19</v>
      </c>
      <c r="H18" s="20" t="s">
        <v>1413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 t="s">
        <v>19</v>
      </c>
      <c r="P18" s="20" t="s">
        <v>19</v>
      </c>
      <c r="R18" s="27" t="s">
        <v>35</v>
      </c>
      <c r="S18" s="28" t="s">
        <v>31</v>
      </c>
      <c r="T18" s="30">
        <v>0.1</v>
      </c>
      <c r="U18" s="30">
        <v>0.1</v>
      </c>
      <c r="V18" s="29" t="s">
        <v>1414</v>
      </c>
      <c r="W18" s="73">
        <v>1</v>
      </c>
      <c r="X18" s="60">
        <v>0</v>
      </c>
      <c r="Y18" s="60">
        <v>0</v>
      </c>
      <c r="Z18" s="60">
        <v>0</v>
      </c>
      <c r="AA18" s="60">
        <v>0</v>
      </c>
      <c r="AB18" s="60">
        <v>0</v>
      </c>
      <c r="AC18" s="61">
        <v>0</v>
      </c>
    </row>
    <row r="19" spans="1:29">
      <c r="A19" s="15">
        <v>16</v>
      </c>
      <c r="B19" s="15" t="s">
        <v>39</v>
      </c>
      <c r="C19" s="15" t="s">
        <v>37</v>
      </c>
      <c r="D19" s="15">
        <v>1</v>
      </c>
      <c r="E19" s="19">
        <v>0.05</v>
      </c>
      <c r="F19" s="19">
        <v>2.5000000000000001E-2</v>
      </c>
      <c r="G19" s="16" t="s">
        <v>1414</v>
      </c>
      <c r="H19" s="15" t="s">
        <v>20</v>
      </c>
      <c r="I19" s="17">
        <v>1</v>
      </c>
      <c r="J19" s="17">
        <v>1</v>
      </c>
      <c r="K19" s="15">
        <v>1</v>
      </c>
      <c r="L19" s="15">
        <v>1</v>
      </c>
      <c r="M19" s="15">
        <v>1</v>
      </c>
      <c r="N19" s="15">
        <v>0</v>
      </c>
      <c r="O19" s="15" t="s">
        <v>19</v>
      </c>
      <c r="P19" s="15" t="s">
        <v>19</v>
      </c>
    </row>
    <row r="20" spans="1:29">
      <c r="A20" s="15">
        <v>17</v>
      </c>
      <c r="B20" s="15" t="s">
        <v>40</v>
      </c>
      <c r="C20" s="15" t="s">
        <v>37</v>
      </c>
      <c r="D20" s="15">
        <v>1</v>
      </c>
      <c r="E20" s="19">
        <v>0.1</v>
      </c>
      <c r="F20" s="19">
        <v>2.5000000000000001E-2</v>
      </c>
      <c r="G20" s="16" t="s">
        <v>1414</v>
      </c>
      <c r="H20" s="15" t="s">
        <v>20</v>
      </c>
      <c r="I20" s="17">
        <v>1</v>
      </c>
      <c r="J20" s="17">
        <v>1</v>
      </c>
      <c r="K20" s="15">
        <v>1</v>
      </c>
      <c r="L20" s="15">
        <v>1</v>
      </c>
      <c r="M20" s="15">
        <v>1</v>
      </c>
      <c r="N20" s="15">
        <v>1</v>
      </c>
      <c r="O20" s="15" t="s">
        <v>19</v>
      </c>
      <c r="P20" s="15" t="s">
        <v>19</v>
      </c>
    </row>
    <row r="21" spans="1:29">
      <c r="A21" s="15">
        <v>18</v>
      </c>
      <c r="B21" s="15" t="s">
        <v>41</v>
      </c>
      <c r="C21" s="15" t="s">
        <v>37</v>
      </c>
      <c r="D21" s="15">
        <v>1</v>
      </c>
      <c r="E21" s="19">
        <v>0.2</v>
      </c>
      <c r="F21" s="19">
        <v>2.5000000000000001E-2</v>
      </c>
      <c r="G21" s="16" t="s">
        <v>1414</v>
      </c>
      <c r="H21" s="15" t="s">
        <v>20</v>
      </c>
      <c r="I21" s="17">
        <v>1</v>
      </c>
      <c r="J21" s="17">
        <v>1</v>
      </c>
      <c r="K21" s="15">
        <v>1</v>
      </c>
      <c r="L21" s="15">
        <v>1</v>
      </c>
      <c r="M21" s="15">
        <v>1</v>
      </c>
      <c r="N21" s="15">
        <v>1</v>
      </c>
      <c r="O21" s="15" t="s">
        <v>19</v>
      </c>
      <c r="P21" s="15" t="s">
        <v>19</v>
      </c>
    </row>
    <row r="22" spans="1:29">
      <c r="A22" s="15">
        <v>19</v>
      </c>
      <c r="B22" s="15" t="s">
        <v>42</v>
      </c>
      <c r="C22" s="15" t="s">
        <v>37</v>
      </c>
      <c r="D22" s="15">
        <v>1</v>
      </c>
      <c r="E22" s="18">
        <v>0.4</v>
      </c>
      <c r="F22" s="19">
        <v>2.5000000000000001E-2</v>
      </c>
      <c r="G22" s="16" t="s">
        <v>1414</v>
      </c>
      <c r="H22" s="15" t="s">
        <v>20</v>
      </c>
      <c r="I22" s="17">
        <v>1</v>
      </c>
      <c r="J22" s="17">
        <v>1</v>
      </c>
      <c r="K22" s="15">
        <v>1</v>
      </c>
      <c r="L22" s="15">
        <v>0</v>
      </c>
      <c r="M22" s="15">
        <v>1</v>
      </c>
      <c r="N22" s="15">
        <v>0</v>
      </c>
      <c r="O22" s="15" t="s">
        <v>19</v>
      </c>
      <c r="P22" s="15" t="s">
        <v>19</v>
      </c>
    </row>
    <row r="23" spans="1:29" ht="18">
      <c r="A23" s="20">
        <v>20</v>
      </c>
      <c r="B23" s="20" t="s">
        <v>17</v>
      </c>
      <c r="C23" s="20" t="s">
        <v>18</v>
      </c>
      <c r="D23" s="20">
        <v>0</v>
      </c>
      <c r="E23" s="20">
        <v>0</v>
      </c>
      <c r="F23" s="20">
        <v>0</v>
      </c>
      <c r="G23" s="78" t="s">
        <v>1451</v>
      </c>
      <c r="H23" s="20" t="s">
        <v>43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 t="s">
        <v>19</v>
      </c>
      <c r="P23" s="20" t="s">
        <v>19</v>
      </c>
    </row>
    <row r="24" spans="1:29" ht="18">
      <c r="A24" s="20">
        <v>21</v>
      </c>
      <c r="B24" s="20" t="s">
        <v>44</v>
      </c>
      <c r="C24" s="20" t="s">
        <v>22</v>
      </c>
      <c r="D24" s="20">
        <v>0</v>
      </c>
      <c r="E24" s="20">
        <v>0.2</v>
      </c>
      <c r="F24" s="20">
        <v>0</v>
      </c>
      <c r="G24" s="78" t="s">
        <v>1451</v>
      </c>
      <c r="H24" s="20" t="s">
        <v>45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 t="s">
        <v>19</v>
      </c>
      <c r="P24" s="20" t="s">
        <v>19</v>
      </c>
    </row>
    <row r="25" spans="1:29" ht="18">
      <c r="A25" s="20">
        <v>22</v>
      </c>
      <c r="B25" s="20" t="s">
        <v>21</v>
      </c>
      <c r="C25" s="20" t="s">
        <v>22</v>
      </c>
      <c r="D25" s="20">
        <v>0</v>
      </c>
      <c r="E25" s="20">
        <v>0.1</v>
      </c>
      <c r="F25" s="20">
        <v>0</v>
      </c>
      <c r="G25" s="78" t="s">
        <v>1451</v>
      </c>
      <c r="H25" s="20" t="s">
        <v>46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 t="s">
        <v>19</v>
      </c>
      <c r="P25" s="20" t="s">
        <v>19</v>
      </c>
    </row>
    <row r="26" spans="1:29" ht="18">
      <c r="A26" s="15">
        <v>23</v>
      </c>
      <c r="B26" s="15" t="s">
        <v>44</v>
      </c>
      <c r="C26" s="15" t="s">
        <v>22</v>
      </c>
      <c r="D26" s="15">
        <v>1</v>
      </c>
      <c r="E26" s="18">
        <v>0.2</v>
      </c>
      <c r="F26" s="18">
        <v>0</v>
      </c>
      <c r="G26" s="16" t="s">
        <v>1414</v>
      </c>
      <c r="H26" s="15" t="s">
        <v>20</v>
      </c>
      <c r="I26" s="17">
        <v>1</v>
      </c>
      <c r="J26" s="17">
        <v>1</v>
      </c>
      <c r="K26" s="15">
        <v>1</v>
      </c>
      <c r="L26" s="15">
        <v>1</v>
      </c>
      <c r="M26" s="15">
        <v>1</v>
      </c>
      <c r="N26" s="13">
        <v>0</v>
      </c>
      <c r="O26" s="15" t="s">
        <v>19</v>
      </c>
      <c r="P26" s="15" t="s">
        <v>19</v>
      </c>
    </row>
    <row r="27" spans="1:29" ht="18">
      <c r="A27" s="15">
        <v>24</v>
      </c>
      <c r="B27" s="15" t="s">
        <v>47</v>
      </c>
      <c r="C27" s="15" t="s">
        <v>22</v>
      </c>
      <c r="D27" s="15">
        <v>1</v>
      </c>
      <c r="E27" s="18">
        <v>0.3</v>
      </c>
      <c r="F27" s="18">
        <v>0</v>
      </c>
      <c r="G27" s="16" t="s">
        <v>1414</v>
      </c>
      <c r="H27" s="15" t="s">
        <v>20</v>
      </c>
      <c r="I27" s="17">
        <v>1</v>
      </c>
      <c r="J27" s="17">
        <v>1</v>
      </c>
      <c r="K27" s="15">
        <v>1</v>
      </c>
      <c r="L27" s="15">
        <v>1</v>
      </c>
      <c r="M27" s="15">
        <v>1</v>
      </c>
      <c r="N27" s="15">
        <v>0</v>
      </c>
      <c r="O27" s="15" t="s">
        <v>19</v>
      </c>
      <c r="P27" s="15" t="s">
        <v>19</v>
      </c>
    </row>
  </sheetData>
  <mergeCells count="4">
    <mergeCell ref="W1:AC1"/>
    <mergeCell ref="A1:G1"/>
    <mergeCell ref="H1:P1"/>
    <mergeCell ref="R1:V1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88620-DC7B-6E42-897F-953AB3191241}">
  <dimension ref="A1:CN25"/>
  <sheetViews>
    <sheetView topLeftCell="BX1" workbookViewId="0">
      <selection activeCell="AL12" sqref="AL12"/>
    </sheetView>
  </sheetViews>
  <sheetFormatPr defaultRowHeight="15"/>
  <cols>
    <col min="1" max="1" width="6" bestFit="1" customWidth="1"/>
    <col min="2" max="2" width="21.42578125" bestFit="1" customWidth="1"/>
    <col min="3" max="3" width="10.7109375" bestFit="1" customWidth="1"/>
    <col min="4" max="4" width="8.5703125" bestFit="1" customWidth="1"/>
    <col min="5" max="5" width="8.85546875" bestFit="1" customWidth="1"/>
    <col min="6" max="6" width="12.85546875" bestFit="1" customWidth="1"/>
    <col min="7" max="7" width="47.42578125" bestFit="1" customWidth="1"/>
    <col min="8" max="8" width="8.5703125" bestFit="1" customWidth="1"/>
    <col min="9" max="9" width="6" bestFit="1" customWidth="1"/>
    <col min="10" max="10" width="17.7109375" bestFit="1" customWidth="1"/>
    <col min="11" max="11" width="10.5703125" bestFit="1" customWidth="1"/>
    <col min="12" max="12" width="13.140625" bestFit="1" customWidth="1"/>
    <col min="13" max="13" width="11.7109375" bestFit="1" customWidth="1"/>
    <col min="14" max="14" width="12.7109375" bestFit="1" customWidth="1"/>
    <col min="15" max="15" width="12.140625" bestFit="1" customWidth="1"/>
    <col min="16" max="16" width="10.28515625" bestFit="1" customWidth="1"/>
    <col min="17" max="17" width="11.85546875" bestFit="1" customWidth="1"/>
    <col min="18" max="18" width="8.7109375" bestFit="1" customWidth="1"/>
    <col min="19" max="19" width="17.140625" bestFit="1" customWidth="1"/>
    <col min="20" max="20" width="14" bestFit="1" customWidth="1"/>
    <col min="21" max="21" width="17.42578125" bestFit="1" customWidth="1"/>
    <col min="22" max="22" width="16" bestFit="1" customWidth="1"/>
    <col min="23" max="23" width="19.7109375" bestFit="1" customWidth="1"/>
    <col min="25" max="25" width="6" bestFit="1" customWidth="1"/>
    <col min="26" max="26" width="17.7109375" bestFit="1" customWidth="1"/>
    <col min="27" max="27" width="10.5703125" bestFit="1" customWidth="1"/>
    <col min="28" max="28" width="13.140625" bestFit="1" customWidth="1"/>
    <col min="29" max="29" width="11.7109375" bestFit="1" customWidth="1"/>
    <col min="30" max="30" width="12.7109375" bestFit="1" customWidth="1"/>
    <col min="31" max="31" width="12.140625" bestFit="1" customWidth="1"/>
    <col min="32" max="32" width="10.28515625" bestFit="1" customWidth="1"/>
    <col min="33" max="33" width="20.28515625" bestFit="1" customWidth="1"/>
    <col min="34" max="34" width="21" bestFit="1" customWidth="1"/>
    <col min="35" max="35" width="17.140625" bestFit="1" customWidth="1"/>
    <col min="36" max="36" width="14" bestFit="1" customWidth="1"/>
    <col min="37" max="37" width="17.42578125" bestFit="1" customWidth="1"/>
    <col min="38" max="38" width="16" bestFit="1" customWidth="1"/>
    <col min="39" max="39" width="15.140625" bestFit="1" customWidth="1"/>
    <col min="40" max="40" width="16.42578125" bestFit="1" customWidth="1"/>
    <col min="41" max="41" width="30.140625" bestFit="1" customWidth="1"/>
    <col min="42" max="42" width="12.7109375" customWidth="1"/>
    <col min="43" max="43" width="5.42578125" customWidth="1"/>
    <col min="44" max="44" width="18" bestFit="1" customWidth="1"/>
    <col min="45" max="45" width="10.7109375" bestFit="1" customWidth="1"/>
    <col min="46" max="46" width="11.7109375" bestFit="1" customWidth="1"/>
    <col min="47" max="47" width="14.140625" bestFit="1" customWidth="1"/>
    <col min="48" max="48" width="18.7109375" bestFit="1" customWidth="1"/>
    <col min="49" max="49" width="37.42578125" bestFit="1" customWidth="1"/>
    <col min="51" max="51" width="5.42578125" customWidth="1"/>
    <col min="52" max="52" width="17.7109375" bestFit="1" customWidth="1"/>
    <col min="53" max="53" width="10.5703125" bestFit="1" customWidth="1"/>
    <col min="55" max="55" width="12.7109375" bestFit="1" customWidth="1"/>
    <col min="56" max="56" width="11.7109375" bestFit="1" customWidth="1"/>
    <col min="57" max="57" width="9.7109375" bestFit="1" customWidth="1"/>
    <col min="58" max="58" width="12.140625" bestFit="1" customWidth="1"/>
    <col min="59" max="59" width="10.28515625" bestFit="1" customWidth="1"/>
    <col min="60" max="60" width="20.28515625" bestFit="1" customWidth="1"/>
    <col min="61" max="61" width="13.85546875" bestFit="1" customWidth="1"/>
    <col min="62" max="62" width="11.85546875" customWidth="1"/>
    <col min="63" max="63" width="13.28515625" bestFit="1" customWidth="1"/>
    <col min="64" max="64" width="18.7109375" bestFit="1" customWidth="1"/>
    <col min="66" max="66" width="5.7109375" bestFit="1" customWidth="1"/>
    <col min="67" max="67" width="11.85546875" bestFit="1" customWidth="1"/>
    <col min="68" max="68" width="10.5703125" bestFit="1" customWidth="1"/>
    <col min="69" max="69" width="31.140625" bestFit="1" customWidth="1"/>
    <col min="70" max="70" width="31.140625" customWidth="1"/>
    <col min="71" max="71" width="12.140625" bestFit="1" customWidth="1"/>
    <col min="72" max="73" width="9.140625" bestFit="1" customWidth="1"/>
    <col min="74" max="74" width="12" bestFit="1" customWidth="1"/>
    <col min="75" max="75" width="11.7109375" bestFit="1" customWidth="1"/>
    <col min="76" max="76" width="15.42578125" bestFit="1" customWidth="1"/>
    <col min="77" max="77" width="11.85546875" bestFit="1" customWidth="1"/>
    <col min="78" max="78" width="13.85546875" bestFit="1" customWidth="1"/>
    <col min="79" max="79" width="15" bestFit="1" customWidth="1"/>
    <col min="80" max="80" width="11" bestFit="1" customWidth="1"/>
    <col min="81" max="81" width="8.85546875" bestFit="1" customWidth="1"/>
    <col min="82" max="82" width="14.28515625" bestFit="1" customWidth="1"/>
    <col min="83" max="83" width="16.42578125" bestFit="1" customWidth="1"/>
    <col min="84" max="84" width="10.5703125" bestFit="1" customWidth="1"/>
    <col min="85" max="85" width="8.42578125" bestFit="1" customWidth="1"/>
    <col min="86" max="86" width="17.28515625" bestFit="1" customWidth="1"/>
    <col min="87" max="87" width="11.7109375" bestFit="1" customWidth="1"/>
    <col min="88" max="88" width="43.85546875" bestFit="1" customWidth="1"/>
    <col min="90" max="90" width="15.28515625" bestFit="1" customWidth="1"/>
    <col min="91" max="91" width="21.42578125" bestFit="1" customWidth="1"/>
  </cols>
  <sheetData>
    <row r="1" spans="1:92" ht="19.5" thickBot="1">
      <c r="A1" s="92" t="s">
        <v>9</v>
      </c>
      <c r="B1" s="93"/>
      <c r="C1" s="93"/>
      <c r="D1" s="93"/>
      <c r="E1" s="93"/>
      <c r="F1" s="93"/>
      <c r="G1" s="94"/>
      <c r="H1" s="1"/>
      <c r="I1" s="92" t="s">
        <v>10</v>
      </c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4"/>
      <c r="Y1" s="92" t="s">
        <v>48</v>
      </c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4"/>
      <c r="AQ1" s="92" t="s">
        <v>49</v>
      </c>
      <c r="AR1" s="93"/>
      <c r="AS1" s="93"/>
      <c r="AT1" s="93"/>
      <c r="AU1" s="93"/>
      <c r="AV1" s="93"/>
      <c r="AW1" s="93"/>
      <c r="AY1" s="89" t="s">
        <v>13</v>
      </c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1"/>
      <c r="BN1" s="89" t="s">
        <v>50</v>
      </c>
      <c r="BO1" s="90"/>
      <c r="BP1" s="90"/>
      <c r="BQ1" s="90"/>
      <c r="BR1" s="90"/>
      <c r="BS1" s="90"/>
      <c r="BT1" s="90"/>
      <c r="BU1" s="90"/>
      <c r="BV1" s="90"/>
      <c r="BW1" s="90"/>
      <c r="BX1" s="90"/>
      <c r="BY1" s="90"/>
      <c r="BZ1" s="90"/>
      <c r="CA1" s="90"/>
      <c r="CB1" s="90"/>
      <c r="CC1" s="90"/>
      <c r="CD1" s="90"/>
      <c r="CE1" s="90"/>
      <c r="CF1" s="90"/>
      <c r="CG1" s="90"/>
      <c r="CH1" s="90"/>
      <c r="CI1" s="90"/>
      <c r="CJ1" s="91"/>
      <c r="CL1" s="89" t="s">
        <v>430</v>
      </c>
      <c r="CM1" s="90"/>
      <c r="CN1" s="91"/>
    </row>
    <row r="2" spans="1:92">
      <c r="A2" s="5" t="s">
        <v>2</v>
      </c>
      <c r="B2" s="5" t="s">
        <v>51</v>
      </c>
      <c r="C2" s="5" t="s">
        <v>52</v>
      </c>
      <c r="D2" s="5" t="s">
        <v>53</v>
      </c>
      <c r="E2" s="5" t="s">
        <v>54</v>
      </c>
      <c r="F2" s="5" t="s">
        <v>55</v>
      </c>
      <c r="G2" s="5" t="s">
        <v>56</v>
      </c>
      <c r="H2" s="2"/>
      <c r="I2" s="5" t="s">
        <v>2</v>
      </c>
      <c r="J2" s="5" t="s">
        <v>51</v>
      </c>
      <c r="K2" s="5" t="s">
        <v>52</v>
      </c>
      <c r="L2" s="5" t="s">
        <v>57</v>
      </c>
      <c r="M2" s="5" t="s">
        <v>58</v>
      </c>
      <c r="N2" s="5" t="s">
        <v>55</v>
      </c>
      <c r="O2" s="5" t="s">
        <v>59</v>
      </c>
      <c r="P2" s="5" t="s">
        <v>60</v>
      </c>
      <c r="Q2" s="5" t="s">
        <v>61</v>
      </c>
      <c r="R2" s="5" t="s">
        <v>62</v>
      </c>
      <c r="S2" s="5" t="s">
        <v>63</v>
      </c>
      <c r="T2" s="5" t="s">
        <v>69</v>
      </c>
      <c r="U2" s="5" t="s">
        <v>65</v>
      </c>
      <c r="V2" s="5" t="s">
        <v>431</v>
      </c>
      <c r="W2" s="2" t="s">
        <v>56</v>
      </c>
      <c r="Y2" s="5" t="s">
        <v>2</v>
      </c>
      <c r="Z2" s="5" t="s">
        <v>51</v>
      </c>
      <c r="AA2" s="5" t="s">
        <v>52</v>
      </c>
      <c r="AB2" s="5" t="s">
        <v>57</v>
      </c>
      <c r="AC2" s="5" t="s">
        <v>58</v>
      </c>
      <c r="AD2" s="5" t="s">
        <v>55</v>
      </c>
      <c r="AE2" s="5" t="s">
        <v>59</v>
      </c>
      <c r="AF2" s="5" t="s">
        <v>60</v>
      </c>
      <c r="AG2" s="5" t="s">
        <v>67</v>
      </c>
      <c r="AH2" s="5" t="s">
        <v>68</v>
      </c>
      <c r="AI2" s="5" t="s">
        <v>63</v>
      </c>
      <c r="AJ2" s="5" t="s">
        <v>69</v>
      </c>
      <c r="AK2" s="5" t="s">
        <v>65</v>
      </c>
      <c r="AL2" s="5" t="s">
        <v>70</v>
      </c>
      <c r="AM2" s="5" t="s">
        <v>71</v>
      </c>
      <c r="AN2" s="5" t="s">
        <v>72</v>
      </c>
      <c r="AO2" s="5" t="s">
        <v>56</v>
      </c>
      <c r="AQ2" s="5" t="s">
        <v>2</v>
      </c>
      <c r="AR2" s="5" t="s">
        <v>51</v>
      </c>
      <c r="AS2" s="5" t="s">
        <v>52</v>
      </c>
      <c r="AT2" s="5" t="s">
        <v>73</v>
      </c>
      <c r="AU2" s="5" t="s">
        <v>74</v>
      </c>
      <c r="AV2" s="5" t="s">
        <v>432</v>
      </c>
      <c r="AW2" s="5" t="s">
        <v>56</v>
      </c>
      <c r="AY2" t="s">
        <v>2</v>
      </c>
      <c r="AZ2" t="s">
        <v>51</v>
      </c>
      <c r="BA2" t="s">
        <v>76</v>
      </c>
      <c r="BB2" t="s">
        <v>77</v>
      </c>
      <c r="BC2" t="s">
        <v>55</v>
      </c>
      <c r="BD2" t="s">
        <v>66</v>
      </c>
      <c r="BE2" t="s">
        <v>78</v>
      </c>
      <c r="BF2" t="s">
        <v>74</v>
      </c>
      <c r="BG2" t="s">
        <v>60</v>
      </c>
      <c r="BH2" t="s">
        <v>67</v>
      </c>
      <c r="BI2" t="s">
        <v>79</v>
      </c>
      <c r="BJ2" t="s">
        <v>63</v>
      </c>
      <c r="BK2" t="s">
        <v>69</v>
      </c>
      <c r="BL2" t="s">
        <v>56</v>
      </c>
      <c r="BN2" t="s">
        <v>2</v>
      </c>
      <c r="BO2" t="s">
        <v>80</v>
      </c>
      <c r="BP2" t="s">
        <v>52</v>
      </c>
      <c r="BQ2" t="s">
        <v>81</v>
      </c>
      <c r="BR2" t="s">
        <v>73</v>
      </c>
      <c r="BS2" t="s">
        <v>82</v>
      </c>
      <c r="BT2" t="s">
        <v>83</v>
      </c>
      <c r="BU2" t="s">
        <v>84</v>
      </c>
      <c r="BV2" t="s">
        <v>85</v>
      </c>
      <c r="BW2" t="s">
        <v>86</v>
      </c>
      <c r="BX2" t="s">
        <v>433</v>
      </c>
      <c r="BY2" t="s">
        <v>88</v>
      </c>
      <c r="BZ2" t="s">
        <v>89</v>
      </c>
      <c r="CA2" t="s">
        <v>90</v>
      </c>
      <c r="CB2" t="s">
        <v>1499</v>
      </c>
      <c r="CC2" t="s">
        <v>92</v>
      </c>
      <c r="CD2" t="s">
        <v>93</v>
      </c>
      <c r="CE2" t="s">
        <v>94</v>
      </c>
      <c r="CF2" t="s">
        <v>95</v>
      </c>
      <c r="CG2" t="s">
        <v>96</v>
      </c>
      <c r="CH2" t="s">
        <v>1497</v>
      </c>
      <c r="CI2" t="s">
        <v>1495</v>
      </c>
      <c r="CJ2" t="s">
        <v>56</v>
      </c>
      <c r="CL2" t="s">
        <v>434</v>
      </c>
      <c r="CM2" t="s">
        <v>435</v>
      </c>
      <c r="CN2" s="11" t="s">
        <v>436</v>
      </c>
    </row>
    <row r="3" spans="1:92">
      <c r="A3">
        <v>1</v>
      </c>
      <c r="B3" t="s">
        <v>1352</v>
      </c>
      <c r="C3" s="4">
        <v>44533</v>
      </c>
      <c r="D3" t="s">
        <v>100</v>
      </c>
      <c r="E3" t="s">
        <v>438</v>
      </c>
      <c r="F3" t="s">
        <v>439</v>
      </c>
      <c r="G3" t="s">
        <v>1357</v>
      </c>
      <c r="H3" s="3"/>
      <c r="I3">
        <v>1</v>
      </c>
      <c r="J3" t="s">
        <v>1358</v>
      </c>
      <c r="K3" s="4">
        <v>44536</v>
      </c>
      <c r="L3" t="s">
        <v>105</v>
      </c>
      <c r="M3" t="s">
        <v>442</v>
      </c>
      <c r="N3" t="s">
        <v>443</v>
      </c>
      <c r="O3" t="s">
        <v>1343</v>
      </c>
      <c r="P3">
        <v>85.55</v>
      </c>
      <c r="Q3">
        <f>Table4893[[#This Row],[Drive-Freq '[kHz']]]/0.99</f>
        <v>302.70707070707073</v>
      </c>
      <c r="R3">
        <v>22</v>
      </c>
      <c r="S3">
        <v>0.15</v>
      </c>
      <c r="T3">
        <v>0.5</v>
      </c>
      <c r="U3">
        <v>299.68</v>
      </c>
      <c r="V3">
        <v>56.1</v>
      </c>
      <c r="W3" s="3" t="s">
        <v>1359</v>
      </c>
      <c r="Y3">
        <v>1</v>
      </c>
      <c r="Z3" t="s">
        <v>1360</v>
      </c>
      <c r="AA3" s="4">
        <v>44536</v>
      </c>
      <c r="AB3" t="s">
        <v>1422</v>
      </c>
      <c r="AC3" t="s">
        <v>281</v>
      </c>
      <c r="AD3" t="s">
        <v>443</v>
      </c>
      <c r="AE3" t="s">
        <v>1343</v>
      </c>
      <c r="AF3">
        <v>85.55</v>
      </c>
      <c r="AG3">
        <v>96.3</v>
      </c>
      <c r="AH3">
        <v>104.7</v>
      </c>
      <c r="AI3">
        <v>0.2</v>
      </c>
      <c r="AJ3">
        <v>0.5</v>
      </c>
      <c r="AK3">
        <v>31.763000000000002</v>
      </c>
      <c r="AL3">
        <v>3.5</v>
      </c>
      <c r="AM3" s="9">
        <v>2.0000000000000001E-4</v>
      </c>
      <c r="AN3" s="9">
        <v>0.01</v>
      </c>
      <c r="AO3" t="s">
        <v>1362</v>
      </c>
      <c r="AQ3">
        <v>1</v>
      </c>
      <c r="AR3" t="s">
        <v>1349</v>
      </c>
      <c r="AS3" s="4">
        <v>44536</v>
      </c>
      <c r="AT3" t="s">
        <v>116</v>
      </c>
      <c r="AU3" t="s">
        <v>1343</v>
      </c>
      <c r="AV3" s="8" t="s">
        <v>1344</v>
      </c>
      <c r="AW3" t="s">
        <v>1345</v>
      </c>
      <c r="AY3">
        <v>1</v>
      </c>
      <c r="AZ3" t="s">
        <v>1454</v>
      </c>
      <c r="BA3" s="4">
        <v>44536</v>
      </c>
      <c r="BB3" t="s">
        <v>120</v>
      </c>
      <c r="BC3" t="s">
        <v>443</v>
      </c>
      <c r="BD3" t="s">
        <v>453</v>
      </c>
      <c r="BE3" t="s">
        <v>896</v>
      </c>
      <c r="BF3" t="s">
        <v>1343</v>
      </c>
      <c r="BG3">
        <v>85.55</v>
      </c>
      <c r="BH3">
        <v>96.3</v>
      </c>
      <c r="BI3">
        <v>50</v>
      </c>
      <c r="BJ3">
        <v>0.4</v>
      </c>
      <c r="BK3">
        <v>0.5</v>
      </c>
      <c r="BL3" t="s">
        <v>1370</v>
      </c>
      <c r="BN3">
        <v>1</v>
      </c>
      <c r="BO3" t="s">
        <v>1387</v>
      </c>
      <c r="BP3" s="4">
        <v>44537</v>
      </c>
      <c r="BQ3" t="s">
        <v>1334</v>
      </c>
      <c r="BR3" t="s">
        <v>1423</v>
      </c>
      <c r="BS3" t="s">
        <v>1231</v>
      </c>
      <c r="BT3" t="s">
        <v>19</v>
      </c>
      <c r="BU3" t="s">
        <v>19</v>
      </c>
      <c r="BV3">
        <v>30.4</v>
      </c>
      <c r="BW3">
        <v>5</v>
      </c>
      <c r="BX3">
        <v>10</v>
      </c>
      <c r="BY3">
        <v>0.2</v>
      </c>
      <c r="BZ3">
        <v>0.5</v>
      </c>
      <c r="CA3">
        <v>0.05</v>
      </c>
      <c r="CB3">
        <v>0.40000000037252897</v>
      </c>
      <c r="CC3">
        <v>2</v>
      </c>
      <c r="CD3" t="s">
        <v>127</v>
      </c>
      <c r="CE3" t="s">
        <v>577</v>
      </c>
      <c r="CF3" t="s">
        <v>129</v>
      </c>
      <c r="CG3">
        <v>0.5</v>
      </c>
      <c r="CH3">
        <v>12000</v>
      </c>
      <c r="CI3">
        <v>100</v>
      </c>
      <c r="CJ3" t="s">
        <v>1388</v>
      </c>
    </row>
    <row r="4" spans="1:92">
      <c r="A4">
        <v>2</v>
      </c>
      <c r="B4" t="s">
        <v>1353</v>
      </c>
      <c r="C4" s="4">
        <v>44533</v>
      </c>
      <c r="D4" t="s">
        <v>100</v>
      </c>
      <c r="E4" t="s">
        <v>460</v>
      </c>
      <c r="F4" t="s">
        <v>439</v>
      </c>
      <c r="G4" t="s">
        <v>1357</v>
      </c>
      <c r="H4" s="3"/>
      <c r="I4">
        <v>2</v>
      </c>
      <c r="J4" t="s">
        <v>1377</v>
      </c>
      <c r="K4" s="4">
        <v>44536</v>
      </c>
      <c r="L4" t="s">
        <v>120</v>
      </c>
      <c r="M4" t="s">
        <v>442</v>
      </c>
      <c r="N4" t="s">
        <v>443</v>
      </c>
      <c r="O4" t="s">
        <v>1343</v>
      </c>
      <c r="P4">
        <v>85.55</v>
      </c>
      <c r="Q4" t="s">
        <v>19</v>
      </c>
      <c r="R4">
        <v>22</v>
      </c>
      <c r="S4">
        <v>0.2</v>
      </c>
      <c r="T4">
        <v>0.5</v>
      </c>
      <c r="U4" t="s">
        <v>19</v>
      </c>
      <c r="V4" t="s">
        <v>19</v>
      </c>
      <c r="W4" t="s">
        <v>1378</v>
      </c>
      <c r="Y4">
        <v>2</v>
      </c>
      <c r="Z4" t="s">
        <v>1361</v>
      </c>
      <c r="AA4" s="4">
        <v>44536</v>
      </c>
      <c r="AB4" t="s">
        <v>1422</v>
      </c>
      <c r="AC4" t="s">
        <v>453</v>
      </c>
      <c r="AD4" t="s">
        <v>443</v>
      </c>
      <c r="AE4" t="s">
        <v>1343</v>
      </c>
      <c r="AF4">
        <v>85.55</v>
      </c>
      <c r="AG4">
        <v>96.3</v>
      </c>
      <c r="AH4">
        <v>104.7</v>
      </c>
      <c r="AI4">
        <v>0.4</v>
      </c>
      <c r="AJ4">
        <v>0.5</v>
      </c>
      <c r="AK4">
        <v>31.763000000000002</v>
      </c>
      <c r="AL4">
        <v>3.5</v>
      </c>
      <c r="AM4" s="9">
        <v>2.0000000000000001E-4</v>
      </c>
      <c r="AN4" s="9">
        <v>0.01</v>
      </c>
      <c r="AO4" t="s">
        <v>1363</v>
      </c>
      <c r="AQ4">
        <v>2</v>
      </c>
      <c r="AR4" t="s">
        <v>1350</v>
      </c>
      <c r="AS4" s="4">
        <v>44536</v>
      </c>
      <c r="AT4" t="s">
        <v>116</v>
      </c>
      <c r="AU4" t="s">
        <v>1343</v>
      </c>
      <c r="AV4" t="s">
        <v>19</v>
      </c>
      <c r="AW4" t="s">
        <v>1270</v>
      </c>
      <c r="BN4">
        <v>2</v>
      </c>
      <c r="BO4" t="s">
        <v>1389</v>
      </c>
      <c r="BP4" s="4">
        <v>44537</v>
      </c>
      <c r="BQ4" t="s">
        <v>1334</v>
      </c>
      <c r="BR4" t="s">
        <v>1423</v>
      </c>
      <c r="BS4" t="s">
        <v>1231</v>
      </c>
      <c r="BT4" t="s">
        <v>19</v>
      </c>
      <c r="BU4" t="s">
        <v>19</v>
      </c>
      <c r="BV4">
        <v>35.299999999999997</v>
      </c>
      <c r="BW4">
        <v>5</v>
      </c>
      <c r="BX4">
        <v>10</v>
      </c>
      <c r="BY4">
        <v>0.2</v>
      </c>
      <c r="BZ4">
        <v>0.5</v>
      </c>
      <c r="CA4">
        <v>0.05</v>
      </c>
      <c r="CB4">
        <v>0.40000000037252897</v>
      </c>
      <c r="CC4">
        <v>2</v>
      </c>
      <c r="CD4" t="s">
        <v>127</v>
      </c>
      <c r="CE4" t="s">
        <v>577</v>
      </c>
      <c r="CF4" t="s">
        <v>129</v>
      </c>
      <c r="CG4">
        <v>0.5</v>
      </c>
      <c r="CH4">
        <v>12000</v>
      </c>
      <c r="CI4">
        <v>100</v>
      </c>
      <c r="CJ4" t="s">
        <v>1397</v>
      </c>
    </row>
    <row r="5" spans="1:92">
      <c r="A5">
        <v>3</v>
      </c>
      <c r="B5" t="s">
        <v>1354</v>
      </c>
      <c r="C5" s="4">
        <v>44533</v>
      </c>
      <c r="D5" t="s">
        <v>100</v>
      </c>
      <c r="E5" t="s">
        <v>472</v>
      </c>
      <c r="F5" t="s">
        <v>439</v>
      </c>
      <c r="G5" t="s">
        <v>1357</v>
      </c>
      <c r="Y5">
        <v>3</v>
      </c>
      <c r="Z5" t="s">
        <v>1364</v>
      </c>
      <c r="AA5" s="4">
        <v>44536</v>
      </c>
      <c r="AB5" t="s">
        <v>1422</v>
      </c>
      <c r="AC5" t="s">
        <v>281</v>
      </c>
      <c r="AD5" t="s">
        <v>443</v>
      </c>
      <c r="AE5" t="s">
        <v>1343</v>
      </c>
      <c r="AF5">
        <v>85.55</v>
      </c>
      <c r="AG5">
        <v>96.3</v>
      </c>
      <c r="AH5">
        <v>104.7</v>
      </c>
      <c r="AI5">
        <v>0.2</v>
      </c>
      <c r="AJ5">
        <v>0.5</v>
      </c>
      <c r="AK5">
        <v>31.763000000000002</v>
      </c>
      <c r="AL5">
        <v>4</v>
      </c>
      <c r="AM5" s="9">
        <v>2.0000000000000001E-4</v>
      </c>
      <c r="AN5" s="9">
        <v>0.01</v>
      </c>
      <c r="AO5" t="s">
        <v>1365</v>
      </c>
      <c r="AQ5">
        <v>3</v>
      </c>
      <c r="AR5" t="s">
        <v>1351</v>
      </c>
      <c r="AS5" s="4">
        <v>44536</v>
      </c>
      <c r="AT5" t="s">
        <v>158</v>
      </c>
      <c r="AU5" t="s">
        <v>1343</v>
      </c>
      <c r="AV5" t="s">
        <v>1347</v>
      </c>
      <c r="AW5" t="s">
        <v>1346</v>
      </c>
      <c r="BN5">
        <v>3</v>
      </c>
      <c r="BO5" t="s">
        <v>1390</v>
      </c>
      <c r="BP5" s="4">
        <v>44537</v>
      </c>
      <c r="BQ5" t="s">
        <v>1334</v>
      </c>
      <c r="BR5" t="s">
        <v>1423</v>
      </c>
      <c r="BS5" t="s">
        <v>1231</v>
      </c>
      <c r="BT5" t="s">
        <v>19</v>
      </c>
      <c r="BU5" t="s">
        <v>19</v>
      </c>
      <c r="BV5">
        <v>40.299999999999997</v>
      </c>
      <c r="BW5">
        <v>5</v>
      </c>
      <c r="BX5">
        <v>10</v>
      </c>
      <c r="BY5">
        <v>0.2</v>
      </c>
      <c r="BZ5">
        <v>0.5</v>
      </c>
      <c r="CA5">
        <v>0.05</v>
      </c>
      <c r="CB5">
        <v>0.40000000037252897</v>
      </c>
      <c r="CC5">
        <v>2</v>
      </c>
      <c r="CD5" t="s">
        <v>127</v>
      </c>
      <c r="CE5" t="s">
        <v>577</v>
      </c>
      <c r="CF5" t="s">
        <v>129</v>
      </c>
      <c r="CG5">
        <v>0.7</v>
      </c>
      <c r="CH5">
        <v>12000</v>
      </c>
      <c r="CI5">
        <v>100</v>
      </c>
      <c r="CJ5" t="s">
        <v>1398</v>
      </c>
      <c r="CL5" t="s">
        <v>1494</v>
      </c>
      <c r="CM5" s="79" t="s">
        <v>132</v>
      </c>
    </row>
    <row r="6" spans="1:92">
      <c r="A6">
        <v>4</v>
      </c>
      <c r="B6" t="s">
        <v>1355</v>
      </c>
      <c r="C6" s="4">
        <v>44533</v>
      </c>
      <c r="D6" t="s">
        <v>100</v>
      </c>
      <c r="E6" t="s">
        <v>483</v>
      </c>
      <c r="F6" t="s">
        <v>439</v>
      </c>
      <c r="G6" t="s">
        <v>1357</v>
      </c>
      <c r="Y6">
        <v>4</v>
      </c>
      <c r="Z6" t="s">
        <v>1366</v>
      </c>
      <c r="AA6" s="4">
        <v>44536</v>
      </c>
      <c r="AB6" t="s">
        <v>1422</v>
      </c>
      <c r="AC6" t="s">
        <v>453</v>
      </c>
      <c r="AD6" t="s">
        <v>443</v>
      </c>
      <c r="AE6" t="s">
        <v>1343</v>
      </c>
      <c r="AF6">
        <v>85.55</v>
      </c>
      <c r="AG6">
        <v>96.3</v>
      </c>
      <c r="AH6">
        <v>104.7</v>
      </c>
      <c r="AI6">
        <v>0.4</v>
      </c>
      <c r="AJ6">
        <v>0.5</v>
      </c>
      <c r="AK6">
        <v>31.763000000000002</v>
      </c>
      <c r="AL6">
        <v>4</v>
      </c>
      <c r="AM6" s="9">
        <v>5.0000000000000002E-5</v>
      </c>
      <c r="AN6" s="9">
        <v>0.01</v>
      </c>
      <c r="AO6" t="s">
        <v>1367</v>
      </c>
      <c r="AQ6">
        <v>4</v>
      </c>
      <c r="AR6" t="s">
        <v>19</v>
      </c>
      <c r="AS6" s="4">
        <v>44536</v>
      </c>
      <c r="AT6" t="s">
        <v>14</v>
      </c>
      <c r="AU6" t="s">
        <v>1343</v>
      </c>
      <c r="AV6" t="s">
        <v>1348</v>
      </c>
      <c r="AW6" t="s">
        <v>1273</v>
      </c>
      <c r="BN6">
        <v>4</v>
      </c>
      <c r="BO6" t="s">
        <v>1391</v>
      </c>
      <c r="BP6" s="4">
        <v>44537</v>
      </c>
      <c r="BQ6" t="s">
        <v>1334</v>
      </c>
      <c r="BR6" t="s">
        <v>1423</v>
      </c>
      <c r="BS6" t="s">
        <v>1231</v>
      </c>
      <c r="BT6" t="s">
        <v>19</v>
      </c>
      <c r="BU6" t="s">
        <v>19</v>
      </c>
      <c r="BV6">
        <v>45.9</v>
      </c>
      <c r="BW6">
        <v>5</v>
      </c>
      <c r="BX6">
        <v>10</v>
      </c>
      <c r="BY6">
        <v>0.2</v>
      </c>
      <c r="BZ6">
        <v>0.5</v>
      </c>
      <c r="CA6">
        <v>0.05</v>
      </c>
      <c r="CB6">
        <v>0.40000000037252897</v>
      </c>
      <c r="CC6">
        <v>2</v>
      </c>
      <c r="CD6" t="s">
        <v>127</v>
      </c>
      <c r="CE6" t="s">
        <v>577</v>
      </c>
      <c r="CF6" t="s">
        <v>129</v>
      </c>
      <c r="CG6">
        <v>0.7</v>
      </c>
      <c r="CH6">
        <v>12000</v>
      </c>
      <c r="CI6">
        <v>100</v>
      </c>
      <c r="CJ6" t="s">
        <v>1397</v>
      </c>
      <c r="CL6" t="s">
        <v>1496</v>
      </c>
      <c r="CM6" s="79" t="s">
        <v>131</v>
      </c>
    </row>
    <row r="7" spans="1:92">
      <c r="A7">
        <v>5</v>
      </c>
      <c r="B7" t="s">
        <v>1356</v>
      </c>
      <c r="C7" s="4">
        <v>44533</v>
      </c>
      <c r="D7" t="s">
        <v>100</v>
      </c>
      <c r="E7" t="s">
        <v>490</v>
      </c>
      <c r="F7" t="s">
        <v>439</v>
      </c>
      <c r="G7" t="s">
        <v>1357</v>
      </c>
      <c r="Y7">
        <v>5</v>
      </c>
      <c r="Z7" t="s">
        <v>1368</v>
      </c>
      <c r="AA7" s="4">
        <v>44536</v>
      </c>
      <c r="AB7" t="s">
        <v>1422</v>
      </c>
      <c r="AC7" t="s">
        <v>281</v>
      </c>
      <c r="AD7" t="s">
        <v>443</v>
      </c>
      <c r="AE7" t="s">
        <v>1343</v>
      </c>
      <c r="AF7">
        <v>85.55</v>
      </c>
      <c r="AG7">
        <v>96.3</v>
      </c>
      <c r="AH7">
        <v>104.7</v>
      </c>
      <c r="AI7">
        <v>0.2</v>
      </c>
      <c r="AJ7">
        <v>0.5</v>
      </c>
      <c r="AK7">
        <v>31.763000000000002</v>
      </c>
      <c r="AL7">
        <v>4</v>
      </c>
      <c r="AM7" s="9">
        <v>1E-4</v>
      </c>
      <c r="AN7" s="9">
        <v>0.01</v>
      </c>
      <c r="AO7" t="s">
        <v>1369</v>
      </c>
      <c r="AQ7">
        <v>5</v>
      </c>
      <c r="AR7" t="s">
        <v>1379</v>
      </c>
      <c r="AS7" s="4">
        <v>44537</v>
      </c>
      <c r="AT7" t="s">
        <v>116</v>
      </c>
      <c r="AU7" t="s">
        <v>1382</v>
      </c>
      <c r="AV7" s="8" t="s">
        <v>1383</v>
      </c>
      <c r="AW7" t="s">
        <v>1385</v>
      </c>
      <c r="BN7">
        <v>5</v>
      </c>
      <c r="BO7" t="s">
        <v>1392</v>
      </c>
      <c r="BP7" s="4">
        <v>44537</v>
      </c>
      <c r="BQ7" t="s">
        <v>1334</v>
      </c>
      <c r="BR7" t="s">
        <v>1423</v>
      </c>
      <c r="BS7" t="s">
        <v>1231</v>
      </c>
      <c r="BT7" t="s">
        <v>19</v>
      </c>
      <c r="BU7" t="s">
        <v>19</v>
      </c>
      <c r="BV7">
        <v>51.3</v>
      </c>
      <c r="BW7">
        <v>5</v>
      </c>
      <c r="BX7">
        <v>10</v>
      </c>
      <c r="BY7">
        <v>0.2</v>
      </c>
      <c r="BZ7">
        <v>0.5</v>
      </c>
      <c r="CA7">
        <v>0.05</v>
      </c>
      <c r="CB7">
        <v>0.40000000037252897</v>
      </c>
      <c r="CC7">
        <v>2</v>
      </c>
      <c r="CD7" t="s">
        <v>127</v>
      </c>
      <c r="CE7" t="s">
        <v>577</v>
      </c>
      <c r="CF7" t="s">
        <v>129</v>
      </c>
      <c r="CG7">
        <v>0.7</v>
      </c>
      <c r="CH7">
        <v>12000</v>
      </c>
      <c r="CI7">
        <v>100</v>
      </c>
      <c r="CJ7" t="s">
        <v>1399</v>
      </c>
      <c r="CL7" t="s">
        <v>1498</v>
      </c>
      <c r="CM7" s="79" t="s">
        <v>126</v>
      </c>
    </row>
    <row r="8" spans="1:92">
      <c r="Y8">
        <v>6</v>
      </c>
      <c r="Z8" t="s">
        <v>1371</v>
      </c>
      <c r="AA8" s="4">
        <v>44536</v>
      </c>
      <c r="AB8" t="s">
        <v>1422</v>
      </c>
      <c r="AC8" t="s">
        <v>281</v>
      </c>
      <c r="AD8" t="s">
        <v>443</v>
      </c>
      <c r="AE8" t="s">
        <v>1343</v>
      </c>
      <c r="AF8">
        <v>85.55</v>
      </c>
      <c r="AG8">
        <v>96.3</v>
      </c>
      <c r="AH8">
        <v>104.7</v>
      </c>
      <c r="AI8">
        <v>0.2</v>
      </c>
      <c r="AJ8">
        <v>0.5</v>
      </c>
      <c r="AK8">
        <v>31.763000000000002</v>
      </c>
      <c r="AL8">
        <v>4</v>
      </c>
      <c r="AM8" s="9">
        <v>1E-4</v>
      </c>
      <c r="AN8" s="9">
        <v>0.01</v>
      </c>
      <c r="AO8" t="s">
        <v>1374</v>
      </c>
      <c r="AQ8">
        <v>6</v>
      </c>
      <c r="AR8" t="s">
        <v>1380</v>
      </c>
      <c r="AS8" s="4">
        <v>44537</v>
      </c>
      <c r="AT8" t="s">
        <v>116</v>
      </c>
      <c r="AU8" t="s">
        <v>1382</v>
      </c>
      <c r="AV8" t="s">
        <v>19</v>
      </c>
      <c r="AW8" t="s">
        <v>1270</v>
      </c>
      <c r="BN8">
        <v>6</v>
      </c>
      <c r="BO8" t="s">
        <v>1393</v>
      </c>
      <c r="BP8" s="4">
        <v>44537</v>
      </c>
      <c r="BQ8" t="s">
        <v>1334</v>
      </c>
      <c r="BR8" t="s">
        <v>1423</v>
      </c>
      <c r="BS8" t="s">
        <v>1231</v>
      </c>
      <c r="BT8" t="s">
        <v>19</v>
      </c>
      <c r="BU8" t="s">
        <v>19</v>
      </c>
      <c r="BV8">
        <v>55.7</v>
      </c>
      <c r="BW8">
        <v>5</v>
      </c>
      <c r="BX8">
        <v>10</v>
      </c>
      <c r="BY8">
        <v>0.2</v>
      </c>
      <c r="BZ8">
        <v>0.5</v>
      </c>
      <c r="CA8">
        <v>0.05</v>
      </c>
      <c r="CB8">
        <v>0.40000000037252897</v>
      </c>
      <c r="CC8">
        <v>2</v>
      </c>
      <c r="CD8" t="s">
        <v>127</v>
      </c>
      <c r="CE8" t="s">
        <v>577</v>
      </c>
      <c r="CF8" t="s">
        <v>129</v>
      </c>
      <c r="CG8">
        <v>0.7</v>
      </c>
      <c r="CH8">
        <v>12000</v>
      </c>
      <c r="CI8">
        <v>100</v>
      </c>
      <c r="CJ8" t="s">
        <v>1162</v>
      </c>
    </row>
    <row r="9" spans="1:92">
      <c r="Y9">
        <v>7</v>
      </c>
      <c r="Z9" t="s">
        <v>1372</v>
      </c>
      <c r="AA9" s="4">
        <v>44536</v>
      </c>
      <c r="AB9" t="s">
        <v>1422</v>
      </c>
      <c r="AC9" t="s">
        <v>281</v>
      </c>
      <c r="AD9" t="s">
        <v>443</v>
      </c>
      <c r="AE9" t="s">
        <v>1343</v>
      </c>
      <c r="AF9">
        <v>85.55</v>
      </c>
      <c r="AG9">
        <v>96.3</v>
      </c>
      <c r="AH9">
        <v>104.7</v>
      </c>
      <c r="AI9">
        <v>0.2</v>
      </c>
      <c r="AJ9">
        <v>0.5</v>
      </c>
      <c r="AK9">
        <v>31.763000000000002</v>
      </c>
      <c r="AL9">
        <v>4</v>
      </c>
      <c r="AM9" s="9">
        <v>1E-4</v>
      </c>
      <c r="AN9" s="9">
        <v>0.01</v>
      </c>
      <c r="AO9" t="s">
        <v>1373</v>
      </c>
      <c r="AQ9">
        <v>7</v>
      </c>
      <c r="AR9" t="s">
        <v>1381</v>
      </c>
      <c r="AS9" s="4">
        <v>44537</v>
      </c>
      <c r="AT9" t="s">
        <v>158</v>
      </c>
      <c r="AU9" t="s">
        <v>1382</v>
      </c>
      <c r="AV9" t="s">
        <v>1384</v>
      </c>
      <c r="AW9" t="s">
        <v>468</v>
      </c>
      <c r="BN9">
        <v>7</v>
      </c>
      <c r="BO9" t="s">
        <v>1394</v>
      </c>
      <c r="BP9" s="4">
        <v>44537</v>
      </c>
      <c r="BQ9" t="s">
        <v>1334</v>
      </c>
      <c r="BR9" t="s">
        <v>1423</v>
      </c>
      <c r="BS9" t="s">
        <v>1231</v>
      </c>
      <c r="BT9" t="s">
        <v>19</v>
      </c>
      <c r="BU9" t="s">
        <v>19</v>
      </c>
      <c r="BV9">
        <v>60</v>
      </c>
      <c r="BW9">
        <v>5</v>
      </c>
      <c r="BX9">
        <v>10</v>
      </c>
      <c r="BY9">
        <v>0.2</v>
      </c>
      <c r="BZ9">
        <v>0.5</v>
      </c>
      <c r="CA9">
        <v>0.05</v>
      </c>
      <c r="CB9">
        <v>0.40000000037252897</v>
      </c>
      <c r="CC9">
        <v>2</v>
      </c>
      <c r="CD9" t="s">
        <v>127</v>
      </c>
      <c r="CE9" t="s">
        <v>577</v>
      </c>
      <c r="CF9" t="s">
        <v>129</v>
      </c>
      <c r="CG9">
        <v>0.7</v>
      </c>
      <c r="CH9">
        <v>12000</v>
      </c>
      <c r="CI9">
        <v>100</v>
      </c>
      <c r="CJ9" t="s">
        <v>1400</v>
      </c>
      <c r="CL9" t="s">
        <v>1500</v>
      </c>
      <c r="CM9" t="s">
        <v>1507</v>
      </c>
    </row>
    <row r="10" spans="1:92">
      <c r="Y10">
        <v>8</v>
      </c>
      <c r="Z10" t="s">
        <v>1375</v>
      </c>
      <c r="AA10" s="4">
        <v>44537</v>
      </c>
      <c r="AB10" t="s">
        <v>1422</v>
      </c>
      <c r="AC10" t="s">
        <v>281</v>
      </c>
      <c r="AD10" t="s">
        <v>443</v>
      </c>
      <c r="AE10" t="s">
        <v>1343</v>
      </c>
      <c r="AF10">
        <v>85.55</v>
      </c>
      <c r="AG10">
        <v>96.3</v>
      </c>
      <c r="AH10">
        <v>104.7</v>
      </c>
      <c r="AI10">
        <v>0.2</v>
      </c>
      <c r="AJ10">
        <v>0.5</v>
      </c>
      <c r="AK10">
        <v>31.763000000000002</v>
      </c>
      <c r="AL10">
        <v>4</v>
      </c>
      <c r="AM10" s="9">
        <v>1E-4</v>
      </c>
      <c r="AN10" s="9">
        <v>0.01</v>
      </c>
      <c r="AO10" t="s">
        <v>1376</v>
      </c>
      <c r="AQ10">
        <v>8</v>
      </c>
      <c r="AR10" t="s">
        <v>19</v>
      </c>
      <c r="AS10" s="4">
        <v>44537</v>
      </c>
      <c r="AT10" t="s">
        <v>14</v>
      </c>
      <c r="AU10" t="s">
        <v>1382</v>
      </c>
      <c r="AV10" t="s">
        <v>1386</v>
      </c>
      <c r="AW10" t="s">
        <v>1273</v>
      </c>
      <c r="BN10">
        <v>8</v>
      </c>
      <c r="BO10" t="s">
        <v>1395</v>
      </c>
      <c r="BP10" s="4">
        <v>44537</v>
      </c>
      <c r="BQ10" t="s">
        <v>1334</v>
      </c>
      <c r="BR10" t="s">
        <v>1423</v>
      </c>
      <c r="BS10" t="s">
        <v>1231</v>
      </c>
      <c r="BT10" t="s">
        <v>19</v>
      </c>
      <c r="BU10" t="s">
        <v>19</v>
      </c>
      <c r="BV10">
        <v>64.900000000000006</v>
      </c>
      <c r="BW10">
        <v>5</v>
      </c>
      <c r="BX10">
        <v>10</v>
      </c>
      <c r="BY10">
        <v>0.2</v>
      </c>
      <c r="BZ10">
        <v>0.5</v>
      </c>
      <c r="CA10">
        <v>0.05</v>
      </c>
      <c r="CB10">
        <v>0.40000000037252897</v>
      </c>
      <c r="CC10">
        <v>2</v>
      </c>
      <c r="CD10" t="s">
        <v>127</v>
      </c>
      <c r="CE10" t="s">
        <v>577</v>
      </c>
      <c r="CF10" t="s">
        <v>129</v>
      </c>
      <c r="CG10">
        <v>0.7</v>
      </c>
      <c r="CH10">
        <v>12000</v>
      </c>
      <c r="CI10">
        <v>100</v>
      </c>
      <c r="CJ10" t="s">
        <v>1401</v>
      </c>
      <c r="CM10" s="82" t="s">
        <v>1509</v>
      </c>
    </row>
    <row r="11" spans="1:92">
      <c r="AS11" s="4"/>
      <c r="AV11" s="8"/>
      <c r="BN11">
        <v>9</v>
      </c>
      <c r="BO11" t="s">
        <v>1396</v>
      </c>
      <c r="BP11" s="4">
        <v>44537</v>
      </c>
      <c r="BQ11" t="s">
        <v>1334</v>
      </c>
      <c r="BR11" t="s">
        <v>1423</v>
      </c>
      <c r="BS11" t="s">
        <v>1231</v>
      </c>
      <c r="BT11" t="s">
        <v>19</v>
      </c>
      <c r="BU11" t="s">
        <v>19</v>
      </c>
      <c r="BV11">
        <v>69.5</v>
      </c>
      <c r="BW11">
        <v>5</v>
      </c>
      <c r="BX11">
        <v>10</v>
      </c>
      <c r="BY11">
        <v>0.2</v>
      </c>
      <c r="BZ11">
        <v>0.5</v>
      </c>
      <c r="CA11">
        <v>0.05</v>
      </c>
      <c r="CB11">
        <v>0.40000000037252897</v>
      </c>
      <c r="CC11">
        <v>2</v>
      </c>
      <c r="CD11" t="s">
        <v>127</v>
      </c>
      <c r="CE11" t="s">
        <v>577</v>
      </c>
      <c r="CF11" t="s">
        <v>129</v>
      </c>
      <c r="CG11">
        <v>0.7</v>
      </c>
      <c r="CH11">
        <v>12000</v>
      </c>
      <c r="CI11">
        <v>100</v>
      </c>
      <c r="CJ11" t="s">
        <v>1402</v>
      </c>
    </row>
    <row r="12" spans="1:92">
      <c r="AS12" s="4"/>
      <c r="BP12" s="4"/>
    </row>
    <row r="13" spans="1:92">
      <c r="AS13" s="4"/>
      <c r="BP13" s="4"/>
    </row>
    <row r="14" spans="1:92">
      <c r="AS14" s="4"/>
      <c r="BP14" s="4"/>
    </row>
    <row r="15" spans="1:92">
      <c r="BP15" s="4"/>
    </row>
    <row r="16" spans="1:92">
      <c r="BP16" s="4"/>
    </row>
    <row r="17" spans="68:68">
      <c r="BP17" s="4"/>
    </row>
    <row r="18" spans="68:68">
      <c r="BP18" s="4"/>
    </row>
    <row r="19" spans="68:68">
      <c r="BP19" s="4"/>
    </row>
    <row r="20" spans="68:68">
      <c r="BP20" s="4"/>
    </row>
    <row r="21" spans="68:68">
      <c r="BP21" s="4"/>
    </row>
    <row r="22" spans="68:68">
      <c r="BP22" s="4"/>
    </row>
    <row r="23" spans="68:68">
      <c r="BP23" s="4"/>
    </row>
    <row r="24" spans="68:68">
      <c r="BP24" s="4"/>
    </row>
    <row r="25" spans="68:68">
      <c r="BP25" s="4"/>
    </row>
  </sheetData>
  <mergeCells count="7">
    <mergeCell ref="CL1:CN1"/>
    <mergeCell ref="A1:G1"/>
    <mergeCell ref="I1:W1"/>
    <mergeCell ref="Y1:AO1"/>
    <mergeCell ref="AQ1:AW1"/>
    <mergeCell ref="AY1:BL1"/>
    <mergeCell ref="BN1:CJ1"/>
  </mergeCells>
  <phoneticPr fontId="8" alignment="center"/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4CF7E-03BB-2E4A-9D76-9DFDE73A24F1}">
  <dimension ref="A1:CN25"/>
  <sheetViews>
    <sheetView topLeftCell="BT1" zoomScale="85" zoomScaleNormal="85" workbookViewId="0">
      <selection activeCell="BO8" sqref="BO8"/>
    </sheetView>
  </sheetViews>
  <sheetFormatPr defaultRowHeight="15"/>
  <cols>
    <col min="1" max="1" width="5.5703125" customWidth="1"/>
    <col min="2" max="2" width="21.140625" bestFit="1" customWidth="1"/>
    <col min="3" max="3" width="10.5703125" bestFit="1" customWidth="1"/>
    <col min="4" max="4" width="10.28515625" bestFit="1" customWidth="1"/>
    <col min="5" max="5" width="8.5703125" bestFit="1" customWidth="1"/>
    <col min="6" max="6" width="12.42578125" customWidth="1"/>
    <col min="7" max="7" width="28.140625" bestFit="1" customWidth="1"/>
    <col min="8" max="8" width="8.5703125" bestFit="1" customWidth="1"/>
    <col min="9" max="9" width="14.42578125" bestFit="1" customWidth="1"/>
    <col min="10" max="10" width="17.5703125" bestFit="1" customWidth="1"/>
    <col min="11" max="11" width="10.7109375" bestFit="1" customWidth="1"/>
    <col min="12" max="12" width="10.85546875" bestFit="1" customWidth="1"/>
    <col min="13" max="13" width="10.28515625" bestFit="1" customWidth="1"/>
    <col min="14" max="14" width="10.85546875" bestFit="1" customWidth="1"/>
    <col min="15" max="15" width="12.140625" bestFit="1" customWidth="1"/>
    <col min="16" max="16" width="10.28515625" bestFit="1" customWidth="1"/>
    <col min="17" max="17" width="11.85546875" bestFit="1" customWidth="1"/>
    <col min="22" max="22" width="15.85546875" bestFit="1" customWidth="1"/>
    <col min="23" max="23" width="39.5703125" bestFit="1" customWidth="1"/>
    <col min="25" max="25" width="6" bestFit="1" customWidth="1"/>
    <col min="26" max="26" width="18.85546875" bestFit="1" customWidth="1"/>
    <col min="27" max="27" width="11.140625" bestFit="1" customWidth="1"/>
    <col min="28" max="28" width="13.28515625" bestFit="1" customWidth="1"/>
    <col min="30" max="30" width="12.7109375" customWidth="1"/>
    <col min="31" max="31" width="12.140625" bestFit="1" customWidth="1"/>
    <col min="32" max="32" width="12.42578125" customWidth="1"/>
    <col min="33" max="33" width="20.28515625" bestFit="1" customWidth="1"/>
    <col min="34" max="34" width="21" bestFit="1" customWidth="1"/>
    <col min="35" max="35" width="17.140625" bestFit="1" customWidth="1"/>
    <col min="36" max="36" width="10.28515625" customWidth="1"/>
    <col min="37" max="37" width="17.42578125" bestFit="1" customWidth="1"/>
    <col min="38" max="38" width="16" bestFit="1" customWidth="1"/>
    <col min="39" max="39" width="15" bestFit="1" customWidth="1"/>
    <col min="40" max="40" width="16.42578125" bestFit="1" customWidth="1"/>
    <col min="41" max="41" width="54.140625" bestFit="1" customWidth="1"/>
    <col min="42" max="42" width="12.7109375" customWidth="1"/>
    <col min="43" max="43" width="5.42578125" customWidth="1"/>
    <col min="44" max="44" width="17.5703125" bestFit="1" customWidth="1"/>
    <col min="45" max="45" width="11.140625" bestFit="1" customWidth="1"/>
    <col min="46" max="46" width="10.85546875" bestFit="1" customWidth="1"/>
    <col min="47" max="47" width="13.85546875" bestFit="1" customWidth="1"/>
    <col min="48" max="48" width="16.42578125" bestFit="1" customWidth="1"/>
    <col min="49" max="49" width="18.5703125" bestFit="1" customWidth="1"/>
    <col min="51" max="51" width="5.42578125" customWidth="1"/>
    <col min="52" max="52" width="13.140625" bestFit="1" customWidth="1"/>
    <col min="53" max="53" width="10.85546875" bestFit="1" customWidth="1"/>
    <col min="55" max="55" width="12.7109375" bestFit="1" customWidth="1"/>
    <col min="56" max="56" width="11.7109375" bestFit="1" customWidth="1"/>
    <col min="57" max="57" width="11.7109375" customWidth="1"/>
    <col min="58" max="58" width="12.140625" bestFit="1" customWidth="1"/>
    <col min="59" max="59" width="10.28515625" bestFit="1" customWidth="1"/>
    <col min="60" max="60" width="20.28515625" bestFit="1" customWidth="1"/>
    <col min="61" max="61" width="10.140625" customWidth="1"/>
    <col min="62" max="62" width="11.85546875" customWidth="1"/>
    <col min="63" max="63" width="13.28515625" bestFit="1" customWidth="1"/>
    <col min="64" max="64" width="27.5703125" bestFit="1" customWidth="1"/>
    <col min="66" max="66" width="5.7109375" bestFit="1" customWidth="1"/>
    <col min="67" max="67" width="11.85546875" bestFit="1" customWidth="1"/>
    <col min="68" max="68" width="11.140625" bestFit="1" customWidth="1"/>
    <col min="69" max="69" width="31.140625" bestFit="1" customWidth="1"/>
    <col min="70" max="70" width="7.5703125" bestFit="1" customWidth="1"/>
    <col min="71" max="71" width="12.140625" bestFit="1" customWidth="1"/>
    <col min="72" max="72" width="9.140625" bestFit="1" customWidth="1"/>
    <col min="73" max="73" width="8.5703125" bestFit="1" customWidth="1"/>
    <col min="74" max="74" width="11" customWidth="1"/>
    <col min="75" max="75" width="11.85546875" bestFit="1" customWidth="1"/>
    <col min="76" max="76" width="15" bestFit="1" customWidth="1"/>
    <col min="77" max="77" width="11.85546875" bestFit="1" customWidth="1"/>
    <col min="78" max="78" width="12.42578125" customWidth="1"/>
    <col min="79" max="79" width="15" bestFit="1" customWidth="1"/>
    <col min="80" max="80" width="19.85546875" bestFit="1" customWidth="1"/>
    <col min="82" max="82" width="13" customWidth="1"/>
    <col min="83" max="83" width="15" customWidth="1"/>
    <col min="84" max="84" width="9.42578125" customWidth="1"/>
    <col min="85" max="85" width="8.42578125" bestFit="1" customWidth="1"/>
    <col min="86" max="86" width="17.28515625" bestFit="1" customWidth="1"/>
    <col min="87" max="87" width="11.7109375" bestFit="1" customWidth="1"/>
    <col min="88" max="88" width="36.140625" bestFit="1" customWidth="1"/>
    <col min="90" max="90" width="15.5703125" bestFit="1" customWidth="1"/>
    <col min="91" max="91" width="21.42578125" bestFit="1" customWidth="1"/>
  </cols>
  <sheetData>
    <row r="1" spans="1:92" ht="19.5" thickBot="1">
      <c r="A1" s="92" t="s">
        <v>9</v>
      </c>
      <c r="B1" s="93"/>
      <c r="C1" s="93"/>
      <c r="D1" s="93"/>
      <c r="E1" s="93"/>
      <c r="F1" s="93"/>
      <c r="G1" s="94"/>
      <c r="H1" s="1"/>
      <c r="I1" s="92" t="s">
        <v>10</v>
      </c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4"/>
      <c r="Y1" s="92" t="s">
        <v>48</v>
      </c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4"/>
      <c r="AQ1" s="92" t="s">
        <v>49</v>
      </c>
      <c r="AR1" s="93"/>
      <c r="AS1" s="93"/>
      <c r="AT1" s="93"/>
      <c r="AU1" s="93"/>
      <c r="AV1" s="93"/>
      <c r="AW1" s="93"/>
      <c r="AY1" s="89" t="s">
        <v>13</v>
      </c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1"/>
      <c r="BN1" s="89" t="s">
        <v>50</v>
      </c>
      <c r="BO1" s="90"/>
      <c r="BP1" s="90"/>
      <c r="BQ1" s="90"/>
      <c r="BR1" s="90"/>
      <c r="BS1" s="90"/>
      <c r="BT1" s="90"/>
      <c r="BU1" s="90"/>
      <c r="BV1" s="90"/>
      <c r="BW1" s="90"/>
      <c r="BX1" s="90"/>
      <c r="BY1" s="90"/>
      <c r="BZ1" s="90"/>
      <c r="CA1" s="90"/>
      <c r="CB1" s="90"/>
      <c r="CC1" s="90"/>
      <c r="CD1" s="90"/>
      <c r="CE1" s="90"/>
      <c r="CF1" s="90"/>
      <c r="CG1" s="90"/>
      <c r="CH1" s="90"/>
      <c r="CI1" s="90"/>
      <c r="CJ1" s="91"/>
      <c r="CL1" s="89" t="s">
        <v>430</v>
      </c>
      <c r="CM1" s="90"/>
      <c r="CN1" s="91"/>
    </row>
    <row r="2" spans="1:92">
      <c r="A2" s="5" t="s">
        <v>2</v>
      </c>
      <c r="B2" s="5" t="s">
        <v>51</v>
      </c>
      <c r="C2" s="5" t="s">
        <v>52</v>
      </c>
      <c r="D2" s="5" t="s">
        <v>53</v>
      </c>
      <c r="E2" s="5" t="s">
        <v>54</v>
      </c>
      <c r="F2" s="5" t="s">
        <v>55</v>
      </c>
      <c r="G2" s="5" t="s">
        <v>56</v>
      </c>
      <c r="H2" s="2"/>
      <c r="I2" s="5" t="s">
        <v>2</v>
      </c>
      <c r="J2" s="5" t="s">
        <v>51</v>
      </c>
      <c r="K2" s="5" t="s">
        <v>52</v>
      </c>
      <c r="L2" s="5" t="s">
        <v>57</v>
      </c>
      <c r="M2" s="5" t="s">
        <v>58</v>
      </c>
      <c r="N2" s="5" t="s">
        <v>55</v>
      </c>
      <c r="O2" s="5" t="s">
        <v>59</v>
      </c>
      <c r="P2" s="5" t="s">
        <v>60</v>
      </c>
      <c r="Q2" s="5" t="s">
        <v>61</v>
      </c>
      <c r="R2" s="5" t="s">
        <v>62</v>
      </c>
      <c r="S2" s="5" t="s">
        <v>63</v>
      </c>
      <c r="T2" s="5" t="s">
        <v>69</v>
      </c>
      <c r="U2" s="5" t="s">
        <v>65</v>
      </c>
      <c r="V2" s="5" t="s">
        <v>431</v>
      </c>
      <c r="W2" s="5" t="s">
        <v>56</v>
      </c>
      <c r="Y2" s="5" t="s">
        <v>2</v>
      </c>
      <c r="Z2" s="5" t="s">
        <v>51</v>
      </c>
      <c r="AA2" s="5" t="s">
        <v>52</v>
      </c>
      <c r="AB2" s="5" t="s">
        <v>57</v>
      </c>
      <c r="AC2" s="5" t="s">
        <v>58</v>
      </c>
      <c r="AD2" s="5" t="s">
        <v>55</v>
      </c>
      <c r="AE2" s="5" t="s">
        <v>59</v>
      </c>
      <c r="AF2" s="5" t="s">
        <v>60</v>
      </c>
      <c r="AG2" s="5" t="s">
        <v>67</v>
      </c>
      <c r="AH2" s="5" t="s">
        <v>68</v>
      </c>
      <c r="AI2" s="5" t="s">
        <v>63</v>
      </c>
      <c r="AJ2" s="5" t="s">
        <v>69</v>
      </c>
      <c r="AK2" s="5" t="s">
        <v>65</v>
      </c>
      <c r="AL2" s="5" t="s">
        <v>70</v>
      </c>
      <c r="AM2" s="5" t="s">
        <v>71</v>
      </c>
      <c r="AN2" s="5" t="s">
        <v>72</v>
      </c>
      <c r="AO2" s="5" t="s">
        <v>56</v>
      </c>
      <c r="AQ2" s="5" t="s">
        <v>2</v>
      </c>
      <c r="AR2" s="5" t="s">
        <v>51</v>
      </c>
      <c r="AS2" s="5" t="s">
        <v>52</v>
      </c>
      <c r="AT2" s="5" t="s">
        <v>73</v>
      </c>
      <c r="AU2" s="5" t="s">
        <v>74</v>
      </c>
      <c r="AV2" s="5" t="s">
        <v>432</v>
      </c>
      <c r="AW2" s="5" t="s">
        <v>56</v>
      </c>
      <c r="AY2" t="s">
        <v>2</v>
      </c>
      <c r="AZ2" t="s">
        <v>51</v>
      </c>
      <c r="BA2" t="s">
        <v>76</v>
      </c>
      <c r="BB2" t="s">
        <v>77</v>
      </c>
      <c r="BC2" t="s">
        <v>55</v>
      </c>
      <c r="BD2" t="s">
        <v>66</v>
      </c>
      <c r="BE2" t="s">
        <v>78</v>
      </c>
      <c r="BF2" t="s">
        <v>74</v>
      </c>
      <c r="BG2" t="s">
        <v>60</v>
      </c>
      <c r="BH2" t="s">
        <v>67</v>
      </c>
      <c r="BI2" t="s">
        <v>79</v>
      </c>
      <c r="BJ2" t="s">
        <v>63</v>
      </c>
      <c r="BK2" t="s">
        <v>69</v>
      </c>
      <c r="BL2" t="s">
        <v>56</v>
      </c>
      <c r="BN2" t="s">
        <v>2</v>
      </c>
      <c r="BO2" t="s">
        <v>80</v>
      </c>
      <c r="BP2" t="s">
        <v>52</v>
      </c>
      <c r="BQ2" t="s">
        <v>81</v>
      </c>
      <c r="BR2" t="s">
        <v>73</v>
      </c>
      <c r="BS2" t="s">
        <v>82</v>
      </c>
      <c r="BT2" t="s">
        <v>83</v>
      </c>
      <c r="BU2" t="s">
        <v>84</v>
      </c>
      <c r="BV2" t="s">
        <v>85</v>
      </c>
      <c r="BW2" t="s">
        <v>86</v>
      </c>
      <c r="BX2" t="s">
        <v>433</v>
      </c>
      <c r="BY2" t="s">
        <v>88</v>
      </c>
      <c r="BZ2" t="s">
        <v>89</v>
      </c>
      <c r="CA2" t="s">
        <v>90</v>
      </c>
      <c r="CB2" t="s">
        <v>1499</v>
      </c>
      <c r="CC2" t="s">
        <v>92</v>
      </c>
      <c r="CD2" t="s">
        <v>93</v>
      </c>
      <c r="CE2" t="s">
        <v>94</v>
      </c>
      <c r="CF2" t="s">
        <v>95</v>
      </c>
      <c r="CG2" t="s">
        <v>96</v>
      </c>
      <c r="CH2" t="s">
        <v>1497</v>
      </c>
      <c r="CI2" t="s">
        <v>1495</v>
      </c>
      <c r="CJ2" t="s">
        <v>56</v>
      </c>
      <c r="CL2" t="s">
        <v>434</v>
      </c>
      <c r="CM2" t="s">
        <v>435</v>
      </c>
      <c r="CN2" s="11" t="s">
        <v>436</v>
      </c>
    </row>
    <row r="3" spans="1:92">
      <c r="A3">
        <v>1</v>
      </c>
      <c r="B3" t="s">
        <v>1294</v>
      </c>
      <c r="C3" s="4">
        <v>44475</v>
      </c>
      <c r="D3" t="s">
        <v>100</v>
      </c>
      <c r="E3" t="s">
        <v>438</v>
      </c>
      <c r="F3" t="s">
        <v>439</v>
      </c>
      <c r="G3" t="s">
        <v>887</v>
      </c>
      <c r="H3" s="3"/>
      <c r="I3">
        <v>1</v>
      </c>
      <c r="J3" t="s">
        <v>1200</v>
      </c>
      <c r="K3" s="4">
        <v>44508</v>
      </c>
      <c r="L3" t="s">
        <v>105</v>
      </c>
      <c r="M3" t="s">
        <v>442</v>
      </c>
      <c r="N3" t="s">
        <v>443</v>
      </c>
      <c r="O3" t="s">
        <v>1201</v>
      </c>
      <c r="P3">
        <v>93.69</v>
      </c>
      <c r="Q3">
        <f>Table4879[[#This Row],[Drive-Freq '[kHz']]]/0.99</f>
        <v>297.62626262626259</v>
      </c>
      <c r="R3">
        <v>17</v>
      </c>
      <c r="S3">
        <v>0.15</v>
      </c>
      <c r="T3">
        <v>0.4</v>
      </c>
      <c r="U3">
        <v>294.64999999999998</v>
      </c>
      <c r="V3">
        <v>20.14</v>
      </c>
      <c r="W3" t="s">
        <v>1202</v>
      </c>
      <c r="Y3">
        <v>1</v>
      </c>
      <c r="Z3" t="s">
        <v>1512</v>
      </c>
      <c r="AA3" s="4">
        <v>44508</v>
      </c>
      <c r="AB3" t="s">
        <v>1422</v>
      </c>
      <c r="AC3" t="s">
        <v>281</v>
      </c>
      <c r="AD3" t="s">
        <v>443</v>
      </c>
      <c r="AE3" t="s">
        <v>1201</v>
      </c>
      <c r="AF3">
        <v>93.69</v>
      </c>
      <c r="AG3">
        <v>45.22</v>
      </c>
      <c r="AH3">
        <v>49.29</v>
      </c>
      <c r="AI3">
        <v>0.2</v>
      </c>
      <c r="AJ3">
        <v>0.7</v>
      </c>
      <c r="AK3">
        <v>11.763</v>
      </c>
      <c r="AL3">
        <v>3</v>
      </c>
      <c r="AM3" s="9">
        <v>1E-3</v>
      </c>
      <c r="AN3" s="9">
        <v>3.0000000000000001E-3</v>
      </c>
      <c r="AO3" t="s">
        <v>1203</v>
      </c>
      <c r="AQ3">
        <v>1</v>
      </c>
      <c r="AR3" t="s">
        <v>1220</v>
      </c>
      <c r="AS3" s="4">
        <v>44508</v>
      </c>
      <c r="AT3" t="s">
        <v>116</v>
      </c>
      <c r="AU3" t="s">
        <v>1201</v>
      </c>
      <c r="AV3" s="8" t="s">
        <v>1205</v>
      </c>
      <c r="AW3" t="s">
        <v>993</v>
      </c>
      <c r="AY3">
        <v>1</v>
      </c>
      <c r="AZ3" t="s">
        <v>1012</v>
      </c>
      <c r="BA3" s="4">
        <v>44480</v>
      </c>
      <c r="BB3" t="s">
        <v>120</v>
      </c>
      <c r="BC3" t="s">
        <v>443</v>
      </c>
      <c r="BD3" t="s">
        <v>453</v>
      </c>
      <c r="BE3" t="s">
        <v>896</v>
      </c>
      <c r="BF3" t="s">
        <v>1201</v>
      </c>
      <c r="BG3">
        <v>93.69</v>
      </c>
      <c r="BH3">
        <v>45.22</v>
      </c>
      <c r="BI3">
        <v>50</v>
      </c>
      <c r="BJ3">
        <v>0.4</v>
      </c>
      <c r="BK3">
        <v>0.7</v>
      </c>
      <c r="BL3" t="s">
        <v>1212</v>
      </c>
      <c r="BN3">
        <v>1</v>
      </c>
      <c r="BO3" t="s">
        <v>1229</v>
      </c>
      <c r="BP3" s="4">
        <v>44510</v>
      </c>
      <c r="BQ3" t="s">
        <v>1230</v>
      </c>
      <c r="BR3" t="s">
        <v>1423</v>
      </c>
      <c r="BS3" t="s">
        <v>1231</v>
      </c>
      <c r="BT3" t="s">
        <v>19</v>
      </c>
      <c r="BU3" t="s">
        <v>19</v>
      </c>
      <c r="BV3">
        <v>33.299999999999997</v>
      </c>
      <c r="BW3">
        <v>5</v>
      </c>
      <c r="BX3">
        <v>10</v>
      </c>
      <c r="BY3">
        <v>0.2</v>
      </c>
      <c r="BZ3">
        <v>0.5</v>
      </c>
      <c r="CA3">
        <v>0.05</v>
      </c>
      <c r="CB3">
        <v>0.50000000279396795</v>
      </c>
      <c r="CC3">
        <v>2</v>
      </c>
      <c r="CD3" t="s">
        <v>127</v>
      </c>
      <c r="CE3" t="s">
        <v>577</v>
      </c>
      <c r="CF3" t="s">
        <v>129</v>
      </c>
      <c r="CG3">
        <v>0.5</v>
      </c>
      <c r="CH3">
        <v>15000</v>
      </c>
      <c r="CI3">
        <v>136.72999999999999</v>
      </c>
      <c r="CJ3" t="s">
        <v>1251</v>
      </c>
    </row>
    <row r="4" spans="1:92">
      <c r="A4">
        <v>2</v>
      </c>
      <c r="B4" t="s">
        <v>1295</v>
      </c>
      <c r="C4" s="4">
        <v>44475</v>
      </c>
      <c r="D4" t="s">
        <v>100</v>
      </c>
      <c r="E4" t="s">
        <v>460</v>
      </c>
      <c r="F4" t="s">
        <v>439</v>
      </c>
      <c r="G4" t="s">
        <v>887</v>
      </c>
      <c r="H4" s="3"/>
      <c r="I4">
        <v>2</v>
      </c>
      <c r="J4" t="s">
        <v>1215</v>
      </c>
      <c r="K4" s="4">
        <v>44509</v>
      </c>
      <c r="L4" t="s">
        <v>105</v>
      </c>
      <c r="M4" t="s">
        <v>442</v>
      </c>
      <c r="N4" t="s">
        <v>462</v>
      </c>
      <c r="O4" t="s">
        <v>1201</v>
      </c>
      <c r="P4">
        <v>93.69</v>
      </c>
      <c r="Q4">
        <f>Table4879[[#This Row],[Drive-Freq '[kHz']]]/0.99</f>
        <v>297.5333333333333</v>
      </c>
      <c r="R4">
        <v>17</v>
      </c>
      <c r="S4">
        <v>0.15</v>
      </c>
      <c r="T4">
        <v>0.4</v>
      </c>
      <c r="U4">
        <v>294.55799999999999</v>
      </c>
      <c r="V4">
        <v>13.73</v>
      </c>
      <c r="W4" t="s">
        <v>1217</v>
      </c>
      <c r="Y4">
        <v>2</v>
      </c>
      <c r="Z4" t="s">
        <v>1513</v>
      </c>
      <c r="AA4" s="4">
        <v>44508</v>
      </c>
      <c r="AB4" t="s">
        <v>1422</v>
      </c>
      <c r="AC4" t="s">
        <v>453</v>
      </c>
      <c r="AD4" t="s">
        <v>443</v>
      </c>
      <c r="AE4" t="s">
        <v>1201</v>
      </c>
      <c r="AF4">
        <v>93.69</v>
      </c>
      <c r="AG4">
        <v>45.22</v>
      </c>
      <c r="AH4">
        <v>49.29</v>
      </c>
      <c r="AI4">
        <v>0.4</v>
      </c>
      <c r="AJ4">
        <v>0.7</v>
      </c>
      <c r="AK4">
        <v>11.763</v>
      </c>
      <c r="AL4">
        <v>3</v>
      </c>
      <c r="AM4" s="9">
        <v>1E-3</v>
      </c>
      <c r="AN4" s="9">
        <v>3.0000000000000001E-3</v>
      </c>
      <c r="AO4" t="s">
        <v>466</v>
      </c>
      <c r="AQ4">
        <v>2</v>
      </c>
      <c r="AR4" t="s">
        <v>1221</v>
      </c>
      <c r="AS4" s="4">
        <v>44508</v>
      </c>
      <c r="AT4" t="s">
        <v>158</v>
      </c>
      <c r="AU4" t="s">
        <v>1201</v>
      </c>
      <c r="AV4" t="s">
        <v>1206</v>
      </c>
      <c r="AW4" t="s">
        <v>468</v>
      </c>
      <c r="AY4">
        <v>2</v>
      </c>
      <c r="AZ4" t="s">
        <v>1019</v>
      </c>
      <c r="BA4" s="4">
        <v>44480</v>
      </c>
      <c r="BB4" t="s">
        <v>120</v>
      </c>
      <c r="BC4" t="s">
        <v>443</v>
      </c>
      <c r="BD4" t="s">
        <v>453</v>
      </c>
      <c r="BE4" t="s">
        <v>896</v>
      </c>
      <c r="BF4" t="s">
        <v>1201</v>
      </c>
      <c r="BG4">
        <v>93.69</v>
      </c>
      <c r="BH4">
        <v>45.22</v>
      </c>
      <c r="BI4">
        <v>-50</v>
      </c>
      <c r="BJ4">
        <v>0.4</v>
      </c>
      <c r="BK4">
        <v>0.7</v>
      </c>
      <c r="BL4" t="s">
        <v>1213</v>
      </c>
      <c r="BN4">
        <v>2</v>
      </c>
      <c r="BO4" t="s">
        <v>1232</v>
      </c>
      <c r="BP4" s="4">
        <v>44510</v>
      </c>
      <c r="BQ4" t="s">
        <v>1230</v>
      </c>
      <c r="BR4" t="s">
        <v>1423</v>
      </c>
      <c r="BS4" t="s">
        <v>1231</v>
      </c>
      <c r="BT4" t="s">
        <v>19</v>
      </c>
      <c r="BU4" t="s">
        <v>19</v>
      </c>
      <c r="BV4">
        <v>39.1</v>
      </c>
      <c r="BW4">
        <v>5</v>
      </c>
      <c r="BX4">
        <v>10</v>
      </c>
      <c r="BY4">
        <v>0.2</v>
      </c>
      <c r="BZ4">
        <v>0.5</v>
      </c>
      <c r="CA4">
        <v>0.05</v>
      </c>
      <c r="CB4">
        <v>0.50000000279396795</v>
      </c>
      <c r="CC4">
        <v>2</v>
      </c>
      <c r="CD4" t="s">
        <v>127</v>
      </c>
      <c r="CE4" t="s">
        <v>577</v>
      </c>
      <c r="CF4" t="s">
        <v>129</v>
      </c>
      <c r="CG4">
        <v>0.5</v>
      </c>
      <c r="CH4">
        <v>15000</v>
      </c>
      <c r="CI4">
        <v>136.72999999999999</v>
      </c>
      <c r="CJ4" t="s">
        <v>1251</v>
      </c>
    </row>
    <row r="5" spans="1:92">
      <c r="A5">
        <v>3</v>
      </c>
      <c r="B5" t="s">
        <v>1296</v>
      </c>
      <c r="C5" s="4">
        <v>44475</v>
      </c>
      <c r="D5" t="s">
        <v>100</v>
      </c>
      <c r="E5" t="s">
        <v>472</v>
      </c>
      <c r="F5" t="s">
        <v>439</v>
      </c>
      <c r="G5" t="s">
        <v>887</v>
      </c>
      <c r="I5">
        <v>3</v>
      </c>
      <c r="J5" t="s">
        <v>1216</v>
      </c>
      <c r="K5" s="4">
        <v>44509</v>
      </c>
      <c r="L5" t="s">
        <v>120</v>
      </c>
      <c r="M5" t="s">
        <v>442</v>
      </c>
      <c r="N5" t="s">
        <v>443</v>
      </c>
      <c r="O5" t="s">
        <v>1201</v>
      </c>
      <c r="P5">
        <v>93.69</v>
      </c>
      <c r="Q5" t="s">
        <v>19</v>
      </c>
      <c r="R5">
        <v>17</v>
      </c>
      <c r="S5">
        <v>0.15</v>
      </c>
      <c r="T5">
        <v>0.7</v>
      </c>
      <c r="U5" t="s">
        <v>19</v>
      </c>
      <c r="V5" t="s">
        <v>19</v>
      </c>
      <c r="W5" t="s">
        <v>1218</v>
      </c>
      <c r="Y5">
        <v>3</v>
      </c>
      <c r="Z5" t="s">
        <v>1514</v>
      </c>
      <c r="AA5" s="4">
        <v>44508</v>
      </c>
      <c r="AB5" t="s">
        <v>1422</v>
      </c>
      <c r="AC5" t="s">
        <v>281</v>
      </c>
      <c r="AD5" t="s">
        <v>443</v>
      </c>
      <c r="AE5" t="s">
        <v>1201</v>
      </c>
      <c r="AF5">
        <v>93.69</v>
      </c>
      <c r="AG5">
        <v>45.22</v>
      </c>
      <c r="AH5">
        <v>49.29</v>
      </c>
      <c r="AI5">
        <v>0.2</v>
      </c>
      <c r="AJ5">
        <v>0.7</v>
      </c>
      <c r="AK5">
        <v>11.763</v>
      </c>
      <c r="AL5">
        <v>3</v>
      </c>
      <c r="AM5" s="9">
        <v>1E-3</v>
      </c>
      <c r="AN5" s="9">
        <v>3.0000000000000001E-3</v>
      </c>
      <c r="AO5" t="s">
        <v>1204</v>
      </c>
      <c r="AQ5">
        <v>3</v>
      </c>
      <c r="AR5" t="s">
        <v>19</v>
      </c>
      <c r="AS5" s="4">
        <v>44508</v>
      </c>
      <c r="AT5" t="s">
        <v>14</v>
      </c>
      <c r="AU5" t="s">
        <v>1201</v>
      </c>
      <c r="AV5" t="s">
        <v>1207</v>
      </c>
      <c r="AW5" t="s">
        <v>1015</v>
      </c>
      <c r="BN5">
        <v>3</v>
      </c>
      <c r="BO5" t="s">
        <v>1233</v>
      </c>
      <c r="BP5" s="4">
        <v>44510</v>
      </c>
      <c r="BQ5" t="s">
        <v>1230</v>
      </c>
      <c r="BR5" t="s">
        <v>1423</v>
      </c>
      <c r="BS5" t="s">
        <v>1231</v>
      </c>
      <c r="BT5" t="s">
        <v>19</v>
      </c>
      <c r="BU5" t="s">
        <v>19</v>
      </c>
      <c r="BV5">
        <v>44.1</v>
      </c>
      <c r="BW5">
        <v>5</v>
      </c>
      <c r="BX5">
        <v>10</v>
      </c>
      <c r="BY5">
        <v>0.2</v>
      </c>
      <c r="BZ5">
        <v>0.5</v>
      </c>
      <c r="CA5">
        <v>0.05</v>
      </c>
      <c r="CB5">
        <v>0.50000000279396795</v>
      </c>
      <c r="CC5">
        <v>2</v>
      </c>
      <c r="CD5" t="s">
        <v>127</v>
      </c>
      <c r="CE5" t="s">
        <v>577</v>
      </c>
      <c r="CF5" t="s">
        <v>129</v>
      </c>
      <c r="CG5">
        <v>0.7</v>
      </c>
      <c r="CH5">
        <v>15000</v>
      </c>
      <c r="CI5">
        <v>136.72999999999999</v>
      </c>
      <c r="CJ5" t="s">
        <v>1252</v>
      </c>
      <c r="CL5" t="s">
        <v>1494</v>
      </c>
      <c r="CM5" s="79" t="s">
        <v>132</v>
      </c>
    </row>
    <row r="6" spans="1:92">
      <c r="A6">
        <v>4</v>
      </c>
      <c r="B6" t="s">
        <v>1297</v>
      </c>
      <c r="C6" s="4">
        <v>44475</v>
      </c>
      <c r="D6" t="s">
        <v>100</v>
      </c>
      <c r="E6" t="s">
        <v>483</v>
      </c>
      <c r="F6" t="s">
        <v>439</v>
      </c>
      <c r="G6" t="s">
        <v>887</v>
      </c>
      <c r="Y6">
        <v>4</v>
      </c>
      <c r="Z6" t="s">
        <v>1515</v>
      </c>
      <c r="AA6" s="4">
        <v>44508</v>
      </c>
      <c r="AB6" t="s">
        <v>1422</v>
      </c>
      <c r="AC6" t="s">
        <v>453</v>
      </c>
      <c r="AD6" t="s">
        <v>443</v>
      </c>
      <c r="AE6" t="s">
        <v>1201</v>
      </c>
      <c r="AF6">
        <v>93.69</v>
      </c>
      <c r="AG6">
        <v>45.22</v>
      </c>
      <c r="AH6">
        <v>49.29</v>
      </c>
      <c r="AI6">
        <v>0.2</v>
      </c>
      <c r="AJ6">
        <v>0.7</v>
      </c>
      <c r="AK6">
        <v>11.763</v>
      </c>
      <c r="AL6">
        <v>3</v>
      </c>
      <c r="AM6" s="9">
        <v>1E-3</v>
      </c>
      <c r="AN6" s="9">
        <v>3.0000000000000001E-3</v>
      </c>
      <c r="AO6" t="s">
        <v>1208</v>
      </c>
      <c r="AQ6">
        <v>4</v>
      </c>
      <c r="AR6" t="s">
        <v>1219</v>
      </c>
      <c r="AS6" s="4">
        <v>44510</v>
      </c>
      <c r="AT6" t="s">
        <v>116</v>
      </c>
      <c r="AU6" t="s">
        <v>1222</v>
      </c>
      <c r="AV6" s="8" t="s">
        <v>1225</v>
      </c>
      <c r="AW6" t="s">
        <v>993</v>
      </c>
      <c r="BN6">
        <v>4</v>
      </c>
      <c r="BO6" t="s">
        <v>1234</v>
      </c>
      <c r="BP6" s="4">
        <v>44510</v>
      </c>
      <c r="BQ6" t="s">
        <v>1230</v>
      </c>
      <c r="BR6" t="s">
        <v>1423</v>
      </c>
      <c r="BS6" t="s">
        <v>1231</v>
      </c>
      <c r="BT6" t="s">
        <v>19</v>
      </c>
      <c r="BU6" t="s">
        <v>19</v>
      </c>
      <c r="BV6">
        <v>49.3</v>
      </c>
      <c r="BW6">
        <v>5</v>
      </c>
      <c r="BX6">
        <v>10</v>
      </c>
      <c r="BY6">
        <v>0.2</v>
      </c>
      <c r="BZ6">
        <v>0.5</v>
      </c>
      <c r="CA6">
        <v>0.05</v>
      </c>
      <c r="CB6">
        <v>0.50000000279396795</v>
      </c>
      <c r="CC6">
        <v>2</v>
      </c>
      <c r="CD6" t="s">
        <v>127</v>
      </c>
      <c r="CE6" t="s">
        <v>577</v>
      </c>
      <c r="CF6" t="s">
        <v>129</v>
      </c>
      <c r="CG6">
        <v>0.7</v>
      </c>
      <c r="CH6">
        <v>15000</v>
      </c>
      <c r="CI6">
        <v>136.72999999999999</v>
      </c>
      <c r="CJ6" t="s">
        <v>1252</v>
      </c>
      <c r="CL6" t="s">
        <v>1496</v>
      </c>
      <c r="CM6" s="79" t="s">
        <v>131</v>
      </c>
    </row>
    <row r="7" spans="1:92">
      <c r="A7">
        <v>5</v>
      </c>
      <c r="B7" t="s">
        <v>1298</v>
      </c>
      <c r="C7" s="4">
        <v>44475</v>
      </c>
      <c r="D7" t="s">
        <v>100</v>
      </c>
      <c r="E7" t="s">
        <v>490</v>
      </c>
      <c r="F7" t="s">
        <v>439</v>
      </c>
      <c r="G7" t="s">
        <v>887</v>
      </c>
      <c r="Y7">
        <v>5</v>
      </c>
      <c r="Z7" t="s">
        <v>1516</v>
      </c>
      <c r="AA7" s="4">
        <v>44508</v>
      </c>
      <c r="AB7" t="s">
        <v>1422</v>
      </c>
      <c r="AC7" t="s">
        <v>453</v>
      </c>
      <c r="AD7" t="s">
        <v>443</v>
      </c>
      <c r="AE7" t="s">
        <v>1201</v>
      </c>
      <c r="AF7">
        <v>93.69</v>
      </c>
      <c r="AG7">
        <v>45.22</v>
      </c>
      <c r="AH7">
        <v>49.29</v>
      </c>
      <c r="AI7">
        <v>0.2</v>
      </c>
      <c r="AJ7">
        <v>0.7</v>
      </c>
      <c r="AK7">
        <v>11.763</v>
      </c>
      <c r="AL7">
        <v>3</v>
      </c>
      <c r="AM7" s="9">
        <v>1E-3</v>
      </c>
      <c r="AN7" s="9">
        <v>3.0000000000000001E-3</v>
      </c>
      <c r="AO7" t="s">
        <v>1209</v>
      </c>
      <c r="AQ7">
        <v>5</v>
      </c>
      <c r="AR7" t="s">
        <v>1223</v>
      </c>
      <c r="AS7" s="4">
        <v>44510</v>
      </c>
      <c r="AT7" t="s">
        <v>116</v>
      </c>
      <c r="AU7" t="s">
        <v>1222</v>
      </c>
      <c r="AV7" t="s">
        <v>19</v>
      </c>
      <c r="AW7" t="s">
        <v>993</v>
      </c>
      <c r="BN7">
        <v>5</v>
      </c>
      <c r="BO7" t="s">
        <v>1235</v>
      </c>
      <c r="BP7" s="4">
        <v>44510</v>
      </c>
      <c r="BQ7" t="s">
        <v>1230</v>
      </c>
      <c r="BR7" t="s">
        <v>1423</v>
      </c>
      <c r="BS7" t="s">
        <v>1231</v>
      </c>
      <c r="BT7" t="s">
        <v>19</v>
      </c>
      <c r="BU7" t="s">
        <v>19</v>
      </c>
      <c r="BV7">
        <v>54.4</v>
      </c>
      <c r="BW7">
        <v>5</v>
      </c>
      <c r="BX7">
        <v>10</v>
      </c>
      <c r="BY7">
        <v>0.2</v>
      </c>
      <c r="BZ7">
        <v>0.5</v>
      </c>
      <c r="CA7">
        <v>0.05</v>
      </c>
      <c r="CB7">
        <v>0.50000000279396795</v>
      </c>
      <c r="CC7">
        <v>2</v>
      </c>
      <c r="CD7" t="s">
        <v>127</v>
      </c>
      <c r="CE7" t="s">
        <v>577</v>
      </c>
      <c r="CF7" t="s">
        <v>129</v>
      </c>
      <c r="CG7">
        <v>0.7</v>
      </c>
      <c r="CH7">
        <v>15000</v>
      </c>
      <c r="CI7">
        <v>136.72999999999999</v>
      </c>
      <c r="CJ7" t="s">
        <v>1252</v>
      </c>
      <c r="CL7" t="s">
        <v>1498</v>
      </c>
      <c r="CM7" s="79" t="s">
        <v>126</v>
      </c>
    </row>
    <row r="8" spans="1:92">
      <c r="Y8">
        <v>6</v>
      </c>
      <c r="Z8" t="s">
        <v>1517</v>
      </c>
      <c r="AA8" s="4">
        <v>44508</v>
      </c>
      <c r="AB8" t="s">
        <v>1422</v>
      </c>
      <c r="AC8" t="s">
        <v>281</v>
      </c>
      <c r="AD8" t="s">
        <v>443</v>
      </c>
      <c r="AE8" t="s">
        <v>1201</v>
      </c>
      <c r="AF8">
        <v>93.69</v>
      </c>
      <c r="AG8">
        <v>45.22</v>
      </c>
      <c r="AH8">
        <v>49.29</v>
      </c>
      <c r="AI8">
        <v>0.2</v>
      </c>
      <c r="AJ8">
        <v>0.7</v>
      </c>
      <c r="AK8">
        <v>11.763</v>
      </c>
      <c r="AL8">
        <v>5</v>
      </c>
      <c r="AM8" s="9">
        <v>1E-3</v>
      </c>
      <c r="AN8" s="9">
        <v>3.0000000000000001E-3</v>
      </c>
      <c r="AO8" t="s">
        <v>1210</v>
      </c>
      <c r="AQ8">
        <v>6</v>
      </c>
      <c r="AR8" t="s">
        <v>1224</v>
      </c>
      <c r="AS8" s="4">
        <v>44510</v>
      </c>
      <c r="AT8" t="s">
        <v>158</v>
      </c>
      <c r="AU8" t="s">
        <v>1222</v>
      </c>
      <c r="AV8" t="s">
        <v>1226</v>
      </c>
      <c r="AW8" t="s">
        <v>468</v>
      </c>
      <c r="BN8">
        <v>6</v>
      </c>
      <c r="BO8" t="s">
        <v>1236</v>
      </c>
      <c r="BP8" s="4">
        <v>44510</v>
      </c>
      <c r="BQ8" t="s">
        <v>1230</v>
      </c>
      <c r="BR8" t="s">
        <v>1423</v>
      </c>
      <c r="BS8" t="s">
        <v>1231</v>
      </c>
      <c r="BT8" t="s">
        <v>19</v>
      </c>
      <c r="BU8" t="s">
        <v>19</v>
      </c>
      <c r="BV8">
        <v>59.4</v>
      </c>
      <c r="BW8">
        <v>5</v>
      </c>
      <c r="BX8">
        <v>10</v>
      </c>
      <c r="BY8">
        <v>0.2</v>
      </c>
      <c r="BZ8">
        <v>0.5</v>
      </c>
      <c r="CA8">
        <v>0.05</v>
      </c>
      <c r="CB8">
        <v>0.50000000279396795</v>
      </c>
      <c r="CC8">
        <v>2</v>
      </c>
      <c r="CD8" t="s">
        <v>127</v>
      </c>
      <c r="CE8" t="s">
        <v>577</v>
      </c>
      <c r="CF8" t="s">
        <v>129</v>
      </c>
      <c r="CG8">
        <v>0.7</v>
      </c>
      <c r="CH8">
        <v>15000</v>
      </c>
      <c r="CI8">
        <v>136.72999999999999</v>
      </c>
      <c r="CJ8" t="s">
        <v>1252</v>
      </c>
    </row>
    <row r="9" spans="1:92">
      <c r="Y9">
        <v>7</v>
      </c>
      <c r="Z9" t="s">
        <v>1518</v>
      </c>
      <c r="AA9" s="4">
        <v>44508</v>
      </c>
      <c r="AB9" t="s">
        <v>1422</v>
      </c>
      <c r="AC9" t="s">
        <v>281</v>
      </c>
      <c r="AD9" t="s">
        <v>443</v>
      </c>
      <c r="AE9" t="s">
        <v>1201</v>
      </c>
      <c r="AF9">
        <v>93.69</v>
      </c>
      <c r="AG9">
        <v>45.22</v>
      </c>
      <c r="AH9">
        <v>49.29</v>
      </c>
      <c r="AI9">
        <v>0.2</v>
      </c>
      <c r="AJ9">
        <v>0.7</v>
      </c>
      <c r="AK9">
        <v>11.763</v>
      </c>
      <c r="AL9">
        <v>5</v>
      </c>
      <c r="AM9" s="9">
        <v>1E-3</v>
      </c>
      <c r="AN9" s="9">
        <v>3.0000000000000001E-3</v>
      </c>
      <c r="AO9" t="s">
        <v>1211</v>
      </c>
      <c r="AQ9">
        <v>7</v>
      </c>
      <c r="AR9" t="s">
        <v>19</v>
      </c>
      <c r="AS9" s="4">
        <v>44510</v>
      </c>
      <c r="AT9" t="s">
        <v>14</v>
      </c>
      <c r="AU9" t="s">
        <v>1222</v>
      </c>
      <c r="AV9" t="s">
        <v>1227</v>
      </c>
      <c r="AW9" t="s">
        <v>1228</v>
      </c>
      <c r="BN9">
        <v>7</v>
      </c>
      <c r="BO9" t="s">
        <v>1237</v>
      </c>
      <c r="BP9" s="4">
        <v>44510</v>
      </c>
      <c r="BQ9" t="s">
        <v>1230</v>
      </c>
      <c r="BR9" t="s">
        <v>1423</v>
      </c>
      <c r="BS9" t="s">
        <v>1231</v>
      </c>
      <c r="BT9" t="s">
        <v>19</v>
      </c>
      <c r="BU9" t="s">
        <v>19</v>
      </c>
      <c r="BV9">
        <v>64.900000000000006</v>
      </c>
      <c r="BW9">
        <v>5</v>
      </c>
      <c r="BX9">
        <v>10</v>
      </c>
      <c r="BY9">
        <v>0.2</v>
      </c>
      <c r="BZ9">
        <v>0.5</v>
      </c>
      <c r="CA9">
        <v>0.05</v>
      </c>
      <c r="CB9">
        <v>0.50000000279396795</v>
      </c>
      <c r="CC9">
        <v>2</v>
      </c>
      <c r="CD9" t="s">
        <v>127</v>
      </c>
      <c r="CE9" t="s">
        <v>577</v>
      </c>
      <c r="CF9" t="s">
        <v>129</v>
      </c>
      <c r="CG9">
        <v>0.7</v>
      </c>
      <c r="CH9">
        <v>15000</v>
      </c>
      <c r="CI9">
        <v>136.72999999999999</v>
      </c>
      <c r="CJ9" t="s">
        <v>1252</v>
      </c>
      <c r="CL9" t="s">
        <v>1500</v>
      </c>
      <c r="CM9" t="s">
        <v>1508</v>
      </c>
    </row>
    <row r="10" spans="1:92">
      <c r="Y10">
        <v>8</v>
      </c>
      <c r="Z10" t="s">
        <v>1519</v>
      </c>
      <c r="AA10" s="4">
        <v>44509</v>
      </c>
      <c r="AB10" t="s">
        <v>1422</v>
      </c>
      <c r="AC10" t="s">
        <v>281</v>
      </c>
      <c r="AD10" t="s">
        <v>443</v>
      </c>
      <c r="AE10" t="s">
        <v>1201</v>
      </c>
      <c r="AF10">
        <v>93.69</v>
      </c>
      <c r="AG10">
        <v>45.22</v>
      </c>
      <c r="AH10">
        <v>49.29</v>
      </c>
      <c r="AI10">
        <v>0.2</v>
      </c>
      <c r="AJ10">
        <v>0.7</v>
      </c>
      <c r="AK10">
        <v>11.763</v>
      </c>
      <c r="AL10">
        <v>5</v>
      </c>
      <c r="AM10" s="9">
        <v>1E-3</v>
      </c>
      <c r="AN10" s="9">
        <v>3.0000000000000001E-3</v>
      </c>
      <c r="AO10" t="s">
        <v>1214</v>
      </c>
      <c r="BN10">
        <v>8</v>
      </c>
      <c r="BO10" t="s">
        <v>1238</v>
      </c>
      <c r="BP10" s="4">
        <v>44510</v>
      </c>
      <c r="BQ10" t="s">
        <v>1230</v>
      </c>
      <c r="BR10" t="s">
        <v>1423</v>
      </c>
      <c r="BS10" t="s">
        <v>1231</v>
      </c>
      <c r="BT10" t="s">
        <v>19</v>
      </c>
      <c r="BU10" t="s">
        <v>19</v>
      </c>
      <c r="BV10">
        <v>69.900000000000006</v>
      </c>
      <c r="BW10">
        <v>5</v>
      </c>
      <c r="BX10">
        <v>10</v>
      </c>
      <c r="BY10">
        <v>0.2</v>
      </c>
      <c r="BZ10">
        <v>0.5</v>
      </c>
      <c r="CA10">
        <v>0.05</v>
      </c>
      <c r="CB10">
        <v>0.50000000279396795</v>
      </c>
      <c r="CC10">
        <v>2</v>
      </c>
      <c r="CD10" t="s">
        <v>127</v>
      </c>
      <c r="CE10" t="s">
        <v>577</v>
      </c>
      <c r="CF10" t="s">
        <v>129</v>
      </c>
      <c r="CG10">
        <v>0.7</v>
      </c>
      <c r="CH10">
        <v>15000</v>
      </c>
      <c r="CI10">
        <v>136.72999999999999</v>
      </c>
      <c r="CJ10" t="s">
        <v>1253</v>
      </c>
    </row>
    <row r="11" spans="1:92">
      <c r="BN11">
        <v>9</v>
      </c>
      <c r="BO11" t="s">
        <v>1239</v>
      </c>
      <c r="BP11" s="4">
        <v>44510</v>
      </c>
      <c r="BQ11" t="s">
        <v>1230</v>
      </c>
      <c r="BR11" t="s">
        <v>1423</v>
      </c>
      <c r="BS11" t="s">
        <v>1231</v>
      </c>
      <c r="BT11" t="s">
        <v>19</v>
      </c>
      <c r="BU11" t="s">
        <v>19</v>
      </c>
      <c r="BV11">
        <v>75.3</v>
      </c>
      <c r="BW11">
        <v>5</v>
      </c>
      <c r="BX11">
        <v>10</v>
      </c>
      <c r="BY11">
        <v>0.2</v>
      </c>
      <c r="BZ11">
        <v>0.5</v>
      </c>
      <c r="CA11">
        <v>0.05</v>
      </c>
      <c r="CB11">
        <v>0.50000000279396795</v>
      </c>
      <c r="CC11">
        <v>2</v>
      </c>
      <c r="CD11" t="s">
        <v>127</v>
      </c>
      <c r="CE11" t="s">
        <v>577</v>
      </c>
      <c r="CF11" t="s">
        <v>129</v>
      </c>
      <c r="CG11">
        <v>0.7</v>
      </c>
      <c r="CH11">
        <v>15000</v>
      </c>
      <c r="CI11">
        <v>136.72999999999999</v>
      </c>
      <c r="CJ11" t="s">
        <v>1253</v>
      </c>
    </row>
    <row r="12" spans="1:92">
      <c r="BN12">
        <v>10</v>
      </c>
      <c r="BO12" t="s">
        <v>1240</v>
      </c>
      <c r="BP12" s="4">
        <v>44510</v>
      </c>
      <c r="BQ12" t="s">
        <v>1230</v>
      </c>
      <c r="BR12" t="s">
        <v>1423</v>
      </c>
      <c r="BS12" t="s">
        <v>1231</v>
      </c>
      <c r="BT12" t="s">
        <v>19</v>
      </c>
      <c r="BU12" t="s">
        <v>19</v>
      </c>
      <c r="BV12">
        <v>80.900000000000006</v>
      </c>
      <c r="BW12">
        <v>5</v>
      </c>
      <c r="BX12">
        <v>10</v>
      </c>
      <c r="BY12">
        <v>0.2</v>
      </c>
      <c r="BZ12">
        <v>0.5</v>
      </c>
      <c r="CA12">
        <v>0.05</v>
      </c>
      <c r="CB12">
        <v>0.50000000279396795</v>
      </c>
      <c r="CC12">
        <v>2</v>
      </c>
      <c r="CD12" t="s">
        <v>127</v>
      </c>
      <c r="CE12" t="s">
        <v>577</v>
      </c>
      <c r="CF12" t="s">
        <v>129</v>
      </c>
      <c r="CG12">
        <v>0.7</v>
      </c>
      <c r="CH12">
        <v>15000</v>
      </c>
      <c r="CI12">
        <v>136.72999999999999</v>
      </c>
      <c r="CJ12" t="s">
        <v>1254</v>
      </c>
    </row>
    <row r="13" spans="1:92">
      <c r="BN13">
        <v>11</v>
      </c>
      <c r="BO13" t="s">
        <v>1241</v>
      </c>
      <c r="BP13" s="4">
        <v>44510</v>
      </c>
      <c r="BQ13" t="s">
        <v>1230</v>
      </c>
      <c r="BR13" t="s">
        <v>1423</v>
      </c>
      <c r="BS13" t="s">
        <v>1231</v>
      </c>
      <c r="BT13" t="s">
        <v>19</v>
      </c>
      <c r="BU13" t="s">
        <v>19</v>
      </c>
      <c r="BV13">
        <v>85.6</v>
      </c>
      <c r="BW13">
        <v>5</v>
      </c>
      <c r="BX13">
        <v>10</v>
      </c>
      <c r="BY13">
        <v>0.2</v>
      </c>
      <c r="BZ13">
        <v>0.5</v>
      </c>
      <c r="CA13">
        <v>0.05</v>
      </c>
      <c r="CB13">
        <v>0.50000000279396795</v>
      </c>
      <c r="CC13">
        <v>2</v>
      </c>
      <c r="CD13" t="s">
        <v>127</v>
      </c>
      <c r="CE13" t="s">
        <v>577</v>
      </c>
      <c r="CF13" t="s">
        <v>129</v>
      </c>
      <c r="CG13">
        <v>0.7</v>
      </c>
      <c r="CH13">
        <v>15000</v>
      </c>
      <c r="CI13">
        <v>136.72999999999999</v>
      </c>
      <c r="CJ13" t="s">
        <v>621</v>
      </c>
    </row>
    <row r="14" spans="1:92">
      <c r="BN14">
        <v>12</v>
      </c>
      <c r="BO14" t="s">
        <v>1242</v>
      </c>
      <c r="BP14" s="4">
        <v>44510</v>
      </c>
      <c r="BQ14" t="s">
        <v>1230</v>
      </c>
      <c r="BR14" t="s">
        <v>1423</v>
      </c>
      <c r="BS14" t="s">
        <v>1231</v>
      </c>
      <c r="BT14" t="s">
        <v>19</v>
      </c>
      <c r="BU14" t="s">
        <v>19</v>
      </c>
      <c r="BV14">
        <v>90.7</v>
      </c>
      <c r="BW14">
        <v>5</v>
      </c>
      <c r="BX14">
        <v>10</v>
      </c>
      <c r="BY14">
        <v>0.2</v>
      </c>
      <c r="BZ14">
        <v>0.5</v>
      </c>
      <c r="CA14">
        <v>0.05</v>
      </c>
      <c r="CB14">
        <v>0.50000000279396795</v>
      </c>
      <c r="CC14">
        <v>2</v>
      </c>
      <c r="CD14" t="s">
        <v>127</v>
      </c>
      <c r="CE14" t="s">
        <v>577</v>
      </c>
      <c r="CF14" t="s">
        <v>129</v>
      </c>
      <c r="CG14">
        <v>0.7</v>
      </c>
      <c r="CH14">
        <v>15000</v>
      </c>
      <c r="CI14">
        <v>136.72999999999999</v>
      </c>
      <c r="CJ14" t="s">
        <v>1255</v>
      </c>
    </row>
    <row r="15" spans="1:92">
      <c r="BN15">
        <v>13</v>
      </c>
      <c r="BO15" t="s">
        <v>1243</v>
      </c>
      <c r="BP15" s="4">
        <v>44510</v>
      </c>
      <c r="BQ15" t="s">
        <v>1230</v>
      </c>
      <c r="BR15" t="s">
        <v>1423</v>
      </c>
      <c r="BS15" t="s">
        <v>1231</v>
      </c>
      <c r="BT15" t="s">
        <v>19</v>
      </c>
      <c r="BU15" t="s">
        <v>19</v>
      </c>
      <c r="BV15">
        <v>96.1</v>
      </c>
      <c r="BW15">
        <v>5</v>
      </c>
      <c r="BX15">
        <v>10</v>
      </c>
      <c r="BY15">
        <v>0.2</v>
      </c>
      <c r="BZ15">
        <v>0.5</v>
      </c>
      <c r="CA15">
        <v>0.05</v>
      </c>
      <c r="CB15">
        <v>0.50000000279396795</v>
      </c>
      <c r="CC15">
        <v>2</v>
      </c>
      <c r="CD15" t="s">
        <v>127</v>
      </c>
      <c r="CE15" t="s">
        <v>577</v>
      </c>
      <c r="CF15" t="s">
        <v>129</v>
      </c>
      <c r="CG15">
        <v>0.7</v>
      </c>
      <c r="CH15">
        <v>15000</v>
      </c>
      <c r="CI15">
        <v>136.72999999999999</v>
      </c>
      <c r="CJ15" t="s">
        <v>1255</v>
      </c>
    </row>
    <row r="16" spans="1:92">
      <c r="BN16">
        <v>14</v>
      </c>
      <c r="BO16" t="s">
        <v>1244</v>
      </c>
      <c r="BP16" s="4">
        <v>44510</v>
      </c>
      <c r="BQ16" t="s">
        <v>1230</v>
      </c>
      <c r="BR16" t="s">
        <v>1423</v>
      </c>
      <c r="BS16" t="s">
        <v>1231</v>
      </c>
      <c r="BT16" t="s">
        <v>19</v>
      </c>
      <c r="BU16" t="s">
        <v>19</v>
      </c>
      <c r="BV16">
        <v>100.4</v>
      </c>
      <c r="BW16">
        <v>5</v>
      </c>
      <c r="BX16">
        <v>10</v>
      </c>
      <c r="BY16">
        <v>0.2</v>
      </c>
      <c r="BZ16">
        <v>0.5</v>
      </c>
      <c r="CA16">
        <v>0.05</v>
      </c>
      <c r="CB16">
        <v>0.50000000279396795</v>
      </c>
      <c r="CC16">
        <v>2</v>
      </c>
      <c r="CD16" t="s">
        <v>127</v>
      </c>
      <c r="CE16" t="s">
        <v>577</v>
      </c>
      <c r="CF16" t="s">
        <v>129</v>
      </c>
      <c r="CG16">
        <v>0.7</v>
      </c>
      <c r="CH16">
        <v>15000</v>
      </c>
      <c r="CI16">
        <v>136.72999999999999</v>
      </c>
      <c r="CJ16" t="s">
        <v>1255</v>
      </c>
    </row>
    <row r="17" spans="66:88">
      <c r="BN17">
        <v>15</v>
      </c>
      <c r="BO17" t="s">
        <v>1245</v>
      </c>
      <c r="BP17" s="4">
        <v>44510</v>
      </c>
      <c r="BQ17" t="s">
        <v>1230</v>
      </c>
      <c r="BR17" t="s">
        <v>1423</v>
      </c>
      <c r="BS17" t="s">
        <v>1231</v>
      </c>
      <c r="BT17" t="s">
        <v>19</v>
      </c>
      <c r="BU17" t="s">
        <v>19</v>
      </c>
      <c r="BV17">
        <v>105</v>
      </c>
      <c r="BW17">
        <v>5</v>
      </c>
      <c r="BX17">
        <v>10</v>
      </c>
      <c r="BY17">
        <v>0.2</v>
      </c>
      <c r="BZ17">
        <v>0.5</v>
      </c>
      <c r="CA17">
        <v>0.05</v>
      </c>
      <c r="CB17">
        <v>0.50000000279396795</v>
      </c>
      <c r="CC17">
        <v>2</v>
      </c>
      <c r="CD17" t="s">
        <v>127</v>
      </c>
      <c r="CE17" t="s">
        <v>577</v>
      </c>
      <c r="CF17" t="s">
        <v>129</v>
      </c>
      <c r="CG17">
        <v>0.7</v>
      </c>
      <c r="CH17">
        <v>15000</v>
      </c>
      <c r="CI17">
        <v>136.72999999999999</v>
      </c>
      <c r="CJ17" t="s">
        <v>1256</v>
      </c>
    </row>
    <row r="18" spans="66:88">
      <c r="BN18">
        <v>16</v>
      </c>
      <c r="BO18" t="s">
        <v>1246</v>
      </c>
      <c r="BP18" s="4">
        <v>44510</v>
      </c>
      <c r="BQ18" t="s">
        <v>1230</v>
      </c>
      <c r="BR18" t="s">
        <v>1423</v>
      </c>
      <c r="BS18" t="s">
        <v>1231</v>
      </c>
      <c r="BT18" t="s">
        <v>19</v>
      </c>
      <c r="BU18" t="s">
        <v>19</v>
      </c>
      <c r="BV18">
        <v>110.2</v>
      </c>
      <c r="BW18">
        <v>5</v>
      </c>
      <c r="BX18">
        <v>10</v>
      </c>
      <c r="BY18">
        <v>0.2</v>
      </c>
      <c r="BZ18">
        <v>0.5</v>
      </c>
      <c r="CA18">
        <v>0.05</v>
      </c>
      <c r="CB18">
        <v>0.50000000279396795</v>
      </c>
      <c r="CC18">
        <v>2</v>
      </c>
      <c r="CD18" t="s">
        <v>127</v>
      </c>
      <c r="CE18" t="s">
        <v>577</v>
      </c>
      <c r="CF18" t="s">
        <v>129</v>
      </c>
      <c r="CG18">
        <v>0.7</v>
      </c>
      <c r="CH18">
        <v>15000</v>
      </c>
      <c r="CI18">
        <v>136.72999999999999</v>
      </c>
      <c r="CJ18" t="s">
        <v>1256</v>
      </c>
    </row>
    <row r="19" spans="66:88">
      <c r="BN19">
        <v>17</v>
      </c>
      <c r="BO19" t="s">
        <v>1247</v>
      </c>
      <c r="BP19" s="4">
        <v>44510</v>
      </c>
      <c r="BQ19" t="s">
        <v>1230</v>
      </c>
      <c r="BR19" t="s">
        <v>1423</v>
      </c>
      <c r="BS19" t="s">
        <v>1231</v>
      </c>
      <c r="BT19" t="s">
        <v>19</v>
      </c>
      <c r="BU19" t="s">
        <v>19</v>
      </c>
      <c r="BV19">
        <v>116</v>
      </c>
      <c r="BW19">
        <v>5</v>
      </c>
      <c r="BX19">
        <v>10</v>
      </c>
      <c r="BY19">
        <v>0.2</v>
      </c>
      <c r="BZ19">
        <v>0.5</v>
      </c>
      <c r="CA19">
        <v>0.05</v>
      </c>
      <c r="CB19">
        <v>0.50000000279396795</v>
      </c>
      <c r="CC19">
        <v>2</v>
      </c>
      <c r="CD19" t="s">
        <v>127</v>
      </c>
      <c r="CE19" t="s">
        <v>577</v>
      </c>
      <c r="CF19" t="s">
        <v>129</v>
      </c>
      <c r="CG19">
        <v>0.7</v>
      </c>
      <c r="CH19">
        <v>15000</v>
      </c>
      <c r="CI19">
        <v>136.72999999999999</v>
      </c>
      <c r="CJ19" t="s">
        <v>757</v>
      </c>
    </row>
    <row r="20" spans="66:88">
      <c r="BN20">
        <v>18</v>
      </c>
      <c r="BO20" t="s">
        <v>1248</v>
      </c>
      <c r="BP20" s="4">
        <v>44510</v>
      </c>
      <c r="BQ20" t="s">
        <v>1230</v>
      </c>
      <c r="BR20" t="s">
        <v>1423</v>
      </c>
      <c r="BS20" t="s">
        <v>1231</v>
      </c>
      <c r="BT20" t="s">
        <v>19</v>
      </c>
      <c r="BU20" t="s">
        <v>19</v>
      </c>
      <c r="BV20">
        <v>120.3</v>
      </c>
      <c r="BW20">
        <v>5</v>
      </c>
      <c r="BX20">
        <v>10</v>
      </c>
      <c r="BY20">
        <v>0.2</v>
      </c>
      <c r="BZ20">
        <v>0.5</v>
      </c>
      <c r="CA20">
        <v>0.05</v>
      </c>
      <c r="CB20">
        <v>0.50000000279396795</v>
      </c>
      <c r="CC20">
        <v>2</v>
      </c>
      <c r="CD20" t="s">
        <v>127</v>
      </c>
      <c r="CE20" t="s">
        <v>577</v>
      </c>
      <c r="CF20" t="s">
        <v>129</v>
      </c>
      <c r="CG20">
        <v>0.7</v>
      </c>
      <c r="CH20">
        <v>15000</v>
      </c>
      <c r="CI20">
        <v>136.72999999999999</v>
      </c>
      <c r="CJ20" t="s">
        <v>757</v>
      </c>
    </row>
    <row r="21" spans="66:88">
      <c r="BN21">
        <v>19</v>
      </c>
      <c r="BO21" t="s">
        <v>1249</v>
      </c>
      <c r="BP21" s="4">
        <v>44510</v>
      </c>
      <c r="BQ21" t="s">
        <v>1230</v>
      </c>
      <c r="BR21" t="s">
        <v>1423</v>
      </c>
      <c r="BS21" t="s">
        <v>1231</v>
      </c>
      <c r="BT21" t="s">
        <v>19</v>
      </c>
      <c r="BU21" t="s">
        <v>19</v>
      </c>
      <c r="BV21">
        <v>124.9</v>
      </c>
      <c r="BW21">
        <v>5</v>
      </c>
      <c r="BX21">
        <v>10</v>
      </c>
      <c r="BY21">
        <v>0.2</v>
      </c>
      <c r="BZ21">
        <v>0.5</v>
      </c>
      <c r="CA21">
        <v>0.05</v>
      </c>
      <c r="CB21">
        <v>0.50000000279396795</v>
      </c>
      <c r="CC21">
        <v>2</v>
      </c>
      <c r="CD21" t="s">
        <v>127</v>
      </c>
      <c r="CE21" t="s">
        <v>577</v>
      </c>
      <c r="CF21" t="s">
        <v>129</v>
      </c>
      <c r="CG21">
        <v>0.7</v>
      </c>
      <c r="CH21">
        <v>15000</v>
      </c>
      <c r="CI21">
        <v>136.72999999999999</v>
      </c>
      <c r="CJ21" t="s">
        <v>1259</v>
      </c>
    </row>
    <row r="22" spans="66:88">
      <c r="BN22">
        <v>20</v>
      </c>
      <c r="BO22" t="s">
        <v>1250</v>
      </c>
      <c r="BP22" s="4">
        <v>44510</v>
      </c>
      <c r="BQ22" t="s">
        <v>1230</v>
      </c>
      <c r="BR22" t="s">
        <v>1423</v>
      </c>
      <c r="BS22" t="s">
        <v>1231</v>
      </c>
      <c r="BT22" t="s">
        <v>19</v>
      </c>
      <c r="BU22" t="s">
        <v>19</v>
      </c>
      <c r="BV22">
        <v>130.1</v>
      </c>
      <c r="BW22">
        <v>5</v>
      </c>
      <c r="BX22">
        <v>10</v>
      </c>
      <c r="BY22">
        <v>0.2</v>
      </c>
      <c r="BZ22">
        <v>0.5</v>
      </c>
      <c r="CA22">
        <v>0.05</v>
      </c>
      <c r="CB22">
        <v>0.50000000279396795</v>
      </c>
      <c r="CC22">
        <v>2</v>
      </c>
      <c r="CD22" t="s">
        <v>127</v>
      </c>
      <c r="CE22" t="s">
        <v>577</v>
      </c>
      <c r="CF22" t="s">
        <v>129</v>
      </c>
      <c r="CG22">
        <v>0.7</v>
      </c>
      <c r="CH22">
        <v>15000</v>
      </c>
      <c r="CI22">
        <v>136.72999999999999</v>
      </c>
      <c r="CJ22" t="s">
        <v>1259</v>
      </c>
    </row>
    <row r="23" spans="66:88">
      <c r="BN23">
        <v>21</v>
      </c>
      <c r="BO23" t="s">
        <v>1257</v>
      </c>
      <c r="BP23" s="4">
        <v>44510</v>
      </c>
      <c r="BQ23" t="s">
        <v>1230</v>
      </c>
      <c r="BR23" t="s">
        <v>1423</v>
      </c>
      <c r="BS23" t="s">
        <v>1231</v>
      </c>
      <c r="BT23" t="s">
        <v>19</v>
      </c>
      <c r="BU23" t="s">
        <v>19</v>
      </c>
      <c r="BV23">
        <v>134.5</v>
      </c>
      <c r="BW23">
        <v>5</v>
      </c>
      <c r="BX23">
        <v>10</v>
      </c>
      <c r="BY23">
        <v>0.2</v>
      </c>
      <c r="BZ23">
        <v>0.5</v>
      </c>
      <c r="CA23">
        <v>0.05</v>
      </c>
      <c r="CB23">
        <v>0.50000000279396795</v>
      </c>
      <c r="CC23">
        <v>2</v>
      </c>
      <c r="CD23" t="s">
        <v>127</v>
      </c>
      <c r="CE23" t="s">
        <v>577</v>
      </c>
      <c r="CF23" t="s">
        <v>129</v>
      </c>
      <c r="CG23">
        <v>0.7</v>
      </c>
      <c r="CH23">
        <v>15000</v>
      </c>
      <c r="CI23">
        <v>136.72999999999999</v>
      </c>
      <c r="CJ23" t="s">
        <v>1259</v>
      </c>
    </row>
    <row r="24" spans="66:88">
      <c r="BN24">
        <v>22</v>
      </c>
      <c r="BO24" t="s">
        <v>1258</v>
      </c>
      <c r="BP24" s="4">
        <v>44510</v>
      </c>
      <c r="BQ24" t="s">
        <v>1230</v>
      </c>
      <c r="BR24" t="s">
        <v>1423</v>
      </c>
      <c r="BS24" t="s">
        <v>1231</v>
      </c>
      <c r="BT24" t="s">
        <v>19</v>
      </c>
      <c r="BU24" t="s">
        <v>19</v>
      </c>
      <c r="BV24">
        <v>139.6</v>
      </c>
      <c r="BW24">
        <v>5</v>
      </c>
      <c r="BX24">
        <v>10</v>
      </c>
      <c r="BY24">
        <v>0.2</v>
      </c>
      <c r="BZ24">
        <v>0.5</v>
      </c>
      <c r="CA24">
        <v>0.05</v>
      </c>
      <c r="CB24">
        <v>0.50000000279396795</v>
      </c>
      <c r="CC24">
        <v>2</v>
      </c>
      <c r="CD24" t="s">
        <v>127</v>
      </c>
      <c r="CE24" t="s">
        <v>577</v>
      </c>
      <c r="CF24" t="s">
        <v>129</v>
      </c>
      <c r="CG24">
        <v>0.7</v>
      </c>
      <c r="CH24">
        <v>15000</v>
      </c>
      <c r="CI24">
        <v>136.72999999999999</v>
      </c>
      <c r="CJ24" t="s">
        <v>1260</v>
      </c>
    </row>
    <row r="25" spans="66:88">
      <c r="BN25">
        <v>23</v>
      </c>
      <c r="BO25" t="s">
        <v>1261</v>
      </c>
      <c r="BP25" s="4">
        <v>44510</v>
      </c>
      <c r="BQ25" t="s">
        <v>1230</v>
      </c>
      <c r="BR25" t="s">
        <v>1423</v>
      </c>
      <c r="BS25" t="s">
        <v>1231</v>
      </c>
      <c r="BT25" t="s">
        <v>19</v>
      </c>
      <c r="BU25" t="s">
        <v>19</v>
      </c>
      <c r="BV25">
        <v>31.8</v>
      </c>
      <c r="BW25">
        <v>5</v>
      </c>
      <c r="BX25">
        <v>10</v>
      </c>
      <c r="BY25">
        <v>0.2</v>
      </c>
      <c r="BZ25">
        <v>0.5</v>
      </c>
      <c r="CA25">
        <v>0.05</v>
      </c>
      <c r="CB25">
        <v>0.50000000279396795</v>
      </c>
      <c r="CC25">
        <v>2</v>
      </c>
      <c r="CD25" t="s">
        <v>127</v>
      </c>
      <c r="CE25" t="s">
        <v>577</v>
      </c>
      <c r="CF25" t="s">
        <v>129</v>
      </c>
      <c r="CG25">
        <v>0.7</v>
      </c>
      <c r="CH25">
        <v>15000</v>
      </c>
      <c r="CI25">
        <v>136.72999999999999</v>
      </c>
      <c r="CJ25" t="s">
        <v>1262</v>
      </c>
    </row>
  </sheetData>
  <mergeCells count="7">
    <mergeCell ref="CL1:CN1"/>
    <mergeCell ref="A1:G1"/>
    <mergeCell ref="I1:W1"/>
    <mergeCell ref="Y1:AO1"/>
    <mergeCell ref="AQ1:AW1"/>
    <mergeCell ref="AY1:BL1"/>
    <mergeCell ref="BN1:CJ1"/>
  </mergeCells>
  <phoneticPr fontId="8" alignment="center"/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0C6D9-3186-294E-968B-E718E426BD40}">
  <dimension ref="A1:CN25"/>
  <sheetViews>
    <sheetView topLeftCell="BU1" workbookViewId="0">
      <selection activeCell="AR10" sqref="AR10"/>
    </sheetView>
  </sheetViews>
  <sheetFormatPr defaultRowHeight="15"/>
  <cols>
    <col min="1" max="1" width="6" bestFit="1" customWidth="1"/>
    <col min="2" max="2" width="21.140625" bestFit="1" customWidth="1"/>
    <col min="3" max="4" width="10.28515625" bestFit="1" customWidth="1"/>
    <col min="5" max="5" width="8.5703125" bestFit="1" customWidth="1"/>
    <col min="6" max="6" width="12.42578125" customWidth="1"/>
    <col min="7" max="7" width="28.140625" bestFit="1" customWidth="1"/>
    <col min="8" max="8" width="8.5703125" bestFit="1" customWidth="1"/>
    <col min="9" max="9" width="14.42578125" bestFit="1" customWidth="1"/>
    <col min="10" max="10" width="17.5703125" bestFit="1" customWidth="1"/>
    <col min="11" max="11" width="10.28515625" bestFit="1" customWidth="1"/>
    <col min="12" max="12" width="13" bestFit="1" customWidth="1"/>
    <col min="13" max="13" width="11.7109375" bestFit="1" customWidth="1"/>
    <col min="14" max="14" width="10.85546875" bestFit="1" customWidth="1"/>
    <col min="15" max="15" width="12.42578125" bestFit="1" customWidth="1"/>
    <col min="16" max="16" width="10.28515625" bestFit="1" customWidth="1"/>
    <col min="17" max="17" width="10.85546875" bestFit="1" customWidth="1"/>
    <col min="19" max="19" width="17.140625" bestFit="1" customWidth="1"/>
    <col min="20" max="20" width="14" bestFit="1" customWidth="1"/>
    <col min="21" max="22" width="17.42578125" bestFit="1" customWidth="1"/>
    <col min="23" max="23" width="20.5703125" bestFit="1" customWidth="1"/>
    <col min="25" max="25" width="6" bestFit="1" customWidth="1"/>
    <col min="26" max="26" width="18" bestFit="1" customWidth="1"/>
    <col min="27" max="27" width="10.5703125" bestFit="1" customWidth="1"/>
    <col min="28" max="28" width="13.28515625" bestFit="1" customWidth="1"/>
    <col min="29" max="29" width="11.5703125" bestFit="1" customWidth="1"/>
    <col min="30" max="30" width="12.85546875" bestFit="1" customWidth="1"/>
    <col min="31" max="31" width="12.42578125" bestFit="1" customWidth="1"/>
    <col min="32" max="32" width="10.140625" bestFit="1" customWidth="1"/>
    <col min="33" max="33" width="20.5703125" bestFit="1" customWidth="1"/>
    <col min="34" max="34" width="21" bestFit="1" customWidth="1"/>
    <col min="35" max="35" width="17.28515625" bestFit="1" customWidth="1"/>
    <col min="36" max="36" width="14" bestFit="1" customWidth="1"/>
    <col min="37" max="37" width="17.85546875" bestFit="1" customWidth="1"/>
    <col min="38" max="38" width="15.85546875" bestFit="1" customWidth="1"/>
    <col min="39" max="39" width="15" bestFit="1" customWidth="1"/>
    <col min="40" max="40" width="16.28515625" bestFit="1" customWidth="1"/>
    <col min="41" max="41" width="53.28515625" bestFit="1" customWidth="1"/>
    <col min="42" max="42" width="12.7109375" customWidth="1"/>
    <col min="43" max="43" width="5.42578125" customWidth="1"/>
    <col min="44" max="44" width="17.5703125" bestFit="1" customWidth="1"/>
    <col min="45" max="46" width="10.85546875" bestFit="1" customWidth="1"/>
    <col min="47" max="47" width="13.85546875" bestFit="1" customWidth="1"/>
    <col min="48" max="48" width="16.42578125" bestFit="1" customWidth="1"/>
    <col min="49" max="49" width="34.140625" bestFit="1" customWidth="1"/>
    <col min="51" max="51" width="5.42578125" customWidth="1"/>
    <col min="52" max="52" width="17.5703125" bestFit="1" customWidth="1"/>
    <col min="53" max="53" width="10.85546875" bestFit="1" customWidth="1"/>
    <col min="55" max="55" width="12.7109375" bestFit="1" customWidth="1"/>
    <col min="56" max="56" width="11.7109375" bestFit="1" customWidth="1"/>
    <col min="58" max="58" width="12.140625" bestFit="1" customWidth="1"/>
    <col min="59" max="60" width="9.85546875" customWidth="1"/>
    <col min="61" max="61" width="10.140625" customWidth="1"/>
    <col min="62" max="62" width="11.85546875" customWidth="1"/>
    <col min="63" max="63" width="13.28515625" bestFit="1" customWidth="1"/>
    <col min="64" max="64" width="14.42578125" bestFit="1" customWidth="1"/>
    <col min="66" max="66" width="5.7109375" bestFit="1" customWidth="1"/>
    <col min="67" max="67" width="11.85546875" bestFit="1" customWidth="1"/>
    <col min="68" max="68" width="10.85546875" bestFit="1" customWidth="1"/>
    <col min="69" max="69" width="32.140625" bestFit="1" customWidth="1"/>
    <col min="70" max="70" width="7.5703125" bestFit="1" customWidth="1"/>
    <col min="71" max="71" width="31.5703125" bestFit="1" customWidth="1"/>
    <col min="72" max="72" width="8.85546875" bestFit="1" customWidth="1"/>
    <col min="73" max="73" width="8.5703125" bestFit="1" customWidth="1"/>
    <col min="74" max="74" width="11" customWidth="1"/>
    <col min="75" max="75" width="10.28515625" customWidth="1"/>
    <col min="76" max="76" width="15" bestFit="1" customWidth="1"/>
    <col min="77" max="77" width="10.28515625" customWidth="1"/>
    <col min="78" max="78" width="12.42578125" customWidth="1"/>
    <col min="79" max="79" width="15" bestFit="1" customWidth="1"/>
    <col min="80" max="80" width="19.85546875" bestFit="1" customWidth="1"/>
    <col min="82" max="82" width="13" customWidth="1"/>
    <col min="83" max="83" width="15" customWidth="1"/>
    <col min="84" max="84" width="9.42578125" customWidth="1"/>
    <col min="86" max="86" width="17.28515625" bestFit="1" customWidth="1"/>
    <col min="87" max="87" width="4.7109375" bestFit="1" customWidth="1"/>
    <col min="88" max="88" width="40" bestFit="1" customWidth="1"/>
    <col min="90" max="90" width="15.28515625" bestFit="1" customWidth="1"/>
    <col min="91" max="91" width="21.42578125" bestFit="1" customWidth="1"/>
  </cols>
  <sheetData>
    <row r="1" spans="1:92" ht="19.5" thickBot="1">
      <c r="A1" s="92" t="s">
        <v>9</v>
      </c>
      <c r="B1" s="93"/>
      <c r="C1" s="93"/>
      <c r="D1" s="93"/>
      <c r="E1" s="93"/>
      <c r="F1" s="93"/>
      <c r="G1" s="94"/>
      <c r="H1" s="1"/>
      <c r="I1" s="92" t="s">
        <v>10</v>
      </c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4"/>
      <c r="Y1" s="92" t="s">
        <v>48</v>
      </c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4"/>
      <c r="AQ1" s="92" t="s">
        <v>49</v>
      </c>
      <c r="AR1" s="93"/>
      <c r="AS1" s="93"/>
      <c r="AT1" s="93"/>
      <c r="AU1" s="93"/>
      <c r="AV1" s="93"/>
      <c r="AW1" s="93"/>
      <c r="AY1" s="89" t="s">
        <v>13</v>
      </c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1"/>
      <c r="BN1" s="89" t="s">
        <v>50</v>
      </c>
      <c r="BO1" s="90"/>
      <c r="BP1" s="90"/>
      <c r="BQ1" s="90"/>
      <c r="BR1" s="90"/>
      <c r="BS1" s="90"/>
      <c r="BT1" s="90"/>
      <c r="BU1" s="90"/>
      <c r="BV1" s="90"/>
      <c r="BW1" s="90"/>
      <c r="BX1" s="90"/>
      <c r="BY1" s="90"/>
      <c r="BZ1" s="90"/>
      <c r="CA1" s="90"/>
      <c r="CB1" s="90"/>
      <c r="CC1" s="90"/>
      <c r="CD1" s="90"/>
      <c r="CE1" s="90"/>
      <c r="CF1" s="90"/>
      <c r="CG1" s="90"/>
      <c r="CH1" s="90"/>
      <c r="CI1" s="90"/>
      <c r="CJ1" s="91"/>
      <c r="CL1" s="89" t="s">
        <v>430</v>
      </c>
      <c r="CM1" s="90"/>
      <c r="CN1" s="91"/>
    </row>
    <row r="2" spans="1:92">
      <c r="A2" s="5" t="s">
        <v>2</v>
      </c>
      <c r="B2" s="5" t="s">
        <v>51</v>
      </c>
      <c r="C2" s="5" t="s">
        <v>52</v>
      </c>
      <c r="D2" s="5" t="s">
        <v>53</v>
      </c>
      <c r="E2" s="5" t="s">
        <v>54</v>
      </c>
      <c r="F2" s="5" t="s">
        <v>55</v>
      </c>
      <c r="G2" s="5" t="s">
        <v>56</v>
      </c>
      <c r="H2" s="2"/>
      <c r="I2" s="5" t="s">
        <v>2</v>
      </c>
      <c r="J2" s="5" t="s">
        <v>51</v>
      </c>
      <c r="K2" s="5" t="s">
        <v>52</v>
      </c>
      <c r="L2" s="5" t="s">
        <v>57</v>
      </c>
      <c r="M2" s="5" t="s">
        <v>58</v>
      </c>
      <c r="N2" s="5" t="s">
        <v>55</v>
      </c>
      <c r="O2" s="5" t="s">
        <v>59</v>
      </c>
      <c r="P2" s="5" t="s">
        <v>60</v>
      </c>
      <c r="Q2" s="5" t="s">
        <v>61</v>
      </c>
      <c r="R2" s="5" t="s">
        <v>62</v>
      </c>
      <c r="S2" s="5" t="s">
        <v>63</v>
      </c>
      <c r="T2" s="5" t="s">
        <v>69</v>
      </c>
      <c r="U2" s="5" t="s">
        <v>65</v>
      </c>
      <c r="V2" s="5" t="s">
        <v>431</v>
      </c>
      <c r="W2" s="2" t="s">
        <v>56</v>
      </c>
      <c r="Y2" s="5" t="s">
        <v>2</v>
      </c>
      <c r="Z2" s="5" t="s">
        <v>51</v>
      </c>
      <c r="AA2" s="5" t="s">
        <v>52</v>
      </c>
      <c r="AB2" s="5" t="s">
        <v>57</v>
      </c>
      <c r="AC2" s="5" t="s">
        <v>58</v>
      </c>
      <c r="AD2" s="5" t="s">
        <v>55</v>
      </c>
      <c r="AE2" s="5" t="s">
        <v>59</v>
      </c>
      <c r="AF2" s="5" t="s">
        <v>60</v>
      </c>
      <c r="AG2" s="5" t="s">
        <v>67</v>
      </c>
      <c r="AH2" s="5" t="s">
        <v>68</v>
      </c>
      <c r="AI2" s="5" t="s">
        <v>63</v>
      </c>
      <c r="AJ2" s="5" t="s">
        <v>69</v>
      </c>
      <c r="AK2" s="5" t="s">
        <v>65</v>
      </c>
      <c r="AL2" s="5" t="s">
        <v>70</v>
      </c>
      <c r="AM2" s="5" t="s">
        <v>71</v>
      </c>
      <c r="AN2" s="5" t="s">
        <v>72</v>
      </c>
      <c r="AO2" s="5" t="s">
        <v>56</v>
      </c>
      <c r="AQ2" s="5" t="s">
        <v>2</v>
      </c>
      <c r="AR2" s="5" t="s">
        <v>51</v>
      </c>
      <c r="AS2" s="5" t="s">
        <v>52</v>
      </c>
      <c r="AT2" s="5" t="s">
        <v>73</v>
      </c>
      <c r="AU2" s="5" t="s">
        <v>74</v>
      </c>
      <c r="AV2" s="5" t="s">
        <v>432</v>
      </c>
      <c r="AW2" s="5" t="s">
        <v>56</v>
      </c>
      <c r="AY2" t="s">
        <v>2</v>
      </c>
      <c r="AZ2" t="s">
        <v>51</v>
      </c>
      <c r="BA2" t="s">
        <v>76</v>
      </c>
      <c r="BB2" t="s">
        <v>77</v>
      </c>
      <c r="BC2" t="s">
        <v>55</v>
      </c>
      <c r="BD2" t="s">
        <v>66</v>
      </c>
      <c r="BE2" t="s">
        <v>78</v>
      </c>
      <c r="BF2" t="s">
        <v>74</v>
      </c>
      <c r="BG2" t="s">
        <v>60</v>
      </c>
      <c r="BH2" t="s">
        <v>67</v>
      </c>
      <c r="BI2" t="s">
        <v>79</v>
      </c>
      <c r="BJ2" t="s">
        <v>63</v>
      </c>
      <c r="BK2" t="s">
        <v>69</v>
      </c>
      <c r="BL2" t="s">
        <v>56</v>
      </c>
      <c r="BN2" t="s">
        <v>2</v>
      </c>
      <c r="BO2" t="s">
        <v>80</v>
      </c>
      <c r="BP2" t="s">
        <v>52</v>
      </c>
      <c r="BQ2" t="s">
        <v>81</v>
      </c>
      <c r="BR2" t="s">
        <v>73</v>
      </c>
      <c r="BS2" t="s">
        <v>82</v>
      </c>
      <c r="BT2" t="s">
        <v>83</v>
      </c>
      <c r="BU2" t="s">
        <v>84</v>
      </c>
      <c r="BV2" t="s">
        <v>85</v>
      </c>
      <c r="BW2" t="s">
        <v>86</v>
      </c>
      <c r="BX2" t="s">
        <v>433</v>
      </c>
      <c r="BY2" t="s">
        <v>88</v>
      </c>
      <c r="BZ2" t="s">
        <v>89</v>
      </c>
      <c r="CA2" t="s">
        <v>90</v>
      </c>
      <c r="CB2" t="s">
        <v>1499</v>
      </c>
      <c r="CC2" t="s">
        <v>92</v>
      </c>
      <c r="CD2" t="s">
        <v>93</v>
      </c>
      <c r="CE2" t="s">
        <v>94</v>
      </c>
      <c r="CF2" t="s">
        <v>95</v>
      </c>
      <c r="CG2" t="s">
        <v>96</v>
      </c>
      <c r="CH2" t="s">
        <v>1497</v>
      </c>
      <c r="CI2" t="s">
        <v>1495</v>
      </c>
      <c r="CJ2" t="s">
        <v>56</v>
      </c>
      <c r="CL2" t="s">
        <v>434</v>
      </c>
      <c r="CM2" t="s">
        <v>435</v>
      </c>
      <c r="CN2" s="11" t="s">
        <v>436</v>
      </c>
    </row>
    <row r="3" spans="1:92">
      <c r="A3">
        <v>1</v>
      </c>
      <c r="B3" t="s">
        <v>1300</v>
      </c>
      <c r="C3" s="4">
        <v>44475</v>
      </c>
      <c r="D3" t="s">
        <v>100</v>
      </c>
      <c r="E3" t="s">
        <v>438</v>
      </c>
      <c r="F3" t="s">
        <v>439</v>
      </c>
      <c r="G3" t="s">
        <v>887</v>
      </c>
      <c r="H3" s="3"/>
      <c r="I3">
        <v>1</v>
      </c>
      <c r="J3" t="s">
        <v>1263</v>
      </c>
      <c r="K3" s="4">
        <v>44529</v>
      </c>
      <c r="L3" t="s">
        <v>105</v>
      </c>
      <c r="M3" t="s">
        <v>442</v>
      </c>
      <c r="N3" t="s">
        <v>443</v>
      </c>
      <c r="O3" t="s">
        <v>1264</v>
      </c>
      <c r="P3">
        <v>105.01</v>
      </c>
      <c r="Q3">
        <f>Table4886[[#This Row],[Drive-Freq '[kHz']]]/0.99</f>
        <v>316.77979797979799</v>
      </c>
      <c r="R3">
        <v>20</v>
      </c>
      <c r="S3">
        <v>0.15</v>
      </c>
      <c r="T3">
        <v>0.55000000000000004</v>
      </c>
      <c r="U3">
        <v>313.61200000000002</v>
      </c>
      <c r="V3">
        <v>28.96</v>
      </c>
      <c r="W3" s="3" t="s">
        <v>1265</v>
      </c>
      <c r="Y3">
        <v>1</v>
      </c>
      <c r="Z3" t="s">
        <v>1274</v>
      </c>
      <c r="AA3" s="4">
        <v>44529</v>
      </c>
      <c r="AB3" t="s">
        <v>1422</v>
      </c>
      <c r="AC3" t="s">
        <v>281</v>
      </c>
      <c r="AD3" t="s">
        <v>443</v>
      </c>
      <c r="AE3" t="s">
        <v>1264</v>
      </c>
      <c r="AF3">
        <v>105.01</v>
      </c>
      <c r="AG3">
        <v>73.38</v>
      </c>
      <c r="AH3">
        <v>79.989999999999995</v>
      </c>
      <c r="AI3">
        <v>0.2</v>
      </c>
      <c r="AJ3">
        <v>0.5</v>
      </c>
      <c r="AK3">
        <v>11.763</v>
      </c>
      <c r="AL3">
        <v>3.5</v>
      </c>
      <c r="AM3" s="9">
        <v>2.0000000000000001E-4</v>
      </c>
      <c r="AN3" s="9">
        <v>0.01</v>
      </c>
      <c r="AO3" t="s">
        <v>1304</v>
      </c>
      <c r="AQ3">
        <v>1</v>
      </c>
      <c r="AR3" t="s">
        <v>1266</v>
      </c>
      <c r="AS3" s="4">
        <v>44529</v>
      </c>
      <c r="AT3" t="s">
        <v>116</v>
      </c>
      <c r="AU3" t="s">
        <v>1264</v>
      </c>
      <c r="AV3" s="8" t="s">
        <v>1269</v>
      </c>
      <c r="AW3" t="s">
        <v>993</v>
      </c>
      <c r="AY3">
        <v>1</v>
      </c>
      <c r="AZ3" t="s">
        <v>1305</v>
      </c>
      <c r="BA3" s="4">
        <v>44529</v>
      </c>
      <c r="BB3" t="s">
        <v>120</v>
      </c>
      <c r="BC3" t="s">
        <v>443</v>
      </c>
      <c r="BD3" t="s">
        <v>453</v>
      </c>
      <c r="BE3" t="s">
        <v>896</v>
      </c>
      <c r="BF3" t="s">
        <v>1264</v>
      </c>
      <c r="BG3">
        <v>105.01</v>
      </c>
      <c r="BH3">
        <v>73.38</v>
      </c>
      <c r="BI3">
        <v>-50</v>
      </c>
      <c r="BJ3">
        <v>0.4</v>
      </c>
      <c r="BK3">
        <v>0.5</v>
      </c>
      <c r="BL3" t="s">
        <v>1306</v>
      </c>
      <c r="BN3">
        <v>1</v>
      </c>
      <c r="BO3" t="s">
        <v>1275</v>
      </c>
      <c r="BP3" s="4">
        <v>44533</v>
      </c>
      <c r="BQ3" t="s">
        <v>1230</v>
      </c>
      <c r="BR3" t="s">
        <v>1423</v>
      </c>
      <c r="BS3" t="s">
        <v>1333</v>
      </c>
      <c r="BT3" t="s">
        <v>19</v>
      </c>
      <c r="BU3" t="s">
        <v>19</v>
      </c>
      <c r="BV3">
        <v>30.2</v>
      </c>
      <c r="BW3">
        <v>5</v>
      </c>
      <c r="BX3">
        <v>10</v>
      </c>
      <c r="BY3">
        <v>0.2</v>
      </c>
      <c r="BZ3">
        <v>0.5</v>
      </c>
      <c r="CA3">
        <v>0.05</v>
      </c>
      <c r="CB3">
        <v>0.50000000279396795</v>
      </c>
      <c r="CC3">
        <v>2</v>
      </c>
      <c r="CD3" t="s">
        <v>127</v>
      </c>
      <c r="CE3" t="s">
        <v>577</v>
      </c>
      <c r="CF3" t="s">
        <v>129</v>
      </c>
      <c r="CG3">
        <v>0.5</v>
      </c>
      <c r="CH3">
        <v>10000</v>
      </c>
      <c r="CI3">
        <v>100</v>
      </c>
      <c r="CJ3" t="s">
        <v>1335</v>
      </c>
    </row>
    <row r="4" spans="1:92">
      <c r="A4">
        <v>2</v>
      </c>
      <c r="B4" t="s">
        <v>1299</v>
      </c>
      <c r="C4" s="4">
        <v>44475</v>
      </c>
      <c r="D4" t="s">
        <v>100</v>
      </c>
      <c r="E4" t="s">
        <v>460</v>
      </c>
      <c r="F4" t="s">
        <v>439</v>
      </c>
      <c r="G4" t="s">
        <v>887</v>
      </c>
      <c r="H4" s="3"/>
      <c r="I4">
        <v>2</v>
      </c>
      <c r="J4" t="s">
        <v>1309</v>
      </c>
      <c r="K4" s="4">
        <v>44530</v>
      </c>
      <c r="L4" t="s">
        <v>105</v>
      </c>
      <c r="M4" t="s">
        <v>442</v>
      </c>
      <c r="N4" t="s">
        <v>462</v>
      </c>
      <c r="O4" t="s">
        <v>1264</v>
      </c>
      <c r="P4">
        <v>105.01</v>
      </c>
      <c r="Q4">
        <f>Table4886[[#This Row],[Drive-Freq '[kHz']]]/0.99</f>
        <v>316.73838383838387</v>
      </c>
      <c r="R4">
        <v>20</v>
      </c>
      <c r="S4">
        <v>0.15</v>
      </c>
      <c r="T4">
        <v>0.55000000000000004</v>
      </c>
      <c r="U4">
        <v>313.57100000000003</v>
      </c>
      <c r="V4">
        <v>27.39</v>
      </c>
      <c r="W4" t="s">
        <v>1310</v>
      </c>
      <c r="Y4">
        <v>2</v>
      </c>
      <c r="Z4" t="s">
        <v>1307</v>
      </c>
      <c r="AA4" s="4">
        <v>44529</v>
      </c>
      <c r="AB4" t="s">
        <v>1422</v>
      </c>
      <c r="AC4" t="s">
        <v>281</v>
      </c>
      <c r="AD4" t="s">
        <v>443</v>
      </c>
      <c r="AE4" t="s">
        <v>1264</v>
      </c>
      <c r="AF4">
        <v>105.01</v>
      </c>
      <c r="AG4">
        <v>73.38</v>
      </c>
      <c r="AH4">
        <v>79.989999999999995</v>
      </c>
      <c r="AI4">
        <v>0.2</v>
      </c>
      <c r="AJ4">
        <v>0.5</v>
      </c>
      <c r="AK4">
        <v>11.763</v>
      </c>
      <c r="AL4">
        <v>3.5</v>
      </c>
      <c r="AM4" s="9">
        <v>2.0000000000000001E-4</v>
      </c>
      <c r="AN4" s="9">
        <v>0.01</v>
      </c>
      <c r="AO4" t="s">
        <v>1308</v>
      </c>
      <c r="AQ4">
        <v>2</v>
      </c>
      <c r="AR4" t="s">
        <v>1267</v>
      </c>
      <c r="AS4" s="4">
        <v>44529</v>
      </c>
      <c r="AT4" t="s">
        <v>116</v>
      </c>
      <c r="AU4" t="s">
        <v>1264</v>
      </c>
      <c r="AV4" t="s">
        <v>19</v>
      </c>
      <c r="AW4" t="s">
        <v>1270</v>
      </c>
      <c r="BN4">
        <v>2</v>
      </c>
      <c r="BO4" t="s">
        <v>1276</v>
      </c>
      <c r="BP4" s="4">
        <v>44533</v>
      </c>
      <c r="BQ4" t="s">
        <v>1230</v>
      </c>
      <c r="BR4" t="s">
        <v>1423</v>
      </c>
      <c r="BS4" t="s">
        <v>1333</v>
      </c>
      <c r="BT4" t="s">
        <v>19</v>
      </c>
      <c r="BU4" t="s">
        <v>19</v>
      </c>
      <c r="BV4">
        <v>34.6</v>
      </c>
      <c r="BW4">
        <v>5</v>
      </c>
      <c r="BX4">
        <v>10</v>
      </c>
      <c r="BY4">
        <v>0.2</v>
      </c>
      <c r="BZ4">
        <v>0.5</v>
      </c>
      <c r="CA4">
        <v>0.05</v>
      </c>
      <c r="CB4">
        <v>0.50000000279396795</v>
      </c>
      <c r="CC4">
        <v>2</v>
      </c>
      <c r="CD4" t="s">
        <v>127</v>
      </c>
      <c r="CE4" t="s">
        <v>577</v>
      </c>
      <c r="CF4" t="s">
        <v>129</v>
      </c>
      <c r="CG4">
        <v>0.5</v>
      </c>
      <c r="CH4">
        <v>10000</v>
      </c>
      <c r="CI4">
        <v>100</v>
      </c>
      <c r="CJ4" t="s">
        <v>1336</v>
      </c>
    </row>
    <row r="5" spans="1:92">
      <c r="A5">
        <v>3</v>
      </c>
      <c r="B5" t="s">
        <v>1301</v>
      </c>
      <c r="C5" s="4">
        <v>44475</v>
      </c>
      <c r="D5" t="s">
        <v>100</v>
      </c>
      <c r="E5" t="s">
        <v>472</v>
      </c>
      <c r="F5" t="s">
        <v>439</v>
      </c>
      <c r="G5" t="s">
        <v>887</v>
      </c>
      <c r="I5">
        <v>3</v>
      </c>
      <c r="J5" t="s">
        <v>1322</v>
      </c>
      <c r="K5" s="4">
        <v>44530</v>
      </c>
      <c r="L5" t="s">
        <v>120</v>
      </c>
      <c r="M5" t="s">
        <v>442</v>
      </c>
      <c r="N5" t="s">
        <v>443</v>
      </c>
      <c r="O5" t="s">
        <v>1264</v>
      </c>
      <c r="P5">
        <v>105.01</v>
      </c>
      <c r="Q5" t="s">
        <v>19</v>
      </c>
      <c r="R5">
        <v>20</v>
      </c>
      <c r="S5">
        <v>0.15</v>
      </c>
      <c r="T5">
        <v>0.5</v>
      </c>
      <c r="U5" t="s">
        <v>19</v>
      </c>
      <c r="V5" t="s">
        <v>19</v>
      </c>
      <c r="W5" t="s">
        <v>1218</v>
      </c>
      <c r="Y5">
        <v>3</v>
      </c>
      <c r="Z5" t="s">
        <v>1311</v>
      </c>
      <c r="AA5" s="4">
        <v>44530</v>
      </c>
      <c r="AB5" t="s">
        <v>1422</v>
      </c>
      <c r="AC5" t="s">
        <v>281</v>
      </c>
      <c r="AD5" t="s">
        <v>443</v>
      </c>
      <c r="AE5" t="s">
        <v>1264</v>
      </c>
      <c r="AF5">
        <v>105.01</v>
      </c>
      <c r="AG5">
        <v>73.38</v>
      </c>
      <c r="AH5">
        <v>79.989999999999995</v>
      </c>
      <c r="AI5">
        <v>0.2</v>
      </c>
      <c r="AJ5">
        <v>0.5</v>
      </c>
      <c r="AK5">
        <v>11.763</v>
      </c>
      <c r="AL5">
        <v>3.5</v>
      </c>
      <c r="AM5" s="9">
        <v>2.0000000000000001E-4</v>
      </c>
      <c r="AN5" s="9">
        <v>0.01</v>
      </c>
      <c r="AO5" t="s">
        <v>1312</v>
      </c>
      <c r="AQ5">
        <v>3</v>
      </c>
      <c r="AR5" t="s">
        <v>1268</v>
      </c>
      <c r="AS5" s="4">
        <v>44529</v>
      </c>
      <c r="AT5" t="s">
        <v>158</v>
      </c>
      <c r="AU5" t="s">
        <v>1264</v>
      </c>
      <c r="AV5" t="s">
        <v>1271</v>
      </c>
      <c r="AW5" t="s">
        <v>468</v>
      </c>
      <c r="BN5">
        <v>3</v>
      </c>
      <c r="BO5" t="s">
        <v>1277</v>
      </c>
      <c r="BP5" s="4">
        <v>44533</v>
      </c>
      <c r="BQ5" t="s">
        <v>1230</v>
      </c>
      <c r="BR5" t="s">
        <v>1423</v>
      </c>
      <c r="BS5" t="s">
        <v>1333</v>
      </c>
      <c r="BT5" t="s">
        <v>19</v>
      </c>
      <c r="BU5" t="s">
        <v>19</v>
      </c>
      <c r="BV5">
        <v>40.200000000000003</v>
      </c>
      <c r="BW5">
        <v>5</v>
      </c>
      <c r="BX5">
        <v>10</v>
      </c>
      <c r="BY5">
        <v>0.2</v>
      </c>
      <c r="BZ5">
        <v>0.5</v>
      </c>
      <c r="CA5">
        <v>0.05</v>
      </c>
      <c r="CB5">
        <v>0.50000000279396795</v>
      </c>
      <c r="CC5">
        <v>2</v>
      </c>
      <c r="CD5" t="s">
        <v>127</v>
      </c>
      <c r="CE5" t="s">
        <v>577</v>
      </c>
      <c r="CF5" t="s">
        <v>129</v>
      </c>
      <c r="CG5">
        <v>0.7</v>
      </c>
      <c r="CH5">
        <v>10000</v>
      </c>
      <c r="CI5">
        <v>100</v>
      </c>
      <c r="CJ5" t="s">
        <v>621</v>
      </c>
      <c r="CL5" t="s">
        <v>1494</v>
      </c>
      <c r="CM5" s="79" t="s">
        <v>132</v>
      </c>
    </row>
    <row r="6" spans="1:92">
      <c r="A6">
        <v>4</v>
      </c>
      <c r="B6" t="s">
        <v>1302</v>
      </c>
      <c r="C6" s="4">
        <v>44475</v>
      </c>
      <c r="D6" t="s">
        <v>100</v>
      </c>
      <c r="E6" t="s">
        <v>483</v>
      </c>
      <c r="F6" t="s">
        <v>439</v>
      </c>
      <c r="G6" t="s">
        <v>887</v>
      </c>
      <c r="Y6">
        <v>4</v>
      </c>
      <c r="Z6" t="s">
        <v>1313</v>
      </c>
      <c r="AA6" s="4">
        <v>44530</v>
      </c>
      <c r="AB6" t="s">
        <v>1422</v>
      </c>
      <c r="AC6" t="s">
        <v>281</v>
      </c>
      <c r="AD6" t="s">
        <v>443</v>
      </c>
      <c r="AE6" t="s">
        <v>1264</v>
      </c>
      <c r="AF6">
        <v>105.01</v>
      </c>
      <c r="AG6">
        <v>73.38</v>
      </c>
      <c r="AH6">
        <v>79.989999999999995</v>
      </c>
      <c r="AI6">
        <v>0.2</v>
      </c>
      <c r="AJ6">
        <v>0.5</v>
      </c>
      <c r="AK6">
        <v>11.763</v>
      </c>
      <c r="AL6">
        <v>3.5</v>
      </c>
      <c r="AM6" s="9">
        <v>2.0000000000000001E-4</v>
      </c>
      <c r="AN6" s="9">
        <v>0.01</v>
      </c>
      <c r="AO6" t="s">
        <v>1315</v>
      </c>
      <c r="AQ6">
        <v>4</v>
      </c>
      <c r="AR6" t="s">
        <v>19</v>
      </c>
      <c r="AS6" s="4">
        <v>44529</v>
      </c>
      <c r="AT6" t="s">
        <v>14</v>
      </c>
      <c r="AU6" t="s">
        <v>1264</v>
      </c>
      <c r="AV6" t="s">
        <v>1272</v>
      </c>
      <c r="AW6" t="s">
        <v>1273</v>
      </c>
      <c r="BN6">
        <v>4</v>
      </c>
      <c r="BO6" t="s">
        <v>1278</v>
      </c>
      <c r="BP6" s="4">
        <v>44533</v>
      </c>
      <c r="BQ6" t="s">
        <v>1230</v>
      </c>
      <c r="BR6" t="s">
        <v>1423</v>
      </c>
      <c r="BS6" t="s">
        <v>1333</v>
      </c>
      <c r="BT6" t="s">
        <v>19</v>
      </c>
      <c r="BU6" t="s">
        <v>19</v>
      </c>
      <c r="BV6">
        <v>45.1</v>
      </c>
      <c r="BW6">
        <v>5</v>
      </c>
      <c r="BX6">
        <v>10</v>
      </c>
      <c r="BY6">
        <v>0.2</v>
      </c>
      <c r="BZ6">
        <v>0.5</v>
      </c>
      <c r="CA6">
        <v>0.05</v>
      </c>
      <c r="CB6">
        <v>0.50000000279396795</v>
      </c>
      <c r="CC6">
        <v>2</v>
      </c>
      <c r="CD6" t="s">
        <v>127</v>
      </c>
      <c r="CE6" t="s">
        <v>577</v>
      </c>
      <c r="CF6" t="s">
        <v>129</v>
      </c>
      <c r="CG6">
        <v>0.7</v>
      </c>
      <c r="CH6">
        <v>10000</v>
      </c>
      <c r="CI6">
        <v>100</v>
      </c>
      <c r="CJ6" t="s">
        <v>1337</v>
      </c>
      <c r="CL6" t="s">
        <v>1496</v>
      </c>
      <c r="CM6" s="79" t="s">
        <v>131</v>
      </c>
    </row>
    <row r="7" spans="1:92">
      <c r="A7">
        <v>5</v>
      </c>
      <c r="B7" t="s">
        <v>1303</v>
      </c>
      <c r="C7" s="4">
        <v>44475</v>
      </c>
      <c r="D7" t="s">
        <v>100</v>
      </c>
      <c r="E7" t="s">
        <v>490</v>
      </c>
      <c r="F7" t="s">
        <v>439</v>
      </c>
      <c r="G7" t="s">
        <v>887</v>
      </c>
      <c r="Y7">
        <v>5</v>
      </c>
      <c r="Z7" t="s">
        <v>1314</v>
      </c>
      <c r="AA7" s="4">
        <v>44530</v>
      </c>
      <c r="AB7" t="s">
        <v>1422</v>
      </c>
      <c r="AC7" t="s">
        <v>453</v>
      </c>
      <c r="AD7" t="s">
        <v>443</v>
      </c>
      <c r="AE7" t="s">
        <v>1264</v>
      </c>
      <c r="AF7">
        <v>105.01</v>
      </c>
      <c r="AG7">
        <v>73.38</v>
      </c>
      <c r="AH7">
        <v>79.989999999999995</v>
      </c>
      <c r="AI7">
        <v>0.3</v>
      </c>
      <c r="AJ7">
        <v>0.5</v>
      </c>
      <c r="AK7">
        <v>11.763</v>
      </c>
      <c r="AL7">
        <v>3.5</v>
      </c>
      <c r="AM7" s="9">
        <v>2.0000000000000001E-4</v>
      </c>
      <c r="AN7" s="9">
        <v>0.01</v>
      </c>
      <c r="AO7" t="s">
        <v>1316</v>
      </c>
      <c r="AQ7">
        <v>5</v>
      </c>
      <c r="AR7" t="s">
        <v>1325</v>
      </c>
      <c r="AS7" s="4">
        <v>44533</v>
      </c>
      <c r="AT7" t="s">
        <v>116</v>
      </c>
      <c r="AU7" t="s">
        <v>1222</v>
      </c>
      <c r="AV7" s="8" t="s">
        <v>1326</v>
      </c>
      <c r="AW7" t="s">
        <v>1328</v>
      </c>
      <c r="BN7">
        <v>5</v>
      </c>
      <c r="BO7" t="s">
        <v>1279</v>
      </c>
      <c r="BP7" s="4">
        <v>44533</v>
      </c>
      <c r="BQ7" t="s">
        <v>1230</v>
      </c>
      <c r="BR7" t="s">
        <v>1423</v>
      </c>
      <c r="BS7" t="s">
        <v>1333</v>
      </c>
      <c r="BT7" t="s">
        <v>19</v>
      </c>
      <c r="BU7" t="s">
        <v>19</v>
      </c>
      <c r="BV7">
        <v>50</v>
      </c>
      <c r="BW7">
        <v>5</v>
      </c>
      <c r="BX7">
        <v>10</v>
      </c>
      <c r="BY7">
        <v>0.2</v>
      </c>
      <c r="BZ7">
        <v>0.5</v>
      </c>
      <c r="CA7">
        <v>0.05</v>
      </c>
      <c r="CB7">
        <v>0.50000000279396795</v>
      </c>
      <c r="CC7">
        <v>2</v>
      </c>
      <c r="CD7" t="s">
        <v>127</v>
      </c>
      <c r="CE7" t="s">
        <v>577</v>
      </c>
      <c r="CF7" t="s">
        <v>129</v>
      </c>
      <c r="CG7">
        <v>0.7</v>
      </c>
      <c r="CH7">
        <v>10000</v>
      </c>
      <c r="CI7">
        <v>100</v>
      </c>
      <c r="CJ7" t="s">
        <v>1337</v>
      </c>
      <c r="CL7" t="s">
        <v>1498</v>
      </c>
      <c r="CM7" s="79" t="s">
        <v>126</v>
      </c>
    </row>
    <row r="8" spans="1:92">
      <c r="Y8">
        <v>6</v>
      </c>
      <c r="Z8" t="s">
        <v>1317</v>
      </c>
      <c r="AA8" s="4">
        <v>44530</v>
      </c>
      <c r="AB8" t="s">
        <v>1422</v>
      </c>
      <c r="AC8" t="s">
        <v>453</v>
      </c>
      <c r="AD8" t="s">
        <v>443</v>
      </c>
      <c r="AE8" t="s">
        <v>1264</v>
      </c>
      <c r="AF8">
        <v>105.01</v>
      </c>
      <c r="AG8">
        <v>73.38</v>
      </c>
      <c r="AH8">
        <v>79.989999999999995</v>
      </c>
      <c r="AI8">
        <v>0.3</v>
      </c>
      <c r="AJ8">
        <v>0.5</v>
      </c>
      <c r="AK8">
        <v>11.763</v>
      </c>
      <c r="AL8">
        <v>3.5</v>
      </c>
      <c r="AM8" s="9">
        <v>2.0000000000000001E-4</v>
      </c>
      <c r="AN8" s="9">
        <v>0.01</v>
      </c>
      <c r="AO8" t="s">
        <v>1316</v>
      </c>
      <c r="AQ8">
        <v>6</v>
      </c>
      <c r="AR8" t="s">
        <v>1324</v>
      </c>
      <c r="AS8" s="4">
        <v>44533</v>
      </c>
      <c r="AT8" t="s">
        <v>116</v>
      </c>
      <c r="AU8" t="s">
        <v>1222</v>
      </c>
      <c r="AV8" t="s">
        <v>19</v>
      </c>
      <c r="AW8" t="s">
        <v>1270</v>
      </c>
      <c r="BN8">
        <v>6</v>
      </c>
      <c r="BO8" t="s">
        <v>1280</v>
      </c>
      <c r="BP8" s="4">
        <v>44533</v>
      </c>
      <c r="BQ8" t="s">
        <v>1230</v>
      </c>
      <c r="BR8" t="s">
        <v>1423</v>
      </c>
      <c r="BS8" t="s">
        <v>1333</v>
      </c>
      <c r="BT8" t="s">
        <v>19</v>
      </c>
      <c r="BU8" t="s">
        <v>19</v>
      </c>
      <c r="BV8">
        <v>54.7</v>
      </c>
      <c r="BW8">
        <v>5</v>
      </c>
      <c r="BX8">
        <v>10</v>
      </c>
      <c r="BY8">
        <v>0.2</v>
      </c>
      <c r="BZ8">
        <v>0.5</v>
      </c>
      <c r="CA8">
        <v>0.05</v>
      </c>
      <c r="CB8">
        <v>0.50000000279396795</v>
      </c>
      <c r="CC8">
        <v>2</v>
      </c>
      <c r="CD8" t="s">
        <v>127</v>
      </c>
      <c r="CE8" t="s">
        <v>577</v>
      </c>
      <c r="CF8" t="s">
        <v>129</v>
      </c>
      <c r="CG8">
        <v>0.7</v>
      </c>
      <c r="CH8">
        <v>10000</v>
      </c>
      <c r="CI8">
        <v>100</v>
      </c>
      <c r="CJ8" t="s">
        <v>1337</v>
      </c>
    </row>
    <row r="9" spans="1:92">
      <c r="Y9">
        <v>7</v>
      </c>
      <c r="Z9" t="s">
        <v>1318</v>
      </c>
      <c r="AA9" s="4">
        <v>44530</v>
      </c>
      <c r="AB9" t="s">
        <v>1422</v>
      </c>
      <c r="AC9" t="s">
        <v>281</v>
      </c>
      <c r="AD9" t="s">
        <v>443</v>
      </c>
      <c r="AE9" t="s">
        <v>1264</v>
      </c>
      <c r="AF9">
        <v>105.01</v>
      </c>
      <c r="AG9">
        <v>73.38</v>
      </c>
      <c r="AH9">
        <v>79.989999999999995</v>
      </c>
      <c r="AI9">
        <v>0.2</v>
      </c>
      <c r="AJ9">
        <v>0.5</v>
      </c>
      <c r="AK9">
        <v>11.763</v>
      </c>
      <c r="AL9">
        <v>3.5</v>
      </c>
      <c r="AM9" s="9">
        <v>2.0000000000000001E-4</v>
      </c>
      <c r="AN9" s="9">
        <v>0.01</v>
      </c>
      <c r="AO9" t="s">
        <v>1319</v>
      </c>
      <c r="AQ9">
        <v>7</v>
      </c>
      <c r="AR9" t="s">
        <v>1323</v>
      </c>
      <c r="AS9" s="4">
        <v>44533</v>
      </c>
      <c r="AT9" t="s">
        <v>158</v>
      </c>
      <c r="AU9" t="s">
        <v>1222</v>
      </c>
      <c r="AV9" t="s">
        <v>1327</v>
      </c>
      <c r="AW9" t="s">
        <v>468</v>
      </c>
      <c r="BN9">
        <v>7</v>
      </c>
      <c r="BO9" t="s">
        <v>1281</v>
      </c>
      <c r="BP9" s="4">
        <v>44533</v>
      </c>
      <c r="BQ9" t="s">
        <v>1230</v>
      </c>
      <c r="BR9" t="s">
        <v>1423</v>
      </c>
      <c r="BS9" t="s">
        <v>1333</v>
      </c>
      <c r="BT9" t="s">
        <v>19</v>
      </c>
      <c r="BU9" t="s">
        <v>19</v>
      </c>
      <c r="BV9">
        <v>59.6</v>
      </c>
      <c r="BW9">
        <v>5</v>
      </c>
      <c r="BX9">
        <v>10</v>
      </c>
      <c r="BY9">
        <v>0.2</v>
      </c>
      <c r="BZ9">
        <v>0.5</v>
      </c>
      <c r="CA9">
        <v>0.05</v>
      </c>
      <c r="CB9">
        <v>0.50000000279396795</v>
      </c>
      <c r="CC9">
        <v>2</v>
      </c>
      <c r="CD9" t="s">
        <v>127</v>
      </c>
      <c r="CE9" t="s">
        <v>577</v>
      </c>
      <c r="CF9" t="s">
        <v>129</v>
      </c>
      <c r="CG9">
        <v>0.7</v>
      </c>
      <c r="CH9">
        <v>10000</v>
      </c>
      <c r="CI9">
        <v>100</v>
      </c>
      <c r="CJ9" t="s">
        <v>1338</v>
      </c>
      <c r="CL9" t="s">
        <v>1500</v>
      </c>
      <c r="CM9" t="s">
        <v>1324</v>
      </c>
    </row>
    <row r="10" spans="1:92">
      <c r="Y10">
        <v>8</v>
      </c>
      <c r="Z10" t="s">
        <v>1320</v>
      </c>
      <c r="AA10" s="4">
        <v>44530</v>
      </c>
      <c r="AB10" t="s">
        <v>1422</v>
      </c>
      <c r="AC10" t="s">
        <v>453</v>
      </c>
      <c r="AD10" t="s">
        <v>443</v>
      </c>
      <c r="AE10" t="s">
        <v>1264</v>
      </c>
      <c r="AF10">
        <v>105.01</v>
      </c>
      <c r="AG10">
        <v>73.38</v>
      </c>
      <c r="AH10">
        <v>79.989999999999995</v>
      </c>
      <c r="AI10">
        <v>0.3</v>
      </c>
      <c r="AJ10">
        <v>0.5</v>
      </c>
      <c r="AK10">
        <v>11.763</v>
      </c>
      <c r="AL10">
        <v>3.5</v>
      </c>
      <c r="AM10" s="9">
        <v>2.0000000000000001E-4</v>
      </c>
      <c r="AN10" s="9">
        <v>0.01</v>
      </c>
      <c r="AO10" t="s">
        <v>1321</v>
      </c>
      <c r="AQ10">
        <v>8</v>
      </c>
      <c r="AR10" t="s">
        <v>19</v>
      </c>
      <c r="AS10" s="4">
        <v>44533</v>
      </c>
      <c r="AT10" t="s">
        <v>14</v>
      </c>
      <c r="AU10" t="s">
        <v>1222</v>
      </c>
      <c r="AV10" t="s">
        <v>1272</v>
      </c>
      <c r="AW10" t="s">
        <v>1273</v>
      </c>
      <c r="BN10">
        <v>8</v>
      </c>
      <c r="BO10" t="s">
        <v>1282</v>
      </c>
      <c r="BP10" s="4">
        <v>44533</v>
      </c>
      <c r="BQ10" t="s">
        <v>1230</v>
      </c>
      <c r="BR10" t="s">
        <v>1423</v>
      </c>
      <c r="BS10" t="s">
        <v>1333</v>
      </c>
      <c r="BT10" t="s">
        <v>19</v>
      </c>
      <c r="BU10" t="s">
        <v>19</v>
      </c>
      <c r="BV10">
        <v>64.3</v>
      </c>
      <c r="BW10">
        <v>5</v>
      </c>
      <c r="BX10">
        <v>10</v>
      </c>
      <c r="BY10">
        <v>0.2</v>
      </c>
      <c r="BZ10">
        <v>0.5</v>
      </c>
      <c r="CA10">
        <v>0.05</v>
      </c>
      <c r="CB10">
        <v>0.50000000279396795</v>
      </c>
      <c r="CC10">
        <v>2</v>
      </c>
      <c r="CD10" t="s">
        <v>127</v>
      </c>
      <c r="CE10" t="s">
        <v>577</v>
      </c>
      <c r="CF10" t="s">
        <v>129</v>
      </c>
      <c r="CG10">
        <v>0.7</v>
      </c>
      <c r="CH10">
        <v>10000</v>
      </c>
      <c r="CI10">
        <v>100</v>
      </c>
      <c r="CJ10" t="s">
        <v>1338</v>
      </c>
      <c r="CM10" s="82" t="s">
        <v>1509</v>
      </c>
    </row>
    <row r="11" spans="1:92">
      <c r="BN11">
        <v>9</v>
      </c>
      <c r="BO11" t="s">
        <v>1283</v>
      </c>
      <c r="BP11" s="4">
        <v>44533</v>
      </c>
      <c r="BQ11" t="s">
        <v>1230</v>
      </c>
      <c r="BR11" t="s">
        <v>1423</v>
      </c>
      <c r="BS11" t="s">
        <v>1333</v>
      </c>
      <c r="BT11" t="s">
        <v>19</v>
      </c>
      <c r="BU11" t="s">
        <v>19</v>
      </c>
      <c r="BV11">
        <v>70.099999999999994</v>
      </c>
      <c r="BW11">
        <v>5</v>
      </c>
      <c r="BX11">
        <v>10</v>
      </c>
      <c r="BY11">
        <v>0.2</v>
      </c>
      <c r="BZ11">
        <v>0.5</v>
      </c>
      <c r="CA11">
        <v>0.05</v>
      </c>
      <c r="CB11">
        <v>0.50000000279396795</v>
      </c>
      <c r="CC11">
        <v>2</v>
      </c>
      <c r="CD11" t="s">
        <v>127</v>
      </c>
      <c r="CE11" t="s">
        <v>577</v>
      </c>
      <c r="CF11" t="s">
        <v>129</v>
      </c>
      <c r="CG11">
        <v>0.7</v>
      </c>
      <c r="CH11">
        <v>10000</v>
      </c>
      <c r="CI11">
        <v>100</v>
      </c>
      <c r="CJ11" t="s">
        <v>1339</v>
      </c>
    </row>
    <row r="12" spans="1:92">
      <c r="BN12">
        <v>10</v>
      </c>
      <c r="BO12" t="s">
        <v>1284</v>
      </c>
      <c r="BP12" s="4">
        <v>44533</v>
      </c>
      <c r="BQ12" t="s">
        <v>1230</v>
      </c>
      <c r="BR12" t="s">
        <v>1423</v>
      </c>
      <c r="BS12" t="s">
        <v>1333</v>
      </c>
      <c r="BT12" t="s">
        <v>19</v>
      </c>
      <c r="BU12" t="s">
        <v>19</v>
      </c>
      <c r="BV12">
        <v>75</v>
      </c>
      <c r="BW12">
        <v>5</v>
      </c>
      <c r="BX12">
        <v>10</v>
      </c>
      <c r="BY12">
        <v>0.2</v>
      </c>
      <c r="BZ12">
        <v>0.5</v>
      </c>
      <c r="CA12">
        <v>0.05</v>
      </c>
      <c r="CB12">
        <v>0.50000000279396795</v>
      </c>
      <c r="CC12">
        <v>2</v>
      </c>
      <c r="CD12" t="s">
        <v>127</v>
      </c>
      <c r="CE12" t="s">
        <v>577</v>
      </c>
      <c r="CF12" t="s">
        <v>129</v>
      </c>
      <c r="CG12">
        <v>0.7</v>
      </c>
      <c r="CH12">
        <v>10000</v>
      </c>
      <c r="CI12">
        <v>100</v>
      </c>
      <c r="CJ12" t="s">
        <v>1340</v>
      </c>
    </row>
    <row r="13" spans="1:92">
      <c r="BN13">
        <v>11</v>
      </c>
      <c r="BO13" t="s">
        <v>1285</v>
      </c>
      <c r="BP13" s="4">
        <v>44533</v>
      </c>
      <c r="BQ13" t="s">
        <v>1230</v>
      </c>
      <c r="BR13" t="s">
        <v>1423</v>
      </c>
      <c r="BS13" t="s">
        <v>1333</v>
      </c>
      <c r="BT13" t="s">
        <v>19</v>
      </c>
      <c r="BU13" t="s">
        <v>19</v>
      </c>
      <c r="BV13">
        <v>79.900000000000006</v>
      </c>
      <c r="BW13">
        <v>5</v>
      </c>
      <c r="BX13">
        <v>10</v>
      </c>
      <c r="BY13">
        <v>0.2</v>
      </c>
      <c r="BZ13">
        <v>0.5</v>
      </c>
      <c r="CA13">
        <v>0.05</v>
      </c>
      <c r="CB13">
        <v>0.50000000279396795</v>
      </c>
      <c r="CC13">
        <v>2</v>
      </c>
      <c r="CD13" t="s">
        <v>127</v>
      </c>
      <c r="CE13" t="s">
        <v>577</v>
      </c>
      <c r="CF13" t="s">
        <v>129</v>
      </c>
      <c r="CG13">
        <v>0.7</v>
      </c>
      <c r="CH13">
        <v>10000</v>
      </c>
      <c r="CI13">
        <v>100</v>
      </c>
      <c r="CJ13" t="s">
        <v>1340</v>
      </c>
    </row>
    <row r="14" spans="1:92">
      <c r="BN14">
        <v>12</v>
      </c>
      <c r="BO14" t="s">
        <v>1286</v>
      </c>
      <c r="BP14" s="4">
        <v>44533</v>
      </c>
      <c r="BQ14" t="s">
        <v>1230</v>
      </c>
      <c r="BR14" t="s">
        <v>1423</v>
      </c>
      <c r="BS14" t="s">
        <v>1333</v>
      </c>
      <c r="BT14" t="s">
        <v>19</v>
      </c>
      <c r="BU14" t="s">
        <v>19</v>
      </c>
      <c r="BV14">
        <v>85.7</v>
      </c>
      <c r="BW14">
        <v>5</v>
      </c>
      <c r="BX14">
        <v>10</v>
      </c>
      <c r="BY14">
        <v>0.2</v>
      </c>
      <c r="BZ14">
        <v>0.5</v>
      </c>
      <c r="CA14">
        <v>0.05</v>
      </c>
      <c r="CB14">
        <v>0.50000000279396795</v>
      </c>
      <c r="CC14">
        <v>2</v>
      </c>
      <c r="CD14" t="s">
        <v>127</v>
      </c>
      <c r="CE14" t="s">
        <v>577</v>
      </c>
      <c r="CF14" t="s">
        <v>129</v>
      </c>
      <c r="CG14">
        <v>0.7</v>
      </c>
      <c r="CH14">
        <v>10000</v>
      </c>
      <c r="CI14">
        <v>100</v>
      </c>
      <c r="CJ14" t="s">
        <v>1341</v>
      </c>
    </row>
    <row r="15" spans="1:92">
      <c r="BN15">
        <v>13</v>
      </c>
      <c r="BO15" t="s">
        <v>1287</v>
      </c>
      <c r="BP15" s="4">
        <v>44533</v>
      </c>
      <c r="BQ15" t="s">
        <v>1230</v>
      </c>
      <c r="BR15" t="s">
        <v>1423</v>
      </c>
      <c r="BS15" t="s">
        <v>1333</v>
      </c>
      <c r="BT15" t="s">
        <v>19</v>
      </c>
      <c r="BU15" t="s">
        <v>19</v>
      </c>
      <c r="BV15">
        <v>90.7</v>
      </c>
      <c r="BW15">
        <v>5</v>
      </c>
      <c r="BX15">
        <v>10</v>
      </c>
      <c r="BY15">
        <v>0.2</v>
      </c>
      <c r="BZ15">
        <v>0.5</v>
      </c>
      <c r="CA15">
        <v>0.05</v>
      </c>
      <c r="CB15">
        <v>0.50000000279396795</v>
      </c>
      <c r="CC15">
        <v>2</v>
      </c>
      <c r="CD15" t="s">
        <v>127</v>
      </c>
      <c r="CE15" t="s">
        <v>577</v>
      </c>
      <c r="CF15" t="s">
        <v>129</v>
      </c>
      <c r="CG15">
        <v>0.7</v>
      </c>
      <c r="CH15">
        <v>10000</v>
      </c>
      <c r="CI15">
        <v>100</v>
      </c>
      <c r="CJ15" t="s">
        <v>488</v>
      </c>
    </row>
    <row r="16" spans="1:92">
      <c r="BN16">
        <v>14</v>
      </c>
      <c r="BO16" t="s">
        <v>1288</v>
      </c>
      <c r="BP16" s="4">
        <v>44533</v>
      </c>
      <c r="BQ16" t="s">
        <v>1230</v>
      </c>
      <c r="BR16" t="s">
        <v>1423</v>
      </c>
      <c r="BS16" t="s">
        <v>1333</v>
      </c>
      <c r="BT16" t="s">
        <v>19</v>
      </c>
      <c r="BU16" t="s">
        <v>19</v>
      </c>
      <c r="BV16">
        <v>95.6</v>
      </c>
      <c r="BW16">
        <v>5</v>
      </c>
      <c r="BX16">
        <v>10</v>
      </c>
      <c r="BY16">
        <v>0.2</v>
      </c>
      <c r="BZ16">
        <v>0.5</v>
      </c>
      <c r="CA16">
        <v>0.05</v>
      </c>
      <c r="CB16">
        <v>0.50000000279396795</v>
      </c>
      <c r="CC16">
        <v>2</v>
      </c>
      <c r="CD16" t="s">
        <v>127</v>
      </c>
      <c r="CE16" t="s">
        <v>577</v>
      </c>
      <c r="CF16" t="s">
        <v>129</v>
      </c>
      <c r="CG16">
        <v>0.7</v>
      </c>
      <c r="CH16">
        <v>10000</v>
      </c>
      <c r="CI16">
        <v>100</v>
      </c>
      <c r="CJ16" t="s">
        <v>488</v>
      </c>
    </row>
    <row r="17" spans="66:88">
      <c r="BN17">
        <v>15</v>
      </c>
      <c r="BO17" t="s">
        <v>1289</v>
      </c>
      <c r="BP17" s="4">
        <v>44533</v>
      </c>
      <c r="BQ17" t="s">
        <v>1230</v>
      </c>
      <c r="BR17" t="s">
        <v>1423</v>
      </c>
      <c r="BS17" t="s">
        <v>1333</v>
      </c>
      <c r="BT17" t="s">
        <v>19</v>
      </c>
      <c r="BU17" t="s">
        <v>19</v>
      </c>
      <c r="BV17">
        <v>100.6</v>
      </c>
      <c r="BW17">
        <v>5</v>
      </c>
      <c r="BX17">
        <v>10</v>
      </c>
      <c r="BY17">
        <v>0.2</v>
      </c>
      <c r="BZ17">
        <v>0.5</v>
      </c>
      <c r="CA17">
        <v>0.05</v>
      </c>
      <c r="CB17">
        <v>0.50000000279396795</v>
      </c>
      <c r="CC17">
        <v>2</v>
      </c>
      <c r="CD17" t="s">
        <v>127</v>
      </c>
      <c r="CE17" t="s">
        <v>577</v>
      </c>
      <c r="CF17" t="s">
        <v>129</v>
      </c>
      <c r="CG17">
        <v>0.7</v>
      </c>
      <c r="CH17">
        <v>10000</v>
      </c>
      <c r="CI17">
        <v>100</v>
      </c>
      <c r="CJ17" t="s">
        <v>488</v>
      </c>
    </row>
    <row r="18" spans="66:88">
      <c r="BN18">
        <v>16</v>
      </c>
      <c r="BO18" t="s">
        <v>1290</v>
      </c>
      <c r="BP18" s="4">
        <v>44533</v>
      </c>
      <c r="BQ18" t="s">
        <v>1230</v>
      </c>
      <c r="BR18" t="s">
        <v>1423</v>
      </c>
      <c r="BS18" t="s">
        <v>1333</v>
      </c>
      <c r="BT18" t="s">
        <v>19</v>
      </c>
      <c r="BU18" t="s">
        <v>19</v>
      </c>
      <c r="BV18">
        <v>105.7</v>
      </c>
      <c r="BW18">
        <v>5</v>
      </c>
      <c r="BX18">
        <v>10</v>
      </c>
      <c r="BY18">
        <v>0.2</v>
      </c>
      <c r="BZ18">
        <v>0.5</v>
      </c>
      <c r="CA18">
        <v>0.05</v>
      </c>
      <c r="CB18">
        <v>0.50000000279396795</v>
      </c>
      <c r="CC18">
        <v>2</v>
      </c>
      <c r="CD18" t="s">
        <v>127</v>
      </c>
      <c r="CE18" t="s">
        <v>577</v>
      </c>
      <c r="CF18" t="s">
        <v>129</v>
      </c>
      <c r="CG18">
        <v>0.7</v>
      </c>
      <c r="CH18">
        <v>10000</v>
      </c>
      <c r="CI18">
        <v>100</v>
      </c>
      <c r="CJ18" t="s">
        <v>488</v>
      </c>
    </row>
    <row r="19" spans="66:88">
      <c r="BN19">
        <v>17</v>
      </c>
      <c r="BO19" t="s">
        <v>1291</v>
      </c>
      <c r="BP19" s="4">
        <v>44533</v>
      </c>
      <c r="BQ19" t="s">
        <v>1230</v>
      </c>
      <c r="BR19" t="s">
        <v>1423</v>
      </c>
      <c r="BS19" t="s">
        <v>1333</v>
      </c>
      <c r="BT19" t="s">
        <v>19</v>
      </c>
      <c r="BU19" t="s">
        <v>19</v>
      </c>
      <c r="BV19">
        <v>110.7</v>
      </c>
      <c r="BW19">
        <v>5</v>
      </c>
      <c r="BX19">
        <v>10</v>
      </c>
      <c r="BY19">
        <v>0.2</v>
      </c>
      <c r="BZ19">
        <v>0.5</v>
      </c>
      <c r="CA19">
        <v>0.05</v>
      </c>
      <c r="CB19">
        <v>0.50000000279396795</v>
      </c>
      <c r="CC19">
        <v>2</v>
      </c>
      <c r="CD19" t="s">
        <v>127</v>
      </c>
      <c r="CE19" t="s">
        <v>577</v>
      </c>
      <c r="CF19" t="s">
        <v>129</v>
      </c>
      <c r="CG19">
        <v>0.7</v>
      </c>
      <c r="CH19">
        <v>10000</v>
      </c>
      <c r="CI19">
        <v>100</v>
      </c>
      <c r="CJ19" t="s">
        <v>488</v>
      </c>
    </row>
    <row r="20" spans="66:88">
      <c r="BN20">
        <v>18</v>
      </c>
      <c r="BO20" t="s">
        <v>1292</v>
      </c>
      <c r="BP20" s="4">
        <v>44533</v>
      </c>
      <c r="BQ20" t="s">
        <v>1230</v>
      </c>
      <c r="BR20" t="s">
        <v>1423</v>
      </c>
      <c r="BS20" t="s">
        <v>1333</v>
      </c>
      <c r="BT20" t="s">
        <v>19</v>
      </c>
      <c r="BU20" t="s">
        <v>19</v>
      </c>
      <c r="BV20">
        <v>115.8</v>
      </c>
      <c r="BW20">
        <v>5</v>
      </c>
      <c r="BX20">
        <v>10</v>
      </c>
      <c r="BY20">
        <v>0.2</v>
      </c>
      <c r="BZ20">
        <v>0.5</v>
      </c>
      <c r="CA20">
        <v>0.05</v>
      </c>
      <c r="CB20">
        <v>0.50000000279396795</v>
      </c>
      <c r="CC20">
        <v>2</v>
      </c>
      <c r="CD20" t="s">
        <v>127</v>
      </c>
      <c r="CE20" t="s">
        <v>577</v>
      </c>
      <c r="CF20" t="s">
        <v>129</v>
      </c>
      <c r="CG20">
        <v>0.7</v>
      </c>
      <c r="CH20">
        <v>10000</v>
      </c>
      <c r="CI20">
        <v>100</v>
      </c>
      <c r="CJ20" t="s">
        <v>488</v>
      </c>
    </row>
    <row r="21" spans="66:88">
      <c r="BN21">
        <v>19</v>
      </c>
      <c r="BO21" t="s">
        <v>1293</v>
      </c>
      <c r="BP21" s="4">
        <v>44533</v>
      </c>
      <c r="BQ21" t="s">
        <v>1230</v>
      </c>
      <c r="BR21" t="s">
        <v>1423</v>
      </c>
      <c r="BS21" t="s">
        <v>1333</v>
      </c>
      <c r="BT21" t="s">
        <v>19</v>
      </c>
      <c r="BU21" t="s">
        <v>19</v>
      </c>
      <c r="BV21">
        <v>120.7</v>
      </c>
      <c r="BW21">
        <v>5</v>
      </c>
      <c r="BX21">
        <v>10</v>
      </c>
      <c r="BY21">
        <v>0.2</v>
      </c>
      <c r="BZ21">
        <v>0.5</v>
      </c>
      <c r="CA21">
        <v>0.05</v>
      </c>
      <c r="CB21">
        <v>0.50000000279396795</v>
      </c>
      <c r="CC21">
        <v>2</v>
      </c>
      <c r="CD21" t="s">
        <v>127</v>
      </c>
      <c r="CE21" t="s">
        <v>577</v>
      </c>
      <c r="CF21" t="s">
        <v>129</v>
      </c>
      <c r="CG21">
        <v>0.7</v>
      </c>
      <c r="CH21">
        <v>10000</v>
      </c>
      <c r="CI21">
        <v>100</v>
      </c>
      <c r="CJ21" t="s">
        <v>488</v>
      </c>
    </row>
    <row r="22" spans="66:88">
      <c r="BN22">
        <v>20</v>
      </c>
      <c r="BO22" t="s">
        <v>1329</v>
      </c>
      <c r="BP22" s="4">
        <v>44533</v>
      </c>
      <c r="BQ22" t="s">
        <v>1230</v>
      </c>
      <c r="BR22" t="s">
        <v>1423</v>
      </c>
      <c r="BS22" t="s">
        <v>1333</v>
      </c>
      <c r="BT22" t="s">
        <v>19</v>
      </c>
      <c r="BU22" t="s">
        <v>19</v>
      </c>
      <c r="BV22">
        <v>125.7</v>
      </c>
      <c r="BW22">
        <v>5</v>
      </c>
      <c r="BX22">
        <v>10</v>
      </c>
      <c r="BY22">
        <v>0.2</v>
      </c>
      <c r="BZ22">
        <v>0.5</v>
      </c>
      <c r="CA22">
        <v>0.05</v>
      </c>
      <c r="CB22">
        <v>0.50000000279396795</v>
      </c>
      <c r="CC22">
        <v>2</v>
      </c>
      <c r="CD22" t="s">
        <v>127</v>
      </c>
      <c r="CE22" t="s">
        <v>577</v>
      </c>
      <c r="CF22" t="s">
        <v>129</v>
      </c>
      <c r="CG22">
        <v>0.7</v>
      </c>
      <c r="CH22">
        <v>10000</v>
      </c>
      <c r="CI22">
        <v>100</v>
      </c>
      <c r="CJ22" t="s">
        <v>488</v>
      </c>
    </row>
    <row r="23" spans="66:88">
      <c r="BN23">
        <v>21</v>
      </c>
      <c r="BO23" t="s">
        <v>1330</v>
      </c>
      <c r="BP23" s="4">
        <v>44533</v>
      </c>
      <c r="BQ23" t="s">
        <v>1230</v>
      </c>
      <c r="BR23" t="s">
        <v>1423</v>
      </c>
      <c r="BS23" t="s">
        <v>1333</v>
      </c>
      <c r="BT23" t="s">
        <v>19</v>
      </c>
      <c r="BU23" t="s">
        <v>19</v>
      </c>
      <c r="BV23">
        <v>130.80000000000001</v>
      </c>
      <c r="BW23">
        <v>5</v>
      </c>
      <c r="BX23">
        <v>10</v>
      </c>
      <c r="BY23">
        <v>0.2</v>
      </c>
      <c r="BZ23">
        <v>0.5</v>
      </c>
      <c r="CA23">
        <v>0.05</v>
      </c>
      <c r="CB23">
        <v>0.50000000279396795</v>
      </c>
      <c r="CC23">
        <v>2</v>
      </c>
      <c r="CD23" t="s">
        <v>127</v>
      </c>
      <c r="CE23" t="s">
        <v>577</v>
      </c>
      <c r="CF23" t="s">
        <v>129</v>
      </c>
      <c r="CG23">
        <v>0.7</v>
      </c>
      <c r="CH23">
        <v>10000</v>
      </c>
      <c r="CI23">
        <v>100</v>
      </c>
      <c r="CJ23" t="s">
        <v>488</v>
      </c>
    </row>
    <row r="24" spans="66:88">
      <c r="BN24">
        <v>22</v>
      </c>
      <c r="BO24" t="s">
        <v>1331</v>
      </c>
      <c r="BP24" s="4">
        <v>44533</v>
      </c>
      <c r="BQ24" t="s">
        <v>1230</v>
      </c>
      <c r="BR24" t="s">
        <v>1423</v>
      </c>
      <c r="BS24" t="s">
        <v>1333</v>
      </c>
      <c r="BT24" t="s">
        <v>19</v>
      </c>
      <c r="BU24" t="s">
        <v>19</v>
      </c>
      <c r="BV24">
        <v>135.6</v>
      </c>
      <c r="BW24">
        <v>5</v>
      </c>
      <c r="BX24">
        <v>10</v>
      </c>
      <c r="BY24">
        <v>0.2</v>
      </c>
      <c r="BZ24">
        <v>0.5</v>
      </c>
      <c r="CA24">
        <v>0.05</v>
      </c>
      <c r="CB24">
        <v>0.50000000279396795</v>
      </c>
      <c r="CC24">
        <v>2</v>
      </c>
      <c r="CD24" t="s">
        <v>127</v>
      </c>
      <c r="CE24" t="s">
        <v>577</v>
      </c>
      <c r="CF24" t="s">
        <v>129</v>
      </c>
      <c r="CG24">
        <v>0.7</v>
      </c>
      <c r="CH24">
        <v>10000</v>
      </c>
      <c r="CI24">
        <v>100</v>
      </c>
      <c r="CJ24" t="s">
        <v>1342</v>
      </c>
    </row>
    <row r="25" spans="66:88">
      <c r="BN25">
        <v>23</v>
      </c>
      <c r="BO25" t="s">
        <v>1332</v>
      </c>
      <c r="BP25" s="4">
        <v>44533</v>
      </c>
      <c r="BQ25" t="s">
        <v>1230</v>
      </c>
      <c r="BR25" t="s">
        <v>1423</v>
      </c>
      <c r="BS25" t="s">
        <v>1333</v>
      </c>
      <c r="BT25" t="s">
        <v>19</v>
      </c>
      <c r="BU25" t="s">
        <v>19</v>
      </c>
      <c r="BV25">
        <v>140.6</v>
      </c>
      <c r="BW25">
        <v>5</v>
      </c>
      <c r="BX25">
        <v>10</v>
      </c>
      <c r="BY25">
        <v>0.2</v>
      </c>
      <c r="BZ25">
        <v>0.5</v>
      </c>
      <c r="CA25">
        <v>0.05</v>
      </c>
      <c r="CB25">
        <v>0.50000000279396795</v>
      </c>
      <c r="CC25">
        <v>2</v>
      </c>
      <c r="CD25" t="s">
        <v>127</v>
      </c>
      <c r="CE25" t="s">
        <v>577</v>
      </c>
      <c r="CF25" t="s">
        <v>129</v>
      </c>
      <c r="CG25">
        <v>0.7</v>
      </c>
      <c r="CH25">
        <v>10000</v>
      </c>
      <c r="CI25">
        <v>100</v>
      </c>
      <c r="CJ25" t="s">
        <v>1342</v>
      </c>
    </row>
  </sheetData>
  <mergeCells count="7">
    <mergeCell ref="CL1:CN1"/>
    <mergeCell ref="A1:G1"/>
    <mergeCell ref="I1:W1"/>
    <mergeCell ref="Y1:AO1"/>
    <mergeCell ref="AQ1:AW1"/>
    <mergeCell ref="AY1:BL1"/>
    <mergeCell ref="BN1:CJ1"/>
  </mergeCells>
  <phoneticPr fontId="8" alignment="center"/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7645C-71D5-4CC7-AE93-64F3CD87F940}">
  <dimension ref="A1:CN9"/>
  <sheetViews>
    <sheetView topLeftCell="BR1" workbookViewId="0">
      <selection activeCell="Q4" sqref="Q4"/>
    </sheetView>
  </sheetViews>
  <sheetFormatPr defaultRowHeight="15"/>
  <cols>
    <col min="1" max="1" width="6" bestFit="1" customWidth="1"/>
    <col min="2" max="2" width="21.42578125" bestFit="1" customWidth="1"/>
    <col min="3" max="3" width="10.7109375" bestFit="1" customWidth="1"/>
    <col min="4" max="4" width="8.5703125" bestFit="1" customWidth="1"/>
    <col min="5" max="5" width="8.85546875" bestFit="1" customWidth="1"/>
    <col min="6" max="6" width="12.85546875" bestFit="1" customWidth="1"/>
    <col min="7" max="7" width="34.5703125" bestFit="1" customWidth="1"/>
    <col min="8" max="8" width="8.5703125" bestFit="1" customWidth="1"/>
    <col min="9" max="9" width="14.42578125" bestFit="1" customWidth="1"/>
    <col min="10" max="10" width="18" bestFit="1" customWidth="1"/>
    <col min="11" max="11" width="10.7109375" bestFit="1" customWidth="1"/>
    <col min="12" max="12" width="13.28515625" bestFit="1" customWidth="1"/>
    <col min="13" max="13" width="11.5703125" bestFit="1" customWidth="1"/>
    <col min="14" max="14" width="12.85546875" bestFit="1" customWidth="1"/>
    <col min="15" max="15" width="12.28515625" bestFit="1" customWidth="1"/>
    <col min="16" max="16" width="10.140625" bestFit="1" customWidth="1"/>
    <col min="17" max="17" width="10.7109375" bestFit="1" customWidth="1"/>
    <col min="18" max="18" width="8.7109375" bestFit="1" customWidth="1"/>
    <col min="19" max="19" width="17.28515625" bestFit="1" customWidth="1"/>
    <col min="20" max="20" width="14" bestFit="1" customWidth="1"/>
    <col min="21" max="21" width="17.85546875" bestFit="1" customWidth="1"/>
    <col min="22" max="22" width="15.85546875" bestFit="1" customWidth="1"/>
    <col min="23" max="23" width="35.7109375" bestFit="1" customWidth="1"/>
    <col min="26" max="26" width="18" bestFit="1" customWidth="1"/>
    <col min="27" max="27" width="10.7109375" bestFit="1" customWidth="1"/>
    <col min="28" max="28" width="13.28515625" bestFit="1" customWidth="1"/>
    <col min="29" max="29" width="11.5703125" bestFit="1" customWidth="1"/>
    <col min="30" max="30" width="12.85546875" bestFit="1" customWidth="1"/>
    <col min="31" max="31" width="12.28515625" bestFit="1" customWidth="1"/>
    <col min="32" max="32" width="10.140625" bestFit="1" customWidth="1"/>
    <col min="33" max="33" width="20.5703125" bestFit="1" customWidth="1"/>
    <col min="34" max="34" width="21" bestFit="1" customWidth="1"/>
    <col min="35" max="35" width="10.28515625" customWidth="1"/>
    <col min="36" max="36" width="14" bestFit="1" customWidth="1"/>
    <col min="37" max="37" width="17.85546875" bestFit="1" customWidth="1"/>
    <col min="38" max="38" width="15.85546875" bestFit="1" customWidth="1"/>
    <col min="39" max="39" width="15" bestFit="1" customWidth="1"/>
    <col min="40" max="40" width="16.28515625" bestFit="1" customWidth="1"/>
    <col min="41" max="41" width="30.28515625" bestFit="1" customWidth="1"/>
    <col min="42" max="42" width="12.7109375" customWidth="1"/>
    <col min="43" max="43" width="6" bestFit="1" customWidth="1"/>
    <col min="44" max="44" width="18" bestFit="1" customWidth="1"/>
    <col min="45" max="45" width="10.7109375" bestFit="1" customWidth="1"/>
    <col min="46" max="46" width="11.7109375" bestFit="1" customWidth="1"/>
    <col min="47" max="47" width="12.28515625" bestFit="1" customWidth="1"/>
    <col min="48" max="48" width="16.5703125" bestFit="1" customWidth="1"/>
    <col min="49" max="49" width="13.42578125" bestFit="1" customWidth="1"/>
    <col min="51" max="51" width="5.42578125" customWidth="1"/>
    <col min="52" max="52" width="18" bestFit="1" customWidth="1"/>
    <col min="53" max="53" width="10.7109375" bestFit="1" customWidth="1"/>
    <col min="54" max="54" width="11.140625" bestFit="1" customWidth="1"/>
    <col min="55" max="55" width="12.85546875" bestFit="1" customWidth="1"/>
    <col min="56" max="56" width="11.5703125" bestFit="1" customWidth="1"/>
    <col min="57" max="58" width="12.28515625" bestFit="1" customWidth="1"/>
    <col min="59" max="59" width="10.140625" bestFit="1" customWidth="1"/>
    <col min="60" max="60" width="20.5703125" bestFit="1" customWidth="1"/>
    <col min="61" max="61" width="13.85546875" bestFit="1" customWidth="1"/>
    <col min="62" max="62" width="17.28515625" bestFit="1" customWidth="1"/>
    <col min="63" max="63" width="14" bestFit="1" customWidth="1"/>
    <col min="64" max="64" width="13.42578125" bestFit="1" customWidth="1"/>
    <col min="66" max="66" width="5.7109375" bestFit="1" customWidth="1"/>
    <col min="67" max="67" width="10.28515625" customWidth="1"/>
    <col min="69" max="69" width="15.42578125" customWidth="1"/>
    <col min="70" max="70" width="7.5703125" bestFit="1" customWidth="1"/>
    <col min="71" max="71" width="6.5703125" customWidth="1"/>
    <col min="72" max="72" width="8.85546875" bestFit="1" customWidth="1"/>
    <col min="73" max="73" width="8.5703125" bestFit="1" customWidth="1"/>
    <col min="74" max="74" width="11" customWidth="1"/>
    <col min="75" max="75" width="10.28515625" customWidth="1"/>
    <col min="76" max="76" width="15" bestFit="1" customWidth="1"/>
    <col min="77" max="77" width="10.28515625" customWidth="1"/>
    <col min="78" max="78" width="12.42578125" customWidth="1"/>
    <col min="79" max="79" width="15" bestFit="1" customWidth="1"/>
    <col min="80" max="80" width="11.5703125" customWidth="1"/>
    <col min="82" max="82" width="13" customWidth="1"/>
    <col min="83" max="83" width="15" customWidth="1"/>
    <col min="84" max="84" width="9.42578125" customWidth="1"/>
    <col min="86" max="86" width="12" customWidth="1"/>
    <col min="87" max="87" width="10.28515625" customWidth="1"/>
    <col min="88" max="88" width="12.140625" customWidth="1"/>
    <col min="90" max="90" width="9.85546875" customWidth="1"/>
    <col min="91" max="91" width="9.5703125" customWidth="1"/>
  </cols>
  <sheetData>
    <row r="1" spans="1:92" ht="19.5" thickBot="1">
      <c r="A1" s="92" t="s">
        <v>9</v>
      </c>
      <c r="B1" s="93"/>
      <c r="C1" s="93"/>
      <c r="D1" s="93"/>
      <c r="E1" s="93"/>
      <c r="F1" s="93"/>
      <c r="G1" s="94"/>
      <c r="H1" s="1"/>
      <c r="I1" s="92" t="s">
        <v>10</v>
      </c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4"/>
      <c r="Y1" s="92" t="s">
        <v>48</v>
      </c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4"/>
      <c r="AQ1" s="92" t="s">
        <v>49</v>
      </c>
      <c r="AR1" s="93"/>
      <c r="AS1" s="93"/>
      <c r="AT1" s="93"/>
      <c r="AU1" s="93"/>
      <c r="AV1" s="93"/>
      <c r="AW1" s="93"/>
      <c r="AY1" s="89" t="s">
        <v>13</v>
      </c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1"/>
      <c r="BN1" s="89" t="s">
        <v>50</v>
      </c>
      <c r="BO1" s="90"/>
      <c r="BP1" s="90"/>
      <c r="BQ1" s="90"/>
      <c r="BR1" s="90"/>
      <c r="BS1" s="90"/>
      <c r="BT1" s="90"/>
      <c r="BU1" s="90"/>
      <c r="BV1" s="90"/>
      <c r="BW1" s="90"/>
      <c r="BX1" s="90"/>
      <c r="BY1" s="90"/>
      <c r="BZ1" s="90"/>
      <c r="CA1" s="90"/>
      <c r="CB1" s="90"/>
      <c r="CC1" s="90"/>
      <c r="CD1" s="90"/>
      <c r="CE1" s="90"/>
      <c r="CF1" s="90"/>
      <c r="CG1" s="90"/>
      <c r="CH1" s="90"/>
      <c r="CI1" s="90"/>
      <c r="CJ1" s="91"/>
      <c r="CL1" s="89" t="s">
        <v>430</v>
      </c>
      <c r="CM1" s="90"/>
      <c r="CN1" s="91"/>
    </row>
    <row r="2" spans="1:92">
      <c r="A2" s="5" t="s">
        <v>2</v>
      </c>
      <c r="B2" s="5" t="s">
        <v>51</v>
      </c>
      <c r="C2" s="5" t="s">
        <v>52</v>
      </c>
      <c r="D2" s="5" t="s">
        <v>53</v>
      </c>
      <c r="E2" s="5" t="s">
        <v>54</v>
      </c>
      <c r="F2" s="5" t="s">
        <v>55</v>
      </c>
      <c r="G2" s="5" t="s">
        <v>56</v>
      </c>
      <c r="H2" s="2"/>
      <c r="I2" s="5" t="s">
        <v>2</v>
      </c>
      <c r="J2" s="5" t="s">
        <v>51</v>
      </c>
      <c r="K2" s="5" t="s">
        <v>52</v>
      </c>
      <c r="L2" s="5" t="s">
        <v>57</v>
      </c>
      <c r="M2" s="5" t="s">
        <v>58</v>
      </c>
      <c r="N2" s="5" t="s">
        <v>55</v>
      </c>
      <c r="O2" s="5" t="s">
        <v>59</v>
      </c>
      <c r="P2" s="5" t="s">
        <v>60</v>
      </c>
      <c r="Q2" s="5" t="s">
        <v>61</v>
      </c>
      <c r="R2" s="5" t="s">
        <v>62</v>
      </c>
      <c r="S2" s="5" t="s">
        <v>63</v>
      </c>
      <c r="T2" s="5" t="s">
        <v>69</v>
      </c>
      <c r="U2" s="5" t="s">
        <v>65</v>
      </c>
      <c r="V2" s="5" t="s">
        <v>431</v>
      </c>
      <c r="W2" s="2" t="s">
        <v>56</v>
      </c>
      <c r="Y2" s="5" t="s">
        <v>2</v>
      </c>
      <c r="Z2" s="5" t="s">
        <v>51</v>
      </c>
      <c r="AA2" s="5" t="s">
        <v>52</v>
      </c>
      <c r="AB2" s="5" t="s">
        <v>57</v>
      </c>
      <c r="AC2" s="5" t="s">
        <v>58</v>
      </c>
      <c r="AD2" s="5" t="s">
        <v>55</v>
      </c>
      <c r="AE2" s="5" t="s">
        <v>59</v>
      </c>
      <c r="AF2" s="5" t="s">
        <v>60</v>
      </c>
      <c r="AG2" s="5" t="s">
        <v>67</v>
      </c>
      <c r="AH2" s="5" t="s">
        <v>68</v>
      </c>
      <c r="AI2" s="5" t="s">
        <v>63</v>
      </c>
      <c r="AJ2" s="5" t="s">
        <v>69</v>
      </c>
      <c r="AK2" s="5" t="s">
        <v>65</v>
      </c>
      <c r="AL2" s="5" t="s">
        <v>70</v>
      </c>
      <c r="AM2" s="5" t="s">
        <v>71</v>
      </c>
      <c r="AN2" s="5" t="s">
        <v>72</v>
      </c>
      <c r="AO2" s="5" t="s">
        <v>56</v>
      </c>
      <c r="AQ2" s="5" t="s">
        <v>2</v>
      </c>
      <c r="AR2" s="5" t="s">
        <v>51</v>
      </c>
      <c r="AS2" s="5" t="s">
        <v>52</v>
      </c>
      <c r="AT2" s="5" t="s">
        <v>73</v>
      </c>
      <c r="AU2" s="5" t="s">
        <v>74</v>
      </c>
      <c r="AV2" s="5" t="s">
        <v>432</v>
      </c>
      <c r="AW2" s="5" t="s">
        <v>56</v>
      </c>
      <c r="AY2" t="s">
        <v>2</v>
      </c>
      <c r="AZ2" t="s">
        <v>51</v>
      </c>
      <c r="BA2" t="s">
        <v>76</v>
      </c>
      <c r="BB2" t="s">
        <v>77</v>
      </c>
      <c r="BC2" t="s">
        <v>55</v>
      </c>
      <c r="BD2" t="s">
        <v>66</v>
      </c>
      <c r="BE2" t="s">
        <v>78</v>
      </c>
      <c r="BF2" t="s">
        <v>74</v>
      </c>
      <c r="BG2" t="s">
        <v>60</v>
      </c>
      <c r="BH2" t="s">
        <v>67</v>
      </c>
      <c r="BI2" t="s">
        <v>79</v>
      </c>
      <c r="BJ2" t="s">
        <v>63</v>
      </c>
      <c r="BK2" t="s">
        <v>69</v>
      </c>
      <c r="BL2" t="s">
        <v>56</v>
      </c>
      <c r="BN2" t="s">
        <v>2</v>
      </c>
      <c r="BO2" t="s">
        <v>80</v>
      </c>
      <c r="BP2" t="s">
        <v>52</v>
      </c>
      <c r="BQ2" t="s">
        <v>81</v>
      </c>
      <c r="BR2" t="s">
        <v>73</v>
      </c>
      <c r="BS2" t="s">
        <v>82</v>
      </c>
      <c r="BT2" t="s">
        <v>83</v>
      </c>
      <c r="BU2" t="s">
        <v>84</v>
      </c>
      <c r="BV2" t="s">
        <v>85</v>
      </c>
      <c r="BW2" t="s">
        <v>86</v>
      </c>
      <c r="BX2" t="s">
        <v>433</v>
      </c>
      <c r="BY2" t="s">
        <v>88</v>
      </c>
      <c r="BZ2" t="s">
        <v>89</v>
      </c>
      <c r="CA2" t="s">
        <v>90</v>
      </c>
      <c r="CB2" t="s">
        <v>91</v>
      </c>
      <c r="CC2" t="s">
        <v>92</v>
      </c>
      <c r="CD2" t="s">
        <v>93</v>
      </c>
      <c r="CE2" t="s">
        <v>94</v>
      </c>
      <c r="CF2" t="s">
        <v>95</v>
      </c>
      <c r="CG2" t="s">
        <v>96</v>
      </c>
      <c r="CH2" t="s">
        <v>97</v>
      </c>
      <c r="CI2" t="s">
        <v>98</v>
      </c>
      <c r="CJ2" t="s">
        <v>56</v>
      </c>
      <c r="CL2" t="s">
        <v>434</v>
      </c>
      <c r="CM2" t="s">
        <v>435</v>
      </c>
      <c r="CN2" s="11" t="s">
        <v>436</v>
      </c>
    </row>
    <row r="3" spans="1:92">
      <c r="A3">
        <v>1</v>
      </c>
      <c r="B3" t="s">
        <v>1425</v>
      </c>
      <c r="C3" s="4">
        <v>44537</v>
      </c>
      <c r="D3" t="s">
        <v>100</v>
      </c>
      <c r="E3" t="s">
        <v>438</v>
      </c>
      <c r="F3" t="s">
        <v>439</v>
      </c>
      <c r="G3" t="s">
        <v>1430</v>
      </c>
      <c r="H3" s="3"/>
      <c r="I3">
        <v>1</v>
      </c>
      <c r="J3" t="s">
        <v>1437</v>
      </c>
      <c r="K3" s="4">
        <v>44539</v>
      </c>
      <c r="L3" t="s">
        <v>105</v>
      </c>
      <c r="M3" t="s">
        <v>442</v>
      </c>
      <c r="N3" t="s">
        <v>443</v>
      </c>
      <c r="O3" t="s">
        <v>1403</v>
      </c>
      <c r="P3">
        <v>83.6</v>
      </c>
      <c r="Q3">
        <f>Table48100[[#This Row],[Drive-Freq '[kHz']]]/0.99</f>
        <v>294.28282828282823</v>
      </c>
      <c r="R3">
        <v>22</v>
      </c>
      <c r="S3">
        <v>0.15</v>
      </c>
      <c r="T3">
        <v>0.5</v>
      </c>
      <c r="U3">
        <v>291.33999999999997</v>
      </c>
      <c r="V3">
        <v>31</v>
      </c>
      <c r="W3" s="3" t="s">
        <v>1431</v>
      </c>
      <c r="Y3">
        <v>1</v>
      </c>
      <c r="Z3" t="s">
        <v>1438</v>
      </c>
      <c r="AA3" s="4">
        <v>44539</v>
      </c>
      <c r="AB3" t="s">
        <v>1422</v>
      </c>
      <c r="AC3" t="s">
        <v>281</v>
      </c>
      <c r="AD3" t="s">
        <v>443</v>
      </c>
      <c r="AE3" t="s">
        <v>1403</v>
      </c>
      <c r="AF3">
        <v>83.6</v>
      </c>
      <c r="AG3">
        <v>77.349999999999994</v>
      </c>
      <c r="AH3">
        <v>84.31</v>
      </c>
      <c r="AI3">
        <v>0.2</v>
      </c>
      <c r="AJ3">
        <v>0.5</v>
      </c>
      <c r="AK3">
        <v>31.763000000000002</v>
      </c>
      <c r="AL3">
        <v>3.5</v>
      </c>
      <c r="AM3" s="9">
        <v>1E-4</v>
      </c>
      <c r="AN3" s="9">
        <v>0.01</v>
      </c>
      <c r="AO3" t="s">
        <v>1404</v>
      </c>
      <c r="AQ3">
        <v>1</v>
      </c>
      <c r="AR3" t="s">
        <v>1349</v>
      </c>
      <c r="AS3" s="4">
        <v>44537</v>
      </c>
      <c r="AT3" t="s">
        <v>116</v>
      </c>
      <c r="AU3" t="s">
        <v>1403</v>
      </c>
      <c r="AV3" s="8" t="s">
        <v>1406</v>
      </c>
      <c r="AW3" t="s">
        <v>1162</v>
      </c>
      <c r="AY3">
        <v>1</v>
      </c>
      <c r="AZ3" t="s">
        <v>1445</v>
      </c>
      <c r="BA3" s="4">
        <v>44539</v>
      </c>
      <c r="BB3" t="s">
        <v>120</v>
      </c>
      <c r="BC3" t="s">
        <v>443</v>
      </c>
      <c r="BD3" t="s">
        <v>453</v>
      </c>
      <c r="BE3" t="s">
        <v>896</v>
      </c>
      <c r="BF3" t="s">
        <v>1403</v>
      </c>
      <c r="BG3">
        <v>83.6</v>
      </c>
      <c r="BH3">
        <v>77.349999999999994</v>
      </c>
      <c r="BI3">
        <v>50</v>
      </c>
      <c r="BJ3">
        <v>0.4</v>
      </c>
      <c r="BK3">
        <v>0.5</v>
      </c>
      <c r="BL3" t="s">
        <v>1082</v>
      </c>
      <c r="BN3">
        <v>1</v>
      </c>
    </row>
    <row r="4" spans="1:92">
      <c r="A4">
        <v>2</v>
      </c>
      <c r="B4" t="s">
        <v>1426</v>
      </c>
      <c r="C4" s="4">
        <v>44537</v>
      </c>
      <c r="D4" t="s">
        <v>100</v>
      </c>
      <c r="E4" t="s">
        <v>460</v>
      </c>
      <c r="F4" t="s">
        <v>439</v>
      </c>
      <c r="G4" t="s">
        <v>1430</v>
      </c>
      <c r="H4" s="3"/>
      <c r="Q4">
        <f>Table48100[[#This Row],[Drive-Freq '[kHz']]]/0.99</f>
        <v>0</v>
      </c>
      <c r="Y4">
        <v>2</v>
      </c>
      <c r="Z4" t="s">
        <v>1439</v>
      </c>
      <c r="AA4" s="4">
        <v>44539</v>
      </c>
      <c r="AB4" t="s">
        <v>1422</v>
      </c>
      <c r="AC4" t="s">
        <v>453</v>
      </c>
      <c r="AD4" t="s">
        <v>443</v>
      </c>
      <c r="AE4" t="s">
        <v>1403</v>
      </c>
      <c r="AF4">
        <v>83.6</v>
      </c>
      <c r="AG4">
        <v>77.349999999999994</v>
      </c>
      <c r="AH4">
        <v>84.31</v>
      </c>
      <c r="AI4">
        <v>0.4</v>
      </c>
      <c r="AJ4">
        <v>0.5</v>
      </c>
      <c r="AK4">
        <v>31.763000000000002</v>
      </c>
      <c r="AL4">
        <v>3.5</v>
      </c>
      <c r="AM4" s="9">
        <v>1E-4</v>
      </c>
      <c r="AN4" s="9">
        <v>0.01</v>
      </c>
      <c r="AO4" t="s">
        <v>1321</v>
      </c>
      <c r="AQ4">
        <v>2</v>
      </c>
      <c r="AR4" t="s">
        <v>1350</v>
      </c>
      <c r="AS4" s="4">
        <v>44537</v>
      </c>
      <c r="AT4" t="s">
        <v>116</v>
      </c>
      <c r="AU4" t="s">
        <v>1403</v>
      </c>
      <c r="AV4" t="s">
        <v>19</v>
      </c>
      <c r="AW4" t="s">
        <v>1162</v>
      </c>
    </row>
    <row r="5" spans="1:92">
      <c r="A5">
        <v>3</v>
      </c>
      <c r="B5" t="s">
        <v>1427</v>
      </c>
      <c r="C5" s="4">
        <v>44537</v>
      </c>
      <c r="D5" t="s">
        <v>100</v>
      </c>
      <c r="E5" t="s">
        <v>472</v>
      </c>
      <c r="F5" t="s">
        <v>439</v>
      </c>
      <c r="G5" t="s">
        <v>1430</v>
      </c>
      <c r="Y5">
        <v>3</v>
      </c>
      <c r="Z5" t="s">
        <v>1440</v>
      </c>
      <c r="AA5" s="4">
        <v>44539</v>
      </c>
      <c r="AB5" t="s">
        <v>1422</v>
      </c>
      <c r="AC5" t="s">
        <v>281</v>
      </c>
      <c r="AD5" t="s">
        <v>443</v>
      </c>
      <c r="AE5" t="s">
        <v>1403</v>
      </c>
      <c r="AF5">
        <v>83.6</v>
      </c>
      <c r="AG5">
        <v>77.349999999999994</v>
      </c>
      <c r="AH5">
        <v>84.31</v>
      </c>
      <c r="AI5">
        <v>0.2</v>
      </c>
      <c r="AJ5">
        <v>0.5</v>
      </c>
      <c r="AK5">
        <v>31.763000000000002</v>
      </c>
      <c r="AL5">
        <v>3.5</v>
      </c>
      <c r="AM5" s="9">
        <v>1E-4</v>
      </c>
      <c r="AN5" s="9">
        <v>0.01</v>
      </c>
      <c r="AO5" t="s">
        <v>1405</v>
      </c>
      <c r="AQ5">
        <v>3</v>
      </c>
      <c r="AR5" t="s">
        <v>1351</v>
      </c>
      <c r="AS5" s="4">
        <v>44537</v>
      </c>
      <c r="AT5" t="s">
        <v>158</v>
      </c>
      <c r="AU5" t="s">
        <v>1403</v>
      </c>
      <c r="AV5" t="s">
        <v>1409</v>
      </c>
      <c r="AW5" t="s">
        <v>1162</v>
      </c>
    </row>
    <row r="6" spans="1:92">
      <c r="A6">
        <v>4</v>
      </c>
      <c r="B6" t="s">
        <v>1428</v>
      </c>
      <c r="C6" s="4">
        <v>44537</v>
      </c>
      <c r="D6" t="s">
        <v>100</v>
      </c>
      <c r="E6" t="s">
        <v>483</v>
      </c>
      <c r="F6" t="s">
        <v>439</v>
      </c>
      <c r="G6" t="s">
        <v>1430</v>
      </c>
      <c r="Y6">
        <v>4</v>
      </c>
      <c r="Z6" t="s">
        <v>1441</v>
      </c>
      <c r="AA6" s="4">
        <v>44539</v>
      </c>
      <c r="AB6" t="s">
        <v>1422</v>
      </c>
      <c r="AC6" t="s">
        <v>453</v>
      </c>
      <c r="AD6" t="s">
        <v>443</v>
      </c>
      <c r="AE6" t="s">
        <v>1403</v>
      </c>
      <c r="AF6">
        <v>83.6</v>
      </c>
      <c r="AG6">
        <v>77.349999999999994</v>
      </c>
      <c r="AH6">
        <v>84.31</v>
      </c>
      <c r="AI6">
        <v>0.4</v>
      </c>
      <c r="AJ6">
        <v>0.5</v>
      </c>
      <c r="AK6">
        <v>31.763000000000002</v>
      </c>
      <c r="AL6">
        <v>3.5</v>
      </c>
      <c r="AM6" s="9">
        <v>1E-4</v>
      </c>
      <c r="AN6" s="9">
        <v>0.01</v>
      </c>
      <c r="AO6" t="s">
        <v>1407</v>
      </c>
      <c r="AQ6">
        <v>4</v>
      </c>
      <c r="AR6" t="s">
        <v>19</v>
      </c>
      <c r="AS6" s="4">
        <v>44537</v>
      </c>
      <c r="AT6" t="s">
        <v>14</v>
      </c>
      <c r="AU6" t="s">
        <v>1403</v>
      </c>
      <c r="AV6" t="s">
        <v>1410</v>
      </c>
      <c r="AW6" t="s">
        <v>1162</v>
      </c>
    </row>
    <row r="7" spans="1:92">
      <c r="A7">
        <v>5</v>
      </c>
      <c r="B7" t="s">
        <v>1429</v>
      </c>
      <c r="C7" s="4">
        <v>44537</v>
      </c>
      <c r="D7" t="s">
        <v>100</v>
      </c>
      <c r="E7" t="s">
        <v>490</v>
      </c>
      <c r="F7" t="s">
        <v>439</v>
      </c>
      <c r="G7" t="s">
        <v>1430</v>
      </c>
      <c r="Y7">
        <v>5</v>
      </c>
      <c r="Z7" t="s">
        <v>1442</v>
      </c>
      <c r="AA7" s="4">
        <v>44539</v>
      </c>
      <c r="AB7" t="s">
        <v>1422</v>
      </c>
      <c r="AC7" t="s">
        <v>281</v>
      </c>
      <c r="AD7" t="s">
        <v>443</v>
      </c>
      <c r="AE7" t="s">
        <v>1403</v>
      </c>
      <c r="AF7">
        <v>83.6</v>
      </c>
      <c r="AG7">
        <v>77.349999999999994</v>
      </c>
      <c r="AH7">
        <v>84.31</v>
      </c>
      <c r="AI7">
        <v>0.2</v>
      </c>
      <c r="AJ7">
        <v>0.5</v>
      </c>
      <c r="AK7">
        <v>31.763000000000002</v>
      </c>
      <c r="AL7">
        <v>3.5</v>
      </c>
      <c r="AM7" s="9">
        <v>1E-4</v>
      </c>
      <c r="AN7" s="9">
        <v>0.01</v>
      </c>
      <c r="AO7" t="s">
        <v>1408</v>
      </c>
    </row>
    <row r="8" spans="1:92">
      <c r="Y8">
        <v>6</v>
      </c>
      <c r="Z8" t="s">
        <v>1443</v>
      </c>
      <c r="AA8" s="4">
        <v>44539</v>
      </c>
      <c r="AB8" t="s">
        <v>1422</v>
      </c>
      <c r="AC8" t="s">
        <v>281</v>
      </c>
      <c r="AD8" t="s">
        <v>443</v>
      </c>
      <c r="AE8" t="s">
        <v>1403</v>
      </c>
      <c r="AF8">
        <v>83.6</v>
      </c>
      <c r="AG8">
        <v>77.349999999999994</v>
      </c>
      <c r="AH8">
        <v>84.31</v>
      </c>
      <c r="AI8">
        <v>0.2</v>
      </c>
      <c r="AJ8">
        <v>0.5</v>
      </c>
      <c r="AK8">
        <v>31.763000000000002</v>
      </c>
      <c r="AL8">
        <v>3.5</v>
      </c>
      <c r="AM8" s="9">
        <v>1E-4</v>
      </c>
      <c r="AN8" s="9">
        <v>0.01</v>
      </c>
      <c r="AO8" t="s">
        <v>1411</v>
      </c>
    </row>
    <row r="9" spans="1:92">
      <c r="Y9">
        <v>7</v>
      </c>
      <c r="Z9" t="s">
        <v>1444</v>
      </c>
      <c r="AA9" s="4">
        <v>44539</v>
      </c>
      <c r="AB9" t="s">
        <v>1422</v>
      </c>
      <c r="AC9" t="s">
        <v>281</v>
      </c>
      <c r="AD9" t="s">
        <v>443</v>
      </c>
      <c r="AE9" t="s">
        <v>1403</v>
      </c>
      <c r="AF9">
        <v>83.6</v>
      </c>
      <c r="AG9">
        <v>77.349999999999994</v>
      </c>
      <c r="AH9">
        <v>84.31</v>
      </c>
      <c r="AI9">
        <v>0.2</v>
      </c>
      <c r="AJ9">
        <v>0.5</v>
      </c>
      <c r="AK9">
        <v>31.763000000000002</v>
      </c>
      <c r="AL9">
        <v>3.5</v>
      </c>
      <c r="AM9" s="9">
        <v>1E-4</v>
      </c>
      <c r="AN9" s="9">
        <v>0.01</v>
      </c>
      <c r="AO9" t="s">
        <v>1412</v>
      </c>
    </row>
  </sheetData>
  <mergeCells count="7">
    <mergeCell ref="CL1:CN1"/>
    <mergeCell ref="A1:G1"/>
    <mergeCell ref="I1:W1"/>
    <mergeCell ref="Y1:AO1"/>
    <mergeCell ref="AQ1:AW1"/>
    <mergeCell ref="AY1:BL1"/>
    <mergeCell ref="BN1:CJ1"/>
  </mergeCells>
  <phoneticPr fontId="6" type="noConversion"/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68229-BD7F-4735-8511-3B8396292F96}">
  <dimension ref="A1:CN38"/>
  <sheetViews>
    <sheetView tabSelected="1" topLeftCell="AP1" zoomScale="80" zoomScaleNormal="80" workbookViewId="0">
      <selection activeCell="BD25" sqref="BD25"/>
    </sheetView>
  </sheetViews>
  <sheetFormatPr defaultRowHeight="15"/>
  <cols>
    <col min="1" max="1" width="5.7109375" bestFit="1" customWidth="1"/>
    <col min="2" max="2" width="15" bestFit="1" customWidth="1"/>
    <col min="3" max="3" width="10.7109375" bestFit="1" customWidth="1"/>
    <col min="4" max="4" width="10.28515625" bestFit="1" customWidth="1"/>
    <col min="5" max="5" width="8.5703125" bestFit="1" customWidth="1"/>
    <col min="6" max="6" width="12.42578125" customWidth="1"/>
    <col min="7" max="7" width="47" bestFit="1" customWidth="1"/>
    <col min="8" max="8" width="8.5703125" bestFit="1" customWidth="1"/>
    <col min="9" max="9" width="14.42578125" bestFit="1" customWidth="1"/>
    <col min="10" max="10" width="13" bestFit="1" customWidth="1"/>
    <col min="11" max="11" width="10.85546875" bestFit="1" customWidth="1"/>
    <col min="12" max="12" width="13.42578125" bestFit="1" customWidth="1"/>
    <col min="13" max="13" width="10.28515625" bestFit="1" customWidth="1"/>
    <col min="14" max="14" width="12.140625" bestFit="1" customWidth="1"/>
    <col min="15" max="15" width="12.7109375" bestFit="1" customWidth="1"/>
    <col min="16" max="16" width="9.85546875" bestFit="1" customWidth="1"/>
    <col min="17" max="17" width="12" bestFit="1" customWidth="1"/>
    <col min="18" max="18" width="8.28515625" bestFit="1" customWidth="1"/>
    <col min="19" max="19" width="16.5703125" bestFit="1" customWidth="1"/>
    <col min="20" max="20" width="13.28515625" bestFit="1" customWidth="1"/>
    <col min="21" max="21" width="16.7109375" bestFit="1" customWidth="1"/>
    <col min="22" max="22" width="15.85546875" bestFit="1" customWidth="1"/>
    <col min="23" max="23" width="31.140625" bestFit="1" customWidth="1"/>
    <col min="26" max="26" width="13" bestFit="1" customWidth="1"/>
    <col min="27" max="27" width="11.85546875" bestFit="1" customWidth="1"/>
    <col min="28" max="28" width="12.85546875" bestFit="1" customWidth="1"/>
    <col min="29" max="29" width="11" bestFit="1" customWidth="1"/>
    <col min="30" max="30" width="12.7109375" customWidth="1"/>
    <col min="31" max="31" width="12.28515625" bestFit="1" customWidth="1"/>
    <col min="32" max="32" width="12.42578125" customWidth="1"/>
    <col min="33" max="33" width="19.5703125" bestFit="1" customWidth="1"/>
    <col min="34" max="34" width="20.42578125" bestFit="1" customWidth="1"/>
    <col min="35" max="36" width="10.28515625" customWidth="1"/>
    <col min="37" max="37" width="16.42578125" customWidth="1"/>
    <col min="38" max="38" width="10.28515625" customWidth="1"/>
    <col min="39" max="39" width="12.140625" customWidth="1"/>
    <col min="40" max="40" width="16.28515625" bestFit="1" customWidth="1"/>
    <col min="41" max="41" width="45.28515625" bestFit="1" customWidth="1"/>
    <col min="42" max="42" width="12.7109375" customWidth="1"/>
    <col min="43" max="43" width="5.42578125" customWidth="1"/>
    <col min="44" max="44" width="12" bestFit="1" customWidth="1"/>
    <col min="45" max="45" width="10.7109375" bestFit="1" customWidth="1"/>
    <col min="46" max="46" width="11.7109375" bestFit="1" customWidth="1"/>
    <col min="47" max="47" width="12.42578125" bestFit="1" customWidth="1"/>
    <col min="48" max="48" width="18" bestFit="1" customWidth="1"/>
    <col min="49" max="49" width="12.42578125" customWidth="1"/>
    <col min="51" max="51" width="5.42578125" customWidth="1"/>
    <col min="52" max="52" width="12" bestFit="1" customWidth="1"/>
    <col min="53" max="53" width="10.7109375" bestFit="1" customWidth="1"/>
    <col min="56" max="56" width="10.28515625" customWidth="1"/>
    <col min="58" max="58" width="11.7109375" bestFit="1" customWidth="1"/>
    <col min="59" max="59" width="9.85546875" customWidth="1"/>
    <col min="60" max="60" width="19.5703125" bestFit="1" customWidth="1"/>
    <col min="61" max="61" width="10.140625" customWidth="1"/>
    <col min="62" max="62" width="11.85546875" customWidth="1"/>
    <col min="63" max="63" width="13.28515625" bestFit="1" customWidth="1"/>
    <col min="64" max="64" width="12.7109375" bestFit="1" customWidth="1"/>
    <col min="66" max="66" width="5.7109375" bestFit="1" customWidth="1"/>
    <col min="67" max="67" width="12.7109375" bestFit="1" customWidth="1"/>
    <col min="68" max="68" width="11.5703125" bestFit="1" customWidth="1"/>
    <col min="69" max="69" width="30" bestFit="1" customWidth="1"/>
    <col min="70" max="70" width="8.28515625" customWidth="1"/>
    <col min="71" max="71" width="31.85546875" bestFit="1" customWidth="1"/>
    <col min="72" max="73" width="10" bestFit="1" customWidth="1"/>
    <col min="74" max="74" width="12.7109375" bestFit="1" customWidth="1"/>
    <col min="75" max="75" width="12.28515625" bestFit="1" customWidth="1"/>
    <col min="76" max="76" width="15.7109375" bestFit="1" customWidth="1"/>
    <col min="77" max="77" width="12.42578125" customWidth="1"/>
    <col min="78" max="78" width="14.42578125" bestFit="1" customWidth="1"/>
    <col min="79" max="79" width="15.5703125" bestFit="1" customWidth="1"/>
    <col min="80" max="80" width="20.85546875" customWidth="1"/>
    <col min="81" max="81" width="9.42578125" customWidth="1"/>
    <col min="82" max="82" width="15" customWidth="1"/>
    <col min="83" max="83" width="17.140625" bestFit="1" customWidth="1"/>
    <col min="84" max="84" width="11.28515625" bestFit="1" customWidth="1"/>
    <col min="85" max="85" width="9.140625" bestFit="1" customWidth="1"/>
    <col min="86" max="86" width="16.7109375" bestFit="1" customWidth="1"/>
    <col min="87" max="87" width="12.28515625" bestFit="1" customWidth="1"/>
    <col min="88" max="88" width="14.140625" bestFit="1" customWidth="1"/>
    <col min="90" max="90" width="16" bestFit="1" customWidth="1"/>
    <col min="91" max="91" width="21.5703125" bestFit="1" customWidth="1"/>
  </cols>
  <sheetData>
    <row r="1" spans="1:92" ht="18.75">
      <c r="A1" s="92" t="s">
        <v>9</v>
      </c>
      <c r="B1" s="93"/>
      <c r="C1" s="93"/>
      <c r="D1" s="93"/>
      <c r="E1" s="93"/>
      <c r="F1" s="93"/>
      <c r="G1" s="94"/>
      <c r="H1" s="1"/>
      <c r="I1" s="92" t="s">
        <v>10</v>
      </c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4"/>
      <c r="Y1" s="92" t="s">
        <v>48</v>
      </c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4"/>
      <c r="AQ1" s="92" t="s">
        <v>49</v>
      </c>
      <c r="AR1" s="93"/>
      <c r="AS1" s="93"/>
      <c r="AT1" s="93"/>
      <c r="AU1" s="93"/>
      <c r="AV1" s="93"/>
      <c r="AW1" s="93"/>
      <c r="AY1" s="89" t="s">
        <v>13</v>
      </c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1"/>
      <c r="BN1" s="89" t="s">
        <v>50</v>
      </c>
      <c r="BO1" s="90"/>
      <c r="BP1" s="90"/>
      <c r="BQ1" s="90"/>
      <c r="BR1" s="90"/>
      <c r="BS1" s="90"/>
      <c r="BT1" s="90"/>
      <c r="BU1" s="90"/>
      <c r="BV1" s="90"/>
      <c r="BW1" s="90"/>
      <c r="BX1" s="90"/>
      <c r="BY1" s="90"/>
      <c r="BZ1" s="90"/>
      <c r="CA1" s="90"/>
      <c r="CB1" s="90"/>
      <c r="CC1" s="90"/>
      <c r="CD1" s="90"/>
      <c r="CE1" s="90"/>
      <c r="CF1" s="90"/>
      <c r="CG1" s="90"/>
      <c r="CH1" s="90"/>
      <c r="CI1" s="90"/>
      <c r="CJ1" s="91"/>
      <c r="CL1" s="89" t="s">
        <v>430</v>
      </c>
      <c r="CM1" s="90"/>
      <c r="CN1" s="91"/>
    </row>
    <row r="2" spans="1:92">
      <c r="A2" s="5" t="s">
        <v>2</v>
      </c>
      <c r="B2" s="5" t="s">
        <v>51</v>
      </c>
      <c r="C2" s="5" t="s">
        <v>52</v>
      </c>
      <c r="D2" s="5" t="s">
        <v>53</v>
      </c>
      <c r="E2" s="5" t="s">
        <v>54</v>
      </c>
      <c r="F2" s="5" t="s">
        <v>55</v>
      </c>
      <c r="G2" s="5" t="s">
        <v>56</v>
      </c>
      <c r="H2" s="2"/>
      <c r="I2" s="5" t="s">
        <v>2</v>
      </c>
      <c r="J2" s="5" t="s">
        <v>51</v>
      </c>
      <c r="K2" s="5" t="s">
        <v>52</v>
      </c>
      <c r="L2" s="5" t="s">
        <v>57</v>
      </c>
      <c r="M2" s="5" t="s">
        <v>58</v>
      </c>
      <c r="N2" s="5" t="s">
        <v>55</v>
      </c>
      <c r="O2" s="5" t="s">
        <v>59</v>
      </c>
      <c r="P2" s="5" t="s">
        <v>60</v>
      </c>
      <c r="Q2" s="5" t="s">
        <v>61</v>
      </c>
      <c r="R2" s="5" t="s">
        <v>62</v>
      </c>
      <c r="S2" s="5" t="s">
        <v>63</v>
      </c>
      <c r="T2" s="5" t="s">
        <v>69</v>
      </c>
      <c r="U2" s="5" t="s">
        <v>65</v>
      </c>
      <c r="V2" s="5" t="s">
        <v>431</v>
      </c>
      <c r="W2" s="2" t="s">
        <v>56</v>
      </c>
      <c r="Y2" s="5" t="s">
        <v>2</v>
      </c>
      <c r="Z2" s="5" t="s">
        <v>51</v>
      </c>
      <c r="AA2" s="5" t="s">
        <v>52</v>
      </c>
      <c r="AB2" s="5" t="s">
        <v>57</v>
      </c>
      <c r="AC2" s="5" t="s">
        <v>58</v>
      </c>
      <c r="AD2" s="5" t="s">
        <v>55</v>
      </c>
      <c r="AE2" s="5" t="s">
        <v>59</v>
      </c>
      <c r="AF2" s="5" t="s">
        <v>60</v>
      </c>
      <c r="AG2" s="5" t="s">
        <v>67</v>
      </c>
      <c r="AH2" s="5" t="s">
        <v>68</v>
      </c>
      <c r="AI2" s="5" t="s">
        <v>63</v>
      </c>
      <c r="AJ2" s="5" t="s">
        <v>69</v>
      </c>
      <c r="AK2" s="5" t="s">
        <v>65</v>
      </c>
      <c r="AL2" s="5" t="s">
        <v>70</v>
      </c>
      <c r="AM2" s="5" t="s">
        <v>71</v>
      </c>
      <c r="AN2" s="5" t="s">
        <v>72</v>
      </c>
      <c r="AO2" s="5" t="s">
        <v>56</v>
      </c>
      <c r="AQ2" s="5" t="s">
        <v>2</v>
      </c>
      <c r="AR2" s="5" t="s">
        <v>51</v>
      </c>
      <c r="AS2" s="5" t="s">
        <v>52</v>
      </c>
      <c r="AT2" s="5" t="s">
        <v>73</v>
      </c>
      <c r="AU2" s="5" t="s">
        <v>74</v>
      </c>
      <c r="AV2" s="5" t="s">
        <v>432</v>
      </c>
      <c r="AW2" s="5" t="s">
        <v>56</v>
      </c>
      <c r="AY2" t="s">
        <v>2</v>
      </c>
      <c r="AZ2" t="s">
        <v>51</v>
      </c>
      <c r="BA2" t="s">
        <v>76</v>
      </c>
      <c r="BB2" t="s">
        <v>77</v>
      </c>
      <c r="BC2" t="s">
        <v>55</v>
      </c>
      <c r="BD2" t="s">
        <v>66</v>
      </c>
      <c r="BE2" t="s">
        <v>78</v>
      </c>
      <c r="BF2" t="s">
        <v>74</v>
      </c>
      <c r="BG2" t="s">
        <v>60</v>
      </c>
      <c r="BH2" t="s">
        <v>67</v>
      </c>
      <c r="BI2" t="s">
        <v>79</v>
      </c>
      <c r="BJ2" t="s">
        <v>63</v>
      </c>
      <c r="BK2" t="s">
        <v>69</v>
      </c>
      <c r="BL2" t="s">
        <v>56</v>
      </c>
      <c r="BN2" t="s">
        <v>2</v>
      </c>
      <c r="BO2" t="s">
        <v>80</v>
      </c>
      <c r="BP2" t="s">
        <v>52</v>
      </c>
      <c r="BQ2" t="s">
        <v>81</v>
      </c>
      <c r="BR2" t="s">
        <v>73</v>
      </c>
      <c r="BS2" t="s">
        <v>82</v>
      </c>
      <c r="BT2" t="s">
        <v>83</v>
      </c>
      <c r="BU2" t="s">
        <v>84</v>
      </c>
      <c r="BV2" t="s">
        <v>85</v>
      </c>
      <c r="BW2" t="s">
        <v>86</v>
      </c>
      <c r="BX2" t="s">
        <v>433</v>
      </c>
      <c r="BY2" t="s">
        <v>88</v>
      </c>
      <c r="BZ2" t="s">
        <v>89</v>
      </c>
      <c r="CA2" t="s">
        <v>90</v>
      </c>
      <c r="CB2" t="s">
        <v>1499</v>
      </c>
      <c r="CC2" t="s">
        <v>92</v>
      </c>
      <c r="CD2" t="s">
        <v>93</v>
      </c>
      <c r="CE2" t="s">
        <v>94</v>
      </c>
      <c r="CF2" t="s">
        <v>95</v>
      </c>
      <c r="CG2" t="s">
        <v>96</v>
      </c>
      <c r="CH2" t="s">
        <v>1497</v>
      </c>
      <c r="CI2" t="s">
        <v>1495</v>
      </c>
      <c r="CJ2" t="s">
        <v>56</v>
      </c>
      <c r="CL2" t="s">
        <v>434</v>
      </c>
      <c r="CM2" t="s">
        <v>435</v>
      </c>
      <c r="CN2" s="11" t="s">
        <v>436</v>
      </c>
    </row>
    <row r="3" spans="1:92">
      <c r="A3">
        <v>1</v>
      </c>
      <c r="B3" t="s">
        <v>1071</v>
      </c>
      <c r="C3" s="4">
        <v>44449</v>
      </c>
      <c r="D3" t="s">
        <v>100</v>
      </c>
      <c r="E3" t="s">
        <v>438</v>
      </c>
      <c r="F3" t="s">
        <v>439</v>
      </c>
      <c r="G3" t="s">
        <v>1076</v>
      </c>
      <c r="H3" s="3"/>
      <c r="I3">
        <v>1</v>
      </c>
      <c r="J3" t="s">
        <v>1061</v>
      </c>
      <c r="K3" s="4">
        <v>44490</v>
      </c>
      <c r="L3" t="s">
        <v>105</v>
      </c>
      <c r="M3" t="s">
        <v>442</v>
      </c>
      <c r="N3" t="s">
        <v>443</v>
      </c>
      <c r="O3" t="s">
        <v>1055</v>
      </c>
      <c r="P3">
        <v>75.47</v>
      </c>
      <c r="Q3">
        <f t="shared" ref="Q3:Q4" si="0">U3/0.99</f>
        <v>310.97575757575754</v>
      </c>
      <c r="R3">
        <v>20</v>
      </c>
      <c r="S3" t="s">
        <v>1056</v>
      </c>
      <c r="T3" t="s">
        <v>1057</v>
      </c>
      <c r="U3">
        <v>307.86599999999999</v>
      </c>
      <c r="V3">
        <v>63.18</v>
      </c>
      <c r="W3" s="3" t="s">
        <v>1058</v>
      </c>
      <c r="Y3">
        <v>1</v>
      </c>
      <c r="Z3" t="s">
        <v>1054</v>
      </c>
      <c r="AA3" s="4">
        <v>44490</v>
      </c>
      <c r="AB3" t="s">
        <v>1422</v>
      </c>
      <c r="AC3" t="s">
        <v>281</v>
      </c>
      <c r="AD3" t="s">
        <v>443</v>
      </c>
      <c r="AE3" t="s">
        <v>1055</v>
      </c>
      <c r="AF3">
        <v>75.47</v>
      </c>
      <c r="AG3">
        <v>242.69</v>
      </c>
      <c r="AH3">
        <v>264.52999999999997</v>
      </c>
      <c r="AI3">
        <v>0.2</v>
      </c>
      <c r="AJ3">
        <v>0.5</v>
      </c>
      <c r="AK3">
        <v>11.763</v>
      </c>
      <c r="AL3">
        <v>4.5</v>
      </c>
      <c r="AM3" s="9">
        <v>1E-4</v>
      </c>
      <c r="AN3" s="9">
        <v>3.0000000000000001E-3</v>
      </c>
      <c r="AO3" t="s">
        <v>1060</v>
      </c>
      <c r="AQ3">
        <v>1</v>
      </c>
      <c r="AR3" t="s">
        <v>1062</v>
      </c>
      <c r="AS3" s="4">
        <v>44490</v>
      </c>
      <c r="AT3" t="s">
        <v>116</v>
      </c>
      <c r="AU3" t="s">
        <v>1055</v>
      </c>
      <c r="AV3" s="8" t="s">
        <v>1063</v>
      </c>
      <c r="AW3" t="s">
        <v>468</v>
      </c>
      <c r="AY3">
        <v>1</v>
      </c>
      <c r="AZ3" t="s">
        <v>1511</v>
      </c>
      <c r="BA3" s="4">
        <v>44490</v>
      </c>
      <c r="BB3" t="s">
        <v>120</v>
      </c>
      <c r="BC3" t="s">
        <v>443</v>
      </c>
      <c r="BD3" t="s">
        <v>453</v>
      </c>
      <c r="BE3" t="s">
        <v>896</v>
      </c>
      <c r="BF3" t="s">
        <v>1055</v>
      </c>
      <c r="BG3">
        <v>75.47</v>
      </c>
      <c r="BH3">
        <v>242.69</v>
      </c>
      <c r="BI3" s="8" t="s">
        <v>1081</v>
      </c>
      <c r="BJ3">
        <v>0.4</v>
      </c>
      <c r="BK3">
        <v>0.5</v>
      </c>
      <c r="BL3" t="s">
        <v>1082</v>
      </c>
      <c r="BN3">
        <v>1</v>
      </c>
      <c r="BO3" t="s">
        <v>1456</v>
      </c>
      <c r="BP3" s="4">
        <v>44816</v>
      </c>
      <c r="BQ3" t="s">
        <v>1230</v>
      </c>
      <c r="BR3" t="s">
        <v>1423</v>
      </c>
      <c r="BS3" t="s">
        <v>1333</v>
      </c>
      <c r="BT3" t="s">
        <v>19</v>
      </c>
      <c r="BU3" t="s">
        <v>19</v>
      </c>
      <c r="BV3">
        <v>31</v>
      </c>
      <c r="BW3">
        <v>5</v>
      </c>
      <c r="BX3">
        <v>10</v>
      </c>
      <c r="BY3">
        <v>0.2</v>
      </c>
      <c r="BZ3">
        <v>0.5</v>
      </c>
      <c r="CA3">
        <v>0.05</v>
      </c>
      <c r="CB3">
        <v>0.3</v>
      </c>
      <c r="CC3">
        <v>2</v>
      </c>
      <c r="CD3" t="s">
        <v>127</v>
      </c>
      <c r="CE3" t="s">
        <v>577</v>
      </c>
      <c r="CF3" t="s">
        <v>129</v>
      </c>
      <c r="CG3">
        <v>0.5</v>
      </c>
      <c r="CH3">
        <v>10000</v>
      </c>
      <c r="CI3">
        <v>142.09</v>
      </c>
      <c r="CJ3" t="s">
        <v>19</v>
      </c>
    </row>
    <row r="4" spans="1:92">
      <c r="A4">
        <v>2</v>
      </c>
      <c r="B4" t="s">
        <v>1072</v>
      </c>
      <c r="C4" s="4">
        <v>44449</v>
      </c>
      <c r="D4" t="s">
        <v>100</v>
      </c>
      <c r="E4" t="s">
        <v>460</v>
      </c>
      <c r="F4" t="s">
        <v>439</v>
      </c>
      <c r="G4" t="s">
        <v>1076</v>
      </c>
      <c r="H4" s="3"/>
      <c r="I4">
        <v>2</v>
      </c>
      <c r="J4" t="s">
        <v>1087</v>
      </c>
      <c r="K4" s="4">
        <v>44491</v>
      </c>
      <c r="L4" t="s">
        <v>105</v>
      </c>
      <c r="M4" t="s">
        <v>442</v>
      </c>
      <c r="N4" t="s">
        <v>443</v>
      </c>
      <c r="O4" t="s">
        <v>1055</v>
      </c>
      <c r="P4">
        <v>75.47</v>
      </c>
      <c r="Q4">
        <f t="shared" si="0"/>
        <v>310.93131313131312</v>
      </c>
      <c r="R4">
        <v>20</v>
      </c>
      <c r="S4" t="s">
        <v>1056</v>
      </c>
      <c r="T4" t="s">
        <v>1057</v>
      </c>
      <c r="U4">
        <v>307.822</v>
      </c>
      <c r="V4">
        <v>62.4</v>
      </c>
      <c r="W4" t="s">
        <v>1088</v>
      </c>
      <c r="Y4">
        <v>2</v>
      </c>
      <c r="Z4" t="s">
        <v>1059</v>
      </c>
      <c r="AA4" s="4">
        <v>44490</v>
      </c>
      <c r="AB4" t="s">
        <v>1422</v>
      </c>
      <c r="AC4" t="s">
        <v>453</v>
      </c>
      <c r="AD4" t="s">
        <v>443</v>
      </c>
      <c r="AE4" t="s">
        <v>1055</v>
      </c>
      <c r="AF4">
        <v>75.47</v>
      </c>
      <c r="AG4">
        <v>242.69</v>
      </c>
      <c r="AH4">
        <v>264.52999999999997</v>
      </c>
      <c r="AI4">
        <v>0.43</v>
      </c>
      <c r="AJ4">
        <v>0.5</v>
      </c>
      <c r="AK4">
        <v>11.763</v>
      </c>
      <c r="AL4">
        <v>4.5</v>
      </c>
      <c r="AM4" s="9">
        <v>1E-4</v>
      </c>
      <c r="AN4" s="9">
        <v>3.0000000000000001E-3</v>
      </c>
      <c r="AO4" t="s">
        <v>1068</v>
      </c>
      <c r="AQ4">
        <v>2</v>
      </c>
      <c r="AR4" t="s">
        <v>1064</v>
      </c>
      <c r="AS4" s="4">
        <v>44490</v>
      </c>
      <c r="AT4" t="s">
        <v>158</v>
      </c>
      <c r="AU4" t="s">
        <v>1055</v>
      </c>
      <c r="AV4" t="s">
        <v>1065</v>
      </c>
      <c r="AW4" t="s">
        <v>468</v>
      </c>
      <c r="AY4">
        <v>2</v>
      </c>
      <c r="AZ4" t="s">
        <v>1528</v>
      </c>
      <c r="BA4" s="4">
        <v>45069</v>
      </c>
      <c r="BB4" t="s">
        <v>120</v>
      </c>
      <c r="BC4" t="s">
        <v>462</v>
      </c>
      <c r="BD4" t="s">
        <v>1532</v>
      </c>
      <c r="BE4" t="s">
        <v>896</v>
      </c>
      <c r="BF4" t="s">
        <v>1521</v>
      </c>
      <c r="BI4">
        <v>50</v>
      </c>
      <c r="BJ4">
        <v>0.4</v>
      </c>
      <c r="BK4">
        <v>1</v>
      </c>
      <c r="BL4" t="s">
        <v>1530</v>
      </c>
      <c r="BN4">
        <v>2</v>
      </c>
      <c r="BO4" t="s">
        <v>1457</v>
      </c>
      <c r="BP4" s="4">
        <v>44816</v>
      </c>
      <c r="BQ4" t="s">
        <v>1230</v>
      </c>
      <c r="BR4" t="s">
        <v>1423</v>
      </c>
      <c r="BS4" t="s">
        <v>1333</v>
      </c>
      <c r="BT4" t="s">
        <v>19</v>
      </c>
      <c r="BU4" t="s">
        <v>19</v>
      </c>
      <c r="BV4">
        <v>35.200000000000003</v>
      </c>
      <c r="BW4">
        <v>5</v>
      </c>
      <c r="BX4">
        <v>10</v>
      </c>
      <c r="BY4">
        <v>0.2</v>
      </c>
      <c r="BZ4">
        <v>0.5</v>
      </c>
      <c r="CA4">
        <v>0.05</v>
      </c>
      <c r="CB4">
        <v>0.3</v>
      </c>
      <c r="CC4">
        <v>2</v>
      </c>
      <c r="CD4" t="s">
        <v>127</v>
      </c>
      <c r="CE4" t="s">
        <v>577</v>
      </c>
      <c r="CF4" t="s">
        <v>129</v>
      </c>
      <c r="CG4">
        <v>0.5</v>
      </c>
      <c r="CH4">
        <v>10000</v>
      </c>
      <c r="CI4">
        <v>142.09</v>
      </c>
      <c r="CJ4" t="s">
        <v>19</v>
      </c>
    </row>
    <row r="5" spans="1:92">
      <c r="A5">
        <v>3</v>
      </c>
      <c r="B5" t="s">
        <v>1073</v>
      </c>
      <c r="C5" s="4">
        <v>44449</v>
      </c>
      <c r="D5" t="s">
        <v>100</v>
      </c>
      <c r="E5" t="s">
        <v>472</v>
      </c>
      <c r="F5" t="s">
        <v>439</v>
      </c>
      <c r="G5" t="s">
        <v>1076</v>
      </c>
      <c r="Y5">
        <v>3</v>
      </c>
      <c r="Z5" t="s">
        <v>1069</v>
      </c>
      <c r="AA5" s="4">
        <v>44490</v>
      </c>
      <c r="AB5" t="s">
        <v>1422</v>
      </c>
      <c r="AC5" t="s">
        <v>248</v>
      </c>
      <c r="AD5" t="s">
        <v>443</v>
      </c>
      <c r="AE5" t="s">
        <v>1055</v>
      </c>
      <c r="AF5">
        <v>75.47</v>
      </c>
      <c r="AG5">
        <v>242.69</v>
      </c>
      <c r="AH5">
        <v>264.52999999999997</v>
      </c>
      <c r="AI5">
        <v>0.15</v>
      </c>
      <c r="AJ5">
        <v>0.5</v>
      </c>
      <c r="AK5">
        <v>11.763</v>
      </c>
      <c r="AL5">
        <v>4.5</v>
      </c>
      <c r="AM5" s="9">
        <v>1E-4</v>
      </c>
      <c r="AN5" s="9">
        <v>3.0000000000000001E-3</v>
      </c>
      <c r="AO5" t="s">
        <v>1070</v>
      </c>
      <c r="AQ5">
        <v>3</v>
      </c>
      <c r="AR5" t="s">
        <v>19</v>
      </c>
      <c r="AS5" s="4">
        <v>44490</v>
      </c>
      <c r="AT5" t="s">
        <v>14</v>
      </c>
      <c r="AU5" t="s">
        <v>1055</v>
      </c>
      <c r="AV5" t="s">
        <v>1066</v>
      </c>
      <c r="AW5" t="s">
        <v>1067</v>
      </c>
      <c r="AY5">
        <v>3</v>
      </c>
      <c r="AZ5" t="s">
        <v>1529</v>
      </c>
      <c r="BA5" s="4">
        <v>45069</v>
      </c>
      <c r="BB5" t="s">
        <v>120</v>
      </c>
      <c r="BC5" t="s">
        <v>462</v>
      </c>
      <c r="BD5" t="s">
        <v>1532</v>
      </c>
      <c r="BE5" t="s">
        <v>896</v>
      </c>
      <c r="BF5" t="s">
        <v>1521</v>
      </c>
      <c r="BI5">
        <v>-50</v>
      </c>
      <c r="BJ5">
        <v>0.4</v>
      </c>
      <c r="BK5">
        <v>1</v>
      </c>
      <c r="BL5" t="s">
        <v>1531</v>
      </c>
      <c r="BN5">
        <v>3</v>
      </c>
      <c r="BO5" t="s">
        <v>1458</v>
      </c>
      <c r="BP5" s="4">
        <v>44816</v>
      </c>
      <c r="BQ5" t="s">
        <v>1230</v>
      </c>
      <c r="BR5" t="s">
        <v>1423</v>
      </c>
      <c r="BS5" t="s">
        <v>1333</v>
      </c>
      <c r="BT5" t="s">
        <v>19</v>
      </c>
      <c r="BU5" t="s">
        <v>19</v>
      </c>
      <c r="BV5">
        <v>40.799999999999997</v>
      </c>
      <c r="BW5">
        <v>5</v>
      </c>
      <c r="BX5">
        <v>10</v>
      </c>
      <c r="BY5">
        <v>0.2</v>
      </c>
      <c r="BZ5">
        <v>0.5</v>
      </c>
      <c r="CA5">
        <v>0.05</v>
      </c>
      <c r="CB5">
        <v>0.3</v>
      </c>
      <c r="CC5">
        <v>2</v>
      </c>
      <c r="CD5" t="s">
        <v>127</v>
      </c>
      <c r="CE5" t="s">
        <v>577</v>
      </c>
      <c r="CF5" t="s">
        <v>129</v>
      </c>
      <c r="CG5">
        <v>0.5</v>
      </c>
      <c r="CH5">
        <v>10000</v>
      </c>
      <c r="CI5">
        <v>142.09</v>
      </c>
      <c r="CJ5" t="s">
        <v>19</v>
      </c>
      <c r="CL5" t="s">
        <v>1494</v>
      </c>
      <c r="CM5" s="79" t="s">
        <v>132</v>
      </c>
    </row>
    <row r="6" spans="1:92">
      <c r="A6">
        <v>4</v>
      </c>
      <c r="B6" t="s">
        <v>1074</v>
      </c>
      <c r="C6" s="4">
        <v>44449</v>
      </c>
      <c r="D6" t="s">
        <v>100</v>
      </c>
      <c r="E6" t="s">
        <v>483</v>
      </c>
      <c r="F6" t="s">
        <v>439</v>
      </c>
      <c r="G6" t="s">
        <v>1076</v>
      </c>
      <c r="Y6">
        <v>4</v>
      </c>
      <c r="Z6" t="s">
        <v>1077</v>
      </c>
      <c r="AA6" s="4">
        <v>44490</v>
      </c>
      <c r="AB6" t="s">
        <v>1422</v>
      </c>
      <c r="AC6" t="s">
        <v>281</v>
      </c>
      <c r="AD6" t="s">
        <v>443</v>
      </c>
      <c r="AE6" t="s">
        <v>1055</v>
      </c>
      <c r="AF6">
        <v>75.47</v>
      </c>
      <c r="AG6">
        <v>242.69</v>
      </c>
      <c r="AH6">
        <v>264.52999999999997</v>
      </c>
      <c r="AI6">
        <v>0.2</v>
      </c>
      <c r="AJ6">
        <v>0.5</v>
      </c>
      <c r="AK6">
        <v>11.763</v>
      </c>
      <c r="AL6">
        <v>4.5</v>
      </c>
      <c r="AM6" s="9">
        <v>1E-4</v>
      </c>
      <c r="AN6" s="9">
        <v>3.0000000000000001E-3</v>
      </c>
      <c r="AO6" t="s">
        <v>1078</v>
      </c>
      <c r="BN6">
        <v>4</v>
      </c>
      <c r="BO6" t="s">
        <v>1459</v>
      </c>
      <c r="BP6" s="4">
        <v>44816</v>
      </c>
      <c r="BQ6" t="s">
        <v>1230</v>
      </c>
      <c r="BR6" t="s">
        <v>1423</v>
      </c>
      <c r="BS6" t="s">
        <v>1333</v>
      </c>
      <c r="BT6" t="s">
        <v>19</v>
      </c>
      <c r="BU6" t="s">
        <v>19</v>
      </c>
      <c r="BV6">
        <v>44.7</v>
      </c>
      <c r="BW6">
        <v>5</v>
      </c>
      <c r="BX6">
        <v>10</v>
      </c>
      <c r="BY6">
        <v>0.2</v>
      </c>
      <c r="BZ6">
        <v>0.5</v>
      </c>
      <c r="CA6">
        <v>0.05</v>
      </c>
      <c r="CB6">
        <v>0.3</v>
      </c>
      <c r="CC6">
        <v>2</v>
      </c>
      <c r="CD6" t="s">
        <v>127</v>
      </c>
      <c r="CE6" t="s">
        <v>577</v>
      </c>
      <c r="CF6" t="s">
        <v>129</v>
      </c>
      <c r="CG6">
        <v>0.5</v>
      </c>
      <c r="CH6">
        <v>10000</v>
      </c>
      <c r="CI6">
        <v>142.09</v>
      </c>
      <c r="CJ6" t="s">
        <v>19</v>
      </c>
      <c r="CL6" t="s">
        <v>1496</v>
      </c>
      <c r="CM6" s="79" t="s">
        <v>131</v>
      </c>
    </row>
    <row r="7" spans="1:92">
      <c r="A7">
        <v>5</v>
      </c>
      <c r="B7" t="s">
        <v>1075</v>
      </c>
      <c r="C7" s="4">
        <v>44449</v>
      </c>
      <c r="D7" t="s">
        <v>100</v>
      </c>
      <c r="E7" t="s">
        <v>490</v>
      </c>
      <c r="F7" t="s">
        <v>439</v>
      </c>
      <c r="G7" t="s">
        <v>1076</v>
      </c>
      <c r="Y7">
        <v>5</v>
      </c>
      <c r="Z7" t="s">
        <v>1079</v>
      </c>
      <c r="AA7" s="4">
        <v>44490</v>
      </c>
      <c r="AB7" t="s">
        <v>1422</v>
      </c>
      <c r="AC7" t="s">
        <v>281</v>
      </c>
      <c r="AD7" t="s">
        <v>443</v>
      </c>
      <c r="AE7" t="s">
        <v>1055</v>
      </c>
      <c r="AF7">
        <v>75.47</v>
      </c>
      <c r="AG7">
        <v>242.69</v>
      </c>
      <c r="AH7">
        <v>264.52999999999997</v>
      </c>
      <c r="AI7">
        <v>0.2</v>
      </c>
      <c r="AJ7">
        <v>0.5</v>
      </c>
      <c r="AK7">
        <v>11.763</v>
      </c>
      <c r="AL7">
        <v>4.5</v>
      </c>
      <c r="AM7" s="9">
        <v>2.0000000000000001E-4</v>
      </c>
      <c r="AN7" s="9">
        <v>3.0000000000000001E-3</v>
      </c>
      <c r="AO7" t="s">
        <v>1080</v>
      </c>
      <c r="BN7">
        <v>5</v>
      </c>
      <c r="BO7" t="s">
        <v>1460</v>
      </c>
      <c r="BP7" s="4">
        <v>44816</v>
      </c>
      <c r="BQ7" t="s">
        <v>1230</v>
      </c>
      <c r="BR7" t="s">
        <v>1423</v>
      </c>
      <c r="BS7" t="s">
        <v>1333</v>
      </c>
      <c r="BT7" t="s">
        <v>19</v>
      </c>
      <c r="BU7" t="s">
        <v>19</v>
      </c>
      <c r="BV7">
        <v>49.9</v>
      </c>
      <c r="BW7">
        <v>5</v>
      </c>
      <c r="BX7">
        <v>10</v>
      </c>
      <c r="BY7">
        <v>0.2</v>
      </c>
      <c r="BZ7">
        <v>0.5</v>
      </c>
      <c r="CA7">
        <v>0.05</v>
      </c>
      <c r="CB7">
        <v>0.3</v>
      </c>
      <c r="CC7">
        <v>2</v>
      </c>
      <c r="CD7" t="s">
        <v>127</v>
      </c>
      <c r="CE7" t="s">
        <v>577</v>
      </c>
      <c r="CF7" t="s">
        <v>129</v>
      </c>
      <c r="CG7">
        <v>0.5</v>
      </c>
      <c r="CH7">
        <v>10000</v>
      </c>
      <c r="CI7">
        <v>142.09</v>
      </c>
      <c r="CJ7" t="s">
        <v>19</v>
      </c>
      <c r="CL7" t="s">
        <v>1498</v>
      </c>
      <c r="CM7" s="79" t="s">
        <v>126</v>
      </c>
    </row>
    <row r="8" spans="1:92">
      <c r="Y8">
        <v>6</v>
      </c>
      <c r="Z8" t="s">
        <v>1084</v>
      </c>
      <c r="AA8" s="4">
        <v>44490</v>
      </c>
      <c r="AB8" t="s">
        <v>1422</v>
      </c>
      <c r="AC8" t="s">
        <v>281</v>
      </c>
      <c r="AD8" t="s">
        <v>443</v>
      </c>
      <c r="AE8" t="s">
        <v>1055</v>
      </c>
      <c r="AF8">
        <v>75.47</v>
      </c>
      <c r="AG8">
        <v>242.69</v>
      </c>
      <c r="AH8">
        <v>264.52999999999997</v>
      </c>
      <c r="AI8">
        <v>0.2</v>
      </c>
      <c r="AJ8">
        <v>0.5</v>
      </c>
      <c r="AK8">
        <v>11.763</v>
      </c>
      <c r="AL8">
        <v>4.5</v>
      </c>
      <c r="AM8" s="9">
        <v>2.0000000000000001E-4</v>
      </c>
      <c r="AN8" s="9">
        <v>3.0000000000000001E-3</v>
      </c>
      <c r="AO8" t="s">
        <v>1083</v>
      </c>
      <c r="BN8">
        <v>6</v>
      </c>
      <c r="BO8" t="s">
        <v>1461</v>
      </c>
      <c r="BP8" s="4">
        <v>44816</v>
      </c>
      <c r="BQ8" t="s">
        <v>1230</v>
      </c>
      <c r="BR8" t="s">
        <v>1423</v>
      </c>
      <c r="BS8" t="s">
        <v>1333</v>
      </c>
      <c r="BT8" t="s">
        <v>19</v>
      </c>
      <c r="BU8" t="s">
        <v>19</v>
      </c>
      <c r="BV8">
        <v>55</v>
      </c>
      <c r="BW8">
        <v>5</v>
      </c>
      <c r="BX8">
        <v>10</v>
      </c>
      <c r="BY8">
        <v>0.2</v>
      </c>
      <c r="BZ8">
        <v>0.5</v>
      </c>
      <c r="CA8">
        <v>0.05</v>
      </c>
      <c r="CB8">
        <v>0.3</v>
      </c>
      <c r="CC8">
        <v>2</v>
      </c>
      <c r="CD8" t="s">
        <v>127</v>
      </c>
      <c r="CE8" t="s">
        <v>577</v>
      </c>
      <c r="CF8" t="s">
        <v>129</v>
      </c>
      <c r="CG8">
        <v>0.5</v>
      </c>
      <c r="CH8">
        <v>10000</v>
      </c>
      <c r="CI8">
        <v>142.09</v>
      </c>
      <c r="CJ8" t="s">
        <v>19</v>
      </c>
    </row>
    <row r="9" spans="1:92">
      <c r="Y9">
        <v>7</v>
      </c>
      <c r="Z9" t="s">
        <v>1085</v>
      </c>
      <c r="AA9" s="4">
        <v>44491</v>
      </c>
      <c r="AB9" t="s">
        <v>1422</v>
      </c>
      <c r="AC9" t="s">
        <v>281</v>
      </c>
      <c r="AD9" t="s">
        <v>443</v>
      </c>
      <c r="AE9" t="s">
        <v>1055</v>
      </c>
      <c r="AF9">
        <v>75.47</v>
      </c>
      <c r="AG9">
        <v>242.69</v>
      </c>
      <c r="AH9">
        <v>264.52999999999997</v>
      </c>
      <c r="AI9">
        <v>0.2</v>
      </c>
      <c r="AJ9">
        <v>0.5</v>
      </c>
      <c r="AK9">
        <v>11.763</v>
      </c>
      <c r="AL9">
        <v>4.5</v>
      </c>
      <c r="AM9" s="9">
        <v>2.0000000000000001E-4</v>
      </c>
      <c r="AN9" s="9">
        <v>3.0000000000000001E-3</v>
      </c>
      <c r="AO9" t="s">
        <v>1086</v>
      </c>
      <c r="BN9">
        <v>7</v>
      </c>
      <c r="BO9" t="s">
        <v>1462</v>
      </c>
      <c r="BP9" s="4">
        <v>44816</v>
      </c>
      <c r="BQ9" t="s">
        <v>1230</v>
      </c>
      <c r="BR9" t="s">
        <v>1423</v>
      </c>
      <c r="BS9" t="s">
        <v>1333</v>
      </c>
      <c r="BT9" t="s">
        <v>19</v>
      </c>
      <c r="BU9" t="s">
        <v>19</v>
      </c>
      <c r="BV9">
        <v>60</v>
      </c>
      <c r="BW9">
        <v>5</v>
      </c>
      <c r="BX9">
        <v>10</v>
      </c>
      <c r="BY9">
        <v>0.2</v>
      </c>
      <c r="BZ9">
        <v>0.5</v>
      </c>
      <c r="CA9">
        <v>0.05</v>
      </c>
      <c r="CB9">
        <v>0.3</v>
      </c>
      <c r="CC9">
        <v>2</v>
      </c>
      <c r="CD9" t="s">
        <v>127</v>
      </c>
      <c r="CE9" t="s">
        <v>577</v>
      </c>
      <c r="CF9" t="s">
        <v>129</v>
      </c>
      <c r="CG9">
        <v>0.5</v>
      </c>
      <c r="CH9">
        <v>10000</v>
      </c>
      <c r="CI9">
        <v>142.09</v>
      </c>
      <c r="CJ9" t="s">
        <v>19</v>
      </c>
      <c r="CL9" t="s">
        <v>1500</v>
      </c>
      <c r="CM9" t="s">
        <v>1510</v>
      </c>
    </row>
    <row r="10" spans="1:92">
      <c r="Y10">
        <v>8</v>
      </c>
      <c r="Z10" t="s">
        <v>1089</v>
      </c>
      <c r="AA10" s="4">
        <v>44491</v>
      </c>
      <c r="AB10" t="s">
        <v>1422</v>
      </c>
      <c r="AC10" t="s">
        <v>281</v>
      </c>
      <c r="AD10" t="s">
        <v>443</v>
      </c>
      <c r="AE10" t="s">
        <v>1055</v>
      </c>
      <c r="AF10">
        <v>75.47</v>
      </c>
      <c r="AG10">
        <v>242.69</v>
      </c>
      <c r="AH10">
        <v>264.52999999999997</v>
      </c>
      <c r="AI10">
        <v>0.2</v>
      </c>
      <c r="AJ10">
        <v>0.5</v>
      </c>
      <c r="AK10">
        <v>11.763</v>
      </c>
      <c r="AL10">
        <v>4.5</v>
      </c>
      <c r="AM10" s="9">
        <v>2.0000000000000001E-4</v>
      </c>
      <c r="AN10" s="9">
        <v>3.0000000000000001E-3</v>
      </c>
      <c r="AO10" t="s">
        <v>1449</v>
      </c>
      <c r="BN10">
        <v>8</v>
      </c>
      <c r="BO10" t="s">
        <v>1463</v>
      </c>
      <c r="BP10" s="4">
        <v>44816</v>
      </c>
      <c r="BQ10" t="s">
        <v>1230</v>
      </c>
      <c r="BR10" t="s">
        <v>1423</v>
      </c>
      <c r="BS10" t="s">
        <v>1333</v>
      </c>
      <c r="BT10" t="s">
        <v>19</v>
      </c>
      <c r="BU10" t="s">
        <v>19</v>
      </c>
      <c r="BV10">
        <v>65</v>
      </c>
      <c r="BW10">
        <v>5</v>
      </c>
      <c r="BX10">
        <v>10</v>
      </c>
      <c r="BY10">
        <v>0.2</v>
      </c>
      <c r="BZ10">
        <v>0.5</v>
      </c>
      <c r="CA10">
        <v>0.05</v>
      </c>
      <c r="CB10">
        <v>0.3</v>
      </c>
      <c r="CC10">
        <v>2</v>
      </c>
      <c r="CD10" t="s">
        <v>127</v>
      </c>
      <c r="CE10" t="s">
        <v>577</v>
      </c>
      <c r="CF10" t="s">
        <v>129</v>
      </c>
      <c r="CG10">
        <v>0.5</v>
      </c>
      <c r="CH10">
        <v>10000</v>
      </c>
      <c r="CI10">
        <v>142.09</v>
      </c>
      <c r="CJ10" t="s">
        <v>19</v>
      </c>
    </row>
    <row r="11" spans="1:92">
      <c r="Y11">
        <v>9</v>
      </c>
      <c r="Z11" t="s">
        <v>1446</v>
      </c>
      <c r="AA11" s="4">
        <v>44491</v>
      </c>
      <c r="AB11" t="s">
        <v>1422</v>
      </c>
      <c r="AC11" t="s">
        <v>281</v>
      </c>
      <c r="AD11" t="s">
        <v>443</v>
      </c>
      <c r="AE11" t="s">
        <v>1055</v>
      </c>
      <c r="AF11">
        <v>75.47</v>
      </c>
      <c r="AG11">
        <v>242.69</v>
      </c>
      <c r="AH11">
        <v>264.52999999999997</v>
      </c>
      <c r="AI11">
        <v>0.2</v>
      </c>
      <c r="AJ11">
        <v>0.5</v>
      </c>
      <c r="AK11">
        <v>11.763</v>
      </c>
      <c r="AL11">
        <v>4.5</v>
      </c>
      <c r="AM11" s="9">
        <v>2.0000000000000001E-4</v>
      </c>
      <c r="AN11" s="9">
        <v>3.0000000000000001E-3</v>
      </c>
      <c r="AO11" t="s">
        <v>1450</v>
      </c>
      <c r="BN11">
        <v>9</v>
      </c>
      <c r="BO11" t="s">
        <v>1464</v>
      </c>
      <c r="BP11" s="4">
        <v>44816</v>
      </c>
      <c r="BQ11" t="s">
        <v>1230</v>
      </c>
      <c r="BR11" t="s">
        <v>1423</v>
      </c>
      <c r="BS11" t="s">
        <v>1333</v>
      </c>
      <c r="BT11" t="s">
        <v>19</v>
      </c>
      <c r="BU11" t="s">
        <v>19</v>
      </c>
      <c r="BV11">
        <v>70</v>
      </c>
      <c r="BW11">
        <v>5</v>
      </c>
      <c r="BX11">
        <v>10</v>
      </c>
      <c r="BY11">
        <v>0.2</v>
      </c>
      <c r="BZ11">
        <v>0.5</v>
      </c>
      <c r="CA11">
        <v>0.05</v>
      </c>
      <c r="CB11">
        <v>0.3</v>
      </c>
      <c r="CC11">
        <v>2</v>
      </c>
      <c r="CD11" t="s">
        <v>127</v>
      </c>
      <c r="CE11" t="s">
        <v>577</v>
      </c>
      <c r="CF11" t="s">
        <v>129</v>
      </c>
      <c r="CG11">
        <v>0.5</v>
      </c>
      <c r="CH11">
        <v>10000</v>
      </c>
      <c r="CI11">
        <v>142.09</v>
      </c>
      <c r="CJ11" t="s">
        <v>19</v>
      </c>
    </row>
    <row r="12" spans="1:92">
      <c r="Y12">
        <v>10</v>
      </c>
      <c r="Z12" t="s">
        <v>1447</v>
      </c>
      <c r="AA12" s="4">
        <v>44491</v>
      </c>
      <c r="AB12" t="s">
        <v>1422</v>
      </c>
      <c r="AC12" t="s">
        <v>248</v>
      </c>
      <c r="AD12" t="s">
        <v>443</v>
      </c>
      <c r="AE12" t="s">
        <v>1055</v>
      </c>
      <c r="AF12">
        <v>75.47</v>
      </c>
      <c r="AG12">
        <v>242.69</v>
      </c>
      <c r="AH12">
        <v>264.52999999999997</v>
      </c>
      <c r="AI12">
        <v>0.15</v>
      </c>
      <c r="AJ12">
        <v>0.5</v>
      </c>
      <c r="AK12">
        <v>11.763</v>
      </c>
      <c r="AL12">
        <v>4.5</v>
      </c>
      <c r="AM12" s="9">
        <v>2.0000000000000001E-4</v>
      </c>
      <c r="AN12" s="9">
        <v>3.0000000000000001E-3</v>
      </c>
      <c r="AO12" t="s">
        <v>1450</v>
      </c>
      <c r="BN12">
        <v>10</v>
      </c>
      <c r="BO12" t="s">
        <v>1465</v>
      </c>
      <c r="BP12" s="4">
        <v>44816</v>
      </c>
      <c r="BQ12" t="s">
        <v>1230</v>
      </c>
      <c r="BR12" t="s">
        <v>1423</v>
      </c>
      <c r="BS12" t="s">
        <v>1333</v>
      </c>
      <c r="BT12" t="s">
        <v>19</v>
      </c>
      <c r="BU12" t="s">
        <v>19</v>
      </c>
      <c r="BV12">
        <v>75</v>
      </c>
      <c r="BW12">
        <v>5</v>
      </c>
      <c r="BX12">
        <v>10</v>
      </c>
      <c r="BY12">
        <v>0.2</v>
      </c>
      <c r="BZ12">
        <v>0.5</v>
      </c>
      <c r="CA12">
        <v>0.05</v>
      </c>
      <c r="CB12">
        <v>0.3</v>
      </c>
      <c r="CC12">
        <v>2</v>
      </c>
      <c r="CD12" t="s">
        <v>127</v>
      </c>
      <c r="CE12" t="s">
        <v>577</v>
      </c>
      <c r="CF12" t="s">
        <v>129</v>
      </c>
      <c r="CG12">
        <v>0.5</v>
      </c>
      <c r="CH12">
        <v>10000</v>
      </c>
      <c r="CI12">
        <v>142.09</v>
      </c>
      <c r="CJ12" t="s">
        <v>19</v>
      </c>
    </row>
    <row r="13" spans="1:92">
      <c r="Y13">
        <v>11</v>
      </c>
      <c r="Z13" t="s">
        <v>1448</v>
      </c>
      <c r="AA13" s="4">
        <v>44491</v>
      </c>
      <c r="AB13" t="s">
        <v>1422</v>
      </c>
      <c r="AC13" t="s">
        <v>281</v>
      </c>
      <c r="AD13" t="s">
        <v>443</v>
      </c>
      <c r="AE13" t="s">
        <v>1055</v>
      </c>
      <c r="AF13">
        <v>75.47</v>
      </c>
      <c r="AG13">
        <v>242.69</v>
      </c>
      <c r="AH13">
        <v>264.52999999999997</v>
      </c>
      <c r="AI13">
        <v>0.2</v>
      </c>
      <c r="AJ13">
        <v>0.5</v>
      </c>
      <c r="AK13">
        <v>11.763</v>
      </c>
      <c r="AL13">
        <v>4.5</v>
      </c>
      <c r="AM13" s="9">
        <v>2.0000000000000001E-4</v>
      </c>
      <c r="AN13" s="9">
        <v>3.0000000000000001E-3</v>
      </c>
      <c r="AO13" t="s">
        <v>1450</v>
      </c>
      <c r="BN13">
        <v>11</v>
      </c>
      <c r="BO13" t="s">
        <v>1466</v>
      </c>
      <c r="BP13" s="4">
        <v>44816</v>
      </c>
      <c r="BQ13" t="s">
        <v>1230</v>
      </c>
      <c r="BR13" t="s">
        <v>1423</v>
      </c>
      <c r="BS13" t="s">
        <v>1333</v>
      </c>
      <c r="BT13" t="s">
        <v>19</v>
      </c>
      <c r="BU13" t="s">
        <v>19</v>
      </c>
      <c r="BV13">
        <v>80</v>
      </c>
      <c r="BW13">
        <v>5</v>
      </c>
      <c r="BX13">
        <v>10</v>
      </c>
      <c r="BY13">
        <v>0.2</v>
      </c>
      <c r="BZ13">
        <v>0.5</v>
      </c>
      <c r="CA13">
        <v>0.05</v>
      </c>
      <c r="CB13">
        <v>0.3</v>
      </c>
      <c r="CC13">
        <v>2</v>
      </c>
      <c r="CD13" t="s">
        <v>127</v>
      </c>
      <c r="CE13" t="s">
        <v>577</v>
      </c>
      <c r="CF13" t="s">
        <v>129</v>
      </c>
      <c r="CG13">
        <v>0.5</v>
      </c>
      <c r="CH13">
        <v>10000</v>
      </c>
      <c r="CI13">
        <v>142.09</v>
      </c>
      <c r="CJ13" t="s">
        <v>19</v>
      </c>
    </row>
    <row r="14" spans="1:92">
      <c r="Y14">
        <v>12</v>
      </c>
      <c r="Z14" t="s">
        <v>1523</v>
      </c>
      <c r="AA14" s="4">
        <v>43974</v>
      </c>
      <c r="AB14" t="s">
        <v>1422</v>
      </c>
      <c r="AC14" t="s">
        <v>442</v>
      </c>
      <c r="AD14" t="s">
        <v>462</v>
      </c>
      <c r="AE14" t="s">
        <v>1521</v>
      </c>
      <c r="AI14">
        <v>0.3</v>
      </c>
      <c r="AJ14">
        <v>1</v>
      </c>
      <c r="AK14">
        <v>1025</v>
      </c>
      <c r="AL14">
        <v>3</v>
      </c>
      <c r="AM14" t="s">
        <v>19</v>
      </c>
      <c r="AN14" t="s">
        <v>19</v>
      </c>
      <c r="AO14" t="s">
        <v>1522</v>
      </c>
      <c r="BN14">
        <v>12</v>
      </c>
      <c r="BO14" t="s">
        <v>1467</v>
      </c>
      <c r="BP14" s="4">
        <v>44816</v>
      </c>
      <c r="BQ14" t="s">
        <v>1230</v>
      </c>
      <c r="BR14" t="s">
        <v>1423</v>
      </c>
      <c r="BS14" t="s">
        <v>1333</v>
      </c>
      <c r="BT14" t="s">
        <v>19</v>
      </c>
      <c r="BU14" t="s">
        <v>19</v>
      </c>
      <c r="BV14">
        <v>85</v>
      </c>
      <c r="BW14">
        <v>5</v>
      </c>
      <c r="BX14">
        <v>10</v>
      </c>
      <c r="BY14">
        <v>0.2</v>
      </c>
      <c r="BZ14">
        <v>0.5</v>
      </c>
      <c r="CA14">
        <v>0.05</v>
      </c>
      <c r="CB14">
        <v>0.3</v>
      </c>
      <c r="CC14">
        <v>2</v>
      </c>
      <c r="CD14" t="s">
        <v>127</v>
      </c>
      <c r="CE14" t="s">
        <v>577</v>
      </c>
      <c r="CF14" t="s">
        <v>129</v>
      </c>
      <c r="CG14">
        <v>0.5</v>
      </c>
      <c r="CH14">
        <v>10000</v>
      </c>
      <c r="CI14">
        <v>142.09</v>
      </c>
      <c r="CJ14" t="s">
        <v>19</v>
      </c>
    </row>
    <row r="15" spans="1:92">
      <c r="Y15">
        <v>13</v>
      </c>
      <c r="Z15" t="s">
        <v>1524</v>
      </c>
      <c r="AA15" s="4">
        <v>43974</v>
      </c>
      <c r="AB15" t="s">
        <v>1422</v>
      </c>
      <c r="AC15" t="s">
        <v>281</v>
      </c>
      <c r="AD15" t="s">
        <v>443</v>
      </c>
      <c r="AE15" t="s">
        <v>1521</v>
      </c>
      <c r="AI15">
        <v>0.2</v>
      </c>
      <c r="AJ15">
        <v>1</v>
      </c>
      <c r="AK15">
        <v>1025</v>
      </c>
      <c r="AL15">
        <v>3</v>
      </c>
      <c r="AM15" t="s">
        <v>19</v>
      </c>
      <c r="AN15" t="s">
        <v>19</v>
      </c>
      <c r="AO15" t="s">
        <v>1525</v>
      </c>
      <c r="BN15">
        <v>13</v>
      </c>
      <c r="BO15" t="s">
        <v>1468</v>
      </c>
      <c r="BP15" s="4">
        <v>44816</v>
      </c>
      <c r="BQ15" t="s">
        <v>1230</v>
      </c>
      <c r="BR15" t="s">
        <v>1423</v>
      </c>
      <c r="BS15" t="s">
        <v>1333</v>
      </c>
      <c r="BT15" t="s">
        <v>19</v>
      </c>
      <c r="BU15" t="s">
        <v>19</v>
      </c>
      <c r="BV15">
        <v>90</v>
      </c>
      <c r="BW15">
        <v>5</v>
      </c>
      <c r="BX15">
        <v>10</v>
      </c>
      <c r="BY15">
        <v>0.2</v>
      </c>
      <c r="BZ15">
        <v>0.5</v>
      </c>
      <c r="CA15">
        <v>0.05</v>
      </c>
      <c r="CB15">
        <v>0.3</v>
      </c>
      <c r="CC15">
        <v>2</v>
      </c>
      <c r="CD15" t="s">
        <v>127</v>
      </c>
      <c r="CE15" t="s">
        <v>577</v>
      </c>
      <c r="CF15" t="s">
        <v>129</v>
      </c>
      <c r="CG15">
        <v>0.5</v>
      </c>
      <c r="CH15">
        <v>10000</v>
      </c>
      <c r="CI15">
        <v>142.09</v>
      </c>
      <c r="CJ15" t="s">
        <v>19</v>
      </c>
    </row>
    <row r="16" spans="1:92">
      <c r="Y16">
        <v>14</v>
      </c>
      <c r="Z16" t="s">
        <v>1527</v>
      </c>
      <c r="AA16" s="4">
        <v>43974</v>
      </c>
      <c r="AB16" t="s">
        <v>1422</v>
      </c>
      <c r="AC16" t="s">
        <v>281</v>
      </c>
      <c r="AD16" t="s">
        <v>443</v>
      </c>
      <c r="AE16" t="s">
        <v>1521</v>
      </c>
      <c r="AI16">
        <v>0.2</v>
      </c>
      <c r="AJ16">
        <v>1</v>
      </c>
      <c r="AK16">
        <v>11.763</v>
      </c>
      <c r="AL16">
        <v>3</v>
      </c>
      <c r="AM16" t="s">
        <v>19</v>
      </c>
      <c r="AN16" t="s">
        <v>19</v>
      </c>
      <c r="AO16" t="s">
        <v>1526</v>
      </c>
      <c r="BN16">
        <v>14</v>
      </c>
      <c r="BO16" t="s">
        <v>1469</v>
      </c>
      <c r="BP16" s="4">
        <v>44816</v>
      </c>
      <c r="BQ16" t="s">
        <v>1230</v>
      </c>
      <c r="BR16" t="s">
        <v>1423</v>
      </c>
      <c r="BS16" t="s">
        <v>1333</v>
      </c>
      <c r="BT16" t="s">
        <v>19</v>
      </c>
      <c r="BU16" t="s">
        <v>19</v>
      </c>
      <c r="BV16">
        <v>95</v>
      </c>
      <c r="BW16">
        <v>5</v>
      </c>
      <c r="BX16">
        <v>10</v>
      </c>
      <c r="BY16">
        <v>0.2</v>
      </c>
      <c r="BZ16">
        <v>0.5</v>
      </c>
      <c r="CA16">
        <v>0.05</v>
      </c>
      <c r="CB16">
        <v>0.3</v>
      </c>
      <c r="CC16">
        <v>2</v>
      </c>
      <c r="CD16" t="s">
        <v>127</v>
      </c>
      <c r="CE16" t="s">
        <v>577</v>
      </c>
      <c r="CF16" t="s">
        <v>129</v>
      </c>
      <c r="CG16">
        <v>0.5</v>
      </c>
      <c r="CH16">
        <v>10000</v>
      </c>
      <c r="CI16">
        <v>142.09</v>
      </c>
      <c r="CJ16" t="s">
        <v>19</v>
      </c>
    </row>
    <row r="17" spans="25:88">
      <c r="Y17">
        <v>14</v>
      </c>
      <c r="Z17" t="s">
        <v>1533</v>
      </c>
      <c r="AA17" s="4">
        <v>43974</v>
      </c>
      <c r="AB17" t="s">
        <v>1422</v>
      </c>
      <c r="AC17" t="s">
        <v>281</v>
      </c>
      <c r="AD17" t="s">
        <v>443</v>
      </c>
      <c r="AE17" t="s">
        <v>1521</v>
      </c>
      <c r="AI17">
        <v>0.2</v>
      </c>
      <c r="AJ17">
        <v>1</v>
      </c>
      <c r="AK17">
        <v>1051</v>
      </c>
      <c r="AL17">
        <v>3</v>
      </c>
      <c r="AM17" t="s">
        <v>19</v>
      </c>
      <c r="AN17" t="s">
        <v>19</v>
      </c>
      <c r="AO17" t="s">
        <v>1534</v>
      </c>
      <c r="BN17">
        <v>15</v>
      </c>
      <c r="BO17" t="s">
        <v>1470</v>
      </c>
      <c r="BP17" s="4">
        <v>44816</v>
      </c>
      <c r="BQ17" t="s">
        <v>1230</v>
      </c>
      <c r="BR17" t="s">
        <v>1423</v>
      </c>
      <c r="BS17" t="s">
        <v>1333</v>
      </c>
      <c r="BT17" t="s">
        <v>19</v>
      </c>
      <c r="BU17" t="s">
        <v>19</v>
      </c>
      <c r="BV17">
        <v>100</v>
      </c>
      <c r="BW17">
        <v>5</v>
      </c>
      <c r="BX17">
        <v>10</v>
      </c>
      <c r="BY17">
        <v>0.2</v>
      </c>
      <c r="BZ17">
        <v>0.5</v>
      </c>
      <c r="CA17">
        <v>0.05</v>
      </c>
      <c r="CB17">
        <v>0.3</v>
      </c>
      <c r="CC17">
        <v>2</v>
      </c>
      <c r="CD17" t="s">
        <v>127</v>
      </c>
      <c r="CE17" t="s">
        <v>577</v>
      </c>
      <c r="CF17" t="s">
        <v>129</v>
      </c>
      <c r="CG17">
        <v>0.5</v>
      </c>
      <c r="CH17">
        <v>10000</v>
      </c>
      <c r="CI17">
        <v>142.09</v>
      </c>
      <c r="CJ17" t="s">
        <v>19</v>
      </c>
    </row>
    <row r="18" spans="25:88">
      <c r="Y18">
        <v>15</v>
      </c>
      <c r="Z18" t="s">
        <v>1535</v>
      </c>
      <c r="AA18" s="4">
        <v>43974</v>
      </c>
      <c r="AB18" t="s">
        <v>1422</v>
      </c>
      <c r="AC18" t="s">
        <v>778</v>
      </c>
      <c r="AD18" t="s">
        <v>443</v>
      </c>
      <c r="AE18" t="s">
        <v>1521</v>
      </c>
      <c r="AI18">
        <v>0.4</v>
      </c>
      <c r="AJ18">
        <v>1</v>
      </c>
      <c r="AK18">
        <v>945.84799999999996</v>
      </c>
      <c r="AL18">
        <v>3</v>
      </c>
      <c r="AM18" t="s">
        <v>19</v>
      </c>
      <c r="AN18" t="s">
        <v>19</v>
      </c>
      <c r="AO18" t="s">
        <v>1538</v>
      </c>
      <c r="BN18">
        <v>16</v>
      </c>
      <c r="BO18" t="s">
        <v>1471</v>
      </c>
      <c r="BP18" s="4">
        <v>44816</v>
      </c>
      <c r="BQ18" t="s">
        <v>1230</v>
      </c>
      <c r="BR18" t="s">
        <v>1423</v>
      </c>
      <c r="BS18" t="s">
        <v>1333</v>
      </c>
      <c r="BT18" t="s">
        <v>19</v>
      </c>
      <c r="BU18" t="s">
        <v>19</v>
      </c>
      <c r="BV18">
        <v>105</v>
      </c>
      <c r="BW18">
        <v>5</v>
      </c>
      <c r="BX18">
        <v>10</v>
      </c>
      <c r="BY18">
        <v>0.2</v>
      </c>
      <c r="BZ18">
        <v>0.5</v>
      </c>
      <c r="CA18">
        <v>0.05</v>
      </c>
      <c r="CB18">
        <v>0.3</v>
      </c>
      <c r="CC18">
        <v>2</v>
      </c>
      <c r="CD18" t="s">
        <v>127</v>
      </c>
      <c r="CE18" t="s">
        <v>577</v>
      </c>
      <c r="CF18" t="s">
        <v>129</v>
      </c>
      <c r="CG18">
        <v>0.5</v>
      </c>
      <c r="CH18">
        <v>10000</v>
      </c>
      <c r="CI18">
        <v>142.09</v>
      </c>
      <c r="CJ18" t="s">
        <v>19</v>
      </c>
    </row>
    <row r="19" spans="25:88">
      <c r="Y19">
        <v>16</v>
      </c>
      <c r="Z19" t="s">
        <v>1536</v>
      </c>
      <c r="AA19" s="4">
        <v>43974</v>
      </c>
      <c r="AB19" t="s">
        <v>1422</v>
      </c>
      <c r="AC19" t="s">
        <v>778</v>
      </c>
      <c r="AD19" t="s">
        <v>443</v>
      </c>
      <c r="AE19" t="s">
        <v>1521</v>
      </c>
      <c r="AI19">
        <v>0.4</v>
      </c>
      <c r="AJ19">
        <v>1</v>
      </c>
      <c r="AK19">
        <v>1087</v>
      </c>
      <c r="AL19">
        <v>3</v>
      </c>
      <c r="AM19" t="s">
        <v>19</v>
      </c>
      <c r="AN19" t="s">
        <v>19</v>
      </c>
      <c r="AO19" t="s">
        <v>1537</v>
      </c>
      <c r="BN19">
        <v>17</v>
      </c>
      <c r="BO19" t="s">
        <v>1472</v>
      </c>
      <c r="BP19" s="4">
        <v>44816</v>
      </c>
      <c r="BQ19" t="s">
        <v>1230</v>
      </c>
      <c r="BR19" t="s">
        <v>1423</v>
      </c>
      <c r="BS19" t="s">
        <v>1333</v>
      </c>
      <c r="BT19" t="s">
        <v>19</v>
      </c>
      <c r="BU19" t="s">
        <v>19</v>
      </c>
      <c r="BV19">
        <v>110</v>
      </c>
      <c r="BW19">
        <v>5</v>
      </c>
      <c r="BX19">
        <v>10</v>
      </c>
      <c r="BY19">
        <v>0.2</v>
      </c>
      <c r="BZ19">
        <v>0.5</v>
      </c>
      <c r="CA19">
        <v>0.05</v>
      </c>
      <c r="CB19">
        <v>0.3</v>
      </c>
      <c r="CC19">
        <v>2</v>
      </c>
      <c r="CD19" t="s">
        <v>127</v>
      </c>
      <c r="CE19" t="s">
        <v>577</v>
      </c>
      <c r="CF19" t="s">
        <v>129</v>
      </c>
      <c r="CG19">
        <v>0.5</v>
      </c>
      <c r="CH19">
        <v>10000</v>
      </c>
      <c r="CI19">
        <v>142.09</v>
      </c>
      <c r="CJ19" t="s">
        <v>19</v>
      </c>
    </row>
    <row r="20" spans="25:88">
      <c r="BN20">
        <v>18</v>
      </c>
      <c r="BO20" t="s">
        <v>1473</v>
      </c>
      <c r="BP20" s="4">
        <v>44816</v>
      </c>
      <c r="BQ20" t="s">
        <v>1230</v>
      </c>
      <c r="BR20" t="s">
        <v>1423</v>
      </c>
      <c r="BS20" t="s">
        <v>1333</v>
      </c>
      <c r="BT20" t="s">
        <v>19</v>
      </c>
      <c r="BU20" t="s">
        <v>19</v>
      </c>
      <c r="BV20">
        <v>115</v>
      </c>
      <c r="BW20">
        <v>5</v>
      </c>
      <c r="BX20">
        <v>10</v>
      </c>
      <c r="BY20">
        <v>0.2</v>
      </c>
      <c r="BZ20">
        <v>0.5</v>
      </c>
      <c r="CA20">
        <v>0.05</v>
      </c>
      <c r="CB20">
        <v>0.3</v>
      </c>
      <c r="CC20">
        <v>2</v>
      </c>
      <c r="CD20" t="s">
        <v>127</v>
      </c>
      <c r="CE20" t="s">
        <v>577</v>
      </c>
      <c r="CF20" t="s">
        <v>129</v>
      </c>
      <c r="CG20">
        <v>0.5</v>
      </c>
      <c r="CH20">
        <v>10000</v>
      </c>
      <c r="CI20">
        <v>142.09</v>
      </c>
      <c r="CJ20" t="s">
        <v>19</v>
      </c>
    </row>
    <row r="21" spans="25:88">
      <c r="BN21">
        <v>19</v>
      </c>
      <c r="BO21" t="s">
        <v>1474</v>
      </c>
      <c r="BP21" s="4">
        <v>44816</v>
      </c>
      <c r="BQ21" t="s">
        <v>1230</v>
      </c>
      <c r="BR21" t="s">
        <v>1423</v>
      </c>
      <c r="BS21" t="s">
        <v>1333</v>
      </c>
      <c r="BT21" t="s">
        <v>19</v>
      </c>
      <c r="BU21" t="s">
        <v>19</v>
      </c>
      <c r="BV21">
        <v>120</v>
      </c>
      <c r="BW21">
        <v>5</v>
      </c>
      <c r="BX21">
        <v>10</v>
      </c>
      <c r="BY21">
        <v>0.2</v>
      </c>
      <c r="BZ21">
        <v>0.5</v>
      </c>
      <c r="CA21">
        <v>0.05</v>
      </c>
      <c r="CB21">
        <v>0.3</v>
      </c>
      <c r="CC21">
        <v>2</v>
      </c>
      <c r="CD21" t="s">
        <v>127</v>
      </c>
      <c r="CE21" t="s">
        <v>577</v>
      </c>
      <c r="CF21" t="s">
        <v>129</v>
      </c>
      <c r="CG21">
        <v>0.5</v>
      </c>
      <c r="CH21">
        <v>10000</v>
      </c>
      <c r="CI21">
        <v>142.09</v>
      </c>
      <c r="CJ21" t="s">
        <v>19</v>
      </c>
    </row>
    <row r="22" spans="25:88">
      <c r="BN22">
        <v>20</v>
      </c>
      <c r="BO22" t="s">
        <v>1475</v>
      </c>
      <c r="BP22" s="4">
        <v>44816</v>
      </c>
      <c r="BQ22" t="s">
        <v>1230</v>
      </c>
      <c r="BR22" t="s">
        <v>1423</v>
      </c>
      <c r="BS22" t="s">
        <v>1333</v>
      </c>
      <c r="BT22" t="s">
        <v>19</v>
      </c>
      <c r="BU22" t="s">
        <v>19</v>
      </c>
      <c r="BV22">
        <v>125</v>
      </c>
      <c r="BW22">
        <v>5</v>
      </c>
      <c r="BX22">
        <v>10</v>
      </c>
      <c r="BY22">
        <v>0.2</v>
      </c>
      <c r="BZ22">
        <v>0.5</v>
      </c>
      <c r="CA22">
        <v>0.05</v>
      </c>
      <c r="CB22">
        <v>0.3</v>
      </c>
      <c r="CC22">
        <v>2</v>
      </c>
      <c r="CD22" t="s">
        <v>127</v>
      </c>
      <c r="CE22" t="s">
        <v>577</v>
      </c>
      <c r="CF22" t="s">
        <v>129</v>
      </c>
      <c r="CG22">
        <v>0.5</v>
      </c>
      <c r="CH22">
        <v>10000</v>
      </c>
      <c r="CI22">
        <v>142.09</v>
      </c>
      <c r="CJ22" t="s">
        <v>19</v>
      </c>
    </row>
    <row r="23" spans="25:88">
      <c r="BN23">
        <v>21</v>
      </c>
      <c r="BO23" t="s">
        <v>1539</v>
      </c>
      <c r="BP23" s="4">
        <v>45069</v>
      </c>
      <c r="BQ23" t="s">
        <v>1540</v>
      </c>
      <c r="BR23" t="s">
        <v>1423</v>
      </c>
      <c r="BS23" t="s">
        <v>1333</v>
      </c>
      <c r="BT23" t="s">
        <v>19</v>
      </c>
      <c r="BU23" t="s">
        <v>19</v>
      </c>
      <c r="BV23">
        <v>30</v>
      </c>
      <c r="BW23">
        <v>5</v>
      </c>
      <c r="BX23">
        <v>10</v>
      </c>
      <c r="BY23">
        <v>0.2</v>
      </c>
      <c r="BZ23">
        <v>0.5</v>
      </c>
      <c r="CA23">
        <v>0.05</v>
      </c>
      <c r="CB23">
        <v>0.4</v>
      </c>
      <c r="CC23">
        <v>2</v>
      </c>
      <c r="CD23" t="s">
        <v>127</v>
      </c>
      <c r="CE23" t="s">
        <v>577</v>
      </c>
      <c r="CF23" t="s">
        <v>129</v>
      </c>
      <c r="CG23">
        <v>0.5</v>
      </c>
      <c r="CH23">
        <v>10000</v>
      </c>
      <c r="CI23">
        <v>130.26</v>
      </c>
      <c r="CJ23" t="s">
        <v>1544</v>
      </c>
    </row>
    <row r="24" spans="25:88">
      <c r="BN24">
        <v>22</v>
      </c>
      <c r="BO24" t="s">
        <v>1541</v>
      </c>
      <c r="BP24" s="4">
        <v>45069</v>
      </c>
      <c r="BQ24" t="s">
        <v>1540</v>
      </c>
      <c r="BR24" t="s">
        <v>1423</v>
      </c>
      <c r="BS24" t="s">
        <v>1333</v>
      </c>
      <c r="BT24" t="s">
        <v>19</v>
      </c>
      <c r="BU24" t="s">
        <v>19</v>
      </c>
      <c r="BV24">
        <v>39.4</v>
      </c>
      <c r="BW24">
        <v>5</v>
      </c>
      <c r="BX24">
        <v>10</v>
      </c>
      <c r="BY24">
        <v>0.2</v>
      </c>
      <c r="BZ24">
        <v>0.5</v>
      </c>
      <c r="CA24">
        <v>0.05</v>
      </c>
      <c r="CB24">
        <v>0.4</v>
      </c>
      <c r="CC24">
        <v>2</v>
      </c>
      <c r="CD24" t="s">
        <v>127</v>
      </c>
      <c r="CE24" t="s">
        <v>577</v>
      </c>
      <c r="CF24" t="s">
        <v>129</v>
      </c>
      <c r="CG24">
        <v>0.5</v>
      </c>
      <c r="CH24">
        <v>10000</v>
      </c>
      <c r="CI24">
        <v>130.26</v>
      </c>
      <c r="CJ24" t="s">
        <v>1545</v>
      </c>
    </row>
    <row r="25" spans="25:88">
      <c r="BN25">
        <v>23</v>
      </c>
      <c r="BO25" t="s">
        <v>1542</v>
      </c>
      <c r="BP25" s="4">
        <v>45069</v>
      </c>
      <c r="BQ25" t="s">
        <v>1540</v>
      </c>
      <c r="BR25" t="s">
        <v>1423</v>
      </c>
      <c r="BS25" t="s">
        <v>1333</v>
      </c>
      <c r="BT25" t="s">
        <v>19</v>
      </c>
      <c r="BU25" t="s">
        <v>19</v>
      </c>
      <c r="BV25">
        <v>49.2</v>
      </c>
      <c r="BW25">
        <v>5</v>
      </c>
      <c r="BX25">
        <v>10</v>
      </c>
      <c r="BY25">
        <v>0.2</v>
      </c>
      <c r="BZ25">
        <v>0.5</v>
      </c>
      <c r="CA25">
        <v>0.05</v>
      </c>
      <c r="CB25">
        <v>0.4</v>
      </c>
      <c r="CC25">
        <v>2</v>
      </c>
      <c r="CD25" t="s">
        <v>127</v>
      </c>
      <c r="CE25" t="s">
        <v>577</v>
      </c>
      <c r="CF25" t="s">
        <v>129</v>
      </c>
      <c r="CG25">
        <v>0.5</v>
      </c>
      <c r="CH25">
        <v>10000</v>
      </c>
      <c r="CI25">
        <v>130.26</v>
      </c>
      <c r="CJ25" t="s">
        <v>1545</v>
      </c>
    </row>
    <row r="26" spans="25:88">
      <c r="BN26">
        <v>24</v>
      </c>
      <c r="BO26" t="s">
        <v>1543</v>
      </c>
      <c r="BP26" s="4">
        <v>45069</v>
      </c>
      <c r="BQ26" t="s">
        <v>1540</v>
      </c>
      <c r="BR26" t="s">
        <v>1423</v>
      </c>
      <c r="BS26" t="s">
        <v>1333</v>
      </c>
      <c r="BT26" t="s">
        <v>19</v>
      </c>
      <c r="BU26" t="s">
        <v>19</v>
      </c>
      <c r="BV26">
        <v>60</v>
      </c>
      <c r="BW26">
        <v>5</v>
      </c>
      <c r="BX26">
        <v>10</v>
      </c>
      <c r="BY26">
        <v>0.2</v>
      </c>
      <c r="BZ26">
        <v>0.5</v>
      </c>
      <c r="CA26">
        <v>0.05</v>
      </c>
      <c r="CB26">
        <v>0.4</v>
      </c>
      <c r="CC26">
        <v>2</v>
      </c>
      <c r="CD26" t="s">
        <v>127</v>
      </c>
      <c r="CE26" t="s">
        <v>577</v>
      </c>
      <c r="CF26" t="s">
        <v>129</v>
      </c>
      <c r="CG26">
        <v>0.5</v>
      </c>
      <c r="CH26">
        <v>10000</v>
      </c>
      <c r="CI26">
        <v>130.26</v>
      </c>
      <c r="CJ26" t="s">
        <v>1545</v>
      </c>
    </row>
    <row r="27" spans="25:88">
      <c r="BN27">
        <v>25</v>
      </c>
      <c r="BO27" t="s">
        <v>1546</v>
      </c>
      <c r="BP27" s="4">
        <v>45072</v>
      </c>
      <c r="BQ27" t="s">
        <v>1547</v>
      </c>
      <c r="BR27" t="s">
        <v>1423</v>
      </c>
      <c r="BS27" t="s">
        <v>1333</v>
      </c>
      <c r="BT27" t="s">
        <v>19</v>
      </c>
      <c r="BU27" t="s">
        <v>19</v>
      </c>
      <c r="BV27">
        <v>29.4</v>
      </c>
      <c r="BW27">
        <v>5</v>
      </c>
      <c r="BX27">
        <v>10</v>
      </c>
      <c r="BY27">
        <v>0.2</v>
      </c>
      <c r="BZ27">
        <v>0.5</v>
      </c>
      <c r="CA27">
        <v>0.05</v>
      </c>
      <c r="CB27">
        <v>0.4</v>
      </c>
      <c r="CC27">
        <v>2</v>
      </c>
      <c r="CD27" t="s">
        <v>127</v>
      </c>
      <c r="CE27" t="s">
        <v>577</v>
      </c>
      <c r="CF27" t="s">
        <v>129</v>
      </c>
      <c r="CG27">
        <v>0.5</v>
      </c>
      <c r="CH27">
        <v>25000</v>
      </c>
      <c r="CI27">
        <v>126.8</v>
      </c>
      <c r="CJ27" t="s">
        <v>19</v>
      </c>
    </row>
    <row r="28" spans="25:88">
      <c r="BN28">
        <v>26</v>
      </c>
      <c r="BO28" t="s">
        <v>1548</v>
      </c>
      <c r="BP28" s="4">
        <v>45072</v>
      </c>
      <c r="BQ28" t="s">
        <v>1547</v>
      </c>
      <c r="BR28" t="s">
        <v>1423</v>
      </c>
      <c r="BS28" t="s">
        <v>1333</v>
      </c>
      <c r="BT28" t="s">
        <v>19</v>
      </c>
      <c r="BU28" t="s">
        <v>19</v>
      </c>
      <c r="BV28">
        <v>38.6</v>
      </c>
      <c r="BW28">
        <v>5</v>
      </c>
      <c r="BX28">
        <v>10</v>
      </c>
      <c r="BY28">
        <v>0.2</v>
      </c>
      <c r="BZ28">
        <v>0.5</v>
      </c>
      <c r="CA28">
        <v>0.05</v>
      </c>
      <c r="CB28">
        <v>0.4</v>
      </c>
      <c r="CC28">
        <v>2</v>
      </c>
      <c r="CD28" t="s">
        <v>127</v>
      </c>
      <c r="CE28" t="s">
        <v>577</v>
      </c>
      <c r="CF28" t="s">
        <v>129</v>
      </c>
      <c r="CG28">
        <v>0.5</v>
      </c>
      <c r="CH28">
        <v>25000</v>
      </c>
      <c r="CI28">
        <v>126.8</v>
      </c>
      <c r="CJ28" t="s">
        <v>19</v>
      </c>
    </row>
    <row r="29" spans="25:88">
      <c r="BN29">
        <v>27</v>
      </c>
      <c r="BO29" t="s">
        <v>1549</v>
      </c>
      <c r="BP29" s="4">
        <v>45072</v>
      </c>
      <c r="BQ29" t="s">
        <v>1547</v>
      </c>
      <c r="BR29" t="s">
        <v>1423</v>
      </c>
      <c r="BS29" t="s">
        <v>1333</v>
      </c>
      <c r="BT29" t="s">
        <v>19</v>
      </c>
      <c r="BU29" t="s">
        <v>19</v>
      </c>
      <c r="BV29">
        <v>47.4</v>
      </c>
      <c r="BW29">
        <v>5</v>
      </c>
      <c r="BX29">
        <v>10</v>
      </c>
      <c r="BY29">
        <v>0.2</v>
      </c>
      <c r="BZ29">
        <v>0.5</v>
      </c>
      <c r="CA29">
        <v>0.05</v>
      </c>
      <c r="CB29">
        <v>0.4</v>
      </c>
      <c r="CC29">
        <v>2</v>
      </c>
      <c r="CD29" t="s">
        <v>127</v>
      </c>
      <c r="CE29" t="s">
        <v>577</v>
      </c>
      <c r="CF29" t="s">
        <v>129</v>
      </c>
      <c r="CG29">
        <v>0.5</v>
      </c>
      <c r="CH29">
        <v>25000</v>
      </c>
      <c r="CI29">
        <v>126.8</v>
      </c>
      <c r="CJ29" t="s">
        <v>19</v>
      </c>
    </row>
    <row r="30" spans="25:88">
      <c r="BN30">
        <v>28</v>
      </c>
      <c r="BO30" t="s">
        <v>1550</v>
      </c>
      <c r="BP30" s="4">
        <v>45072</v>
      </c>
      <c r="BQ30" t="s">
        <v>1547</v>
      </c>
      <c r="BR30" t="s">
        <v>1423</v>
      </c>
      <c r="BS30" t="s">
        <v>1333</v>
      </c>
      <c r="BT30" t="s">
        <v>19</v>
      </c>
      <c r="BU30" t="s">
        <v>19</v>
      </c>
      <c r="BV30">
        <v>54.4</v>
      </c>
      <c r="BW30">
        <v>5</v>
      </c>
      <c r="BX30">
        <v>10</v>
      </c>
      <c r="BY30">
        <v>0.2</v>
      </c>
      <c r="BZ30">
        <v>0.5</v>
      </c>
      <c r="CA30">
        <v>0.05</v>
      </c>
      <c r="CB30">
        <v>0.4</v>
      </c>
      <c r="CC30">
        <v>2</v>
      </c>
      <c r="CD30" t="s">
        <v>127</v>
      </c>
      <c r="CE30" t="s">
        <v>577</v>
      </c>
      <c r="CF30" t="s">
        <v>129</v>
      </c>
      <c r="CG30">
        <v>0.5</v>
      </c>
      <c r="CH30">
        <v>25000</v>
      </c>
      <c r="CI30">
        <v>126.8</v>
      </c>
      <c r="CJ30" t="s">
        <v>19</v>
      </c>
    </row>
    <row r="31" spans="25:88">
      <c r="BN31">
        <v>29</v>
      </c>
      <c r="BO31" t="s">
        <v>1551</v>
      </c>
      <c r="BP31" s="4">
        <v>45072</v>
      </c>
      <c r="BQ31" t="s">
        <v>1547</v>
      </c>
      <c r="BR31" t="s">
        <v>1423</v>
      </c>
      <c r="BS31" t="s">
        <v>1333</v>
      </c>
      <c r="BT31" t="s">
        <v>19</v>
      </c>
      <c r="BU31" t="s">
        <v>19</v>
      </c>
      <c r="BV31">
        <v>62</v>
      </c>
      <c r="BW31">
        <v>5</v>
      </c>
      <c r="BX31">
        <v>10</v>
      </c>
      <c r="BY31">
        <v>0.2</v>
      </c>
      <c r="BZ31">
        <v>0.5</v>
      </c>
      <c r="CA31">
        <v>0.05</v>
      </c>
      <c r="CB31">
        <v>0.4</v>
      </c>
      <c r="CC31">
        <v>2</v>
      </c>
      <c r="CD31" t="s">
        <v>127</v>
      </c>
      <c r="CE31" t="s">
        <v>577</v>
      </c>
      <c r="CF31" t="s">
        <v>129</v>
      </c>
      <c r="CG31">
        <v>0.5</v>
      </c>
      <c r="CH31">
        <v>25000</v>
      </c>
      <c r="CI31">
        <v>126.8</v>
      </c>
      <c r="CJ31" t="s">
        <v>19</v>
      </c>
    </row>
    <row r="32" spans="25:88">
      <c r="BN32">
        <v>30</v>
      </c>
      <c r="BO32" t="s">
        <v>1552</v>
      </c>
      <c r="BP32" s="4">
        <v>45072</v>
      </c>
      <c r="BQ32" t="s">
        <v>1547</v>
      </c>
      <c r="BR32" t="s">
        <v>1423</v>
      </c>
      <c r="BS32" t="s">
        <v>1333</v>
      </c>
      <c r="BT32" t="s">
        <v>19</v>
      </c>
      <c r="BU32" t="s">
        <v>19</v>
      </c>
      <c r="BV32">
        <v>67.400000000000006</v>
      </c>
      <c r="BW32">
        <v>5</v>
      </c>
      <c r="BX32">
        <v>10</v>
      </c>
      <c r="BY32">
        <v>0.2</v>
      </c>
      <c r="BZ32">
        <v>0.5</v>
      </c>
      <c r="CA32">
        <v>0.05</v>
      </c>
      <c r="CB32">
        <v>0.4</v>
      </c>
      <c r="CC32">
        <v>2</v>
      </c>
      <c r="CD32" t="s">
        <v>127</v>
      </c>
      <c r="CE32" t="s">
        <v>577</v>
      </c>
      <c r="CF32" t="s">
        <v>129</v>
      </c>
      <c r="CG32">
        <v>0.5</v>
      </c>
      <c r="CH32">
        <v>25000</v>
      </c>
      <c r="CI32">
        <v>126.8</v>
      </c>
      <c r="CJ32" t="s">
        <v>19</v>
      </c>
    </row>
    <row r="33" spans="66:88">
      <c r="BN33">
        <v>31</v>
      </c>
      <c r="BO33" t="s">
        <v>1553</v>
      </c>
      <c r="BP33" s="4">
        <v>45072</v>
      </c>
      <c r="BQ33" t="s">
        <v>1547</v>
      </c>
      <c r="BR33" t="s">
        <v>1423</v>
      </c>
      <c r="BS33" t="s">
        <v>1333</v>
      </c>
      <c r="BT33" t="s">
        <v>19</v>
      </c>
      <c r="BU33" t="s">
        <v>19</v>
      </c>
      <c r="BV33">
        <v>75.400000000000006</v>
      </c>
      <c r="BW33">
        <v>5</v>
      </c>
      <c r="BX33">
        <v>10</v>
      </c>
      <c r="BY33">
        <v>0.2</v>
      </c>
      <c r="BZ33">
        <v>0.5</v>
      </c>
      <c r="CA33">
        <v>0.05</v>
      </c>
      <c r="CB33">
        <v>0.4</v>
      </c>
      <c r="CC33">
        <v>2</v>
      </c>
      <c r="CD33" t="s">
        <v>127</v>
      </c>
      <c r="CE33" t="s">
        <v>577</v>
      </c>
      <c r="CF33" t="s">
        <v>129</v>
      </c>
      <c r="CG33">
        <v>0.5</v>
      </c>
      <c r="CH33">
        <v>25000</v>
      </c>
      <c r="CI33">
        <v>126.8</v>
      </c>
      <c r="CJ33" t="s">
        <v>19</v>
      </c>
    </row>
    <row r="34" spans="66:88">
      <c r="BN34">
        <v>32</v>
      </c>
      <c r="BO34" t="s">
        <v>1554</v>
      </c>
      <c r="BP34" s="4">
        <v>45072</v>
      </c>
      <c r="BQ34" t="s">
        <v>1547</v>
      </c>
      <c r="BR34" t="s">
        <v>1423</v>
      </c>
      <c r="BS34" t="s">
        <v>1333</v>
      </c>
      <c r="BT34" t="s">
        <v>19</v>
      </c>
      <c r="BU34" t="s">
        <v>19</v>
      </c>
      <c r="BV34">
        <v>84.9</v>
      </c>
      <c r="BW34">
        <v>5</v>
      </c>
      <c r="BX34">
        <v>10</v>
      </c>
      <c r="BY34">
        <v>0.2</v>
      </c>
      <c r="BZ34">
        <v>0.5</v>
      </c>
      <c r="CA34">
        <v>0.05</v>
      </c>
      <c r="CB34">
        <v>0.4</v>
      </c>
      <c r="CC34">
        <v>2</v>
      </c>
      <c r="CD34" t="s">
        <v>127</v>
      </c>
      <c r="CE34" t="s">
        <v>577</v>
      </c>
      <c r="CF34" t="s">
        <v>129</v>
      </c>
      <c r="CG34">
        <v>0.5</v>
      </c>
      <c r="CH34">
        <v>25000</v>
      </c>
      <c r="CI34">
        <v>126.8</v>
      </c>
      <c r="CJ34" t="s">
        <v>19</v>
      </c>
    </row>
    <row r="35" spans="66:88">
      <c r="BN35">
        <v>33</v>
      </c>
      <c r="BO35" t="s">
        <v>1555</v>
      </c>
      <c r="BP35" s="4">
        <v>45072</v>
      </c>
      <c r="BQ35" t="s">
        <v>1547</v>
      </c>
      <c r="BR35" t="s">
        <v>1423</v>
      </c>
      <c r="BS35" t="s">
        <v>1333</v>
      </c>
      <c r="BT35" t="s">
        <v>19</v>
      </c>
      <c r="BU35" t="s">
        <v>19</v>
      </c>
      <c r="BV35">
        <v>97.9</v>
      </c>
      <c r="BW35">
        <v>5</v>
      </c>
      <c r="BX35">
        <v>10</v>
      </c>
      <c r="BY35">
        <v>0.2</v>
      </c>
      <c r="BZ35">
        <v>0.5</v>
      </c>
      <c r="CA35">
        <v>0.05</v>
      </c>
      <c r="CB35">
        <v>0.4</v>
      </c>
      <c r="CC35">
        <v>2</v>
      </c>
      <c r="CD35" t="s">
        <v>127</v>
      </c>
      <c r="CE35" t="s">
        <v>577</v>
      </c>
      <c r="CF35" t="s">
        <v>129</v>
      </c>
      <c r="CG35">
        <v>0.5</v>
      </c>
      <c r="CH35">
        <v>25000</v>
      </c>
      <c r="CI35">
        <v>126.8</v>
      </c>
      <c r="CJ35" t="s">
        <v>1557</v>
      </c>
    </row>
    <row r="36" spans="66:88">
      <c r="BN36">
        <v>34</v>
      </c>
      <c r="BO36" t="s">
        <v>1556</v>
      </c>
      <c r="BP36" s="4">
        <v>45072</v>
      </c>
      <c r="BQ36" t="s">
        <v>1547</v>
      </c>
      <c r="BR36" t="s">
        <v>1423</v>
      </c>
      <c r="BS36" t="s">
        <v>1333</v>
      </c>
      <c r="BT36" t="s">
        <v>19</v>
      </c>
      <c r="BU36" t="s">
        <v>19</v>
      </c>
      <c r="BV36">
        <v>97.9</v>
      </c>
      <c r="BW36">
        <v>5</v>
      </c>
      <c r="BX36">
        <v>10</v>
      </c>
      <c r="BY36">
        <v>0.2</v>
      </c>
      <c r="BZ36">
        <v>0.5</v>
      </c>
      <c r="CA36">
        <v>0.05</v>
      </c>
      <c r="CB36">
        <v>0.4</v>
      </c>
      <c r="CC36">
        <v>2</v>
      </c>
      <c r="CD36" t="s">
        <v>127</v>
      </c>
      <c r="CE36" t="s">
        <v>577</v>
      </c>
      <c r="CF36" t="s">
        <v>129</v>
      </c>
      <c r="CG36">
        <v>0.5</v>
      </c>
      <c r="CH36">
        <v>25000</v>
      </c>
      <c r="CI36">
        <v>126.8</v>
      </c>
      <c r="CJ36" t="s">
        <v>1558</v>
      </c>
    </row>
    <row r="37" spans="66:88">
      <c r="BP37" s="4"/>
    </row>
    <row r="38" spans="66:88">
      <c r="BP38" s="4"/>
    </row>
  </sheetData>
  <mergeCells count="7">
    <mergeCell ref="CL1:CN1"/>
    <mergeCell ref="A1:G1"/>
    <mergeCell ref="I1:W1"/>
    <mergeCell ref="Y1:AO1"/>
    <mergeCell ref="AQ1:AW1"/>
    <mergeCell ref="AY1:BL1"/>
    <mergeCell ref="BN1:CJ1"/>
  </mergeCells>
  <phoneticPr fontId="6" type="noConversion"/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80CC6-324A-4A0E-8D38-9AB2EB8B4031}">
  <dimension ref="A1:CN35"/>
  <sheetViews>
    <sheetView topLeftCell="BZ16" workbookViewId="0">
      <selection activeCell="CJ32" sqref="CJ32"/>
    </sheetView>
  </sheetViews>
  <sheetFormatPr defaultRowHeight="15"/>
  <cols>
    <col min="1" max="1" width="5.5703125" customWidth="1"/>
    <col min="2" max="2" width="15.5703125" bestFit="1" customWidth="1"/>
    <col min="3" max="3" width="10.7109375" bestFit="1" customWidth="1"/>
    <col min="4" max="4" width="8.5703125" bestFit="1" customWidth="1"/>
    <col min="5" max="5" width="8.85546875" bestFit="1" customWidth="1"/>
    <col min="6" max="6" width="12.85546875" bestFit="1" customWidth="1"/>
    <col min="7" max="7" width="35.28515625" bestFit="1" customWidth="1"/>
    <col min="8" max="8" width="8.5703125" bestFit="1" customWidth="1"/>
    <col min="9" max="9" width="5.7109375" bestFit="1" customWidth="1"/>
    <col min="10" max="10" width="12" bestFit="1" customWidth="1"/>
    <col min="11" max="11" width="10.7109375" bestFit="1" customWidth="1"/>
    <col min="12" max="12" width="12.85546875" bestFit="1" customWidth="1"/>
    <col min="13" max="13" width="11" bestFit="1" customWidth="1"/>
    <col min="14" max="14" width="12.140625" bestFit="1" customWidth="1"/>
    <col min="15" max="15" width="11.85546875" bestFit="1" customWidth="1"/>
    <col min="16" max="16" width="9.85546875" bestFit="1" customWidth="1"/>
    <col min="17" max="17" width="10.28515625" bestFit="1" customWidth="1"/>
    <col min="19" max="19" width="16.5703125" bestFit="1" customWidth="1"/>
    <col min="20" max="20" width="13.28515625" bestFit="1" customWidth="1"/>
    <col min="21" max="21" width="17" bestFit="1" customWidth="1"/>
    <col min="22" max="22" width="17.5703125" bestFit="1" customWidth="1"/>
    <col min="23" max="23" width="53.28515625" bestFit="1" customWidth="1"/>
    <col min="26" max="26" width="12" bestFit="1" customWidth="1"/>
    <col min="27" max="27" width="10.7109375" bestFit="1" customWidth="1"/>
    <col min="28" max="28" width="12.85546875" bestFit="1" customWidth="1"/>
    <col min="29" max="29" width="11" bestFit="1" customWidth="1"/>
    <col min="30" max="30" width="12.140625" bestFit="1" customWidth="1"/>
    <col min="31" max="31" width="13.7109375" bestFit="1" customWidth="1"/>
    <col min="32" max="32" width="10.140625" bestFit="1" customWidth="1"/>
    <col min="33" max="33" width="21.28515625" customWidth="1"/>
    <col min="34" max="34" width="20.42578125" bestFit="1" customWidth="1"/>
    <col min="35" max="35" width="16.5703125" bestFit="1" customWidth="1"/>
    <col min="36" max="36" width="14" bestFit="1" customWidth="1"/>
    <col min="37" max="37" width="17.85546875" bestFit="1" customWidth="1"/>
    <col min="38" max="38" width="15.85546875" bestFit="1" customWidth="1"/>
    <col min="39" max="39" width="15" bestFit="1" customWidth="1"/>
    <col min="40" max="40" width="16.28515625" bestFit="1" customWidth="1"/>
    <col min="41" max="41" width="29" bestFit="1" customWidth="1"/>
    <col min="42" max="42" width="12.7109375" customWidth="1"/>
    <col min="43" max="43" width="5.42578125" customWidth="1"/>
    <col min="44" max="44" width="12" bestFit="1" customWidth="1"/>
    <col min="45" max="45" width="10.7109375" bestFit="1" customWidth="1"/>
    <col min="46" max="46" width="10.28515625" bestFit="1" customWidth="1"/>
    <col min="47" max="47" width="13" bestFit="1" customWidth="1"/>
    <col min="48" max="48" width="18" bestFit="1" customWidth="1"/>
    <col min="49" max="49" width="22.42578125" bestFit="1" customWidth="1"/>
    <col min="51" max="51" width="5.42578125" customWidth="1"/>
    <col min="52" max="52" width="12" bestFit="1" customWidth="1"/>
    <col min="53" max="53" width="10.7109375" bestFit="1" customWidth="1"/>
    <col min="55" max="55" width="12.140625" bestFit="1" customWidth="1"/>
    <col min="56" max="56" width="11" bestFit="1" customWidth="1"/>
    <col min="58" max="58" width="12.28515625" bestFit="1" customWidth="1"/>
    <col min="59" max="59" width="9.85546875" customWidth="1"/>
    <col min="60" max="60" width="19.5703125" bestFit="1" customWidth="1"/>
    <col min="61" max="61" width="10.140625" customWidth="1"/>
    <col min="62" max="62" width="16.5703125" bestFit="1" customWidth="1"/>
    <col min="63" max="63" width="13.28515625" bestFit="1" customWidth="1"/>
    <col min="64" max="64" width="13.42578125" bestFit="1" customWidth="1"/>
    <col min="66" max="66" width="5.7109375" bestFit="1" customWidth="1"/>
    <col min="67" max="67" width="10.28515625" customWidth="1"/>
    <col min="68" max="68" width="10.7109375" bestFit="1" customWidth="1"/>
    <col min="69" max="69" width="31.140625" bestFit="1" customWidth="1"/>
    <col min="70" max="70" width="7.5703125" bestFit="1" customWidth="1"/>
    <col min="71" max="71" width="31.5703125" bestFit="1" customWidth="1"/>
    <col min="72" max="73" width="9.140625" bestFit="1" customWidth="1"/>
    <col min="74" max="74" width="12" bestFit="1" customWidth="1"/>
    <col min="75" max="75" width="11.7109375" bestFit="1" customWidth="1"/>
    <col min="76" max="76" width="15.42578125" bestFit="1" customWidth="1"/>
    <col min="77" max="77" width="11.85546875" bestFit="1" customWidth="1"/>
    <col min="78" max="78" width="13.85546875" bestFit="1" customWidth="1"/>
    <col min="79" max="79" width="15" bestFit="1" customWidth="1"/>
    <col min="80" max="80" width="21.42578125" bestFit="1" customWidth="1"/>
    <col min="82" max="82" width="13" customWidth="1"/>
    <col min="83" max="83" width="15" customWidth="1"/>
    <col min="84" max="84" width="10.5703125" bestFit="1" customWidth="1"/>
    <col min="85" max="85" width="8.42578125" bestFit="1" customWidth="1"/>
    <col min="86" max="86" width="17.28515625" bestFit="1" customWidth="1"/>
    <col min="87" max="87" width="11.7109375" bestFit="1" customWidth="1"/>
    <col min="88" max="88" width="25" bestFit="1" customWidth="1"/>
    <col min="90" max="90" width="15.28515625" bestFit="1" customWidth="1"/>
    <col min="91" max="91" width="21.42578125" bestFit="1" customWidth="1"/>
  </cols>
  <sheetData>
    <row r="1" spans="1:92" ht="19.5" thickBot="1">
      <c r="A1" s="92" t="s">
        <v>9</v>
      </c>
      <c r="B1" s="93"/>
      <c r="C1" s="93"/>
      <c r="D1" s="93"/>
      <c r="E1" s="93"/>
      <c r="F1" s="93"/>
      <c r="G1" s="94"/>
      <c r="H1" s="1"/>
      <c r="I1" s="92" t="s">
        <v>10</v>
      </c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4"/>
      <c r="Y1" s="92" t="s">
        <v>48</v>
      </c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4"/>
      <c r="AQ1" s="92" t="s">
        <v>49</v>
      </c>
      <c r="AR1" s="93"/>
      <c r="AS1" s="93"/>
      <c r="AT1" s="93"/>
      <c r="AU1" s="93"/>
      <c r="AV1" s="93"/>
      <c r="AW1" s="93"/>
      <c r="AY1" s="89" t="s">
        <v>13</v>
      </c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1"/>
      <c r="BN1" s="89" t="s">
        <v>50</v>
      </c>
      <c r="BO1" s="90"/>
      <c r="BP1" s="90"/>
      <c r="BQ1" s="90"/>
      <c r="BR1" s="90"/>
      <c r="BS1" s="90"/>
      <c r="BT1" s="90"/>
      <c r="BU1" s="90"/>
      <c r="BV1" s="90"/>
      <c r="BW1" s="90"/>
      <c r="BX1" s="90"/>
      <c r="BY1" s="90"/>
      <c r="BZ1" s="90"/>
      <c r="CA1" s="90"/>
      <c r="CB1" s="90"/>
      <c r="CC1" s="90"/>
      <c r="CD1" s="90"/>
      <c r="CE1" s="90"/>
      <c r="CF1" s="90"/>
      <c r="CG1" s="90"/>
      <c r="CH1" s="90"/>
      <c r="CI1" s="90"/>
      <c r="CJ1" s="91"/>
      <c r="CL1" s="89" t="s">
        <v>430</v>
      </c>
      <c r="CM1" s="90"/>
      <c r="CN1" s="91"/>
    </row>
    <row r="2" spans="1:92">
      <c r="A2" s="5" t="s">
        <v>2</v>
      </c>
      <c r="B2" s="5" t="s">
        <v>51</v>
      </c>
      <c r="C2" s="5" t="s">
        <v>52</v>
      </c>
      <c r="D2" s="5" t="s">
        <v>53</v>
      </c>
      <c r="E2" s="5" t="s">
        <v>54</v>
      </c>
      <c r="F2" s="5" t="s">
        <v>55</v>
      </c>
      <c r="G2" s="5" t="s">
        <v>56</v>
      </c>
      <c r="H2" s="2"/>
      <c r="I2" s="5" t="s">
        <v>2</v>
      </c>
      <c r="J2" s="5" t="s">
        <v>51</v>
      </c>
      <c r="K2" s="5" t="s">
        <v>52</v>
      </c>
      <c r="L2" s="5" t="s">
        <v>57</v>
      </c>
      <c r="M2" s="5" t="s">
        <v>58</v>
      </c>
      <c r="N2" s="5" t="s">
        <v>55</v>
      </c>
      <c r="O2" s="5" t="s">
        <v>59</v>
      </c>
      <c r="P2" s="5" t="s">
        <v>60</v>
      </c>
      <c r="Q2" s="5" t="s">
        <v>61</v>
      </c>
      <c r="R2" s="5" t="s">
        <v>62</v>
      </c>
      <c r="S2" s="5" t="s">
        <v>63</v>
      </c>
      <c r="T2" s="5" t="s">
        <v>69</v>
      </c>
      <c r="U2" s="5" t="s">
        <v>65</v>
      </c>
      <c r="V2" s="5" t="s">
        <v>431</v>
      </c>
      <c r="W2" s="2" t="s">
        <v>56</v>
      </c>
      <c r="Y2" s="5" t="s">
        <v>2</v>
      </c>
      <c r="Z2" s="5" t="s">
        <v>51</v>
      </c>
      <c r="AA2" s="5" t="s">
        <v>52</v>
      </c>
      <c r="AB2" s="5" t="s">
        <v>57</v>
      </c>
      <c r="AC2" s="5" t="s">
        <v>58</v>
      </c>
      <c r="AD2" s="5" t="s">
        <v>55</v>
      </c>
      <c r="AE2" s="5" t="s">
        <v>59</v>
      </c>
      <c r="AF2" s="5" t="s">
        <v>60</v>
      </c>
      <c r="AG2" s="5" t="s">
        <v>67</v>
      </c>
      <c r="AH2" s="5" t="s">
        <v>68</v>
      </c>
      <c r="AI2" s="5" t="s">
        <v>63</v>
      </c>
      <c r="AJ2" s="5" t="s">
        <v>69</v>
      </c>
      <c r="AK2" s="5" t="s">
        <v>65</v>
      </c>
      <c r="AL2" s="5" t="s">
        <v>70</v>
      </c>
      <c r="AM2" s="5" t="s">
        <v>71</v>
      </c>
      <c r="AN2" s="5" t="s">
        <v>72</v>
      </c>
      <c r="AO2" s="5" t="s">
        <v>56</v>
      </c>
      <c r="AQ2" s="5" t="s">
        <v>2</v>
      </c>
      <c r="AR2" s="5" t="s">
        <v>51</v>
      </c>
      <c r="AS2" s="5" t="s">
        <v>52</v>
      </c>
      <c r="AT2" s="5" t="s">
        <v>73</v>
      </c>
      <c r="AU2" s="5" t="s">
        <v>74</v>
      </c>
      <c r="AV2" s="5" t="s">
        <v>432</v>
      </c>
      <c r="AW2" s="5" t="s">
        <v>56</v>
      </c>
      <c r="AY2" t="s">
        <v>2</v>
      </c>
      <c r="AZ2" t="s">
        <v>51</v>
      </c>
      <c r="BA2" t="s">
        <v>76</v>
      </c>
      <c r="BB2" t="s">
        <v>77</v>
      </c>
      <c r="BC2" t="s">
        <v>55</v>
      </c>
      <c r="BD2" t="s">
        <v>66</v>
      </c>
      <c r="BE2" t="s">
        <v>78</v>
      </c>
      <c r="BF2" t="s">
        <v>74</v>
      </c>
      <c r="BG2" t="s">
        <v>60</v>
      </c>
      <c r="BH2" t="s">
        <v>67</v>
      </c>
      <c r="BI2" t="s">
        <v>79</v>
      </c>
      <c r="BJ2" t="s">
        <v>63</v>
      </c>
      <c r="BK2" t="s">
        <v>69</v>
      </c>
      <c r="BL2" t="s">
        <v>56</v>
      </c>
      <c r="BN2" t="s">
        <v>2</v>
      </c>
      <c r="BO2" t="s">
        <v>80</v>
      </c>
      <c r="BP2" t="s">
        <v>52</v>
      </c>
      <c r="BQ2" t="s">
        <v>81</v>
      </c>
      <c r="BR2" t="s">
        <v>73</v>
      </c>
      <c r="BS2" t="s">
        <v>82</v>
      </c>
      <c r="BT2" t="s">
        <v>83</v>
      </c>
      <c r="BU2" t="s">
        <v>84</v>
      </c>
      <c r="BV2" t="s">
        <v>85</v>
      </c>
      <c r="BW2" t="s">
        <v>86</v>
      </c>
      <c r="BX2" t="s">
        <v>433</v>
      </c>
      <c r="BY2" t="s">
        <v>88</v>
      </c>
      <c r="BZ2" t="s">
        <v>89</v>
      </c>
      <c r="CA2" t="s">
        <v>90</v>
      </c>
      <c r="CB2" t="s">
        <v>1499</v>
      </c>
      <c r="CC2" t="s">
        <v>92</v>
      </c>
      <c r="CD2" t="s">
        <v>93</v>
      </c>
      <c r="CE2" t="s">
        <v>94</v>
      </c>
      <c r="CF2" t="s">
        <v>95</v>
      </c>
      <c r="CG2" t="s">
        <v>96</v>
      </c>
      <c r="CH2" t="s">
        <v>1497</v>
      </c>
      <c r="CI2" t="s">
        <v>1495</v>
      </c>
      <c r="CJ2" t="s">
        <v>56</v>
      </c>
      <c r="CL2" t="s">
        <v>434</v>
      </c>
      <c r="CM2" t="s">
        <v>435</v>
      </c>
      <c r="CN2" s="11" t="s">
        <v>436</v>
      </c>
    </row>
    <row r="3" spans="1:92">
      <c r="A3">
        <v>1</v>
      </c>
      <c r="B3" t="s">
        <v>1432</v>
      </c>
      <c r="C3" s="4">
        <v>44498</v>
      </c>
      <c r="D3" t="s">
        <v>100</v>
      </c>
      <c r="E3" t="s">
        <v>438</v>
      </c>
      <c r="F3" t="s">
        <v>439</v>
      </c>
      <c r="G3" t="s">
        <v>1076</v>
      </c>
      <c r="H3" s="3"/>
      <c r="I3">
        <v>1</v>
      </c>
      <c r="J3" t="s">
        <v>1177</v>
      </c>
      <c r="K3" s="4">
        <v>44503</v>
      </c>
      <c r="L3" t="s">
        <v>105</v>
      </c>
      <c r="M3" t="s">
        <v>442</v>
      </c>
      <c r="N3" t="s">
        <v>443</v>
      </c>
      <c r="O3" t="s">
        <v>1167</v>
      </c>
      <c r="P3">
        <v>64.63</v>
      </c>
      <c r="Q3">
        <f>Table4872[[#This Row],[Drive-Freq '[kHz']]]/0.99</f>
        <v>304.10000000000002</v>
      </c>
      <c r="R3">
        <v>20</v>
      </c>
      <c r="S3">
        <v>0.15</v>
      </c>
      <c r="T3">
        <v>0.4</v>
      </c>
      <c r="U3">
        <v>301.05900000000003</v>
      </c>
      <c r="V3">
        <v>76.400000000000006</v>
      </c>
      <c r="W3" s="7" t="s">
        <v>1178</v>
      </c>
      <c r="Y3">
        <v>1</v>
      </c>
      <c r="Z3" t="s">
        <v>1159</v>
      </c>
      <c r="AA3" s="4">
        <v>44503</v>
      </c>
      <c r="AB3" t="s">
        <v>1422</v>
      </c>
      <c r="AC3" t="s">
        <v>281</v>
      </c>
      <c r="AD3" t="s">
        <v>443</v>
      </c>
      <c r="AE3" t="s">
        <v>1167</v>
      </c>
      <c r="AF3">
        <v>64.63</v>
      </c>
      <c r="AG3">
        <v>293.5</v>
      </c>
      <c r="AH3">
        <v>319.91000000000003</v>
      </c>
      <c r="AI3">
        <v>0.2</v>
      </c>
      <c r="AJ3">
        <v>0.5</v>
      </c>
      <c r="AK3">
        <v>11.763</v>
      </c>
      <c r="AL3">
        <v>4.5</v>
      </c>
      <c r="AM3" s="9">
        <v>2.0000000000000001E-4</v>
      </c>
      <c r="AN3" s="9">
        <v>3.0000000000000001E-3</v>
      </c>
      <c r="AO3" t="s">
        <v>1165</v>
      </c>
      <c r="AQ3">
        <v>1</v>
      </c>
      <c r="AR3" t="s">
        <v>1174</v>
      </c>
      <c r="AS3" s="4">
        <v>44503</v>
      </c>
      <c r="AT3" t="s">
        <v>116</v>
      </c>
      <c r="AU3" t="s">
        <v>1167</v>
      </c>
      <c r="AV3" s="8" t="s">
        <v>1168</v>
      </c>
      <c r="AW3" t="s">
        <v>993</v>
      </c>
      <c r="AY3">
        <v>1</v>
      </c>
      <c r="AZ3" t="s">
        <v>1179</v>
      </c>
      <c r="BA3" s="4">
        <v>44503</v>
      </c>
      <c r="BB3" t="s">
        <v>120</v>
      </c>
      <c r="BC3" t="s">
        <v>443</v>
      </c>
      <c r="BD3" t="s">
        <v>453</v>
      </c>
      <c r="BE3" t="s">
        <v>122</v>
      </c>
      <c r="BF3" t="s">
        <v>1167</v>
      </c>
      <c r="BG3">
        <v>64.63</v>
      </c>
      <c r="BH3">
        <v>293.5</v>
      </c>
      <c r="BI3">
        <v>50</v>
      </c>
      <c r="BJ3">
        <v>0.4</v>
      </c>
      <c r="BK3">
        <v>0.5</v>
      </c>
      <c r="BL3" t="s">
        <v>1180</v>
      </c>
      <c r="BN3">
        <v>1</v>
      </c>
      <c r="BO3" t="s">
        <v>1476</v>
      </c>
      <c r="BP3" s="4">
        <v>44893</v>
      </c>
      <c r="BQ3" t="s">
        <v>1230</v>
      </c>
      <c r="BR3" t="s">
        <v>1423</v>
      </c>
      <c r="BS3" t="s">
        <v>1333</v>
      </c>
      <c r="BT3" t="s">
        <v>19</v>
      </c>
      <c r="BU3" t="s">
        <v>19</v>
      </c>
      <c r="BV3">
        <v>31</v>
      </c>
      <c r="BW3">
        <v>5</v>
      </c>
      <c r="BX3">
        <v>10</v>
      </c>
      <c r="BY3">
        <v>0.2</v>
      </c>
      <c r="BZ3">
        <v>0.5</v>
      </c>
      <c r="CA3">
        <v>0.05</v>
      </c>
      <c r="CB3">
        <v>0.30000000260770299</v>
      </c>
      <c r="CC3">
        <v>2</v>
      </c>
      <c r="CD3" t="s">
        <v>127</v>
      </c>
      <c r="CE3" t="s">
        <v>577</v>
      </c>
      <c r="CF3" t="s">
        <v>129</v>
      </c>
      <c r="CG3">
        <v>0.5</v>
      </c>
      <c r="CH3">
        <v>20000</v>
      </c>
      <c r="CI3">
        <v>61.945999999999998</v>
      </c>
      <c r="CJ3" t="s">
        <v>19</v>
      </c>
    </row>
    <row r="4" spans="1:92">
      <c r="A4">
        <v>2</v>
      </c>
      <c r="B4" t="s">
        <v>1433</v>
      </c>
      <c r="C4" s="4">
        <v>44499</v>
      </c>
      <c r="D4" t="s">
        <v>100</v>
      </c>
      <c r="E4" t="s">
        <v>460</v>
      </c>
      <c r="F4" t="s">
        <v>439</v>
      </c>
      <c r="G4" t="s">
        <v>1076</v>
      </c>
      <c r="H4" s="3"/>
      <c r="I4">
        <v>2</v>
      </c>
      <c r="J4" t="s">
        <v>1186</v>
      </c>
      <c r="K4" s="4">
        <v>44504</v>
      </c>
      <c r="L4" t="s">
        <v>105</v>
      </c>
      <c r="M4" t="s">
        <v>442</v>
      </c>
      <c r="N4" t="s">
        <v>462</v>
      </c>
      <c r="O4" t="s">
        <v>1167</v>
      </c>
      <c r="P4">
        <v>64.63</v>
      </c>
      <c r="Q4">
        <f>Table4872[[#This Row],[Drive-Freq '[kHz']]]/0.99</f>
        <v>304.10000000000002</v>
      </c>
      <c r="R4">
        <v>20</v>
      </c>
      <c r="S4">
        <v>0.2</v>
      </c>
      <c r="T4">
        <v>0.4</v>
      </c>
      <c r="U4">
        <v>301.05900000000003</v>
      </c>
      <c r="V4">
        <v>76.400000000000006</v>
      </c>
      <c r="W4" t="s">
        <v>1187</v>
      </c>
      <c r="Y4">
        <v>2</v>
      </c>
      <c r="Z4" t="s">
        <v>1160</v>
      </c>
      <c r="AA4" s="4">
        <v>44503</v>
      </c>
      <c r="AB4" t="s">
        <v>1422</v>
      </c>
      <c r="AC4" t="s">
        <v>453</v>
      </c>
      <c r="AD4" t="s">
        <v>443</v>
      </c>
      <c r="AE4" t="s">
        <v>1167</v>
      </c>
      <c r="AF4">
        <v>64.63</v>
      </c>
      <c r="AG4">
        <v>293.5</v>
      </c>
      <c r="AH4">
        <v>319.91000000000003</v>
      </c>
      <c r="AI4">
        <v>0.4</v>
      </c>
      <c r="AJ4">
        <v>0.5</v>
      </c>
      <c r="AK4">
        <v>11.763</v>
      </c>
      <c r="AL4">
        <v>4.5</v>
      </c>
      <c r="AM4" s="9">
        <v>2.0000000000000001E-4</v>
      </c>
      <c r="AN4" s="9">
        <v>3.0000000000000001E-3</v>
      </c>
      <c r="AO4" t="s">
        <v>466</v>
      </c>
      <c r="AQ4">
        <v>2</v>
      </c>
      <c r="AR4" t="s">
        <v>1175</v>
      </c>
      <c r="AS4" s="4">
        <v>44503</v>
      </c>
      <c r="AT4" t="s">
        <v>116</v>
      </c>
      <c r="AU4" t="s">
        <v>1167</v>
      </c>
      <c r="AV4" t="s">
        <v>19</v>
      </c>
      <c r="AW4" t="s">
        <v>468</v>
      </c>
      <c r="BN4">
        <v>2</v>
      </c>
      <c r="BO4" t="s">
        <v>1477</v>
      </c>
      <c r="BP4" s="4">
        <v>44893</v>
      </c>
      <c r="BQ4" t="s">
        <v>1230</v>
      </c>
      <c r="BR4" t="s">
        <v>1423</v>
      </c>
      <c r="BS4" t="s">
        <v>1333</v>
      </c>
      <c r="BT4" t="s">
        <v>19</v>
      </c>
      <c r="BU4" t="s">
        <v>19</v>
      </c>
      <c r="BV4">
        <v>35.299999999999997</v>
      </c>
      <c r="BW4">
        <v>5</v>
      </c>
      <c r="BX4">
        <v>10</v>
      </c>
      <c r="BY4">
        <v>0.2</v>
      </c>
      <c r="BZ4">
        <v>0.5</v>
      </c>
      <c r="CA4">
        <v>0.05</v>
      </c>
      <c r="CB4">
        <v>0.30000000260770299</v>
      </c>
      <c r="CC4">
        <v>2</v>
      </c>
      <c r="CD4" t="s">
        <v>127</v>
      </c>
      <c r="CE4" t="s">
        <v>577</v>
      </c>
      <c r="CF4" t="s">
        <v>129</v>
      </c>
      <c r="CG4">
        <v>0.5</v>
      </c>
      <c r="CH4">
        <v>20000</v>
      </c>
      <c r="CI4">
        <v>61.945999999999998</v>
      </c>
      <c r="CJ4" t="s">
        <v>19</v>
      </c>
    </row>
    <row r="5" spans="1:92">
      <c r="A5">
        <v>3</v>
      </c>
      <c r="B5" t="s">
        <v>1434</v>
      </c>
      <c r="C5" s="4">
        <v>44500</v>
      </c>
      <c r="D5" t="s">
        <v>100</v>
      </c>
      <c r="E5" t="s">
        <v>472</v>
      </c>
      <c r="F5" t="s">
        <v>439</v>
      </c>
      <c r="G5" t="s">
        <v>1076</v>
      </c>
      <c r="I5">
        <v>3</v>
      </c>
      <c r="J5" t="s">
        <v>1188</v>
      </c>
      <c r="K5" s="4">
        <v>44505</v>
      </c>
      <c r="L5" t="s">
        <v>105</v>
      </c>
      <c r="M5" t="s">
        <v>442</v>
      </c>
      <c r="N5" t="s">
        <v>462</v>
      </c>
      <c r="O5" t="s">
        <v>1167</v>
      </c>
      <c r="P5">
        <v>64.63</v>
      </c>
      <c r="Q5">
        <f>Table4872[[#This Row],[Drive-Freq '[kHz']]]/0.99</f>
        <v>304.10000000000002</v>
      </c>
      <c r="R5">
        <v>20</v>
      </c>
      <c r="S5">
        <v>0.2</v>
      </c>
      <c r="T5">
        <v>0.4</v>
      </c>
      <c r="U5">
        <v>301.05900000000003</v>
      </c>
      <c r="V5">
        <v>76.400000000000006</v>
      </c>
      <c r="W5" t="s">
        <v>1190</v>
      </c>
      <c r="Y5">
        <v>3</v>
      </c>
      <c r="Z5" t="s">
        <v>1166</v>
      </c>
      <c r="AA5" s="4">
        <v>44503</v>
      </c>
      <c r="AB5" t="s">
        <v>1422</v>
      </c>
      <c r="AC5" t="s">
        <v>281</v>
      </c>
      <c r="AD5" t="s">
        <v>443</v>
      </c>
      <c r="AE5" t="s">
        <v>1167</v>
      </c>
      <c r="AF5">
        <v>64.63</v>
      </c>
      <c r="AG5">
        <v>293.5</v>
      </c>
      <c r="AH5">
        <v>319.91000000000003</v>
      </c>
      <c r="AI5">
        <v>0.2</v>
      </c>
      <c r="AJ5">
        <v>0.5</v>
      </c>
      <c r="AK5">
        <v>11.763</v>
      </c>
      <c r="AL5">
        <v>4.5</v>
      </c>
      <c r="AM5" s="9">
        <v>2.0000000000000001E-4</v>
      </c>
      <c r="AN5" s="9">
        <v>3.0000000000000001E-3</v>
      </c>
      <c r="AO5" t="s">
        <v>1172</v>
      </c>
      <c r="AQ5">
        <v>3</v>
      </c>
      <c r="AR5" t="s">
        <v>1176</v>
      </c>
      <c r="AS5" s="4">
        <v>44503</v>
      </c>
      <c r="AT5" t="s">
        <v>158</v>
      </c>
      <c r="AU5" t="s">
        <v>1167</v>
      </c>
      <c r="AV5" t="s">
        <v>1169</v>
      </c>
      <c r="AW5" t="s">
        <v>468</v>
      </c>
      <c r="BN5">
        <v>3</v>
      </c>
      <c r="BO5" t="s">
        <v>1478</v>
      </c>
      <c r="BP5" s="4">
        <v>44893</v>
      </c>
      <c r="BQ5" t="s">
        <v>1230</v>
      </c>
      <c r="BR5" t="s">
        <v>1423</v>
      </c>
      <c r="BS5" t="s">
        <v>1333</v>
      </c>
      <c r="BT5" t="s">
        <v>19</v>
      </c>
      <c r="BU5" t="s">
        <v>19</v>
      </c>
      <c r="BV5">
        <v>40.200000000000003</v>
      </c>
      <c r="BW5">
        <v>5</v>
      </c>
      <c r="BX5">
        <v>10</v>
      </c>
      <c r="BY5">
        <v>0.2</v>
      </c>
      <c r="BZ5">
        <v>0.5</v>
      </c>
      <c r="CA5">
        <v>0.05</v>
      </c>
      <c r="CB5">
        <v>0.30000000260770299</v>
      </c>
      <c r="CC5">
        <v>2</v>
      </c>
      <c r="CD5" t="s">
        <v>127</v>
      </c>
      <c r="CE5" t="s">
        <v>577</v>
      </c>
      <c r="CF5" t="s">
        <v>129</v>
      </c>
      <c r="CG5">
        <v>0.5</v>
      </c>
      <c r="CH5">
        <v>20000</v>
      </c>
      <c r="CI5">
        <v>61.945999999999998</v>
      </c>
      <c r="CJ5" t="s">
        <v>19</v>
      </c>
      <c r="CL5" t="s">
        <v>1494</v>
      </c>
      <c r="CM5" s="79" t="s">
        <v>132</v>
      </c>
    </row>
    <row r="6" spans="1:92">
      <c r="A6">
        <v>4</v>
      </c>
      <c r="B6" t="s">
        <v>1435</v>
      </c>
      <c r="C6" s="4">
        <v>44501</v>
      </c>
      <c r="D6" t="s">
        <v>100</v>
      </c>
      <c r="E6" t="s">
        <v>483</v>
      </c>
      <c r="F6" t="s">
        <v>439</v>
      </c>
      <c r="G6" t="s">
        <v>1076</v>
      </c>
      <c r="I6">
        <v>4</v>
      </c>
      <c r="J6" t="s">
        <v>1189</v>
      </c>
      <c r="K6" s="4">
        <v>44505</v>
      </c>
      <c r="L6" t="s">
        <v>105</v>
      </c>
      <c r="M6" t="s">
        <v>442</v>
      </c>
      <c r="N6" t="s">
        <v>462</v>
      </c>
      <c r="O6" t="s">
        <v>1167</v>
      </c>
      <c r="P6">
        <v>64.63</v>
      </c>
      <c r="Q6">
        <f>Table4872[[#This Row],[Drive-Freq '[kHz']]]/0.99</f>
        <v>304.10000000000002</v>
      </c>
      <c r="R6">
        <v>20</v>
      </c>
      <c r="S6">
        <v>0.2</v>
      </c>
      <c r="T6">
        <v>0.4</v>
      </c>
      <c r="U6">
        <v>301.05900000000003</v>
      </c>
      <c r="V6">
        <v>76.400000000000006</v>
      </c>
      <c r="W6" t="s">
        <v>1191</v>
      </c>
      <c r="Y6">
        <v>4</v>
      </c>
      <c r="Z6" t="s">
        <v>1173</v>
      </c>
      <c r="AA6" s="4">
        <v>44503</v>
      </c>
      <c r="AB6" t="s">
        <v>1422</v>
      </c>
      <c r="AC6" t="s">
        <v>281</v>
      </c>
      <c r="AD6" t="s">
        <v>443</v>
      </c>
      <c r="AE6" t="s">
        <v>1167</v>
      </c>
      <c r="AF6">
        <v>64.63</v>
      </c>
      <c r="AG6">
        <v>293.5</v>
      </c>
      <c r="AH6">
        <v>319.91000000000003</v>
      </c>
      <c r="AI6">
        <v>0.2</v>
      </c>
      <c r="AJ6">
        <v>0.5</v>
      </c>
      <c r="AK6">
        <v>11.763</v>
      </c>
      <c r="AL6">
        <v>2</v>
      </c>
      <c r="AM6" s="9">
        <v>2.0000000000000001E-4</v>
      </c>
      <c r="AN6" s="9">
        <v>3.0000000000000001E-3</v>
      </c>
      <c r="AO6" t="s">
        <v>1182</v>
      </c>
      <c r="AQ6">
        <v>4</v>
      </c>
      <c r="AR6" t="s">
        <v>19</v>
      </c>
      <c r="AS6" s="4">
        <v>44503</v>
      </c>
      <c r="AT6" t="s">
        <v>14</v>
      </c>
      <c r="AU6" t="s">
        <v>1167</v>
      </c>
      <c r="AV6" t="s">
        <v>1170</v>
      </c>
      <c r="AW6" t="s">
        <v>1171</v>
      </c>
      <c r="BN6">
        <v>4</v>
      </c>
      <c r="BO6" t="s">
        <v>1479</v>
      </c>
      <c r="BP6" s="4">
        <v>44893</v>
      </c>
      <c r="BQ6" t="s">
        <v>1230</v>
      </c>
      <c r="BR6" t="s">
        <v>1423</v>
      </c>
      <c r="BS6" t="s">
        <v>1333</v>
      </c>
      <c r="BT6" t="s">
        <v>19</v>
      </c>
      <c r="BU6" t="s">
        <v>19</v>
      </c>
      <c r="BV6">
        <v>44.3</v>
      </c>
      <c r="BW6">
        <v>5</v>
      </c>
      <c r="BX6">
        <v>10</v>
      </c>
      <c r="BY6">
        <v>0.2</v>
      </c>
      <c r="BZ6">
        <v>0.5</v>
      </c>
      <c r="CA6">
        <v>0.05</v>
      </c>
      <c r="CB6">
        <v>0.30000000260770299</v>
      </c>
      <c r="CC6">
        <v>2</v>
      </c>
      <c r="CD6" t="s">
        <v>127</v>
      </c>
      <c r="CE6" t="s">
        <v>577</v>
      </c>
      <c r="CF6" t="s">
        <v>129</v>
      </c>
      <c r="CG6">
        <v>0.5</v>
      </c>
      <c r="CH6">
        <v>20000</v>
      </c>
      <c r="CI6">
        <v>61.945999999999998</v>
      </c>
      <c r="CJ6" t="s">
        <v>19</v>
      </c>
      <c r="CL6" t="s">
        <v>1496</v>
      </c>
      <c r="CM6" s="79" t="s">
        <v>131</v>
      </c>
    </row>
    <row r="7" spans="1:92">
      <c r="A7">
        <v>5</v>
      </c>
      <c r="B7" t="s">
        <v>1436</v>
      </c>
      <c r="C7" s="4">
        <v>44502</v>
      </c>
      <c r="D7" t="s">
        <v>100</v>
      </c>
      <c r="E7" t="s">
        <v>490</v>
      </c>
      <c r="F7" t="s">
        <v>439</v>
      </c>
      <c r="G7" t="s">
        <v>1076</v>
      </c>
      <c r="I7">
        <v>5</v>
      </c>
      <c r="J7" t="s">
        <v>1194</v>
      </c>
      <c r="K7" s="4">
        <v>44505</v>
      </c>
      <c r="L7" t="s">
        <v>120</v>
      </c>
      <c r="M7" t="s">
        <v>442</v>
      </c>
      <c r="N7" t="s">
        <v>443</v>
      </c>
      <c r="O7" t="s">
        <v>1167</v>
      </c>
      <c r="P7">
        <v>64.63</v>
      </c>
      <c r="Q7" t="s">
        <v>19</v>
      </c>
      <c r="R7">
        <v>20</v>
      </c>
      <c r="S7">
        <v>0.2</v>
      </c>
      <c r="T7">
        <v>0.5</v>
      </c>
      <c r="U7" t="s">
        <v>19</v>
      </c>
      <c r="V7" t="s">
        <v>19</v>
      </c>
      <c r="W7" t="s">
        <v>1195</v>
      </c>
      <c r="Y7">
        <v>5</v>
      </c>
      <c r="Z7" t="s">
        <v>1181</v>
      </c>
      <c r="AA7" s="4">
        <v>44503</v>
      </c>
      <c r="AB7" t="s">
        <v>1422</v>
      </c>
      <c r="AC7" t="s">
        <v>281</v>
      </c>
      <c r="AD7" t="s">
        <v>443</v>
      </c>
      <c r="AE7" t="s">
        <v>1167</v>
      </c>
      <c r="AF7">
        <v>64.63</v>
      </c>
      <c r="AG7">
        <v>293.5</v>
      </c>
      <c r="AH7">
        <v>319.91000000000003</v>
      </c>
      <c r="AI7">
        <v>0.2</v>
      </c>
      <c r="AJ7">
        <v>0.5</v>
      </c>
      <c r="AK7">
        <v>11.763</v>
      </c>
      <c r="AL7">
        <v>2</v>
      </c>
      <c r="AM7" s="9">
        <v>2.0000000000000001E-4</v>
      </c>
      <c r="AN7" s="9">
        <v>3.0000000000000001E-3</v>
      </c>
      <c r="AO7" t="s">
        <v>1183</v>
      </c>
      <c r="AS7" s="4"/>
      <c r="AV7" s="8"/>
      <c r="BN7">
        <v>5</v>
      </c>
      <c r="BO7" t="s">
        <v>1480</v>
      </c>
      <c r="BP7" s="4">
        <v>44893</v>
      </c>
      <c r="BQ7" t="s">
        <v>1230</v>
      </c>
      <c r="BR7" t="s">
        <v>1423</v>
      </c>
      <c r="BS7" t="s">
        <v>1333</v>
      </c>
      <c r="BT7" t="s">
        <v>19</v>
      </c>
      <c r="BU7" t="s">
        <v>19</v>
      </c>
      <c r="BV7">
        <v>50.2</v>
      </c>
      <c r="BW7">
        <v>5</v>
      </c>
      <c r="BX7">
        <v>10</v>
      </c>
      <c r="BY7">
        <v>0.2</v>
      </c>
      <c r="BZ7">
        <v>0.5</v>
      </c>
      <c r="CA7">
        <v>0.05</v>
      </c>
      <c r="CB7">
        <v>0.30000000260770299</v>
      </c>
      <c r="CC7">
        <v>2</v>
      </c>
      <c r="CD7" t="s">
        <v>127</v>
      </c>
      <c r="CE7" t="s">
        <v>577</v>
      </c>
      <c r="CF7" t="s">
        <v>129</v>
      </c>
      <c r="CG7">
        <v>0.5</v>
      </c>
      <c r="CH7">
        <v>20000</v>
      </c>
      <c r="CI7">
        <v>61.945999999999998</v>
      </c>
      <c r="CJ7" t="s">
        <v>19</v>
      </c>
      <c r="CL7" t="s">
        <v>1498</v>
      </c>
      <c r="CM7" s="79" t="s">
        <v>126</v>
      </c>
    </row>
    <row r="8" spans="1:92">
      <c r="Y8">
        <v>6</v>
      </c>
      <c r="Z8" t="s">
        <v>1184</v>
      </c>
      <c r="AA8" s="4">
        <v>44503</v>
      </c>
      <c r="AB8" t="s">
        <v>1422</v>
      </c>
      <c r="AC8" t="s">
        <v>281</v>
      </c>
      <c r="AD8" t="s">
        <v>443</v>
      </c>
      <c r="AE8" t="s">
        <v>1167</v>
      </c>
      <c r="AF8">
        <v>64.63</v>
      </c>
      <c r="AG8">
        <v>293.5</v>
      </c>
      <c r="AH8">
        <v>319.91000000000003</v>
      </c>
      <c r="AI8">
        <v>0.2</v>
      </c>
      <c r="AJ8">
        <v>0.5</v>
      </c>
      <c r="AK8">
        <v>11.763</v>
      </c>
      <c r="AL8">
        <v>2</v>
      </c>
      <c r="AM8" s="9">
        <v>2.0000000000000001E-4</v>
      </c>
      <c r="AN8" s="9">
        <v>3.0000000000000001E-3</v>
      </c>
      <c r="AO8" t="s">
        <v>1185</v>
      </c>
      <c r="AS8" s="4"/>
      <c r="BN8">
        <v>6</v>
      </c>
      <c r="BO8" t="s">
        <v>1481</v>
      </c>
      <c r="BP8" s="4">
        <v>44893</v>
      </c>
      <c r="BQ8" t="s">
        <v>1230</v>
      </c>
      <c r="BR8" t="s">
        <v>1423</v>
      </c>
      <c r="BS8" t="s">
        <v>1333</v>
      </c>
      <c r="BT8" t="s">
        <v>19</v>
      </c>
      <c r="BU8" t="s">
        <v>19</v>
      </c>
      <c r="BV8">
        <v>55.2</v>
      </c>
      <c r="BW8">
        <v>5</v>
      </c>
      <c r="BX8">
        <v>10</v>
      </c>
      <c r="BY8">
        <v>0.2</v>
      </c>
      <c r="BZ8">
        <v>0.5</v>
      </c>
      <c r="CA8">
        <v>0.05</v>
      </c>
      <c r="CB8">
        <v>0.30000000260770299</v>
      </c>
      <c r="CC8">
        <v>2</v>
      </c>
      <c r="CD8" t="s">
        <v>127</v>
      </c>
      <c r="CE8" t="s">
        <v>577</v>
      </c>
      <c r="CF8" t="s">
        <v>129</v>
      </c>
      <c r="CG8">
        <v>0.5</v>
      </c>
      <c r="CH8">
        <v>20000</v>
      </c>
      <c r="CI8">
        <v>61.945999999999998</v>
      </c>
      <c r="CJ8" t="s">
        <v>19</v>
      </c>
    </row>
    <row r="9" spans="1:92">
      <c r="Y9">
        <v>7</v>
      </c>
      <c r="Z9" t="s">
        <v>1192</v>
      </c>
      <c r="AA9" s="4">
        <v>44505</v>
      </c>
      <c r="AB9" t="s">
        <v>1422</v>
      </c>
      <c r="AC9" t="s">
        <v>281</v>
      </c>
      <c r="AD9" t="s">
        <v>443</v>
      </c>
      <c r="AE9" t="s">
        <v>1167</v>
      </c>
      <c r="AF9">
        <v>64.63</v>
      </c>
      <c r="AG9">
        <v>293.5</v>
      </c>
      <c r="AH9">
        <v>319.91000000000003</v>
      </c>
      <c r="AI9">
        <v>0.2</v>
      </c>
      <c r="AJ9">
        <v>0.5</v>
      </c>
      <c r="AK9">
        <v>11.763</v>
      </c>
      <c r="AL9">
        <v>2</v>
      </c>
      <c r="AM9" s="9">
        <v>2.0000000000000001E-4</v>
      </c>
      <c r="AN9" s="9">
        <v>3.0000000000000001E-3</v>
      </c>
      <c r="AO9" t="s">
        <v>1193</v>
      </c>
      <c r="AS9" s="4"/>
      <c r="BN9">
        <v>7</v>
      </c>
      <c r="BO9" t="s">
        <v>1482</v>
      </c>
      <c r="BP9" s="4">
        <v>44893</v>
      </c>
      <c r="BQ9" t="s">
        <v>1230</v>
      </c>
      <c r="BR9" t="s">
        <v>1423</v>
      </c>
      <c r="BS9" t="s">
        <v>1333</v>
      </c>
      <c r="BT9" t="s">
        <v>19</v>
      </c>
      <c r="BU9" t="s">
        <v>19</v>
      </c>
      <c r="BV9">
        <v>60.7</v>
      </c>
      <c r="BW9">
        <v>5</v>
      </c>
      <c r="BX9">
        <v>10</v>
      </c>
      <c r="BY9">
        <v>0.2</v>
      </c>
      <c r="BZ9">
        <v>0.5</v>
      </c>
      <c r="CA9">
        <v>0.05</v>
      </c>
      <c r="CB9">
        <v>0.30000000260770299</v>
      </c>
      <c r="CC9">
        <v>2</v>
      </c>
      <c r="CD9" t="s">
        <v>127</v>
      </c>
      <c r="CE9" t="s">
        <v>577</v>
      </c>
      <c r="CF9" t="s">
        <v>129</v>
      </c>
      <c r="CG9">
        <v>0.5</v>
      </c>
      <c r="CH9">
        <v>20000</v>
      </c>
      <c r="CI9">
        <v>61.945999999999998</v>
      </c>
      <c r="CJ9" t="s">
        <v>19</v>
      </c>
      <c r="CL9" t="s">
        <v>1500</v>
      </c>
      <c r="CM9" t="s">
        <v>1192</v>
      </c>
    </row>
    <row r="10" spans="1:92">
      <c r="Y10">
        <v>8</v>
      </c>
      <c r="Z10" t="s">
        <v>1196</v>
      </c>
      <c r="AA10" s="4">
        <v>44505</v>
      </c>
      <c r="AB10" t="s">
        <v>247</v>
      </c>
      <c r="AC10" t="s">
        <v>248</v>
      </c>
      <c r="AD10" t="s">
        <v>443</v>
      </c>
      <c r="AE10" t="s">
        <v>1198</v>
      </c>
      <c r="AF10" t="s">
        <v>19</v>
      </c>
      <c r="AG10" t="s">
        <v>19</v>
      </c>
      <c r="AH10" t="s">
        <v>19</v>
      </c>
      <c r="AI10">
        <v>0.2</v>
      </c>
      <c r="AJ10">
        <v>0.5</v>
      </c>
      <c r="AK10" t="s">
        <v>19</v>
      </c>
      <c r="AL10">
        <v>4</v>
      </c>
      <c r="AM10" t="s">
        <v>19</v>
      </c>
      <c r="AN10" t="s">
        <v>19</v>
      </c>
      <c r="AO10" t="s">
        <v>1199</v>
      </c>
      <c r="AS10" s="4"/>
      <c r="BN10">
        <v>8</v>
      </c>
      <c r="BO10" t="s">
        <v>1483</v>
      </c>
      <c r="BP10" s="4">
        <v>44893</v>
      </c>
      <c r="BQ10" t="s">
        <v>1230</v>
      </c>
      <c r="BR10" t="s">
        <v>1423</v>
      </c>
      <c r="BS10" t="s">
        <v>1333</v>
      </c>
      <c r="BT10" t="s">
        <v>19</v>
      </c>
      <c r="BU10" t="s">
        <v>19</v>
      </c>
      <c r="BV10">
        <v>64.900000000000006</v>
      </c>
      <c r="BW10">
        <v>5</v>
      </c>
      <c r="BX10">
        <v>10</v>
      </c>
      <c r="BY10">
        <v>0.2</v>
      </c>
      <c r="BZ10">
        <v>0.5</v>
      </c>
      <c r="CA10">
        <v>0.05</v>
      </c>
      <c r="CB10">
        <v>0.30000000260770299</v>
      </c>
      <c r="CC10">
        <v>2</v>
      </c>
      <c r="CD10" t="s">
        <v>127</v>
      </c>
      <c r="CE10" t="s">
        <v>577</v>
      </c>
      <c r="CF10" t="s">
        <v>129</v>
      </c>
      <c r="CG10">
        <v>0.5</v>
      </c>
      <c r="CH10">
        <v>20000</v>
      </c>
      <c r="CI10">
        <v>61.945999999999998</v>
      </c>
      <c r="CJ10" t="s">
        <v>19</v>
      </c>
    </row>
    <row r="11" spans="1:92">
      <c r="Y11">
        <v>9</v>
      </c>
      <c r="Z11" t="s">
        <v>1559</v>
      </c>
      <c r="AA11" s="4">
        <v>44346</v>
      </c>
      <c r="AB11" t="s">
        <v>120</v>
      </c>
      <c r="AC11" t="s">
        <v>442</v>
      </c>
      <c r="AD11" t="s">
        <v>443</v>
      </c>
      <c r="AE11" t="s">
        <v>1560</v>
      </c>
      <c r="AF11" t="s">
        <v>19</v>
      </c>
      <c r="AG11" t="s">
        <v>19</v>
      </c>
      <c r="AH11" t="s">
        <v>19</v>
      </c>
      <c r="AI11" t="s">
        <v>19</v>
      </c>
      <c r="BN11">
        <v>9</v>
      </c>
      <c r="BO11" t="s">
        <v>1484</v>
      </c>
      <c r="BP11" s="4">
        <v>44893</v>
      </c>
      <c r="BQ11" t="s">
        <v>1230</v>
      </c>
      <c r="BR11" t="s">
        <v>1423</v>
      </c>
      <c r="BS11" t="s">
        <v>1333</v>
      </c>
      <c r="BT11" t="s">
        <v>19</v>
      </c>
      <c r="BU11" t="s">
        <v>19</v>
      </c>
      <c r="BV11">
        <v>70.2</v>
      </c>
      <c r="BW11">
        <v>5</v>
      </c>
      <c r="BX11">
        <v>10</v>
      </c>
      <c r="BY11">
        <v>0.2</v>
      </c>
      <c r="BZ11">
        <v>0.5</v>
      </c>
      <c r="CA11">
        <v>0.05</v>
      </c>
      <c r="CB11">
        <v>0.30000000260770299</v>
      </c>
      <c r="CC11">
        <v>2</v>
      </c>
      <c r="CD11" t="s">
        <v>127</v>
      </c>
      <c r="CE11" t="s">
        <v>577</v>
      </c>
      <c r="CF11" t="s">
        <v>129</v>
      </c>
      <c r="CG11">
        <v>0.5</v>
      </c>
      <c r="CH11">
        <v>20000</v>
      </c>
      <c r="CI11">
        <v>61.945999999999998</v>
      </c>
      <c r="CJ11" t="s">
        <v>19</v>
      </c>
    </row>
    <row r="12" spans="1:92">
      <c r="BN12">
        <v>10</v>
      </c>
      <c r="BO12" t="s">
        <v>1485</v>
      </c>
      <c r="BP12" s="4">
        <v>44893</v>
      </c>
      <c r="BQ12" t="s">
        <v>1230</v>
      </c>
      <c r="BR12" t="s">
        <v>1423</v>
      </c>
      <c r="BS12" t="s">
        <v>1333</v>
      </c>
      <c r="BT12" t="s">
        <v>19</v>
      </c>
      <c r="BU12" t="s">
        <v>19</v>
      </c>
      <c r="BV12">
        <v>75.8</v>
      </c>
      <c r="BW12">
        <v>5</v>
      </c>
      <c r="BX12">
        <v>10</v>
      </c>
      <c r="BY12">
        <v>0.2</v>
      </c>
      <c r="BZ12">
        <v>0.5</v>
      </c>
      <c r="CA12">
        <v>0.05</v>
      </c>
      <c r="CB12">
        <v>0.30000000260770299</v>
      </c>
      <c r="CC12">
        <v>2</v>
      </c>
      <c r="CD12" t="s">
        <v>127</v>
      </c>
      <c r="CE12" t="s">
        <v>577</v>
      </c>
      <c r="CF12" t="s">
        <v>129</v>
      </c>
      <c r="CG12">
        <v>0.5</v>
      </c>
      <c r="CH12">
        <v>20000</v>
      </c>
      <c r="CI12">
        <v>61.945999999999998</v>
      </c>
      <c r="CJ12" t="s">
        <v>19</v>
      </c>
    </row>
    <row r="13" spans="1:92">
      <c r="BN13">
        <v>11</v>
      </c>
      <c r="BO13" t="s">
        <v>1486</v>
      </c>
      <c r="BP13" s="4">
        <v>44893</v>
      </c>
      <c r="BQ13" t="s">
        <v>1230</v>
      </c>
      <c r="BR13" t="s">
        <v>1423</v>
      </c>
      <c r="BS13" t="s">
        <v>1333</v>
      </c>
      <c r="BT13" t="s">
        <v>19</v>
      </c>
      <c r="BU13" t="s">
        <v>19</v>
      </c>
      <c r="BV13">
        <v>80.400000000000006</v>
      </c>
      <c r="BW13">
        <v>5</v>
      </c>
      <c r="BX13">
        <v>10</v>
      </c>
      <c r="BY13">
        <v>0.2</v>
      </c>
      <c r="BZ13">
        <v>0.5</v>
      </c>
      <c r="CA13">
        <v>0.05</v>
      </c>
      <c r="CB13">
        <v>0.30000000260770299</v>
      </c>
      <c r="CC13">
        <v>2</v>
      </c>
      <c r="CD13" t="s">
        <v>127</v>
      </c>
      <c r="CE13" t="s">
        <v>577</v>
      </c>
      <c r="CF13" t="s">
        <v>129</v>
      </c>
      <c r="CG13">
        <v>0.5</v>
      </c>
      <c r="CH13">
        <v>20000</v>
      </c>
      <c r="CI13">
        <v>61.945999999999998</v>
      </c>
      <c r="CJ13" t="s">
        <v>19</v>
      </c>
    </row>
    <row r="14" spans="1:92">
      <c r="BN14">
        <v>12</v>
      </c>
      <c r="BO14" t="s">
        <v>1487</v>
      </c>
      <c r="BP14" s="4">
        <v>44893</v>
      </c>
      <c r="BQ14" t="s">
        <v>1230</v>
      </c>
      <c r="BR14" t="s">
        <v>1423</v>
      </c>
      <c r="BS14" t="s">
        <v>1333</v>
      </c>
      <c r="BT14" t="s">
        <v>19</v>
      </c>
      <c r="BU14" t="s">
        <v>19</v>
      </c>
      <c r="BV14">
        <v>85.1</v>
      </c>
      <c r="BW14">
        <v>5</v>
      </c>
      <c r="BX14">
        <v>10</v>
      </c>
      <c r="BY14">
        <v>0.2</v>
      </c>
      <c r="BZ14">
        <v>0.5</v>
      </c>
      <c r="CA14">
        <v>0.05</v>
      </c>
      <c r="CB14">
        <v>0.30000000260770299</v>
      </c>
      <c r="CC14">
        <v>2</v>
      </c>
      <c r="CD14" t="s">
        <v>127</v>
      </c>
      <c r="CE14" t="s">
        <v>577</v>
      </c>
      <c r="CF14" t="s">
        <v>129</v>
      </c>
      <c r="CG14">
        <v>0.5</v>
      </c>
      <c r="CH14">
        <v>20000</v>
      </c>
      <c r="CI14">
        <v>61.945999999999998</v>
      </c>
      <c r="CJ14" t="s">
        <v>19</v>
      </c>
    </row>
    <row r="15" spans="1:92">
      <c r="BN15">
        <v>13</v>
      </c>
      <c r="BO15" t="s">
        <v>1488</v>
      </c>
      <c r="BP15" s="4">
        <v>44893</v>
      </c>
      <c r="BQ15" t="s">
        <v>1230</v>
      </c>
      <c r="BR15" t="s">
        <v>1423</v>
      </c>
      <c r="BS15" t="s">
        <v>1333</v>
      </c>
      <c r="BT15" t="s">
        <v>19</v>
      </c>
      <c r="BU15" t="s">
        <v>19</v>
      </c>
      <c r="BV15">
        <v>90.4</v>
      </c>
      <c r="BW15">
        <v>5</v>
      </c>
      <c r="BX15">
        <v>10</v>
      </c>
      <c r="BY15">
        <v>0.2</v>
      </c>
      <c r="BZ15">
        <v>0.5</v>
      </c>
      <c r="CA15">
        <v>0.05</v>
      </c>
      <c r="CB15">
        <v>0.30000000260770299</v>
      </c>
      <c r="CC15">
        <v>2</v>
      </c>
      <c r="CD15" t="s">
        <v>127</v>
      </c>
      <c r="CE15" t="s">
        <v>577</v>
      </c>
      <c r="CF15" t="s">
        <v>129</v>
      </c>
      <c r="CG15">
        <v>0.5</v>
      </c>
      <c r="CH15">
        <v>20000</v>
      </c>
      <c r="CI15">
        <v>61.945999999999998</v>
      </c>
      <c r="CJ15" t="s">
        <v>19</v>
      </c>
    </row>
    <row r="16" spans="1:92">
      <c r="BN16">
        <v>14</v>
      </c>
      <c r="BO16" t="s">
        <v>1489</v>
      </c>
      <c r="BP16" s="4">
        <v>44893</v>
      </c>
      <c r="BQ16" t="s">
        <v>1230</v>
      </c>
      <c r="BR16" t="s">
        <v>1423</v>
      </c>
      <c r="BS16" t="s">
        <v>1333</v>
      </c>
      <c r="BT16" t="s">
        <v>19</v>
      </c>
      <c r="BU16" t="s">
        <v>19</v>
      </c>
      <c r="BV16">
        <v>95.8</v>
      </c>
      <c r="BW16">
        <v>5</v>
      </c>
      <c r="BX16">
        <v>10</v>
      </c>
      <c r="BY16">
        <v>0.2</v>
      </c>
      <c r="BZ16">
        <v>0.5</v>
      </c>
      <c r="CA16">
        <v>0.05</v>
      </c>
      <c r="CB16">
        <v>0.30000000260770299</v>
      </c>
      <c r="CC16">
        <v>2</v>
      </c>
      <c r="CD16" t="s">
        <v>127</v>
      </c>
      <c r="CE16" t="s">
        <v>577</v>
      </c>
      <c r="CF16" t="s">
        <v>129</v>
      </c>
      <c r="CG16">
        <v>0.5</v>
      </c>
      <c r="CH16">
        <v>20000</v>
      </c>
      <c r="CI16">
        <v>61.945999999999998</v>
      </c>
      <c r="CJ16" t="s">
        <v>19</v>
      </c>
    </row>
    <row r="17" spans="66:88">
      <c r="BN17">
        <v>15</v>
      </c>
      <c r="BO17" t="s">
        <v>1490</v>
      </c>
      <c r="BP17" s="4">
        <v>44893</v>
      </c>
      <c r="BQ17" t="s">
        <v>1230</v>
      </c>
      <c r="BR17" t="s">
        <v>1423</v>
      </c>
      <c r="BS17" t="s">
        <v>1333</v>
      </c>
      <c r="BT17" t="s">
        <v>19</v>
      </c>
      <c r="BU17" t="s">
        <v>19</v>
      </c>
      <c r="BV17">
        <v>100.1</v>
      </c>
      <c r="BW17">
        <v>5</v>
      </c>
      <c r="BX17">
        <v>10</v>
      </c>
      <c r="BY17">
        <v>0.2</v>
      </c>
      <c r="BZ17">
        <v>0.5</v>
      </c>
      <c r="CA17">
        <v>0.05</v>
      </c>
      <c r="CB17">
        <v>0.30000000260770299</v>
      </c>
      <c r="CC17">
        <v>2</v>
      </c>
      <c r="CD17" t="s">
        <v>127</v>
      </c>
      <c r="CE17" t="s">
        <v>577</v>
      </c>
      <c r="CF17" t="s">
        <v>129</v>
      </c>
      <c r="CG17">
        <v>0.5</v>
      </c>
      <c r="CH17">
        <v>20000</v>
      </c>
      <c r="CI17">
        <v>61.945999999999998</v>
      </c>
      <c r="CJ17" t="s">
        <v>19</v>
      </c>
    </row>
    <row r="18" spans="66:88">
      <c r="BN18">
        <v>16</v>
      </c>
      <c r="BO18" t="s">
        <v>1491</v>
      </c>
      <c r="BP18" s="4">
        <v>44893</v>
      </c>
      <c r="BQ18" t="s">
        <v>1230</v>
      </c>
      <c r="BR18" t="s">
        <v>1423</v>
      </c>
      <c r="BS18" t="s">
        <v>1333</v>
      </c>
      <c r="BT18" t="s">
        <v>19</v>
      </c>
      <c r="BU18" t="s">
        <v>19</v>
      </c>
      <c r="BV18">
        <v>105</v>
      </c>
      <c r="BW18">
        <v>5</v>
      </c>
      <c r="BX18">
        <v>10</v>
      </c>
      <c r="BY18">
        <v>0.2</v>
      </c>
      <c r="BZ18">
        <v>0.5</v>
      </c>
      <c r="CA18">
        <v>0.05</v>
      </c>
      <c r="CB18">
        <v>0.30000000260770299</v>
      </c>
      <c r="CC18">
        <v>2</v>
      </c>
      <c r="CD18" t="s">
        <v>127</v>
      </c>
      <c r="CE18" t="s">
        <v>577</v>
      </c>
      <c r="CF18" t="s">
        <v>129</v>
      </c>
      <c r="CG18">
        <v>0.5</v>
      </c>
      <c r="CH18">
        <v>20000</v>
      </c>
      <c r="CI18">
        <v>61.945999999999998</v>
      </c>
      <c r="CJ18" t="s">
        <v>19</v>
      </c>
    </row>
    <row r="19" spans="66:88">
      <c r="BN19">
        <v>17</v>
      </c>
      <c r="BO19" t="s">
        <v>1492</v>
      </c>
      <c r="BP19" s="4">
        <v>44893</v>
      </c>
      <c r="BQ19" t="s">
        <v>1230</v>
      </c>
      <c r="BR19" t="s">
        <v>1423</v>
      </c>
      <c r="BS19" t="s">
        <v>1333</v>
      </c>
      <c r="BT19" t="s">
        <v>19</v>
      </c>
      <c r="BU19" t="s">
        <v>19</v>
      </c>
      <c r="BV19">
        <v>110.5</v>
      </c>
      <c r="BW19">
        <v>5</v>
      </c>
      <c r="BX19">
        <v>10</v>
      </c>
      <c r="BY19">
        <v>0.2</v>
      </c>
      <c r="BZ19">
        <v>0.5</v>
      </c>
      <c r="CA19">
        <v>0.05</v>
      </c>
      <c r="CB19">
        <v>0.30000000260770299</v>
      </c>
      <c r="CC19">
        <v>2</v>
      </c>
      <c r="CD19" t="s">
        <v>127</v>
      </c>
      <c r="CE19" t="s">
        <v>577</v>
      </c>
      <c r="CF19" t="s">
        <v>129</v>
      </c>
      <c r="CG19">
        <v>0.5</v>
      </c>
      <c r="CH19">
        <v>20000</v>
      </c>
      <c r="CI19">
        <v>61.945999999999998</v>
      </c>
      <c r="CJ19" t="s">
        <v>19</v>
      </c>
    </row>
    <row r="20" spans="66:88">
      <c r="BN20">
        <v>18</v>
      </c>
      <c r="BO20" t="s">
        <v>1493</v>
      </c>
      <c r="BP20" s="4">
        <v>44893</v>
      </c>
      <c r="BQ20" t="s">
        <v>1230</v>
      </c>
      <c r="BR20" t="s">
        <v>1423</v>
      </c>
      <c r="BS20" t="s">
        <v>1333</v>
      </c>
      <c r="BT20" t="s">
        <v>19</v>
      </c>
      <c r="BU20" t="s">
        <v>19</v>
      </c>
      <c r="BV20">
        <v>115.2</v>
      </c>
      <c r="BW20">
        <v>5</v>
      </c>
      <c r="BX20">
        <v>10</v>
      </c>
      <c r="BY20">
        <v>0.2</v>
      </c>
      <c r="BZ20">
        <v>0.5</v>
      </c>
      <c r="CA20">
        <v>0.05</v>
      </c>
      <c r="CB20">
        <v>0.30000000260770299</v>
      </c>
      <c r="CC20">
        <v>2</v>
      </c>
      <c r="CD20" t="s">
        <v>127</v>
      </c>
      <c r="CE20" t="s">
        <v>577</v>
      </c>
      <c r="CF20" t="s">
        <v>129</v>
      </c>
      <c r="CG20">
        <v>0.5</v>
      </c>
      <c r="CH20">
        <v>20000</v>
      </c>
      <c r="CI20">
        <v>61.945999999999998</v>
      </c>
      <c r="CJ20" t="s">
        <v>19</v>
      </c>
    </row>
    <row r="21" spans="66:88">
      <c r="BN21">
        <v>19</v>
      </c>
      <c r="BO21" t="s">
        <v>1561</v>
      </c>
      <c r="BP21" s="4">
        <v>44711</v>
      </c>
      <c r="BQ21" t="s">
        <v>1562</v>
      </c>
      <c r="BR21" t="s">
        <v>1423</v>
      </c>
      <c r="BS21" t="s">
        <v>1333</v>
      </c>
      <c r="BT21" t="s">
        <v>19</v>
      </c>
      <c r="BU21" t="s">
        <v>19</v>
      </c>
      <c r="BV21">
        <v>29.6</v>
      </c>
      <c r="BW21">
        <v>5</v>
      </c>
      <c r="BX21">
        <v>10</v>
      </c>
      <c r="BY21">
        <v>0.2</v>
      </c>
      <c r="BZ21">
        <v>0.5</v>
      </c>
      <c r="CA21">
        <v>0.05</v>
      </c>
      <c r="CB21">
        <v>0.30000000260770299</v>
      </c>
      <c r="CC21">
        <v>2</v>
      </c>
      <c r="CD21" t="s">
        <v>127</v>
      </c>
      <c r="CE21" t="s">
        <v>577</v>
      </c>
      <c r="CF21" t="s">
        <v>129</v>
      </c>
      <c r="CG21">
        <v>1</v>
      </c>
      <c r="CH21">
        <v>25000</v>
      </c>
      <c r="CI21">
        <v>67.7</v>
      </c>
      <c r="CJ21" t="s">
        <v>1567</v>
      </c>
    </row>
    <row r="22" spans="66:88">
      <c r="BN22">
        <v>20</v>
      </c>
      <c r="BO22" t="s">
        <v>1563</v>
      </c>
      <c r="BP22" s="4">
        <v>44711</v>
      </c>
      <c r="BQ22" t="s">
        <v>1562</v>
      </c>
      <c r="BR22" t="s">
        <v>1423</v>
      </c>
      <c r="BS22" t="s">
        <v>1333</v>
      </c>
      <c r="BT22" t="s">
        <v>19</v>
      </c>
      <c r="BU22" t="s">
        <v>19</v>
      </c>
      <c r="BV22">
        <v>36.9</v>
      </c>
      <c r="BW22">
        <v>5</v>
      </c>
      <c r="BX22">
        <v>10</v>
      </c>
      <c r="BY22">
        <v>0.2</v>
      </c>
      <c r="BZ22">
        <v>0.5</v>
      </c>
      <c r="CA22">
        <v>0.05</v>
      </c>
      <c r="CB22">
        <v>0.30000000260770299</v>
      </c>
      <c r="CC22">
        <v>2</v>
      </c>
      <c r="CD22" t="s">
        <v>127</v>
      </c>
      <c r="CE22" t="s">
        <v>577</v>
      </c>
      <c r="CF22" t="s">
        <v>129</v>
      </c>
      <c r="CG22">
        <v>1</v>
      </c>
      <c r="CH22">
        <v>25000</v>
      </c>
      <c r="CI22">
        <v>67.7</v>
      </c>
      <c r="CJ22" t="s">
        <v>1568</v>
      </c>
    </row>
    <row r="23" spans="66:88">
      <c r="BN23">
        <v>21</v>
      </c>
      <c r="BO23" t="s">
        <v>1564</v>
      </c>
      <c r="BP23" s="4">
        <v>44711</v>
      </c>
      <c r="BQ23" t="s">
        <v>1562</v>
      </c>
      <c r="BR23" t="s">
        <v>1423</v>
      </c>
      <c r="BS23" t="s">
        <v>1333</v>
      </c>
      <c r="BT23" t="s">
        <v>19</v>
      </c>
      <c r="BU23" t="s">
        <v>19</v>
      </c>
      <c r="BV23">
        <v>40.4</v>
      </c>
      <c r="BW23">
        <v>5</v>
      </c>
      <c r="BX23">
        <v>10</v>
      </c>
      <c r="BY23">
        <v>0.2</v>
      </c>
      <c r="BZ23">
        <v>0.5</v>
      </c>
      <c r="CA23">
        <v>0.05</v>
      </c>
      <c r="CB23">
        <v>0.30000000260770299</v>
      </c>
      <c r="CC23">
        <v>2</v>
      </c>
      <c r="CD23" t="s">
        <v>127</v>
      </c>
      <c r="CE23" t="s">
        <v>577</v>
      </c>
      <c r="CF23" t="s">
        <v>129</v>
      </c>
      <c r="CG23">
        <v>1</v>
      </c>
      <c r="CH23">
        <v>25000</v>
      </c>
      <c r="CI23">
        <v>67.7</v>
      </c>
      <c r="CJ23" t="s">
        <v>19</v>
      </c>
    </row>
    <row r="24" spans="66:88">
      <c r="BN24">
        <v>22</v>
      </c>
      <c r="BO24" t="s">
        <v>1565</v>
      </c>
      <c r="BP24" s="4">
        <v>44711</v>
      </c>
      <c r="BQ24" t="s">
        <v>1562</v>
      </c>
      <c r="BR24" t="s">
        <v>1423</v>
      </c>
      <c r="BS24" t="s">
        <v>1333</v>
      </c>
      <c r="BT24" t="s">
        <v>19</v>
      </c>
      <c r="BU24" t="s">
        <v>19</v>
      </c>
      <c r="BV24">
        <v>45.8</v>
      </c>
      <c r="BW24">
        <v>5</v>
      </c>
      <c r="BX24">
        <v>10</v>
      </c>
      <c r="BY24">
        <v>0.2</v>
      </c>
      <c r="BZ24">
        <v>0.5</v>
      </c>
      <c r="CA24">
        <v>0.05</v>
      </c>
      <c r="CB24">
        <v>0.30000000260770299</v>
      </c>
      <c r="CC24">
        <v>2</v>
      </c>
      <c r="CD24" t="s">
        <v>127</v>
      </c>
      <c r="CE24" t="s">
        <v>577</v>
      </c>
      <c r="CF24" t="s">
        <v>129</v>
      </c>
      <c r="CG24">
        <v>1</v>
      </c>
      <c r="CH24">
        <v>25000</v>
      </c>
      <c r="CI24">
        <v>67.7</v>
      </c>
      <c r="CJ24" t="s">
        <v>19</v>
      </c>
    </row>
    <row r="25" spans="66:88">
      <c r="BN25">
        <v>23</v>
      </c>
      <c r="BO25" t="s">
        <v>1566</v>
      </c>
      <c r="BP25" s="4">
        <v>44711</v>
      </c>
      <c r="BQ25" t="s">
        <v>1562</v>
      </c>
      <c r="BR25" t="s">
        <v>1423</v>
      </c>
      <c r="BS25" t="s">
        <v>1333</v>
      </c>
      <c r="BT25" t="s">
        <v>19</v>
      </c>
      <c r="BU25" t="s">
        <v>19</v>
      </c>
      <c r="BV25">
        <v>52.1</v>
      </c>
      <c r="BW25">
        <v>5</v>
      </c>
      <c r="BX25">
        <v>10</v>
      </c>
      <c r="BY25">
        <v>0.2</v>
      </c>
      <c r="BZ25">
        <v>0.5</v>
      </c>
      <c r="CA25">
        <v>0.05</v>
      </c>
      <c r="CB25">
        <v>0.30000000260770299</v>
      </c>
      <c r="CC25">
        <v>2</v>
      </c>
      <c r="CD25" t="s">
        <v>127</v>
      </c>
      <c r="CE25" t="s">
        <v>577</v>
      </c>
      <c r="CF25" t="s">
        <v>129</v>
      </c>
      <c r="CG25">
        <v>1</v>
      </c>
      <c r="CH25">
        <v>25000</v>
      </c>
      <c r="CI25">
        <v>67.7</v>
      </c>
      <c r="CJ25" t="s">
        <v>19</v>
      </c>
    </row>
    <row r="26" spans="66:88">
      <c r="BN26">
        <v>24</v>
      </c>
      <c r="BO26" t="s">
        <v>1569</v>
      </c>
      <c r="BP26" s="4">
        <v>44711</v>
      </c>
      <c r="BQ26" t="s">
        <v>1562</v>
      </c>
      <c r="BR26" t="s">
        <v>1423</v>
      </c>
      <c r="BS26" t="s">
        <v>1333</v>
      </c>
      <c r="BT26" t="s">
        <v>19</v>
      </c>
      <c r="BU26" t="s">
        <v>19</v>
      </c>
      <c r="BV26">
        <v>59.7</v>
      </c>
      <c r="BW26">
        <v>5</v>
      </c>
      <c r="BX26">
        <v>10</v>
      </c>
      <c r="BY26">
        <v>0.2</v>
      </c>
      <c r="BZ26">
        <v>0.5</v>
      </c>
      <c r="CA26">
        <v>0.05</v>
      </c>
      <c r="CB26">
        <v>0.30000000260770299</v>
      </c>
      <c r="CC26">
        <v>2</v>
      </c>
      <c r="CD26" t="s">
        <v>127</v>
      </c>
      <c r="CE26" t="s">
        <v>577</v>
      </c>
      <c r="CF26" t="s">
        <v>129</v>
      </c>
      <c r="CG26">
        <v>1</v>
      </c>
      <c r="CH26">
        <v>25000</v>
      </c>
      <c r="CI26">
        <v>67.7</v>
      </c>
      <c r="CJ26" t="s">
        <v>19</v>
      </c>
    </row>
    <row r="27" spans="66:88">
      <c r="BN27">
        <v>25</v>
      </c>
      <c r="BO27" t="s">
        <v>1570</v>
      </c>
      <c r="BP27" s="4">
        <v>44711</v>
      </c>
      <c r="BQ27" t="s">
        <v>1562</v>
      </c>
      <c r="BR27" t="s">
        <v>1423</v>
      </c>
      <c r="BS27" t="s">
        <v>1333</v>
      </c>
      <c r="BT27" t="s">
        <v>19</v>
      </c>
      <c r="BU27" t="s">
        <v>19</v>
      </c>
      <c r="BV27">
        <v>70.099999999999994</v>
      </c>
      <c r="BW27">
        <v>5</v>
      </c>
      <c r="BX27">
        <v>10</v>
      </c>
      <c r="BY27">
        <v>0.2</v>
      </c>
      <c r="BZ27">
        <v>0.5</v>
      </c>
      <c r="CA27">
        <v>0.05</v>
      </c>
      <c r="CB27">
        <v>0.30000000260770299</v>
      </c>
      <c r="CC27">
        <v>2</v>
      </c>
      <c r="CD27" t="s">
        <v>127</v>
      </c>
      <c r="CE27" t="s">
        <v>577</v>
      </c>
      <c r="CF27" t="s">
        <v>129</v>
      </c>
      <c r="CG27">
        <v>1</v>
      </c>
      <c r="CH27">
        <v>25000</v>
      </c>
      <c r="CI27">
        <v>67.7</v>
      </c>
      <c r="CJ27" t="s">
        <v>19</v>
      </c>
    </row>
    <row r="28" spans="66:88">
      <c r="BN28">
        <v>26</v>
      </c>
      <c r="BO28" t="s">
        <v>1571</v>
      </c>
      <c r="BP28" s="4">
        <v>44711</v>
      </c>
      <c r="BQ28" t="s">
        <v>1562</v>
      </c>
      <c r="BR28" t="s">
        <v>1423</v>
      </c>
      <c r="BS28" t="s">
        <v>1333</v>
      </c>
      <c r="BT28" t="s">
        <v>19</v>
      </c>
      <c r="BU28" t="s">
        <v>19</v>
      </c>
      <c r="BV28">
        <v>78.2</v>
      </c>
      <c r="BW28">
        <v>5</v>
      </c>
      <c r="BX28">
        <v>10</v>
      </c>
      <c r="BY28">
        <v>0.2</v>
      </c>
      <c r="BZ28">
        <v>0.5</v>
      </c>
      <c r="CA28">
        <v>0.05</v>
      </c>
      <c r="CB28">
        <v>0.30000000260770299</v>
      </c>
      <c r="CC28">
        <v>2</v>
      </c>
      <c r="CD28" t="s">
        <v>127</v>
      </c>
      <c r="CE28" t="s">
        <v>577</v>
      </c>
      <c r="CF28" t="s">
        <v>129</v>
      </c>
      <c r="CG28">
        <v>1</v>
      </c>
      <c r="CH28">
        <v>25000</v>
      </c>
      <c r="CI28">
        <v>67.7</v>
      </c>
      <c r="CJ28" t="s">
        <v>19</v>
      </c>
    </row>
    <row r="29" spans="66:88">
      <c r="BN29">
        <v>27</v>
      </c>
      <c r="BO29" t="s">
        <v>1572</v>
      </c>
      <c r="BP29" s="4">
        <v>44711</v>
      </c>
      <c r="BQ29" t="s">
        <v>1562</v>
      </c>
      <c r="BR29" t="s">
        <v>1423</v>
      </c>
      <c r="BS29" t="s">
        <v>1333</v>
      </c>
      <c r="BT29" t="s">
        <v>19</v>
      </c>
      <c r="BU29" t="s">
        <v>19</v>
      </c>
      <c r="BV29">
        <v>86.2</v>
      </c>
      <c r="BW29">
        <v>5</v>
      </c>
      <c r="BX29">
        <v>10</v>
      </c>
      <c r="BY29">
        <v>0.2</v>
      </c>
      <c r="BZ29">
        <v>0.5</v>
      </c>
      <c r="CA29">
        <v>0.05</v>
      </c>
      <c r="CB29">
        <v>0.30000000260770299</v>
      </c>
      <c r="CC29">
        <v>2</v>
      </c>
      <c r="CD29" t="s">
        <v>127</v>
      </c>
      <c r="CE29" t="s">
        <v>577</v>
      </c>
      <c r="CF29" t="s">
        <v>129</v>
      </c>
      <c r="CG29">
        <v>1</v>
      </c>
      <c r="CH29">
        <v>25000</v>
      </c>
      <c r="CI29">
        <v>67.7</v>
      </c>
      <c r="CJ29" t="s">
        <v>19</v>
      </c>
    </row>
    <row r="30" spans="66:88">
      <c r="BN30">
        <v>28</v>
      </c>
      <c r="BO30" t="s">
        <v>1573</v>
      </c>
      <c r="BP30" s="4">
        <v>44711</v>
      </c>
      <c r="BQ30" t="s">
        <v>1562</v>
      </c>
      <c r="BR30" t="s">
        <v>1423</v>
      </c>
      <c r="BS30" t="s">
        <v>1333</v>
      </c>
      <c r="BT30" t="s">
        <v>19</v>
      </c>
      <c r="BU30" t="s">
        <v>19</v>
      </c>
      <c r="BV30">
        <v>97.6</v>
      </c>
      <c r="BW30">
        <v>5</v>
      </c>
      <c r="BX30">
        <v>10</v>
      </c>
      <c r="BY30">
        <v>0.2</v>
      </c>
      <c r="BZ30">
        <v>0.5</v>
      </c>
      <c r="CA30">
        <v>0.05</v>
      </c>
      <c r="CB30">
        <v>0.30000000260770299</v>
      </c>
      <c r="CC30">
        <v>2</v>
      </c>
      <c r="CD30" t="s">
        <v>127</v>
      </c>
      <c r="CE30" t="s">
        <v>577</v>
      </c>
      <c r="CF30" t="s">
        <v>129</v>
      </c>
      <c r="CG30">
        <v>1</v>
      </c>
      <c r="CH30">
        <v>25000</v>
      </c>
      <c r="CI30">
        <v>67.7</v>
      </c>
      <c r="CJ30" t="s">
        <v>19</v>
      </c>
    </row>
    <row r="31" spans="66:88">
      <c r="BN31">
        <v>29</v>
      </c>
      <c r="BO31" t="s">
        <v>1574</v>
      </c>
      <c r="BP31" s="4">
        <v>44711</v>
      </c>
      <c r="BQ31" t="s">
        <v>1562</v>
      </c>
      <c r="BR31" t="s">
        <v>1423</v>
      </c>
      <c r="BS31" t="s">
        <v>1333</v>
      </c>
      <c r="BT31" t="s">
        <v>19</v>
      </c>
      <c r="BU31" t="s">
        <v>19</v>
      </c>
      <c r="BV31">
        <v>31.3</v>
      </c>
      <c r="BW31">
        <v>5</v>
      </c>
      <c r="BX31">
        <v>10</v>
      </c>
      <c r="BY31">
        <v>0.2</v>
      </c>
      <c r="BZ31">
        <v>0.5</v>
      </c>
      <c r="CA31">
        <v>0.05</v>
      </c>
      <c r="CB31">
        <v>0.30000000260770299</v>
      </c>
      <c r="CC31">
        <v>2</v>
      </c>
      <c r="CD31" t="s">
        <v>127</v>
      </c>
      <c r="CE31" t="s">
        <v>577</v>
      </c>
      <c r="CF31" t="s">
        <v>129</v>
      </c>
      <c r="CG31">
        <v>1</v>
      </c>
      <c r="CH31">
        <v>25000</v>
      </c>
      <c r="CI31">
        <v>67.7</v>
      </c>
      <c r="CJ31" t="s">
        <v>1576</v>
      </c>
    </row>
    <row r="32" spans="66:88">
      <c r="BN32">
        <v>30</v>
      </c>
      <c r="BO32" t="s">
        <v>1575</v>
      </c>
      <c r="BP32" s="4">
        <v>44711</v>
      </c>
      <c r="BQ32" t="s">
        <v>1562</v>
      </c>
      <c r="BR32" t="s">
        <v>1423</v>
      </c>
      <c r="BS32" t="s">
        <v>1333</v>
      </c>
      <c r="BT32" t="s">
        <v>19</v>
      </c>
      <c r="BU32" t="s">
        <v>19</v>
      </c>
      <c r="BV32">
        <v>40.1</v>
      </c>
      <c r="BW32">
        <v>5</v>
      </c>
      <c r="BX32">
        <v>10</v>
      </c>
      <c r="BY32">
        <v>0.2</v>
      </c>
      <c r="BZ32">
        <v>0.5</v>
      </c>
      <c r="CA32">
        <v>0.05</v>
      </c>
      <c r="CB32">
        <v>0.30000000260770299</v>
      </c>
      <c r="CC32">
        <v>2</v>
      </c>
      <c r="CD32" t="s">
        <v>127</v>
      </c>
      <c r="CE32" t="s">
        <v>577</v>
      </c>
      <c r="CF32" t="s">
        <v>129</v>
      </c>
      <c r="CG32">
        <v>1</v>
      </c>
      <c r="CH32">
        <v>25000</v>
      </c>
      <c r="CI32">
        <v>67.7</v>
      </c>
      <c r="CJ32" t="s">
        <v>1576</v>
      </c>
    </row>
    <row r="33" spans="68:68">
      <c r="BP33" s="4"/>
    </row>
    <row r="34" spans="68:68">
      <c r="BP34" s="4"/>
    </row>
    <row r="35" spans="68:68">
      <c r="BP35" s="4"/>
    </row>
  </sheetData>
  <mergeCells count="7">
    <mergeCell ref="CL1:CN1"/>
    <mergeCell ref="A1:G1"/>
    <mergeCell ref="I1:W1"/>
    <mergeCell ref="Y1:AO1"/>
    <mergeCell ref="AQ1:AW1"/>
    <mergeCell ref="AY1:BL1"/>
    <mergeCell ref="BN1:CJ1"/>
  </mergeCells>
  <phoneticPr fontId="6" type="noConversion"/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DB9EF-657A-4760-AF62-6FD0EDC3D1DF}">
  <dimension ref="A1:CN4"/>
  <sheetViews>
    <sheetView workbookViewId="0">
      <selection activeCell="BR3" sqref="BR3"/>
    </sheetView>
  </sheetViews>
  <sheetFormatPr defaultRowHeight="15"/>
  <cols>
    <col min="1" max="1" width="5.5703125" customWidth="1"/>
    <col min="2" max="2" width="11" customWidth="1"/>
    <col min="3" max="3" width="7" customWidth="1"/>
    <col min="4" max="4" width="10.28515625" bestFit="1" customWidth="1"/>
    <col min="5" max="5" width="8.5703125" bestFit="1" customWidth="1"/>
    <col min="6" max="6" width="12.42578125" customWidth="1"/>
    <col min="7" max="7" width="12.7109375" customWidth="1"/>
    <col min="8" max="8" width="8.5703125" bestFit="1" customWidth="1"/>
    <col min="9" max="9" width="14.42578125" bestFit="1" customWidth="1"/>
    <col min="10" max="10" width="8.42578125" bestFit="1" customWidth="1"/>
    <col min="11" max="11" width="9.7109375" bestFit="1" customWidth="1"/>
    <col min="12" max="12" width="10.85546875" bestFit="1" customWidth="1"/>
    <col min="13" max="13" width="10.28515625" bestFit="1" customWidth="1"/>
    <col min="14" max="14" width="10.85546875" bestFit="1" customWidth="1"/>
    <col min="15" max="15" width="10.28515625" bestFit="1" customWidth="1"/>
    <col min="23" max="23" width="13" bestFit="1" customWidth="1"/>
    <col min="28" max="28" width="11" customWidth="1"/>
    <col min="30" max="30" width="12.7109375" customWidth="1"/>
    <col min="31" max="31" width="11" customWidth="1"/>
    <col min="32" max="32" width="12.42578125" customWidth="1"/>
    <col min="33" max="33" width="11" customWidth="1"/>
    <col min="34" max="34" width="13.5703125" bestFit="1" customWidth="1"/>
    <col min="35" max="36" width="10.28515625" customWidth="1"/>
    <col min="37" max="37" width="16.42578125" customWidth="1"/>
    <col min="38" max="38" width="10.28515625" customWidth="1"/>
    <col min="39" max="39" width="12.140625" customWidth="1"/>
    <col min="40" max="40" width="12" customWidth="1"/>
    <col min="41" max="41" width="11.28515625" customWidth="1"/>
    <col min="42" max="42" width="12.7109375" customWidth="1"/>
    <col min="43" max="43" width="5.42578125" customWidth="1"/>
    <col min="44" max="44" width="10.28515625" customWidth="1"/>
    <col min="45" max="45" width="6.7109375" customWidth="1"/>
    <col min="46" max="46" width="7" customWidth="1"/>
    <col min="47" max="48" width="10.140625" customWidth="1"/>
    <col min="49" max="49" width="12.42578125" customWidth="1"/>
    <col min="51" max="51" width="5.42578125" customWidth="1"/>
    <col min="52" max="52" width="10.28515625" customWidth="1"/>
    <col min="56" max="56" width="10.28515625" customWidth="1"/>
    <col min="58" max="60" width="9.85546875" customWidth="1"/>
    <col min="61" max="61" width="10.140625" customWidth="1"/>
    <col min="62" max="62" width="11.85546875" customWidth="1"/>
    <col min="63" max="63" width="13.28515625" bestFit="1" customWidth="1"/>
    <col min="64" max="64" width="12.7109375" bestFit="1" customWidth="1"/>
    <col min="66" max="66" width="5.7109375" bestFit="1" customWidth="1"/>
    <col min="67" max="67" width="10.28515625" customWidth="1"/>
    <col min="69" max="69" width="15.42578125" customWidth="1"/>
    <col min="70" max="70" width="7.5703125" bestFit="1" customWidth="1"/>
    <col min="71" max="71" width="6.5703125" customWidth="1"/>
    <col min="72" max="72" width="8.85546875" bestFit="1" customWidth="1"/>
    <col min="73" max="73" width="8.5703125" bestFit="1" customWidth="1"/>
    <col min="74" max="74" width="11" customWidth="1"/>
    <col min="75" max="75" width="10.28515625" customWidth="1"/>
    <col min="76" max="76" width="15" bestFit="1" customWidth="1"/>
    <col min="77" max="77" width="10.28515625" customWidth="1"/>
    <col min="78" max="78" width="12.42578125" customWidth="1"/>
    <col min="79" max="79" width="15" bestFit="1" customWidth="1"/>
    <col min="80" max="80" width="11.5703125" customWidth="1"/>
    <col min="82" max="82" width="13" customWidth="1"/>
    <col min="83" max="83" width="15" customWidth="1"/>
    <col min="84" max="84" width="9.42578125" customWidth="1"/>
    <col min="86" max="86" width="12" customWidth="1"/>
    <col min="87" max="87" width="10.28515625" customWidth="1"/>
    <col min="88" max="88" width="12.140625" customWidth="1"/>
    <col min="90" max="90" width="9.85546875" customWidth="1"/>
    <col min="91" max="91" width="9.5703125" customWidth="1"/>
  </cols>
  <sheetData>
    <row r="1" spans="1:92" ht="19.5" thickBot="1">
      <c r="A1" s="92" t="s">
        <v>9</v>
      </c>
      <c r="B1" s="93"/>
      <c r="C1" s="93"/>
      <c r="D1" s="93"/>
      <c r="E1" s="93"/>
      <c r="F1" s="93"/>
      <c r="G1" s="94"/>
      <c r="H1" s="1"/>
      <c r="I1" s="92" t="s">
        <v>10</v>
      </c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4"/>
      <c r="Y1" s="92" t="s">
        <v>48</v>
      </c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4"/>
      <c r="AQ1" s="92" t="s">
        <v>49</v>
      </c>
      <c r="AR1" s="93"/>
      <c r="AS1" s="93"/>
      <c r="AT1" s="93"/>
      <c r="AU1" s="93"/>
      <c r="AV1" s="93"/>
      <c r="AW1" s="93"/>
      <c r="AY1" s="89" t="s">
        <v>13</v>
      </c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1"/>
      <c r="BN1" s="89" t="s">
        <v>50</v>
      </c>
      <c r="BO1" s="90"/>
      <c r="BP1" s="90"/>
      <c r="BQ1" s="90"/>
      <c r="BR1" s="90"/>
      <c r="BS1" s="90"/>
      <c r="BT1" s="90"/>
      <c r="BU1" s="90"/>
      <c r="BV1" s="90"/>
      <c r="BW1" s="90"/>
      <c r="BX1" s="90"/>
      <c r="BY1" s="90"/>
      <c r="BZ1" s="90"/>
      <c r="CA1" s="90"/>
      <c r="CB1" s="90"/>
      <c r="CC1" s="90"/>
      <c r="CD1" s="90"/>
      <c r="CE1" s="90"/>
      <c r="CF1" s="90"/>
      <c r="CG1" s="90"/>
      <c r="CH1" s="90"/>
      <c r="CI1" s="90"/>
      <c r="CJ1" s="91"/>
      <c r="CL1" s="89" t="s">
        <v>430</v>
      </c>
      <c r="CM1" s="90"/>
      <c r="CN1" s="91"/>
    </row>
    <row r="2" spans="1:92">
      <c r="A2" s="5" t="s">
        <v>2</v>
      </c>
      <c r="B2" s="5" t="s">
        <v>51</v>
      </c>
      <c r="C2" s="5" t="s">
        <v>52</v>
      </c>
      <c r="D2" s="5" t="s">
        <v>53</v>
      </c>
      <c r="E2" s="5" t="s">
        <v>54</v>
      </c>
      <c r="F2" s="5" t="s">
        <v>55</v>
      </c>
      <c r="G2" s="5" t="s">
        <v>56</v>
      </c>
      <c r="H2" s="2"/>
      <c r="I2" s="5" t="s">
        <v>2</v>
      </c>
      <c r="J2" s="5" t="s">
        <v>51</v>
      </c>
      <c r="K2" s="5" t="s">
        <v>52</v>
      </c>
      <c r="L2" s="5" t="s">
        <v>57</v>
      </c>
      <c r="M2" s="5" t="s">
        <v>58</v>
      </c>
      <c r="N2" s="5" t="s">
        <v>55</v>
      </c>
      <c r="O2" s="5" t="s">
        <v>59</v>
      </c>
      <c r="P2" s="5" t="s">
        <v>60</v>
      </c>
      <c r="Q2" s="5" t="s">
        <v>61</v>
      </c>
      <c r="R2" s="5" t="s">
        <v>62</v>
      </c>
      <c r="S2" s="5" t="s">
        <v>63</v>
      </c>
      <c r="T2" s="5" t="s">
        <v>69</v>
      </c>
      <c r="U2" s="5" t="s">
        <v>65</v>
      </c>
      <c r="V2" s="5" t="s">
        <v>70</v>
      </c>
      <c r="W2" s="2" t="s">
        <v>56</v>
      </c>
      <c r="Y2" s="5" t="s">
        <v>2</v>
      </c>
      <c r="Z2" s="5" t="s">
        <v>51</v>
      </c>
      <c r="AA2" s="5" t="s">
        <v>52</v>
      </c>
      <c r="AB2" s="5" t="s">
        <v>57</v>
      </c>
      <c r="AC2" s="5" t="s">
        <v>58</v>
      </c>
      <c r="AD2" s="5" t="s">
        <v>55</v>
      </c>
      <c r="AE2" s="5" t="s">
        <v>59</v>
      </c>
      <c r="AF2" s="5" t="s">
        <v>60</v>
      </c>
      <c r="AG2" s="5" t="s">
        <v>67</v>
      </c>
      <c r="AH2" s="5" t="s">
        <v>68</v>
      </c>
      <c r="AI2" s="5" t="s">
        <v>63</v>
      </c>
      <c r="AJ2" s="5" t="s">
        <v>69</v>
      </c>
      <c r="AK2" s="5" t="s">
        <v>65</v>
      </c>
      <c r="AL2" s="5" t="s">
        <v>70</v>
      </c>
      <c r="AM2" s="5" t="s">
        <v>71</v>
      </c>
      <c r="AN2" s="5" t="s">
        <v>72</v>
      </c>
      <c r="AO2" s="5" t="s">
        <v>56</v>
      </c>
      <c r="AQ2" s="5" t="s">
        <v>2</v>
      </c>
      <c r="AR2" s="5" t="s">
        <v>51</v>
      </c>
      <c r="AS2" s="5" t="s">
        <v>52</v>
      </c>
      <c r="AT2" s="5" t="s">
        <v>73</v>
      </c>
      <c r="AU2" s="5" t="s">
        <v>74</v>
      </c>
      <c r="AV2" s="5" t="s">
        <v>432</v>
      </c>
      <c r="AW2" s="5" t="s">
        <v>56</v>
      </c>
      <c r="AY2" t="s">
        <v>2</v>
      </c>
      <c r="AZ2" t="s">
        <v>51</v>
      </c>
      <c r="BA2" t="s">
        <v>76</v>
      </c>
      <c r="BB2" t="s">
        <v>77</v>
      </c>
      <c r="BC2" t="s">
        <v>55</v>
      </c>
      <c r="BD2" t="s">
        <v>66</v>
      </c>
      <c r="BE2" t="s">
        <v>78</v>
      </c>
      <c r="BF2" t="s">
        <v>74</v>
      </c>
      <c r="BG2" t="s">
        <v>60</v>
      </c>
      <c r="BH2" t="s">
        <v>67</v>
      </c>
      <c r="BI2" t="s">
        <v>79</v>
      </c>
      <c r="BJ2" t="s">
        <v>63</v>
      </c>
      <c r="BK2" t="s">
        <v>69</v>
      </c>
      <c r="BL2" t="s">
        <v>56</v>
      </c>
      <c r="BN2" t="s">
        <v>2</v>
      </c>
      <c r="BO2" t="s">
        <v>80</v>
      </c>
      <c r="BP2" t="s">
        <v>52</v>
      </c>
      <c r="BQ2" t="s">
        <v>81</v>
      </c>
      <c r="BR2" t="s">
        <v>73</v>
      </c>
      <c r="BS2" t="s">
        <v>82</v>
      </c>
      <c r="BT2" t="s">
        <v>83</v>
      </c>
      <c r="BU2" t="s">
        <v>84</v>
      </c>
      <c r="BV2" t="s">
        <v>85</v>
      </c>
      <c r="BW2" t="s">
        <v>86</v>
      </c>
      <c r="BX2" t="s">
        <v>433</v>
      </c>
      <c r="BY2" t="s">
        <v>88</v>
      </c>
      <c r="BZ2" t="s">
        <v>89</v>
      </c>
      <c r="CA2" t="s">
        <v>90</v>
      </c>
      <c r="CB2" t="s">
        <v>91</v>
      </c>
      <c r="CC2" t="s">
        <v>92</v>
      </c>
      <c r="CD2" t="s">
        <v>93</v>
      </c>
      <c r="CE2" t="s">
        <v>94</v>
      </c>
      <c r="CF2" t="s">
        <v>95</v>
      </c>
      <c r="CG2" t="s">
        <v>96</v>
      </c>
      <c r="CH2" t="s">
        <v>97</v>
      </c>
      <c r="CI2" t="s">
        <v>98</v>
      </c>
      <c r="CJ2" t="s">
        <v>56</v>
      </c>
      <c r="CL2" t="s">
        <v>434</v>
      </c>
      <c r="CM2" t="s">
        <v>435</v>
      </c>
      <c r="CN2" s="11" t="s">
        <v>436</v>
      </c>
    </row>
    <row r="3" spans="1:92">
      <c r="A3">
        <v>1</v>
      </c>
      <c r="H3" s="3"/>
      <c r="I3">
        <v>1</v>
      </c>
      <c r="W3" s="3"/>
      <c r="Y3">
        <v>1</v>
      </c>
      <c r="AQ3">
        <v>1</v>
      </c>
      <c r="AY3">
        <v>1</v>
      </c>
      <c r="BN3">
        <v>1</v>
      </c>
    </row>
    <row r="4" spans="1:92">
      <c r="H4" s="3"/>
    </row>
  </sheetData>
  <mergeCells count="7">
    <mergeCell ref="CL1:CN1"/>
    <mergeCell ref="BN1:CJ1"/>
    <mergeCell ref="I1:W1"/>
    <mergeCell ref="Y1:AO1"/>
    <mergeCell ref="A1:G1"/>
    <mergeCell ref="AQ1:AW1"/>
    <mergeCell ref="AY1:BL1"/>
  </mergeCells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817D2-2888-4DC2-84A3-363364A9E049}">
  <dimension ref="A1:CN4"/>
  <sheetViews>
    <sheetView workbookViewId="0">
      <selection activeCell="AT4" sqref="AT4"/>
    </sheetView>
  </sheetViews>
  <sheetFormatPr defaultRowHeight="15"/>
  <cols>
    <col min="1" max="1" width="5.5703125" customWidth="1"/>
    <col min="2" max="2" width="11" customWidth="1"/>
    <col min="3" max="3" width="7" customWidth="1"/>
    <col min="4" max="4" width="10.28515625" bestFit="1" customWidth="1"/>
    <col min="5" max="5" width="8.5703125" bestFit="1" customWidth="1"/>
    <col min="6" max="6" width="12.42578125" customWidth="1"/>
    <col min="7" max="7" width="12.7109375" customWidth="1"/>
    <col min="8" max="8" width="8.5703125" bestFit="1" customWidth="1"/>
    <col min="9" max="9" width="14.42578125" bestFit="1" customWidth="1"/>
    <col min="10" max="10" width="8.42578125" bestFit="1" customWidth="1"/>
    <col min="11" max="11" width="9.7109375" bestFit="1" customWidth="1"/>
    <col min="12" max="12" width="10.85546875" bestFit="1" customWidth="1"/>
    <col min="13" max="13" width="10.28515625" bestFit="1" customWidth="1"/>
    <col min="14" max="14" width="10.85546875" bestFit="1" customWidth="1"/>
    <col min="15" max="15" width="10.28515625" bestFit="1" customWidth="1"/>
    <col min="23" max="23" width="13" bestFit="1" customWidth="1"/>
    <col min="28" max="28" width="11" customWidth="1"/>
    <col min="30" max="30" width="12.7109375" customWidth="1"/>
    <col min="31" max="31" width="11" customWidth="1"/>
    <col min="32" max="32" width="12.42578125" customWidth="1"/>
    <col min="33" max="33" width="11" customWidth="1"/>
    <col min="34" max="34" width="13.5703125" bestFit="1" customWidth="1"/>
    <col min="35" max="36" width="10.28515625" customWidth="1"/>
    <col min="37" max="37" width="16.42578125" customWidth="1"/>
    <col min="38" max="38" width="10.28515625" customWidth="1"/>
    <col min="39" max="39" width="12.140625" customWidth="1"/>
    <col min="40" max="40" width="12" customWidth="1"/>
    <col min="41" max="41" width="11.28515625" customWidth="1"/>
    <col min="42" max="42" width="12.7109375" customWidth="1"/>
    <col min="43" max="43" width="5.42578125" customWidth="1"/>
    <col min="44" max="44" width="12" bestFit="1" customWidth="1"/>
    <col min="45" max="45" width="6.7109375" customWidth="1"/>
    <col min="46" max="46" width="7.28515625" bestFit="1" customWidth="1"/>
    <col min="47" max="48" width="10.140625" customWidth="1"/>
    <col min="49" max="49" width="12.42578125" customWidth="1"/>
    <col min="51" max="51" width="5.42578125" customWidth="1"/>
    <col min="52" max="52" width="10.28515625" customWidth="1"/>
    <col min="56" max="56" width="10.28515625" customWidth="1"/>
    <col min="58" max="60" width="9.85546875" customWidth="1"/>
    <col min="61" max="61" width="10.140625" customWidth="1"/>
    <col min="62" max="62" width="11.85546875" customWidth="1"/>
    <col min="63" max="63" width="13.28515625" bestFit="1" customWidth="1"/>
    <col min="64" max="64" width="12.7109375" bestFit="1" customWidth="1"/>
    <col min="66" max="66" width="5.7109375" bestFit="1" customWidth="1"/>
    <col min="67" max="67" width="10.28515625" customWidth="1"/>
    <col min="69" max="69" width="15.42578125" customWidth="1"/>
    <col min="70" max="70" width="7.5703125" bestFit="1" customWidth="1"/>
    <col min="71" max="71" width="6.5703125" customWidth="1"/>
    <col min="72" max="72" width="8.85546875" bestFit="1" customWidth="1"/>
    <col min="73" max="73" width="8.5703125" bestFit="1" customWidth="1"/>
    <col min="74" max="74" width="11" customWidth="1"/>
    <col min="75" max="75" width="10.28515625" customWidth="1"/>
    <col min="76" max="76" width="15" bestFit="1" customWidth="1"/>
    <col min="77" max="77" width="10.28515625" customWidth="1"/>
    <col min="78" max="78" width="12.42578125" customWidth="1"/>
    <col min="79" max="79" width="15" bestFit="1" customWidth="1"/>
    <col min="80" max="80" width="11.5703125" customWidth="1"/>
    <col min="82" max="82" width="13" customWidth="1"/>
    <col min="83" max="83" width="15" customWidth="1"/>
    <col min="84" max="84" width="9.42578125" customWidth="1"/>
    <col min="86" max="86" width="12" customWidth="1"/>
    <col min="87" max="87" width="10.28515625" customWidth="1"/>
    <col min="88" max="88" width="12.140625" customWidth="1"/>
    <col min="90" max="90" width="9.85546875" customWidth="1"/>
    <col min="91" max="91" width="9.5703125" customWidth="1"/>
  </cols>
  <sheetData>
    <row r="1" spans="1:92" ht="19.5" thickBot="1">
      <c r="A1" s="92" t="s">
        <v>9</v>
      </c>
      <c r="B1" s="93"/>
      <c r="C1" s="93"/>
      <c r="D1" s="93"/>
      <c r="E1" s="93"/>
      <c r="F1" s="93"/>
      <c r="G1" s="94"/>
      <c r="H1" s="1"/>
      <c r="I1" s="92" t="s">
        <v>10</v>
      </c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4"/>
      <c r="Y1" s="92" t="s">
        <v>48</v>
      </c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4"/>
      <c r="AQ1" s="92" t="s">
        <v>49</v>
      </c>
      <c r="AR1" s="93"/>
      <c r="AS1" s="93"/>
      <c r="AT1" s="93"/>
      <c r="AU1" s="93"/>
      <c r="AV1" s="93"/>
      <c r="AW1" s="93"/>
      <c r="AY1" s="89" t="s">
        <v>13</v>
      </c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1"/>
      <c r="BN1" s="89" t="s">
        <v>50</v>
      </c>
      <c r="BO1" s="90"/>
      <c r="BP1" s="90"/>
      <c r="BQ1" s="90"/>
      <c r="BR1" s="90"/>
      <c r="BS1" s="90"/>
      <c r="BT1" s="90"/>
      <c r="BU1" s="90"/>
      <c r="BV1" s="90"/>
      <c r="BW1" s="90"/>
      <c r="BX1" s="90"/>
      <c r="BY1" s="90"/>
      <c r="BZ1" s="90"/>
      <c r="CA1" s="90"/>
      <c r="CB1" s="90"/>
      <c r="CC1" s="90"/>
      <c r="CD1" s="90"/>
      <c r="CE1" s="90"/>
      <c r="CF1" s="90"/>
      <c r="CG1" s="90"/>
      <c r="CH1" s="90"/>
      <c r="CI1" s="90"/>
      <c r="CJ1" s="91"/>
      <c r="CL1" s="89" t="s">
        <v>430</v>
      </c>
      <c r="CM1" s="90"/>
      <c r="CN1" s="91"/>
    </row>
    <row r="2" spans="1:92">
      <c r="A2" s="5" t="s">
        <v>2</v>
      </c>
      <c r="B2" s="5" t="s">
        <v>51</v>
      </c>
      <c r="C2" s="5" t="s">
        <v>52</v>
      </c>
      <c r="D2" s="5" t="s">
        <v>53</v>
      </c>
      <c r="E2" s="5" t="s">
        <v>54</v>
      </c>
      <c r="F2" s="5" t="s">
        <v>55</v>
      </c>
      <c r="G2" s="5" t="s">
        <v>56</v>
      </c>
      <c r="H2" s="2"/>
      <c r="I2" s="5" t="s">
        <v>2</v>
      </c>
      <c r="J2" s="5" t="s">
        <v>51</v>
      </c>
      <c r="K2" s="5" t="s">
        <v>52</v>
      </c>
      <c r="L2" s="5" t="s">
        <v>57</v>
      </c>
      <c r="M2" s="5" t="s">
        <v>58</v>
      </c>
      <c r="N2" s="5" t="s">
        <v>55</v>
      </c>
      <c r="O2" s="5" t="s">
        <v>59</v>
      </c>
      <c r="P2" s="5" t="s">
        <v>60</v>
      </c>
      <c r="Q2" s="5" t="s">
        <v>61</v>
      </c>
      <c r="R2" s="5" t="s">
        <v>62</v>
      </c>
      <c r="S2" s="5" t="s">
        <v>63</v>
      </c>
      <c r="T2" s="5" t="s">
        <v>69</v>
      </c>
      <c r="U2" s="5" t="s">
        <v>65</v>
      </c>
      <c r="V2" s="5" t="s">
        <v>70</v>
      </c>
      <c r="W2" s="2" t="s">
        <v>56</v>
      </c>
      <c r="Y2" s="5" t="s">
        <v>2</v>
      </c>
      <c r="Z2" s="5" t="s">
        <v>51</v>
      </c>
      <c r="AA2" s="5" t="s">
        <v>52</v>
      </c>
      <c r="AB2" s="5" t="s">
        <v>57</v>
      </c>
      <c r="AC2" s="5" t="s">
        <v>58</v>
      </c>
      <c r="AD2" s="5" t="s">
        <v>55</v>
      </c>
      <c r="AE2" s="5" t="s">
        <v>59</v>
      </c>
      <c r="AF2" s="5" t="s">
        <v>60</v>
      </c>
      <c r="AG2" s="5" t="s">
        <v>67</v>
      </c>
      <c r="AH2" s="5" t="s">
        <v>68</v>
      </c>
      <c r="AI2" s="5" t="s">
        <v>63</v>
      </c>
      <c r="AJ2" s="5" t="s">
        <v>69</v>
      </c>
      <c r="AK2" s="5" t="s">
        <v>65</v>
      </c>
      <c r="AL2" s="5" t="s">
        <v>70</v>
      </c>
      <c r="AM2" s="5" t="s">
        <v>71</v>
      </c>
      <c r="AN2" s="5" t="s">
        <v>72</v>
      </c>
      <c r="AO2" s="5" t="s">
        <v>56</v>
      </c>
      <c r="AQ2" s="5" t="s">
        <v>2</v>
      </c>
      <c r="AR2" s="5" t="s">
        <v>51</v>
      </c>
      <c r="AS2" s="5" t="s">
        <v>52</v>
      </c>
      <c r="AT2" s="5" t="s">
        <v>73</v>
      </c>
      <c r="AU2" s="5" t="s">
        <v>74</v>
      </c>
      <c r="AV2" s="5" t="s">
        <v>432</v>
      </c>
      <c r="AW2" s="5" t="s">
        <v>56</v>
      </c>
      <c r="AY2" t="s">
        <v>2</v>
      </c>
      <c r="AZ2" t="s">
        <v>51</v>
      </c>
      <c r="BA2" t="s">
        <v>76</v>
      </c>
      <c r="BB2" t="s">
        <v>77</v>
      </c>
      <c r="BC2" t="s">
        <v>55</v>
      </c>
      <c r="BD2" t="s">
        <v>66</v>
      </c>
      <c r="BE2" t="s">
        <v>78</v>
      </c>
      <c r="BF2" t="s">
        <v>74</v>
      </c>
      <c r="BG2" t="s">
        <v>60</v>
      </c>
      <c r="BH2" t="s">
        <v>67</v>
      </c>
      <c r="BI2" t="s">
        <v>79</v>
      </c>
      <c r="BJ2" t="s">
        <v>63</v>
      </c>
      <c r="BK2" t="s">
        <v>69</v>
      </c>
      <c r="BL2" t="s">
        <v>56</v>
      </c>
      <c r="BN2" t="s">
        <v>2</v>
      </c>
      <c r="BO2" t="s">
        <v>80</v>
      </c>
      <c r="BP2" t="s">
        <v>52</v>
      </c>
      <c r="BQ2" t="s">
        <v>81</v>
      </c>
      <c r="BR2" t="s">
        <v>73</v>
      </c>
      <c r="BS2" t="s">
        <v>82</v>
      </c>
      <c r="BT2" t="s">
        <v>83</v>
      </c>
      <c r="BU2" t="s">
        <v>84</v>
      </c>
      <c r="BV2" t="s">
        <v>85</v>
      </c>
      <c r="BW2" t="s">
        <v>86</v>
      </c>
      <c r="BX2" t="s">
        <v>433</v>
      </c>
      <c r="BY2" t="s">
        <v>88</v>
      </c>
      <c r="BZ2" t="s">
        <v>89</v>
      </c>
      <c r="CA2" t="s">
        <v>90</v>
      </c>
      <c r="CB2" t="s">
        <v>91</v>
      </c>
      <c r="CC2" t="s">
        <v>92</v>
      </c>
      <c r="CD2" t="s">
        <v>93</v>
      </c>
      <c r="CE2" t="s">
        <v>94</v>
      </c>
      <c r="CF2" t="s">
        <v>95</v>
      </c>
      <c r="CG2" t="s">
        <v>96</v>
      </c>
      <c r="CH2" t="s">
        <v>97</v>
      </c>
      <c r="CI2" t="s">
        <v>98</v>
      </c>
      <c r="CJ2" t="s">
        <v>56</v>
      </c>
      <c r="CL2" t="s">
        <v>434</v>
      </c>
      <c r="CM2" t="s">
        <v>435</v>
      </c>
      <c r="CN2" s="11" t="s">
        <v>436</v>
      </c>
    </row>
    <row r="3" spans="1:92">
      <c r="A3">
        <v>1</v>
      </c>
      <c r="H3" s="3"/>
      <c r="I3">
        <v>1</v>
      </c>
      <c r="W3" s="3"/>
      <c r="Y3">
        <v>1</v>
      </c>
      <c r="AQ3">
        <v>1</v>
      </c>
      <c r="AR3" t="s">
        <v>1062</v>
      </c>
      <c r="AT3" t="s">
        <v>1455</v>
      </c>
      <c r="AY3">
        <v>1</v>
      </c>
      <c r="BN3">
        <v>1</v>
      </c>
    </row>
    <row r="4" spans="1:92">
      <c r="H4" s="3"/>
    </row>
  </sheetData>
  <mergeCells count="7">
    <mergeCell ref="CL1:CN1"/>
    <mergeCell ref="A1:G1"/>
    <mergeCell ref="I1:W1"/>
    <mergeCell ref="Y1:AO1"/>
    <mergeCell ref="AQ1:AW1"/>
    <mergeCell ref="AY1:BL1"/>
    <mergeCell ref="BN1:CJ1"/>
  </mergeCells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CF50E-C413-4C34-9D99-6CA187F69FC6}">
  <dimension ref="A1:CM121"/>
  <sheetViews>
    <sheetView topLeftCell="AD1" zoomScaleNormal="100" workbookViewId="0">
      <selection activeCell="AF15" sqref="AF15"/>
    </sheetView>
  </sheetViews>
  <sheetFormatPr defaultRowHeight="15"/>
  <cols>
    <col min="1" max="1" width="6" bestFit="1" customWidth="1"/>
    <col min="2" max="2" width="16.85546875" bestFit="1" customWidth="1"/>
    <col min="3" max="3" width="10.7109375" bestFit="1" customWidth="1"/>
    <col min="4" max="4" width="8.5703125" bestFit="1" customWidth="1"/>
    <col min="5" max="5" width="8.85546875" bestFit="1" customWidth="1"/>
    <col min="6" max="6" width="12.85546875" bestFit="1" customWidth="1"/>
    <col min="7" max="7" width="46.42578125" bestFit="1" customWidth="1"/>
    <col min="8" max="8" width="7.7109375" bestFit="1" customWidth="1"/>
    <col min="9" max="9" width="6" bestFit="1" customWidth="1"/>
    <col min="10" max="10" width="11.5703125" bestFit="1" customWidth="1"/>
    <col min="11" max="11" width="10.7109375" bestFit="1" customWidth="1"/>
    <col min="12" max="12" width="13.28515625" bestFit="1" customWidth="1"/>
    <col min="13" max="13" width="11.5703125" bestFit="1" customWidth="1"/>
    <col min="14" max="14" width="12.85546875" bestFit="1" customWidth="1"/>
    <col min="15" max="15" width="12.42578125" bestFit="1" customWidth="1"/>
    <col min="16" max="16" width="10.140625" bestFit="1" customWidth="1"/>
    <col min="17" max="17" width="12" bestFit="1" customWidth="1"/>
    <col min="18" max="18" width="8.7109375" bestFit="1" customWidth="1"/>
    <col min="19" max="19" width="17.28515625" bestFit="1" customWidth="1"/>
    <col min="20" max="20" width="11.28515625" bestFit="1" customWidth="1"/>
    <col min="21" max="21" width="17.85546875" bestFit="1" customWidth="1"/>
    <col min="22" max="22" width="15" bestFit="1" customWidth="1"/>
    <col min="23" max="23" width="35.85546875" bestFit="1" customWidth="1"/>
    <col min="25" max="25" width="5.7109375" bestFit="1" customWidth="1"/>
    <col min="26" max="26" width="11.5703125" bestFit="1" customWidth="1"/>
    <col min="27" max="27" width="11.7109375" bestFit="1" customWidth="1"/>
    <col min="28" max="28" width="13.28515625" bestFit="1" customWidth="1"/>
    <col min="29" max="29" width="11.5703125" bestFit="1" customWidth="1"/>
    <col min="30" max="30" width="12.85546875" bestFit="1" customWidth="1"/>
    <col min="31" max="31" width="15" bestFit="1" customWidth="1"/>
    <col min="32" max="32" width="9.85546875" bestFit="1" customWidth="1"/>
    <col min="33" max="33" width="20.28515625" bestFit="1" customWidth="1"/>
    <col min="34" max="34" width="21" bestFit="1" customWidth="1"/>
    <col min="35" max="35" width="16.7109375" bestFit="1" customWidth="1"/>
    <col min="36" max="36" width="14" bestFit="1" customWidth="1"/>
    <col min="37" max="37" width="17.42578125" bestFit="1" customWidth="1"/>
    <col min="38" max="38" width="16" bestFit="1" customWidth="1"/>
    <col min="39" max="39" width="15" bestFit="1" customWidth="1"/>
    <col min="40" max="40" width="16.28515625" bestFit="1" customWidth="1"/>
    <col min="41" max="41" width="41.140625" bestFit="1" customWidth="1"/>
    <col min="43" max="43" width="5.7109375" bestFit="1" customWidth="1"/>
    <col min="44" max="44" width="11.5703125" bestFit="1" customWidth="1"/>
    <col min="45" max="45" width="10.7109375" bestFit="1" customWidth="1"/>
    <col min="46" max="46" width="10.85546875" bestFit="1" customWidth="1"/>
    <col min="47" max="47" width="12.42578125" bestFit="1" customWidth="1"/>
    <col min="48" max="48" width="17" bestFit="1" customWidth="1"/>
    <col min="49" max="49" width="20.85546875" bestFit="1" customWidth="1"/>
    <col min="53" max="53" width="11.5703125" bestFit="1" customWidth="1"/>
    <col min="55" max="55" width="12.7109375" bestFit="1" customWidth="1"/>
    <col min="56" max="56" width="11.7109375" bestFit="1" customWidth="1"/>
    <col min="57" max="57" width="9.28515625" bestFit="1" customWidth="1"/>
    <col min="58" max="58" width="12.28515625" bestFit="1" customWidth="1"/>
    <col min="59" max="59" width="10.140625" bestFit="1" customWidth="1"/>
    <col min="60" max="60" width="20.5703125" bestFit="1" customWidth="1"/>
    <col min="61" max="61" width="13.85546875" bestFit="1" customWidth="1"/>
    <col min="62" max="62" width="17.28515625" bestFit="1" customWidth="1"/>
    <col min="63" max="63" width="14" bestFit="1" customWidth="1"/>
    <col min="64" max="64" width="30.42578125" bestFit="1" customWidth="1"/>
    <col min="66" max="66" width="5.7109375" bestFit="1" customWidth="1"/>
    <col min="67" max="67" width="12.42578125" bestFit="1" customWidth="1"/>
    <col min="68" max="68" width="11.7109375" bestFit="1" customWidth="1"/>
    <col min="69" max="69" width="17" bestFit="1" customWidth="1"/>
    <col min="70" max="70" width="17" customWidth="1"/>
    <col min="71" max="71" width="7.28515625" bestFit="1" customWidth="1"/>
    <col min="72" max="73" width="9.140625" bestFit="1" customWidth="1"/>
    <col min="74" max="74" width="12" bestFit="1" customWidth="1"/>
    <col min="75" max="75" width="11.7109375" bestFit="1" customWidth="1"/>
    <col min="76" max="76" width="14.7109375" bestFit="1" customWidth="1"/>
    <col min="77" max="77" width="11.85546875" bestFit="1" customWidth="1"/>
    <col min="78" max="78" width="13.85546875" bestFit="1" customWidth="1"/>
    <col min="79" max="79" width="15" bestFit="1" customWidth="1"/>
    <col min="80" max="80" width="21.42578125" bestFit="1" customWidth="1"/>
    <col min="81" max="81" width="8.85546875" bestFit="1" customWidth="1"/>
    <col min="82" max="82" width="14.28515625" bestFit="1" customWidth="1"/>
    <col min="83" max="83" width="16.42578125" bestFit="1" customWidth="1"/>
    <col min="84" max="84" width="10.5703125" bestFit="1" customWidth="1"/>
    <col min="85" max="85" width="8.42578125" bestFit="1" customWidth="1"/>
    <col min="86" max="86" width="17.28515625" bestFit="1" customWidth="1"/>
    <col min="87" max="87" width="11.7109375" bestFit="1" customWidth="1"/>
    <col min="88" max="88" width="43.140625" bestFit="1" customWidth="1"/>
    <col min="90" max="90" width="15.28515625" bestFit="1" customWidth="1"/>
    <col min="91" max="91" width="21.42578125" bestFit="1" customWidth="1"/>
  </cols>
  <sheetData>
    <row r="1" spans="1:91" ht="19.5" thickBot="1">
      <c r="A1" s="92" t="s">
        <v>9</v>
      </c>
      <c r="B1" s="93"/>
      <c r="C1" s="93"/>
      <c r="D1" s="93"/>
      <c r="E1" s="93"/>
      <c r="F1" s="93"/>
      <c r="G1" s="94"/>
      <c r="H1" s="6"/>
      <c r="I1" s="92" t="s">
        <v>10</v>
      </c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4"/>
      <c r="X1" s="1"/>
      <c r="Y1" s="92" t="s">
        <v>48</v>
      </c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4"/>
      <c r="AQ1" s="92" t="s">
        <v>49</v>
      </c>
      <c r="AR1" s="93"/>
      <c r="AS1" s="93"/>
      <c r="AT1" s="93"/>
      <c r="AU1" s="93"/>
      <c r="AV1" s="93"/>
      <c r="AW1" s="93"/>
      <c r="AY1" s="89" t="s">
        <v>13</v>
      </c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1"/>
      <c r="BN1" s="89" t="s">
        <v>50</v>
      </c>
      <c r="BO1" s="90"/>
      <c r="BP1" s="90"/>
      <c r="BQ1" s="90"/>
      <c r="BR1" s="90"/>
      <c r="BS1" s="90"/>
      <c r="BT1" s="90"/>
      <c r="BU1" s="90"/>
      <c r="BV1" s="90"/>
      <c r="BW1" s="90"/>
      <c r="BX1" s="90"/>
      <c r="BY1" s="90"/>
      <c r="BZ1" s="90"/>
      <c r="CA1" s="90"/>
      <c r="CB1" s="90"/>
      <c r="CC1" s="90"/>
      <c r="CD1" s="90"/>
      <c r="CE1" s="90"/>
      <c r="CF1" s="90"/>
      <c r="CG1" s="90"/>
      <c r="CH1" s="90"/>
      <c r="CI1" s="90"/>
      <c r="CJ1" s="91"/>
    </row>
    <row r="2" spans="1:91">
      <c r="A2" s="5" t="s">
        <v>2</v>
      </c>
      <c r="B2" s="5" t="s">
        <v>51</v>
      </c>
      <c r="C2" s="5" t="s">
        <v>52</v>
      </c>
      <c r="D2" s="5" t="s">
        <v>53</v>
      </c>
      <c r="E2" s="5" t="s">
        <v>54</v>
      </c>
      <c r="F2" s="5" t="s">
        <v>55</v>
      </c>
      <c r="G2" s="5" t="s">
        <v>56</v>
      </c>
      <c r="H2" s="5"/>
      <c r="I2" s="5" t="s">
        <v>2</v>
      </c>
      <c r="J2" s="5" t="s">
        <v>51</v>
      </c>
      <c r="K2" s="5" t="s">
        <v>52</v>
      </c>
      <c r="L2" s="5" t="s">
        <v>57</v>
      </c>
      <c r="M2" s="5" t="s">
        <v>58</v>
      </c>
      <c r="N2" s="5" t="s">
        <v>55</v>
      </c>
      <c r="O2" s="5" t="s">
        <v>59</v>
      </c>
      <c r="P2" s="5" t="s">
        <v>60</v>
      </c>
      <c r="Q2" s="5" t="s">
        <v>61</v>
      </c>
      <c r="R2" s="5" t="s">
        <v>62</v>
      </c>
      <c r="S2" s="5" t="s">
        <v>63</v>
      </c>
      <c r="T2" s="5" t="s">
        <v>64</v>
      </c>
      <c r="U2" s="5" t="s">
        <v>65</v>
      </c>
      <c r="V2" s="5" t="s">
        <v>1421</v>
      </c>
      <c r="W2" s="2" t="s">
        <v>56</v>
      </c>
      <c r="X2" s="2"/>
      <c r="Y2" s="5" t="s">
        <v>2</v>
      </c>
      <c r="Z2" s="5" t="s">
        <v>51</v>
      </c>
      <c r="AA2" s="5" t="s">
        <v>52</v>
      </c>
      <c r="AB2" s="5" t="s">
        <v>57</v>
      </c>
      <c r="AC2" s="5" t="s">
        <v>66</v>
      </c>
      <c r="AD2" s="5" t="s">
        <v>55</v>
      </c>
      <c r="AE2" s="5" t="s">
        <v>59</v>
      </c>
      <c r="AF2" s="5" t="s">
        <v>60</v>
      </c>
      <c r="AG2" s="5" t="s">
        <v>67</v>
      </c>
      <c r="AH2" s="5" t="s">
        <v>68</v>
      </c>
      <c r="AI2" s="5" t="s">
        <v>63</v>
      </c>
      <c r="AJ2" s="5" t="s">
        <v>69</v>
      </c>
      <c r="AK2" s="5" t="s">
        <v>65</v>
      </c>
      <c r="AL2" s="5" t="s">
        <v>70</v>
      </c>
      <c r="AM2" s="5" t="s">
        <v>71</v>
      </c>
      <c r="AN2" s="5" t="s">
        <v>72</v>
      </c>
      <c r="AO2" s="5" t="s">
        <v>56</v>
      </c>
      <c r="AQ2" s="5" t="s">
        <v>2</v>
      </c>
      <c r="AR2" s="5" t="s">
        <v>51</v>
      </c>
      <c r="AS2" s="5" t="s">
        <v>52</v>
      </c>
      <c r="AT2" s="5" t="s">
        <v>73</v>
      </c>
      <c r="AU2" s="5" t="s">
        <v>74</v>
      </c>
      <c r="AV2" s="5" t="s">
        <v>75</v>
      </c>
      <c r="AW2" s="5" t="s">
        <v>56</v>
      </c>
      <c r="AY2" t="s">
        <v>2</v>
      </c>
      <c r="AZ2" t="s">
        <v>51</v>
      </c>
      <c r="BA2" t="s">
        <v>76</v>
      </c>
      <c r="BB2" t="s">
        <v>77</v>
      </c>
      <c r="BC2" t="s">
        <v>55</v>
      </c>
      <c r="BD2" t="s">
        <v>66</v>
      </c>
      <c r="BE2" t="s">
        <v>78</v>
      </c>
      <c r="BF2" t="s">
        <v>74</v>
      </c>
      <c r="BG2" t="s">
        <v>60</v>
      </c>
      <c r="BH2" t="s">
        <v>67</v>
      </c>
      <c r="BI2" t="s">
        <v>79</v>
      </c>
      <c r="BJ2" t="s">
        <v>63</v>
      </c>
      <c r="BK2" t="s">
        <v>69</v>
      </c>
      <c r="BL2" t="s">
        <v>56</v>
      </c>
      <c r="BN2" t="s">
        <v>2</v>
      </c>
      <c r="BO2" t="s">
        <v>80</v>
      </c>
      <c r="BP2" t="s">
        <v>52</v>
      </c>
      <c r="BQ2" t="s">
        <v>81</v>
      </c>
      <c r="BR2" t="s">
        <v>73</v>
      </c>
      <c r="BS2" t="s">
        <v>82</v>
      </c>
      <c r="BT2" t="s">
        <v>83</v>
      </c>
      <c r="BU2" t="s">
        <v>84</v>
      </c>
      <c r="BV2" t="s">
        <v>85</v>
      </c>
      <c r="BW2" t="s">
        <v>86</v>
      </c>
      <c r="BX2" t="s">
        <v>87</v>
      </c>
      <c r="BY2" t="s">
        <v>88</v>
      </c>
      <c r="BZ2" t="s">
        <v>89</v>
      </c>
      <c r="CA2" t="s">
        <v>90</v>
      </c>
      <c r="CB2" t="s">
        <v>1499</v>
      </c>
      <c r="CC2" t="s">
        <v>92</v>
      </c>
      <c r="CD2" t="s">
        <v>93</v>
      </c>
      <c r="CE2" t="s">
        <v>94</v>
      </c>
      <c r="CF2" t="s">
        <v>95</v>
      </c>
      <c r="CG2" t="s">
        <v>96</v>
      </c>
      <c r="CH2" t="s">
        <v>1497</v>
      </c>
      <c r="CI2" t="s">
        <v>1495</v>
      </c>
      <c r="CJ2" t="s">
        <v>56</v>
      </c>
      <c r="CL2" t="s">
        <v>1494</v>
      </c>
      <c r="CM2" s="79" t="s">
        <v>132</v>
      </c>
    </row>
    <row r="3" spans="1:91">
      <c r="A3">
        <v>1</v>
      </c>
      <c r="B3" t="s">
        <v>99</v>
      </c>
      <c r="C3" s="4">
        <v>44389</v>
      </c>
      <c r="D3" t="s">
        <v>100</v>
      </c>
      <c r="E3" t="s">
        <v>101</v>
      </c>
      <c r="F3" t="s">
        <v>102</v>
      </c>
      <c r="G3" t="s">
        <v>103</v>
      </c>
      <c r="I3">
        <v>1</v>
      </c>
      <c r="J3" t="s">
        <v>104</v>
      </c>
      <c r="K3" s="4">
        <v>44390</v>
      </c>
      <c r="L3" t="s">
        <v>105</v>
      </c>
      <c r="M3" t="s">
        <v>106</v>
      </c>
      <c r="N3" t="s">
        <v>107</v>
      </c>
      <c r="O3" t="s">
        <v>108</v>
      </c>
      <c r="Q3">
        <f>Table4[[#This Row],[Drive-Freq '[kHz']]]/0.98</f>
        <v>300.6887755102041</v>
      </c>
      <c r="R3">
        <v>20</v>
      </c>
      <c r="S3">
        <v>0.1</v>
      </c>
      <c r="T3">
        <v>0.35</v>
      </c>
      <c r="U3">
        <v>294.67500000000001</v>
      </c>
      <c r="V3">
        <v>0.75</v>
      </c>
      <c r="W3" s="7" t="s">
        <v>109</v>
      </c>
      <c r="X3" s="3"/>
      <c r="Y3">
        <v>1</v>
      </c>
      <c r="Z3" t="s">
        <v>110</v>
      </c>
      <c r="AA3" s="4">
        <v>44382</v>
      </c>
      <c r="AB3" t="s">
        <v>1422</v>
      </c>
      <c r="AC3" t="s">
        <v>111</v>
      </c>
      <c r="AD3" t="s">
        <v>112</v>
      </c>
      <c r="AE3" t="s">
        <v>113</v>
      </c>
      <c r="AF3" t="s">
        <v>19</v>
      </c>
      <c r="AG3" t="s">
        <v>19</v>
      </c>
      <c r="AH3" t="s">
        <v>19</v>
      </c>
      <c r="AI3" t="s">
        <v>19</v>
      </c>
      <c r="AJ3" t="s">
        <v>19</v>
      </c>
      <c r="AK3" t="s">
        <v>19</v>
      </c>
      <c r="AL3" t="s">
        <v>19</v>
      </c>
      <c r="AM3" t="s">
        <v>19</v>
      </c>
      <c r="AN3" t="s">
        <v>19</v>
      </c>
      <c r="AO3" t="s">
        <v>114</v>
      </c>
      <c r="AQ3">
        <v>1</v>
      </c>
      <c r="AR3" t="s">
        <v>115</v>
      </c>
      <c r="AS3" s="4">
        <v>44390</v>
      </c>
      <c r="AT3" t="s">
        <v>116</v>
      </c>
      <c r="AU3" t="s">
        <v>108</v>
      </c>
      <c r="AV3" s="8" t="s">
        <v>117</v>
      </c>
      <c r="AW3" t="s">
        <v>118</v>
      </c>
      <c r="AY3">
        <v>1</v>
      </c>
      <c r="AZ3" t="s">
        <v>119</v>
      </c>
      <c r="BA3" s="4">
        <v>44391</v>
      </c>
      <c r="BB3" t="s">
        <v>120</v>
      </c>
      <c r="BC3" t="s">
        <v>112</v>
      </c>
      <c r="BD3" t="s">
        <v>121</v>
      </c>
      <c r="BE3" t="s">
        <v>122</v>
      </c>
      <c r="BF3" t="s">
        <v>108</v>
      </c>
      <c r="BG3">
        <v>53.5</v>
      </c>
      <c r="BH3">
        <v>56.68</v>
      </c>
      <c r="BI3">
        <v>30</v>
      </c>
      <c r="BJ3">
        <v>0.3</v>
      </c>
      <c r="BK3">
        <v>0.2</v>
      </c>
      <c r="BL3" t="s">
        <v>123</v>
      </c>
      <c r="BN3">
        <v>1</v>
      </c>
      <c r="BO3" t="s">
        <v>124</v>
      </c>
      <c r="BP3" s="4">
        <v>44398</v>
      </c>
      <c r="BQ3" t="s">
        <v>125</v>
      </c>
      <c r="BR3" t="s">
        <v>82</v>
      </c>
      <c r="BS3">
        <v>1</v>
      </c>
      <c r="BT3">
        <v>2.9895999999999998</v>
      </c>
      <c r="BU3">
        <v>1.2988</v>
      </c>
      <c r="BV3">
        <v>35</v>
      </c>
      <c r="BW3">
        <v>5</v>
      </c>
      <c r="BX3">
        <v>10</v>
      </c>
      <c r="BY3">
        <v>0.2</v>
      </c>
      <c r="BZ3">
        <v>0.5</v>
      </c>
      <c r="CA3">
        <v>0.05</v>
      </c>
      <c r="CB3">
        <v>1</v>
      </c>
      <c r="CC3">
        <v>6</v>
      </c>
      <c r="CD3" t="s">
        <v>127</v>
      </c>
      <c r="CE3" t="s">
        <v>128</v>
      </c>
      <c r="CF3" t="s">
        <v>129</v>
      </c>
      <c r="CG3" t="s">
        <v>130</v>
      </c>
      <c r="CH3">
        <v>0</v>
      </c>
      <c r="CI3">
        <v>1</v>
      </c>
      <c r="CJ3" t="s">
        <v>133</v>
      </c>
      <c r="CL3" t="s">
        <v>1496</v>
      </c>
      <c r="CM3" s="79" t="s">
        <v>131</v>
      </c>
    </row>
    <row r="4" spans="1:91">
      <c r="A4">
        <v>2</v>
      </c>
      <c r="B4" t="s">
        <v>134</v>
      </c>
      <c r="C4" s="4">
        <v>44389</v>
      </c>
      <c r="D4" t="s">
        <v>100</v>
      </c>
      <c r="E4" t="s">
        <v>101</v>
      </c>
      <c r="F4" t="s">
        <v>102</v>
      </c>
      <c r="G4" t="s">
        <v>135</v>
      </c>
      <c r="I4">
        <v>2</v>
      </c>
      <c r="J4" t="s">
        <v>136</v>
      </c>
      <c r="K4" s="4">
        <v>44396</v>
      </c>
      <c r="L4" t="s">
        <v>105</v>
      </c>
      <c r="M4" t="s">
        <v>106</v>
      </c>
      <c r="N4" t="s">
        <v>137</v>
      </c>
      <c r="O4" t="s">
        <v>138</v>
      </c>
      <c r="Q4">
        <f>Table4[[#This Row],[Drive-Freq '[kHz']]]/0.98</f>
        <v>284.69387755102042</v>
      </c>
      <c r="R4">
        <v>10</v>
      </c>
      <c r="S4">
        <v>0.1</v>
      </c>
      <c r="T4">
        <v>0.35</v>
      </c>
      <c r="U4">
        <v>279</v>
      </c>
      <c r="V4">
        <v>0.75</v>
      </c>
      <c r="W4" t="s">
        <v>139</v>
      </c>
      <c r="Y4">
        <v>2</v>
      </c>
      <c r="Z4" t="s">
        <v>140</v>
      </c>
      <c r="AA4" s="4">
        <v>44382</v>
      </c>
      <c r="AB4" t="s">
        <v>1422</v>
      </c>
      <c r="AC4" t="s">
        <v>141</v>
      </c>
      <c r="AD4" t="s">
        <v>112</v>
      </c>
      <c r="AE4" t="s">
        <v>113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142</v>
      </c>
      <c r="AQ4">
        <v>2</v>
      </c>
      <c r="AR4" t="s">
        <v>143</v>
      </c>
      <c r="AS4" s="4">
        <v>44390</v>
      </c>
      <c r="AT4" t="s">
        <v>116</v>
      </c>
      <c r="AU4" t="s">
        <v>108</v>
      </c>
      <c r="AV4" t="s">
        <v>19</v>
      </c>
      <c r="AW4" t="s">
        <v>144</v>
      </c>
      <c r="AY4">
        <v>2</v>
      </c>
      <c r="AZ4" t="s">
        <v>145</v>
      </c>
      <c r="BA4" s="4">
        <v>44391</v>
      </c>
      <c r="BB4" t="s">
        <v>120</v>
      </c>
      <c r="BC4" t="s">
        <v>112</v>
      </c>
      <c r="BD4" t="s">
        <v>121</v>
      </c>
      <c r="BE4" t="s">
        <v>122</v>
      </c>
      <c r="BF4" t="s">
        <v>108</v>
      </c>
      <c r="BG4">
        <v>53.5</v>
      </c>
      <c r="BH4">
        <v>56.68</v>
      </c>
      <c r="BI4">
        <v>40</v>
      </c>
      <c r="BJ4">
        <v>0.3</v>
      </c>
      <c r="BK4">
        <v>0.3</v>
      </c>
      <c r="BL4" t="s">
        <v>146</v>
      </c>
      <c r="BN4">
        <v>2</v>
      </c>
      <c r="BO4" t="s">
        <v>147</v>
      </c>
      <c r="BP4" s="4">
        <v>44398</v>
      </c>
      <c r="BQ4" t="s">
        <v>125</v>
      </c>
      <c r="BR4" t="s">
        <v>82</v>
      </c>
      <c r="BS4">
        <v>2</v>
      </c>
      <c r="BT4">
        <v>7.6191000000000004</v>
      </c>
      <c r="BU4">
        <v>3.8037000000000001</v>
      </c>
      <c r="BV4">
        <v>35</v>
      </c>
      <c r="BW4">
        <v>5</v>
      </c>
      <c r="BX4">
        <v>10</v>
      </c>
      <c r="BY4">
        <v>0.2</v>
      </c>
      <c r="BZ4">
        <v>0.5</v>
      </c>
      <c r="CA4">
        <v>0.05</v>
      </c>
      <c r="CB4">
        <v>1</v>
      </c>
      <c r="CC4">
        <v>6</v>
      </c>
      <c r="CD4" t="s">
        <v>127</v>
      </c>
      <c r="CE4" t="s">
        <v>128</v>
      </c>
      <c r="CF4" t="s">
        <v>129</v>
      </c>
      <c r="CG4" t="s">
        <v>130</v>
      </c>
      <c r="CH4">
        <v>0</v>
      </c>
      <c r="CI4">
        <v>1</v>
      </c>
      <c r="CJ4" t="s">
        <v>148</v>
      </c>
      <c r="CL4" t="s">
        <v>1498</v>
      </c>
      <c r="CM4" s="79" t="s">
        <v>126</v>
      </c>
    </row>
    <row r="5" spans="1:91">
      <c r="A5">
        <v>3</v>
      </c>
      <c r="B5" t="s">
        <v>149</v>
      </c>
      <c r="C5" s="4">
        <v>44389</v>
      </c>
      <c r="D5" t="s">
        <v>100</v>
      </c>
      <c r="E5" t="s">
        <v>101</v>
      </c>
      <c r="F5" t="s">
        <v>102</v>
      </c>
      <c r="G5" t="s">
        <v>150</v>
      </c>
      <c r="I5" s="12">
        <v>3</v>
      </c>
      <c r="J5" s="7" t="s">
        <v>151</v>
      </c>
      <c r="K5" s="10">
        <v>44403</v>
      </c>
      <c r="L5" t="s">
        <v>105</v>
      </c>
      <c r="M5" s="7" t="s">
        <v>106</v>
      </c>
      <c r="N5" t="s">
        <v>137</v>
      </c>
      <c r="O5" s="7" t="s">
        <v>152</v>
      </c>
      <c r="P5" s="7">
        <v>6.63</v>
      </c>
      <c r="Q5" s="7" t="s">
        <v>19</v>
      </c>
      <c r="R5">
        <v>20</v>
      </c>
      <c r="S5">
        <v>0.3</v>
      </c>
      <c r="T5">
        <v>0.7</v>
      </c>
      <c r="U5" t="s">
        <v>19</v>
      </c>
      <c r="V5">
        <v>1</v>
      </c>
      <c r="W5" t="s">
        <v>153</v>
      </c>
      <c r="Y5">
        <v>3</v>
      </c>
      <c r="Z5" t="s">
        <v>154</v>
      </c>
      <c r="AA5" s="4">
        <v>44382</v>
      </c>
      <c r="AB5" t="s">
        <v>1422</v>
      </c>
      <c r="AC5" t="s">
        <v>111</v>
      </c>
      <c r="AD5" t="s">
        <v>112</v>
      </c>
      <c r="AE5" t="s">
        <v>155</v>
      </c>
      <c r="AF5" t="s">
        <v>19</v>
      </c>
      <c r="AG5" t="s">
        <v>19</v>
      </c>
      <c r="AH5" t="s">
        <v>19</v>
      </c>
      <c r="AI5" t="s">
        <v>19</v>
      </c>
      <c r="AJ5" t="s">
        <v>19</v>
      </c>
      <c r="AK5" t="s">
        <v>19</v>
      </c>
      <c r="AL5" t="s">
        <v>19</v>
      </c>
      <c r="AM5" t="s">
        <v>19</v>
      </c>
      <c r="AN5" t="s">
        <v>19</v>
      </c>
      <c r="AO5" t="s">
        <v>156</v>
      </c>
      <c r="AQ5">
        <v>3</v>
      </c>
      <c r="AR5" t="s">
        <v>157</v>
      </c>
      <c r="AS5" s="4">
        <v>44390</v>
      </c>
      <c r="AT5" t="s">
        <v>158</v>
      </c>
      <c r="AU5" t="s">
        <v>108</v>
      </c>
      <c r="AV5" s="8" t="s">
        <v>159</v>
      </c>
      <c r="AW5" t="s">
        <v>160</v>
      </c>
      <c r="AY5">
        <v>3</v>
      </c>
      <c r="AZ5" t="s">
        <v>161</v>
      </c>
      <c r="BA5" s="4">
        <v>44391</v>
      </c>
      <c r="BB5" t="s">
        <v>120</v>
      </c>
      <c r="BC5" t="s">
        <v>112</v>
      </c>
      <c r="BD5" t="s">
        <v>121</v>
      </c>
      <c r="BE5" t="s">
        <v>122</v>
      </c>
      <c r="BF5" t="s">
        <v>108</v>
      </c>
      <c r="BG5">
        <v>53.5</v>
      </c>
      <c r="BH5">
        <v>56.68</v>
      </c>
      <c r="BI5">
        <v>-50</v>
      </c>
      <c r="BJ5">
        <v>0.3</v>
      </c>
      <c r="BK5">
        <v>0.3</v>
      </c>
      <c r="BL5" t="s">
        <v>162</v>
      </c>
      <c r="BN5">
        <v>3</v>
      </c>
      <c r="BO5" t="s">
        <v>163</v>
      </c>
      <c r="BP5" s="4">
        <v>44398</v>
      </c>
      <c r="BQ5" t="s">
        <v>125</v>
      </c>
      <c r="BR5" t="s">
        <v>82</v>
      </c>
      <c r="BS5">
        <v>3</v>
      </c>
      <c r="BT5">
        <v>11.521000000000001</v>
      </c>
      <c r="BU5">
        <v>3.0127000000000002</v>
      </c>
      <c r="BV5">
        <v>35</v>
      </c>
      <c r="BW5">
        <v>5</v>
      </c>
      <c r="BX5">
        <v>10</v>
      </c>
      <c r="BY5">
        <v>0.2</v>
      </c>
      <c r="BZ5">
        <v>0.5</v>
      </c>
      <c r="CA5">
        <v>0.05</v>
      </c>
      <c r="CB5">
        <v>1</v>
      </c>
      <c r="CC5">
        <v>6</v>
      </c>
      <c r="CD5" t="s">
        <v>127</v>
      </c>
      <c r="CE5" t="s">
        <v>128</v>
      </c>
      <c r="CF5" t="s">
        <v>129</v>
      </c>
      <c r="CG5" t="s">
        <v>130</v>
      </c>
      <c r="CH5">
        <v>0</v>
      </c>
      <c r="CI5">
        <v>1</v>
      </c>
      <c r="CJ5" t="s">
        <v>148</v>
      </c>
    </row>
    <row r="6" spans="1:91">
      <c r="I6">
        <v>4</v>
      </c>
      <c r="J6" s="7" t="s">
        <v>164</v>
      </c>
      <c r="K6" s="10">
        <v>44410</v>
      </c>
      <c r="L6" s="7" t="s">
        <v>105</v>
      </c>
      <c r="M6" s="7" t="s">
        <v>106</v>
      </c>
      <c r="N6" s="7" t="s">
        <v>137</v>
      </c>
      <c r="O6" s="7" t="s">
        <v>165</v>
      </c>
      <c r="P6" s="7">
        <v>5.76</v>
      </c>
      <c r="Q6" s="7">
        <f>Table4[[#This Row],[Drive-Freq '[kHz']]]/0.98</f>
        <v>265.83775510204083</v>
      </c>
      <c r="R6" s="7">
        <v>20</v>
      </c>
      <c r="S6" s="7">
        <v>0.15</v>
      </c>
      <c r="T6" s="7">
        <v>0.5</v>
      </c>
      <c r="U6" s="7">
        <v>260.52100000000002</v>
      </c>
      <c r="V6" s="7">
        <v>1</v>
      </c>
      <c r="W6" s="7" t="s">
        <v>166</v>
      </c>
      <c r="Y6">
        <v>4</v>
      </c>
      <c r="Z6" t="s">
        <v>167</v>
      </c>
      <c r="AA6" s="4">
        <v>44382</v>
      </c>
      <c r="AB6" t="s">
        <v>1422</v>
      </c>
      <c r="AC6" t="s">
        <v>168</v>
      </c>
      <c r="AD6" t="s">
        <v>112</v>
      </c>
      <c r="AE6" t="s">
        <v>155</v>
      </c>
      <c r="AF6" t="s">
        <v>19</v>
      </c>
      <c r="AG6" t="s">
        <v>19</v>
      </c>
      <c r="AH6" t="s">
        <v>19</v>
      </c>
      <c r="AI6" t="s">
        <v>19</v>
      </c>
      <c r="AJ6" t="s">
        <v>19</v>
      </c>
      <c r="AK6" t="s">
        <v>19</v>
      </c>
      <c r="AL6" t="s">
        <v>19</v>
      </c>
      <c r="AM6" t="s">
        <v>19</v>
      </c>
      <c r="AN6" t="s">
        <v>19</v>
      </c>
      <c r="AO6" t="s">
        <v>169</v>
      </c>
      <c r="AQ6">
        <v>4</v>
      </c>
      <c r="AR6" t="s">
        <v>19</v>
      </c>
      <c r="AS6" s="4">
        <v>44390</v>
      </c>
      <c r="AT6" t="s">
        <v>14</v>
      </c>
      <c r="AU6" t="s">
        <v>108</v>
      </c>
      <c r="AV6" t="s">
        <v>170</v>
      </c>
      <c r="AW6" t="s">
        <v>171</v>
      </c>
      <c r="AY6">
        <v>4</v>
      </c>
      <c r="AZ6" t="s">
        <v>172</v>
      </c>
      <c r="BA6" s="4">
        <v>44391</v>
      </c>
      <c r="BB6" t="s">
        <v>120</v>
      </c>
      <c r="BC6" t="s">
        <v>112</v>
      </c>
      <c r="BD6" t="s">
        <v>168</v>
      </c>
      <c r="BE6" t="s">
        <v>122</v>
      </c>
      <c r="BF6" t="s">
        <v>108</v>
      </c>
      <c r="BG6">
        <v>53.5</v>
      </c>
      <c r="BH6">
        <v>56.68</v>
      </c>
      <c r="BI6">
        <v>50</v>
      </c>
      <c r="BJ6">
        <v>0.6</v>
      </c>
      <c r="BK6">
        <v>0.3</v>
      </c>
      <c r="BL6" t="s">
        <v>173</v>
      </c>
      <c r="BN6">
        <v>4</v>
      </c>
      <c r="BO6" t="s">
        <v>174</v>
      </c>
      <c r="BP6" s="4">
        <v>44398</v>
      </c>
      <c r="BQ6" t="s">
        <v>125</v>
      </c>
      <c r="BR6" t="s">
        <v>82</v>
      </c>
      <c r="BS6">
        <v>4</v>
      </c>
      <c r="BT6">
        <v>13.505000000000001</v>
      </c>
      <c r="BU6">
        <v>14.153</v>
      </c>
      <c r="BV6">
        <v>35</v>
      </c>
      <c r="BW6">
        <v>5</v>
      </c>
      <c r="BX6">
        <v>10</v>
      </c>
      <c r="BY6">
        <v>0.2</v>
      </c>
      <c r="BZ6">
        <v>0.5</v>
      </c>
      <c r="CA6">
        <v>0.05</v>
      </c>
      <c r="CB6">
        <v>1</v>
      </c>
      <c r="CC6">
        <v>6</v>
      </c>
      <c r="CD6" t="s">
        <v>127</v>
      </c>
      <c r="CE6" t="s">
        <v>128</v>
      </c>
      <c r="CF6" t="s">
        <v>129</v>
      </c>
      <c r="CG6" t="s">
        <v>130</v>
      </c>
      <c r="CH6">
        <v>0</v>
      </c>
      <c r="CI6">
        <v>1</v>
      </c>
      <c r="CJ6" t="s">
        <v>175</v>
      </c>
      <c r="CL6" t="s">
        <v>1500</v>
      </c>
      <c r="CM6" t="s">
        <v>1502</v>
      </c>
    </row>
    <row r="7" spans="1:91">
      <c r="I7">
        <v>5</v>
      </c>
      <c r="J7" t="s">
        <v>176</v>
      </c>
      <c r="K7" s="4">
        <v>44411</v>
      </c>
      <c r="L7" t="s">
        <v>177</v>
      </c>
      <c r="M7" t="s">
        <v>106</v>
      </c>
      <c r="N7" s="7" t="s">
        <v>137</v>
      </c>
      <c r="O7" s="7" t="s">
        <v>165</v>
      </c>
      <c r="P7" s="7">
        <v>5.76</v>
      </c>
      <c r="Q7" s="7">
        <f>Table4[[#This Row],[Drive-Freq '[kHz']]]/0.98</f>
        <v>265.83775510204083</v>
      </c>
      <c r="R7" s="7">
        <v>25</v>
      </c>
      <c r="S7" s="7">
        <v>0.15</v>
      </c>
      <c r="T7">
        <v>0.5</v>
      </c>
      <c r="U7" s="7">
        <v>260.52100000000002</v>
      </c>
      <c r="V7">
        <v>1</v>
      </c>
      <c r="W7" t="s">
        <v>178</v>
      </c>
      <c r="Y7">
        <v>5</v>
      </c>
      <c r="Z7" t="s">
        <v>179</v>
      </c>
      <c r="AA7" s="4">
        <v>44390</v>
      </c>
      <c r="AB7" t="s">
        <v>1422</v>
      </c>
      <c r="AC7" t="s">
        <v>180</v>
      </c>
      <c r="AD7" t="s">
        <v>112</v>
      </c>
      <c r="AE7" t="s">
        <v>108</v>
      </c>
      <c r="AF7">
        <v>53.5</v>
      </c>
      <c r="AG7">
        <v>56.68</v>
      </c>
      <c r="AH7">
        <v>61.78</v>
      </c>
      <c r="AI7">
        <v>0.2</v>
      </c>
      <c r="AJ7">
        <v>0.3</v>
      </c>
      <c r="AK7">
        <v>11.763</v>
      </c>
      <c r="AL7">
        <v>2</v>
      </c>
      <c r="AM7" s="9">
        <v>2.0000000000000001E-4</v>
      </c>
      <c r="AN7" s="9">
        <v>0.01</v>
      </c>
      <c r="AO7" t="s">
        <v>181</v>
      </c>
      <c r="AQ7">
        <v>5</v>
      </c>
      <c r="AR7" t="s">
        <v>182</v>
      </c>
      <c r="AS7" s="4">
        <v>44396</v>
      </c>
      <c r="AT7" t="s">
        <v>116</v>
      </c>
      <c r="AU7" t="s">
        <v>138</v>
      </c>
      <c r="AV7" s="8" t="s">
        <v>183</v>
      </c>
      <c r="AW7" t="s">
        <v>118</v>
      </c>
      <c r="AY7">
        <v>5</v>
      </c>
      <c r="AZ7" t="s">
        <v>184</v>
      </c>
      <c r="BA7" s="4">
        <v>44391</v>
      </c>
      <c r="BB7" t="s">
        <v>120</v>
      </c>
      <c r="BC7" t="s">
        <v>112</v>
      </c>
      <c r="BD7" t="s">
        <v>168</v>
      </c>
      <c r="BE7" t="s">
        <v>122</v>
      </c>
      <c r="BF7" t="s">
        <v>108</v>
      </c>
      <c r="BG7">
        <v>53.5</v>
      </c>
      <c r="BH7">
        <v>56.68</v>
      </c>
      <c r="BI7">
        <v>50</v>
      </c>
      <c r="BJ7">
        <v>0.6</v>
      </c>
      <c r="BK7">
        <v>0.3</v>
      </c>
      <c r="BL7" t="s">
        <v>185</v>
      </c>
      <c r="BN7">
        <v>5</v>
      </c>
      <c r="BO7" t="s">
        <v>186</v>
      </c>
      <c r="BP7" s="4">
        <v>44398</v>
      </c>
      <c r="BQ7" t="s">
        <v>125</v>
      </c>
      <c r="BR7" t="s">
        <v>82</v>
      </c>
      <c r="BS7">
        <v>5</v>
      </c>
      <c r="BT7">
        <v>14.696</v>
      </c>
      <c r="BU7">
        <v>17.515000000000001</v>
      </c>
      <c r="BV7">
        <v>35</v>
      </c>
      <c r="BW7">
        <v>5</v>
      </c>
      <c r="BX7">
        <v>10</v>
      </c>
      <c r="BY7">
        <v>0.2</v>
      </c>
      <c r="BZ7">
        <v>0.5</v>
      </c>
      <c r="CA7">
        <v>0.05</v>
      </c>
      <c r="CB7">
        <v>1</v>
      </c>
      <c r="CC7">
        <v>6</v>
      </c>
      <c r="CD7" t="s">
        <v>127</v>
      </c>
      <c r="CE7" t="s">
        <v>128</v>
      </c>
      <c r="CF7" t="s">
        <v>129</v>
      </c>
      <c r="CG7" t="s">
        <v>130</v>
      </c>
      <c r="CH7">
        <v>0</v>
      </c>
      <c r="CI7">
        <v>1</v>
      </c>
      <c r="CJ7" t="s">
        <v>187</v>
      </c>
    </row>
    <row r="8" spans="1:91">
      <c r="Y8">
        <v>6</v>
      </c>
      <c r="Z8" t="s">
        <v>188</v>
      </c>
      <c r="AA8" s="4">
        <v>44390</v>
      </c>
      <c r="AB8" t="s">
        <v>1422</v>
      </c>
      <c r="AC8" t="s">
        <v>168</v>
      </c>
      <c r="AD8" t="s">
        <v>112</v>
      </c>
      <c r="AE8" t="s">
        <v>108</v>
      </c>
      <c r="AF8">
        <v>53.5</v>
      </c>
      <c r="AG8">
        <v>56.68</v>
      </c>
      <c r="AH8">
        <v>61.78</v>
      </c>
      <c r="AI8">
        <v>0.5</v>
      </c>
      <c r="AJ8">
        <v>0.3</v>
      </c>
      <c r="AK8">
        <v>11.763</v>
      </c>
      <c r="AL8">
        <v>2</v>
      </c>
      <c r="AM8" s="9">
        <v>2.0000000000000001E-4</v>
      </c>
      <c r="AN8" s="9">
        <v>0.01</v>
      </c>
      <c r="AO8" t="s">
        <v>189</v>
      </c>
      <c r="AQ8">
        <v>6</v>
      </c>
      <c r="AR8" t="s">
        <v>190</v>
      </c>
      <c r="AS8" s="4">
        <v>44396</v>
      </c>
      <c r="AT8" t="s">
        <v>116</v>
      </c>
      <c r="AU8" t="s">
        <v>138</v>
      </c>
      <c r="AV8" t="s">
        <v>19</v>
      </c>
      <c r="AW8" t="s">
        <v>144</v>
      </c>
      <c r="BN8">
        <v>6</v>
      </c>
      <c r="BO8" t="s">
        <v>191</v>
      </c>
      <c r="BP8" s="4">
        <v>44398</v>
      </c>
      <c r="BQ8" t="s">
        <v>125</v>
      </c>
      <c r="BR8" t="s">
        <v>82</v>
      </c>
      <c r="BS8">
        <v>6</v>
      </c>
      <c r="BT8">
        <v>18.664000000000001</v>
      </c>
      <c r="BU8">
        <v>18.437999999999999</v>
      </c>
      <c r="BV8">
        <v>35</v>
      </c>
      <c r="BW8">
        <v>5</v>
      </c>
      <c r="BX8">
        <v>10</v>
      </c>
      <c r="BY8">
        <v>0.2</v>
      </c>
      <c r="BZ8">
        <v>0.5</v>
      </c>
      <c r="CA8">
        <v>0.05</v>
      </c>
      <c r="CB8">
        <v>1</v>
      </c>
      <c r="CC8">
        <v>6</v>
      </c>
      <c r="CD8" t="s">
        <v>127</v>
      </c>
      <c r="CE8" t="s">
        <v>128</v>
      </c>
      <c r="CF8" t="s">
        <v>129</v>
      </c>
      <c r="CG8" t="s">
        <v>130</v>
      </c>
      <c r="CH8">
        <v>0</v>
      </c>
      <c r="CI8">
        <v>1</v>
      </c>
      <c r="CJ8" t="s">
        <v>187</v>
      </c>
    </row>
    <row r="9" spans="1:91">
      <c r="Y9">
        <v>7</v>
      </c>
      <c r="Z9" t="s">
        <v>192</v>
      </c>
      <c r="AA9" s="4">
        <v>44390</v>
      </c>
      <c r="AB9" t="s">
        <v>1422</v>
      </c>
      <c r="AC9" t="s">
        <v>111</v>
      </c>
      <c r="AD9" t="s">
        <v>112</v>
      </c>
      <c r="AE9" t="s">
        <v>108</v>
      </c>
      <c r="AF9">
        <v>53.5</v>
      </c>
      <c r="AG9">
        <v>56.68</v>
      </c>
      <c r="AH9">
        <v>61.78</v>
      </c>
      <c r="AI9">
        <v>0.2</v>
      </c>
      <c r="AJ9">
        <v>0.1</v>
      </c>
      <c r="AK9">
        <v>11.763</v>
      </c>
      <c r="AL9">
        <v>2.5</v>
      </c>
      <c r="AM9" s="9">
        <v>5.0000000000000001E-4</v>
      </c>
      <c r="AN9" s="9">
        <v>0.01</v>
      </c>
      <c r="AO9" t="s">
        <v>193</v>
      </c>
      <c r="AQ9">
        <v>7</v>
      </c>
      <c r="AR9" t="s">
        <v>194</v>
      </c>
      <c r="AS9" s="4">
        <v>44396</v>
      </c>
      <c r="AT9" t="s">
        <v>158</v>
      </c>
      <c r="AU9" t="s">
        <v>138</v>
      </c>
      <c r="AV9" t="s">
        <v>195</v>
      </c>
      <c r="AW9" t="s">
        <v>196</v>
      </c>
      <c r="BN9">
        <v>7</v>
      </c>
      <c r="BO9" t="s">
        <v>197</v>
      </c>
      <c r="BP9" s="4">
        <v>44398</v>
      </c>
      <c r="BQ9" t="s">
        <v>125</v>
      </c>
      <c r="BR9" t="s">
        <v>82</v>
      </c>
      <c r="BS9">
        <v>1</v>
      </c>
      <c r="BT9">
        <v>2.9895999999999998</v>
      </c>
      <c r="BU9">
        <v>1.2988</v>
      </c>
      <c r="BV9">
        <v>40</v>
      </c>
      <c r="BW9">
        <v>5</v>
      </c>
      <c r="BX9">
        <v>10</v>
      </c>
      <c r="BY9">
        <v>0.2</v>
      </c>
      <c r="BZ9">
        <v>0.5</v>
      </c>
      <c r="CA9">
        <v>0.05</v>
      </c>
      <c r="CB9">
        <v>1</v>
      </c>
      <c r="CC9">
        <v>6</v>
      </c>
      <c r="CD9" t="s">
        <v>127</v>
      </c>
      <c r="CE9" t="s">
        <v>128</v>
      </c>
      <c r="CF9" t="s">
        <v>129</v>
      </c>
      <c r="CG9" t="s">
        <v>130</v>
      </c>
      <c r="CH9">
        <v>0</v>
      </c>
      <c r="CI9">
        <v>1</v>
      </c>
      <c r="CJ9" t="s">
        <v>198</v>
      </c>
    </row>
    <row r="10" spans="1:91">
      <c r="Y10">
        <v>8</v>
      </c>
      <c r="Z10" t="s">
        <v>199</v>
      </c>
      <c r="AA10" s="4">
        <v>44390</v>
      </c>
      <c r="AB10" t="s">
        <v>1422</v>
      </c>
      <c r="AC10" t="s">
        <v>200</v>
      </c>
      <c r="AD10" t="s">
        <v>112</v>
      </c>
      <c r="AE10" t="s">
        <v>108</v>
      </c>
      <c r="AF10">
        <v>53.5</v>
      </c>
      <c r="AG10">
        <v>56.68</v>
      </c>
      <c r="AH10">
        <v>61.78</v>
      </c>
      <c r="AI10">
        <v>0.4</v>
      </c>
      <c r="AJ10">
        <v>0.1</v>
      </c>
      <c r="AK10">
        <v>21.763000000000002</v>
      </c>
      <c r="AL10">
        <v>2.5</v>
      </c>
      <c r="AM10" s="9">
        <v>2.0000000000000001E-4</v>
      </c>
      <c r="AN10" s="9">
        <v>0.01</v>
      </c>
      <c r="AO10" t="s">
        <v>201</v>
      </c>
      <c r="AQ10">
        <v>8</v>
      </c>
      <c r="AR10" t="s">
        <v>19</v>
      </c>
      <c r="AS10" s="4">
        <v>44396</v>
      </c>
      <c r="AT10" t="s">
        <v>14</v>
      </c>
      <c r="AU10" t="s">
        <v>138</v>
      </c>
      <c r="AV10" t="s">
        <v>202</v>
      </c>
      <c r="AW10" t="s">
        <v>171</v>
      </c>
      <c r="BN10">
        <v>8</v>
      </c>
      <c r="BO10" t="s">
        <v>203</v>
      </c>
      <c r="BP10" s="4">
        <v>44398</v>
      </c>
      <c r="BQ10" t="s">
        <v>125</v>
      </c>
      <c r="BR10" t="s">
        <v>82</v>
      </c>
      <c r="BS10">
        <v>2</v>
      </c>
      <c r="BT10">
        <v>7.6191000000000004</v>
      </c>
      <c r="BU10">
        <v>3.8037000000000001</v>
      </c>
      <c r="BV10">
        <v>40</v>
      </c>
      <c r="BW10">
        <v>5</v>
      </c>
      <c r="BX10">
        <v>10</v>
      </c>
      <c r="BY10">
        <v>0.2</v>
      </c>
      <c r="BZ10">
        <v>0.5</v>
      </c>
      <c r="CA10">
        <v>0.05</v>
      </c>
      <c r="CB10">
        <v>1</v>
      </c>
      <c r="CC10">
        <v>6</v>
      </c>
      <c r="CD10" t="s">
        <v>127</v>
      </c>
      <c r="CE10" t="s">
        <v>128</v>
      </c>
      <c r="CF10" t="s">
        <v>129</v>
      </c>
      <c r="CG10" t="s">
        <v>130</v>
      </c>
      <c r="CH10">
        <v>0</v>
      </c>
      <c r="CI10">
        <v>1</v>
      </c>
      <c r="CJ10" t="s">
        <v>198</v>
      </c>
    </row>
    <row r="11" spans="1:91">
      <c r="Y11">
        <v>9</v>
      </c>
      <c r="Z11" t="s">
        <v>204</v>
      </c>
      <c r="AA11" s="4">
        <v>44391</v>
      </c>
      <c r="AB11" t="s">
        <v>1422</v>
      </c>
      <c r="AC11" t="s">
        <v>180</v>
      </c>
      <c r="AD11" t="s">
        <v>112</v>
      </c>
      <c r="AE11" t="s">
        <v>108</v>
      </c>
      <c r="AF11">
        <v>53.5</v>
      </c>
      <c r="AG11">
        <v>56.68</v>
      </c>
      <c r="AH11">
        <v>61.78</v>
      </c>
      <c r="AI11">
        <v>0.2</v>
      </c>
      <c r="AJ11">
        <v>0.2</v>
      </c>
      <c r="AK11">
        <v>15.763</v>
      </c>
      <c r="AL11">
        <v>3.5</v>
      </c>
      <c r="AM11" s="9">
        <v>5.0000000000000001E-4</v>
      </c>
      <c r="AN11" s="9">
        <v>0.01</v>
      </c>
      <c r="AO11" t="s">
        <v>205</v>
      </c>
      <c r="AQ11">
        <v>9</v>
      </c>
      <c r="AR11" t="s">
        <v>206</v>
      </c>
      <c r="AS11" s="4">
        <v>44397</v>
      </c>
      <c r="AT11" t="s">
        <v>116</v>
      </c>
      <c r="AU11" t="s">
        <v>207</v>
      </c>
      <c r="AV11" t="s">
        <v>208</v>
      </c>
      <c r="AW11" t="s">
        <v>118</v>
      </c>
      <c r="BN11">
        <v>9</v>
      </c>
      <c r="BO11" t="s">
        <v>209</v>
      </c>
      <c r="BP11" s="4">
        <v>44398</v>
      </c>
      <c r="BQ11" t="s">
        <v>125</v>
      </c>
      <c r="BR11" t="s">
        <v>82</v>
      </c>
      <c r="BS11">
        <v>3</v>
      </c>
      <c r="BT11">
        <v>11.521000000000001</v>
      </c>
      <c r="BU11">
        <v>3.0127000000000002</v>
      </c>
      <c r="BV11">
        <v>40</v>
      </c>
      <c r="BW11">
        <v>5</v>
      </c>
      <c r="BX11">
        <v>10</v>
      </c>
      <c r="BY11">
        <v>0.2</v>
      </c>
      <c r="BZ11">
        <v>0.5</v>
      </c>
      <c r="CA11">
        <v>0.05</v>
      </c>
      <c r="CB11">
        <v>1</v>
      </c>
      <c r="CC11">
        <v>6</v>
      </c>
      <c r="CD11" t="s">
        <v>127</v>
      </c>
      <c r="CE11" t="s">
        <v>128</v>
      </c>
      <c r="CF11" t="s">
        <v>129</v>
      </c>
      <c r="CG11" t="s">
        <v>130</v>
      </c>
      <c r="CH11">
        <v>0</v>
      </c>
      <c r="CI11">
        <v>1</v>
      </c>
      <c r="CJ11" t="s">
        <v>198</v>
      </c>
    </row>
    <row r="12" spans="1:91">
      <c r="Y12">
        <v>10</v>
      </c>
      <c r="Z12" t="s">
        <v>210</v>
      </c>
      <c r="AA12" s="4">
        <v>44391</v>
      </c>
      <c r="AB12" t="s">
        <v>1422</v>
      </c>
      <c r="AC12" t="s">
        <v>168</v>
      </c>
      <c r="AD12" t="s">
        <v>112</v>
      </c>
      <c r="AE12" t="s">
        <v>108</v>
      </c>
      <c r="AF12">
        <v>53.5</v>
      </c>
      <c r="AG12">
        <v>56.68</v>
      </c>
      <c r="AH12">
        <v>61.78</v>
      </c>
      <c r="AI12">
        <v>0.5</v>
      </c>
      <c r="AJ12">
        <v>0.2</v>
      </c>
      <c r="AK12">
        <v>10.673</v>
      </c>
      <c r="AL12">
        <v>3.5</v>
      </c>
      <c r="AM12" s="9">
        <v>5.0000000000000001E-4</v>
      </c>
      <c r="AN12" s="9">
        <v>0.01</v>
      </c>
      <c r="AO12" t="s">
        <v>211</v>
      </c>
      <c r="AQ12">
        <v>10</v>
      </c>
      <c r="AR12" t="s">
        <v>212</v>
      </c>
      <c r="AS12" s="4">
        <v>44397</v>
      </c>
      <c r="AT12" t="s">
        <v>116</v>
      </c>
      <c r="AU12" t="s">
        <v>207</v>
      </c>
      <c r="AV12" t="s">
        <v>19</v>
      </c>
      <c r="AW12" t="s">
        <v>144</v>
      </c>
      <c r="BN12">
        <v>10</v>
      </c>
      <c r="BO12" t="s">
        <v>213</v>
      </c>
      <c r="BP12" s="4">
        <v>44398</v>
      </c>
      <c r="BQ12" t="s">
        <v>125</v>
      </c>
      <c r="BR12" t="s">
        <v>82</v>
      </c>
      <c r="BS12">
        <v>4</v>
      </c>
      <c r="BT12">
        <v>13.505000000000001</v>
      </c>
      <c r="BU12">
        <v>14.153</v>
      </c>
      <c r="BV12">
        <v>40</v>
      </c>
      <c r="BW12">
        <v>5</v>
      </c>
      <c r="BX12">
        <v>10</v>
      </c>
      <c r="BY12">
        <v>0.2</v>
      </c>
      <c r="BZ12">
        <v>0.5</v>
      </c>
      <c r="CA12">
        <v>0.05</v>
      </c>
      <c r="CB12">
        <v>1</v>
      </c>
      <c r="CC12">
        <v>6</v>
      </c>
      <c r="CD12" t="s">
        <v>127</v>
      </c>
      <c r="CE12" t="s">
        <v>128</v>
      </c>
      <c r="CF12" t="s">
        <v>129</v>
      </c>
      <c r="CG12" t="s">
        <v>130</v>
      </c>
      <c r="CH12">
        <v>0</v>
      </c>
      <c r="CI12">
        <v>1</v>
      </c>
      <c r="CJ12" t="s">
        <v>214</v>
      </c>
    </row>
    <row r="13" spans="1:91">
      <c r="Y13">
        <v>11</v>
      </c>
      <c r="Z13" t="s">
        <v>215</v>
      </c>
      <c r="AA13" s="4">
        <v>44391</v>
      </c>
      <c r="AB13" t="s">
        <v>1422</v>
      </c>
      <c r="AC13" t="s">
        <v>111</v>
      </c>
      <c r="AD13" t="s">
        <v>112</v>
      </c>
      <c r="AE13" t="s">
        <v>108</v>
      </c>
      <c r="AF13">
        <v>53.5</v>
      </c>
      <c r="AG13">
        <v>56.68</v>
      </c>
      <c r="AH13">
        <v>61.78</v>
      </c>
      <c r="AI13">
        <v>0.2</v>
      </c>
      <c r="AJ13">
        <v>0.1</v>
      </c>
      <c r="AK13">
        <v>11.763</v>
      </c>
      <c r="AL13">
        <v>2.5</v>
      </c>
      <c r="AM13" s="9">
        <v>5.0000000000000001E-4</v>
      </c>
      <c r="AN13" s="9">
        <v>0.01</v>
      </c>
      <c r="AO13" t="s">
        <v>216</v>
      </c>
      <c r="AQ13">
        <v>11</v>
      </c>
      <c r="AR13" t="s">
        <v>217</v>
      </c>
      <c r="AS13" s="4">
        <v>44397</v>
      </c>
      <c r="AT13" t="s">
        <v>158</v>
      </c>
      <c r="AU13" t="s">
        <v>207</v>
      </c>
      <c r="AV13" t="s">
        <v>218</v>
      </c>
      <c r="AW13" t="s">
        <v>160</v>
      </c>
      <c r="BN13">
        <v>11</v>
      </c>
      <c r="BO13" t="s">
        <v>219</v>
      </c>
      <c r="BP13" s="4">
        <v>44398</v>
      </c>
      <c r="BQ13" t="s">
        <v>125</v>
      </c>
      <c r="BR13" t="s">
        <v>82</v>
      </c>
      <c r="BS13">
        <v>5</v>
      </c>
      <c r="BT13">
        <v>14.696</v>
      </c>
      <c r="BU13">
        <v>17.515000000000001</v>
      </c>
      <c r="BV13">
        <v>40</v>
      </c>
      <c r="BW13">
        <v>5</v>
      </c>
      <c r="BX13">
        <v>10</v>
      </c>
      <c r="BY13">
        <v>0.2</v>
      </c>
      <c r="BZ13">
        <v>0.5</v>
      </c>
      <c r="CA13">
        <v>0.05</v>
      </c>
      <c r="CB13">
        <v>1</v>
      </c>
      <c r="CC13">
        <v>6</v>
      </c>
      <c r="CD13" t="s">
        <v>127</v>
      </c>
      <c r="CE13" t="s">
        <v>128</v>
      </c>
      <c r="CF13" t="s">
        <v>129</v>
      </c>
      <c r="CG13" t="s">
        <v>130</v>
      </c>
      <c r="CH13">
        <v>0</v>
      </c>
      <c r="CI13">
        <v>1</v>
      </c>
      <c r="CJ13" t="s">
        <v>214</v>
      </c>
    </row>
    <row r="14" spans="1:91">
      <c r="Y14">
        <v>12</v>
      </c>
      <c r="Z14" t="s">
        <v>220</v>
      </c>
      <c r="AA14" s="4">
        <v>44391</v>
      </c>
      <c r="AB14" t="s">
        <v>1422</v>
      </c>
      <c r="AC14" t="s">
        <v>221</v>
      </c>
      <c r="AD14" t="s">
        <v>112</v>
      </c>
      <c r="AE14" t="s">
        <v>108</v>
      </c>
      <c r="AF14">
        <v>53.5</v>
      </c>
      <c r="AG14">
        <v>56.68</v>
      </c>
      <c r="AH14">
        <v>61.78</v>
      </c>
      <c r="AI14">
        <v>0.2</v>
      </c>
      <c r="AJ14">
        <v>0.1</v>
      </c>
      <c r="AK14">
        <v>11.763</v>
      </c>
      <c r="AL14">
        <v>2.5</v>
      </c>
      <c r="AM14" s="9">
        <v>5.0000000000000001E-4</v>
      </c>
      <c r="AN14" s="9">
        <v>0.01</v>
      </c>
      <c r="AO14" t="s">
        <v>222</v>
      </c>
      <c r="AQ14">
        <v>12</v>
      </c>
      <c r="AR14" t="s">
        <v>19</v>
      </c>
      <c r="AS14" s="4">
        <v>44397</v>
      </c>
      <c r="AT14" t="s">
        <v>14</v>
      </c>
      <c r="AU14" t="s">
        <v>207</v>
      </c>
      <c r="AV14" t="s">
        <v>223</v>
      </c>
      <c r="AW14" t="s">
        <v>171</v>
      </c>
      <c r="BN14">
        <v>12</v>
      </c>
      <c r="BO14" t="s">
        <v>224</v>
      </c>
      <c r="BP14" s="4">
        <v>44398</v>
      </c>
      <c r="BQ14" t="s">
        <v>125</v>
      </c>
      <c r="BR14" t="s">
        <v>82</v>
      </c>
      <c r="BS14">
        <v>6</v>
      </c>
      <c r="BT14">
        <v>18.664000000000001</v>
      </c>
      <c r="BU14">
        <v>18.437999999999999</v>
      </c>
      <c r="BV14">
        <v>40</v>
      </c>
      <c r="BW14">
        <v>5</v>
      </c>
      <c r="BX14">
        <v>10</v>
      </c>
      <c r="BY14">
        <v>0.2</v>
      </c>
      <c r="BZ14">
        <v>0.5</v>
      </c>
      <c r="CA14">
        <v>0.05</v>
      </c>
      <c r="CB14">
        <v>1</v>
      </c>
      <c r="CC14">
        <v>6</v>
      </c>
      <c r="CD14" t="s">
        <v>127</v>
      </c>
      <c r="CE14" t="s">
        <v>128</v>
      </c>
      <c r="CF14" t="s">
        <v>129</v>
      </c>
      <c r="CG14" t="s">
        <v>130</v>
      </c>
      <c r="CH14">
        <v>0</v>
      </c>
      <c r="CI14">
        <v>1</v>
      </c>
      <c r="CJ14" t="s">
        <v>225</v>
      </c>
    </row>
    <row r="15" spans="1:91">
      <c r="Y15">
        <v>13</v>
      </c>
      <c r="Z15" t="s">
        <v>226</v>
      </c>
      <c r="AA15" s="4">
        <v>44391</v>
      </c>
      <c r="AB15" t="s">
        <v>1422</v>
      </c>
      <c r="AC15" t="s">
        <v>221</v>
      </c>
      <c r="AD15" t="s">
        <v>112</v>
      </c>
      <c r="AE15" t="s">
        <v>108</v>
      </c>
      <c r="AF15">
        <v>53.5</v>
      </c>
      <c r="AG15">
        <v>56.68</v>
      </c>
      <c r="AH15">
        <v>61.78</v>
      </c>
      <c r="AI15">
        <v>0.2</v>
      </c>
      <c r="AJ15">
        <v>0.1</v>
      </c>
      <c r="AK15">
        <v>11.763</v>
      </c>
      <c r="AL15">
        <v>2.5</v>
      </c>
      <c r="AM15" s="9">
        <v>5.0000000000000001E-4</v>
      </c>
      <c r="AN15" s="9">
        <v>0.01</v>
      </c>
      <c r="AO15" t="s">
        <v>227</v>
      </c>
      <c r="AQ15">
        <v>13</v>
      </c>
      <c r="AR15" t="s">
        <v>228</v>
      </c>
      <c r="AS15" s="4">
        <v>44403</v>
      </c>
      <c r="AT15" t="s">
        <v>116</v>
      </c>
      <c r="AU15" t="s">
        <v>152</v>
      </c>
      <c r="AV15" t="s">
        <v>229</v>
      </c>
      <c r="AW15" t="s">
        <v>118</v>
      </c>
      <c r="BN15">
        <v>13</v>
      </c>
      <c r="BO15" t="s">
        <v>230</v>
      </c>
      <c r="BP15" s="4">
        <v>44398</v>
      </c>
      <c r="BQ15" t="s">
        <v>125</v>
      </c>
      <c r="BR15" t="s">
        <v>82</v>
      </c>
      <c r="BS15">
        <v>1</v>
      </c>
      <c r="BT15">
        <v>2.9895999999999998</v>
      </c>
      <c r="BU15">
        <v>1.2988</v>
      </c>
      <c r="BV15">
        <v>45</v>
      </c>
      <c r="BW15">
        <v>5</v>
      </c>
      <c r="BX15">
        <v>10</v>
      </c>
      <c r="BY15">
        <v>0.2</v>
      </c>
      <c r="BZ15">
        <v>0.5</v>
      </c>
      <c r="CA15">
        <v>0.05</v>
      </c>
      <c r="CB15">
        <v>1</v>
      </c>
      <c r="CC15">
        <v>6</v>
      </c>
      <c r="CD15" t="s">
        <v>127</v>
      </c>
      <c r="CE15" t="s">
        <v>128</v>
      </c>
      <c r="CF15" t="s">
        <v>129</v>
      </c>
      <c r="CG15" t="s">
        <v>130</v>
      </c>
      <c r="CH15">
        <v>0</v>
      </c>
      <c r="CI15">
        <v>1</v>
      </c>
      <c r="CJ15" t="s">
        <v>231</v>
      </c>
    </row>
    <row r="16" spans="1:91">
      <c r="Y16">
        <v>14</v>
      </c>
      <c r="Z16" t="s">
        <v>232</v>
      </c>
      <c r="AA16" s="4">
        <v>44391</v>
      </c>
      <c r="AB16" t="s">
        <v>1422</v>
      </c>
      <c r="AC16" t="s">
        <v>180</v>
      </c>
      <c r="AD16" t="s">
        <v>112</v>
      </c>
      <c r="AE16" t="s">
        <v>108</v>
      </c>
      <c r="AF16">
        <v>53.5</v>
      </c>
      <c r="AG16">
        <v>56.68</v>
      </c>
      <c r="AH16">
        <v>61.78</v>
      </c>
      <c r="AI16">
        <v>0.2</v>
      </c>
      <c r="AJ16">
        <v>0.3</v>
      </c>
      <c r="AK16">
        <v>11.763</v>
      </c>
      <c r="AL16">
        <v>2</v>
      </c>
      <c r="AM16" s="9">
        <v>2.0000000000000001E-4</v>
      </c>
      <c r="AN16" s="9">
        <v>0.01</v>
      </c>
      <c r="AO16" t="s">
        <v>233</v>
      </c>
      <c r="AQ16">
        <v>14</v>
      </c>
      <c r="AR16" t="s">
        <v>234</v>
      </c>
      <c r="AS16" s="4">
        <v>44403</v>
      </c>
      <c r="AT16" t="s">
        <v>116</v>
      </c>
      <c r="AU16" t="s">
        <v>152</v>
      </c>
      <c r="AV16" t="s">
        <v>19</v>
      </c>
      <c r="AW16" t="s">
        <v>144</v>
      </c>
      <c r="BN16">
        <v>14</v>
      </c>
      <c r="BO16" t="s">
        <v>235</v>
      </c>
      <c r="BP16" s="4">
        <v>44398</v>
      </c>
      <c r="BQ16" t="s">
        <v>125</v>
      </c>
      <c r="BR16" t="s">
        <v>82</v>
      </c>
      <c r="BS16">
        <v>2</v>
      </c>
      <c r="BT16">
        <v>7.6191000000000004</v>
      </c>
      <c r="BU16">
        <v>3.8037000000000001</v>
      </c>
      <c r="BV16">
        <v>45</v>
      </c>
      <c r="BW16">
        <v>5</v>
      </c>
      <c r="BX16">
        <v>10</v>
      </c>
      <c r="BY16">
        <v>0.2</v>
      </c>
      <c r="BZ16">
        <v>0.5</v>
      </c>
      <c r="CA16">
        <v>0.05</v>
      </c>
      <c r="CB16">
        <v>1</v>
      </c>
      <c r="CC16">
        <v>6</v>
      </c>
      <c r="CD16" t="s">
        <v>127</v>
      </c>
      <c r="CE16" t="s">
        <v>128</v>
      </c>
      <c r="CF16" t="s">
        <v>129</v>
      </c>
      <c r="CG16" t="s">
        <v>130</v>
      </c>
      <c r="CH16">
        <v>0</v>
      </c>
      <c r="CI16">
        <v>1</v>
      </c>
      <c r="CJ16" t="s">
        <v>231</v>
      </c>
    </row>
    <row r="17" spans="25:88">
      <c r="Y17">
        <v>15</v>
      </c>
      <c r="Z17" t="s">
        <v>236</v>
      </c>
      <c r="AA17" s="4">
        <v>44396</v>
      </c>
      <c r="AB17" t="s">
        <v>1422</v>
      </c>
      <c r="AC17" t="s">
        <v>111</v>
      </c>
      <c r="AD17" t="s">
        <v>112</v>
      </c>
      <c r="AE17" t="s">
        <v>138</v>
      </c>
      <c r="AF17">
        <v>58.59</v>
      </c>
      <c r="AG17">
        <v>55.58</v>
      </c>
      <c r="AH17">
        <v>60.91</v>
      </c>
      <c r="AI17">
        <v>0.2</v>
      </c>
      <c r="AJ17">
        <v>0.3</v>
      </c>
      <c r="AK17">
        <v>11.763</v>
      </c>
      <c r="AL17">
        <v>2.5</v>
      </c>
      <c r="AM17" s="9">
        <v>2.0000000000000001E-4</v>
      </c>
      <c r="AN17" s="9">
        <v>0.01</v>
      </c>
      <c r="AO17" t="s">
        <v>237</v>
      </c>
      <c r="AQ17">
        <v>15</v>
      </c>
      <c r="AR17" t="s">
        <v>238</v>
      </c>
      <c r="AS17" s="4">
        <v>44403</v>
      </c>
      <c r="AT17" t="s">
        <v>158</v>
      </c>
      <c r="AU17" t="s">
        <v>152</v>
      </c>
      <c r="AV17" t="s">
        <v>239</v>
      </c>
      <c r="AW17" t="s">
        <v>160</v>
      </c>
      <c r="BN17">
        <v>15</v>
      </c>
      <c r="BO17" t="s">
        <v>240</v>
      </c>
      <c r="BP17" s="4">
        <v>44398</v>
      </c>
      <c r="BQ17" t="s">
        <v>125</v>
      </c>
      <c r="BR17" t="s">
        <v>82</v>
      </c>
      <c r="BS17">
        <v>3</v>
      </c>
      <c r="BT17">
        <v>11.521000000000001</v>
      </c>
      <c r="BU17">
        <v>3.0127000000000002</v>
      </c>
      <c r="BV17">
        <v>45</v>
      </c>
      <c r="BW17">
        <v>5</v>
      </c>
      <c r="BX17">
        <v>10</v>
      </c>
      <c r="BY17">
        <v>0.2</v>
      </c>
      <c r="BZ17">
        <v>0.5</v>
      </c>
      <c r="CA17">
        <v>0.05</v>
      </c>
      <c r="CB17">
        <v>1</v>
      </c>
      <c r="CC17">
        <v>6</v>
      </c>
      <c r="CD17" t="s">
        <v>127</v>
      </c>
      <c r="CE17" t="s">
        <v>128</v>
      </c>
      <c r="CF17" t="s">
        <v>129</v>
      </c>
      <c r="CG17" t="s">
        <v>130</v>
      </c>
      <c r="CH17">
        <v>0</v>
      </c>
      <c r="CI17">
        <v>1</v>
      </c>
      <c r="CJ17" t="s">
        <v>241</v>
      </c>
    </row>
    <row r="18" spans="25:88">
      <c r="Y18">
        <v>16</v>
      </c>
      <c r="Z18" t="s">
        <v>242</v>
      </c>
      <c r="AA18" s="4">
        <v>44396</v>
      </c>
      <c r="AB18" t="s">
        <v>1422</v>
      </c>
      <c r="AC18" t="s">
        <v>180</v>
      </c>
      <c r="AD18" t="s">
        <v>112</v>
      </c>
      <c r="AE18" t="s">
        <v>138</v>
      </c>
      <c r="AF18">
        <v>58.59</v>
      </c>
      <c r="AG18">
        <v>55.58</v>
      </c>
      <c r="AH18">
        <v>60.91</v>
      </c>
      <c r="AI18">
        <v>0.15</v>
      </c>
      <c r="AJ18">
        <v>0.15</v>
      </c>
      <c r="AK18">
        <v>11.763</v>
      </c>
      <c r="AL18">
        <v>4</v>
      </c>
      <c r="AM18" s="9">
        <v>2.0000000000000001E-4</v>
      </c>
      <c r="AN18" s="9">
        <v>0.01</v>
      </c>
      <c r="AO18" t="s">
        <v>243</v>
      </c>
      <c r="AQ18">
        <v>16</v>
      </c>
      <c r="AR18" t="s">
        <v>19</v>
      </c>
      <c r="AS18" s="4">
        <v>44403</v>
      </c>
      <c r="AT18" t="s">
        <v>14</v>
      </c>
      <c r="AU18" t="s">
        <v>152</v>
      </c>
      <c r="AV18" t="s">
        <v>244</v>
      </c>
      <c r="AW18" t="s">
        <v>171</v>
      </c>
      <c r="BN18">
        <v>16</v>
      </c>
      <c r="BO18" t="s">
        <v>245</v>
      </c>
      <c r="BP18" s="4">
        <v>44398</v>
      </c>
      <c r="BQ18" t="s">
        <v>125</v>
      </c>
      <c r="BR18" t="s">
        <v>82</v>
      </c>
      <c r="BS18">
        <v>4</v>
      </c>
      <c r="BT18">
        <v>13.505000000000001</v>
      </c>
      <c r="BU18">
        <v>14.153</v>
      </c>
      <c r="BV18">
        <v>45</v>
      </c>
      <c r="BW18">
        <v>5</v>
      </c>
      <c r="BX18">
        <v>10</v>
      </c>
      <c r="BY18">
        <v>0.2</v>
      </c>
      <c r="BZ18">
        <v>0.5</v>
      </c>
      <c r="CA18">
        <v>0.05</v>
      </c>
      <c r="CB18">
        <v>1</v>
      </c>
      <c r="CC18">
        <v>6</v>
      </c>
      <c r="CD18" t="s">
        <v>127</v>
      </c>
      <c r="CE18" t="s">
        <v>128</v>
      </c>
      <c r="CF18" t="s">
        <v>129</v>
      </c>
      <c r="CG18" t="s">
        <v>130</v>
      </c>
      <c r="CH18">
        <v>0</v>
      </c>
      <c r="CI18">
        <v>1</v>
      </c>
      <c r="CJ18" t="s">
        <v>231</v>
      </c>
    </row>
    <row r="19" spans="25:88">
      <c r="Y19">
        <v>17</v>
      </c>
      <c r="Z19" t="s">
        <v>246</v>
      </c>
      <c r="AA19" s="4">
        <v>44396</v>
      </c>
      <c r="AB19" t="s">
        <v>247</v>
      </c>
      <c r="AC19" t="s">
        <v>248</v>
      </c>
      <c r="AD19" t="s">
        <v>112</v>
      </c>
      <c r="AE19" t="s">
        <v>138</v>
      </c>
      <c r="AF19">
        <v>58.59</v>
      </c>
      <c r="AG19">
        <v>55.58</v>
      </c>
      <c r="AH19">
        <v>60.91</v>
      </c>
      <c r="AI19">
        <v>0.15</v>
      </c>
      <c r="AJ19">
        <v>0.8</v>
      </c>
      <c r="AK19">
        <v>1593</v>
      </c>
      <c r="AL19">
        <v>5</v>
      </c>
      <c r="AM19" t="s">
        <v>19</v>
      </c>
      <c r="AN19" t="s">
        <v>19</v>
      </c>
      <c r="AO19" t="s">
        <v>249</v>
      </c>
      <c r="AQ19">
        <v>17</v>
      </c>
      <c r="AR19" t="s">
        <v>250</v>
      </c>
      <c r="AS19" s="4">
        <v>44410</v>
      </c>
      <c r="AT19" t="s">
        <v>116</v>
      </c>
      <c r="AU19" t="s">
        <v>165</v>
      </c>
      <c r="AV19" t="s">
        <v>251</v>
      </c>
      <c r="AW19" t="s">
        <v>252</v>
      </c>
      <c r="BN19">
        <v>17</v>
      </c>
      <c r="BO19" t="s">
        <v>253</v>
      </c>
      <c r="BP19" s="4">
        <v>44398</v>
      </c>
      <c r="BQ19" t="s">
        <v>125</v>
      </c>
      <c r="BR19" t="s">
        <v>82</v>
      </c>
      <c r="BS19">
        <v>5</v>
      </c>
      <c r="BT19">
        <v>14.696</v>
      </c>
      <c r="BU19">
        <v>17.515000000000001</v>
      </c>
      <c r="BV19">
        <v>45</v>
      </c>
      <c r="BW19">
        <v>5</v>
      </c>
      <c r="BX19">
        <v>10</v>
      </c>
      <c r="BY19">
        <v>0.2</v>
      </c>
      <c r="BZ19">
        <v>0.5</v>
      </c>
      <c r="CA19">
        <v>0.05</v>
      </c>
      <c r="CB19">
        <v>1</v>
      </c>
      <c r="CC19">
        <v>6</v>
      </c>
      <c r="CD19" t="s">
        <v>127</v>
      </c>
      <c r="CE19" t="s">
        <v>128</v>
      </c>
      <c r="CF19" t="s">
        <v>129</v>
      </c>
      <c r="CG19" t="s">
        <v>130</v>
      </c>
      <c r="CH19">
        <v>0</v>
      </c>
      <c r="CI19">
        <v>1</v>
      </c>
      <c r="CJ19" t="s">
        <v>254</v>
      </c>
    </row>
    <row r="20" spans="25:88">
      <c r="Y20">
        <v>18</v>
      </c>
      <c r="Z20" t="s">
        <v>255</v>
      </c>
      <c r="AA20" s="4">
        <v>44397</v>
      </c>
      <c r="AB20" t="s">
        <v>247</v>
      </c>
      <c r="AC20" t="s">
        <v>248</v>
      </c>
      <c r="AD20" t="s">
        <v>112</v>
      </c>
      <c r="AE20" t="s">
        <v>207</v>
      </c>
      <c r="AF20">
        <v>10.09</v>
      </c>
      <c r="AG20">
        <v>61.33</v>
      </c>
      <c r="AH20">
        <v>66.849999999999994</v>
      </c>
      <c r="AI20">
        <v>0.15</v>
      </c>
      <c r="AJ20">
        <v>0.5</v>
      </c>
      <c r="AK20">
        <v>1684</v>
      </c>
      <c r="AL20">
        <v>5</v>
      </c>
      <c r="AM20" t="s">
        <v>19</v>
      </c>
      <c r="AN20" t="s">
        <v>19</v>
      </c>
      <c r="AO20" t="s">
        <v>256</v>
      </c>
      <c r="AQ20">
        <v>18</v>
      </c>
      <c r="AR20" t="s">
        <v>257</v>
      </c>
      <c r="AS20" s="4">
        <v>44410</v>
      </c>
      <c r="AT20" t="s">
        <v>116</v>
      </c>
      <c r="AU20" t="s">
        <v>165</v>
      </c>
      <c r="AV20" t="s">
        <v>19</v>
      </c>
      <c r="AW20" t="s">
        <v>144</v>
      </c>
      <c r="BN20">
        <v>18</v>
      </c>
      <c r="BO20" t="s">
        <v>258</v>
      </c>
      <c r="BP20" s="4">
        <v>44398</v>
      </c>
      <c r="BQ20" t="s">
        <v>125</v>
      </c>
      <c r="BR20" t="s">
        <v>82</v>
      </c>
      <c r="BS20">
        <v>6</v>
      </c>
      <c r="BT20">
        <v>18.664000000000001</v>
      </c>
      <c r="BU20">
        <v>18.437999999999999</v>
      </c>
      <c r="BV20">
        <v>45</v>
      </c>
      <c r="BW20">
        <v>5</v>
      </c>
      <c r="BX20">
        <v>10</v>
      </c>
      <c r="BY20">
        <v>0.2</v>
      </c>
      <c r="BZ20">
        <v>0.5</v>
      </c>
      <c r="CA20">
        <v>0.05</v>
      </c>
      <c r="CB20">
        <v>1</v>
      </c>
      <c r="CC20">
        <v>6</v>
      </c>
      <c r="CD20" t="s">
        <v>127</v>
      </c>
      <c r="CE20" t="s">
        <v>128</v>
      </c>
      <c r="CF20" t="s">
        <v>129</v>
      </c>
      <c r="CG20" t="s">
        <v>130</v>
      </c>
      <c r="CH20">
        <v>0</v>
      </c>
      <c r="CI20">
        <v>1</v>
      </c>
      <c r="CJ20" t="s">
        <v>254</v>
      </c>
    </row>
    <row r="21" spans="25:88">
      <c r="Y21">
        <v>19</v>
      </c>
      <c r="Z21" t="s">
        <v>125</v>
      </c>
      <c r="AA21" s="4">
        <v>44398</v>
      </c>
      <c r="AB21" t="s">
        <v>247</v>
      </c>
      <c r="AC21" t="s">
        <v>248</v>
      </c>
      <c r="AD21" t="s">
        <v>112</v>
      </c>
      <c r="AE21" t="s">
        <v>207</v>
      </c>
      <c r="AF21">
        <v>10.09</v>
      </c>
      <c r="AG21">
        <v>61.33</v>
      </c>
      <c r="AH21">
        <v>66.849999999999994</v>
      </c>
      <c r="AI21">
        <v>0.15</v>
      </c>
      <c r="AJ21">
        <v>0.8</v>
      </c>
      <c r="AK21">
        <v>1684</v>
      </c>
      <c r="AL21">
        <v>5</v>
      </c>
      <c r="AM21" t="s">
        <v>19</v>
      </c>
      <c r="AN21" t="s">
        <v>19</v>
      </c>
      <c r="AO21" t="s">
        <v>259</v>
      </c>
      <c r="AQ21">
        <v>19</v>
      </c>
      <c r="AR21" t="s">
        <v>257</v>
      </c>
      <c r="AS21" s="4">
        <v>44410</v>
      </c>
      <c r="AT21" t="s">
        <v>158</v>
      </c>
      <c r="AU21" t="s">
        <v>165</v>
      </c>
      <c r="AV21" t="s">
        <v>260</v>
      </c>
      <c r="AW21" t="s">
        <v>160</v>
      </c>
      <c r="BN21">
        <v>19</v>
      </c>
      <c r="BO21" t="s">
        <v>261</v>
      </c>
      <c r="BP21" s="4">
        <v>44398</v>
      </c>
      <c r="BQ21" t="s">
        <v>125</v>
      </c>
      <c r="BR21" t="s">
        <v>82</v>
      </c>
      <c r="BS21">
        <v>1</v>
      </c>
      <c r="BT21">
        <v>2.9895999999999998</v>
      </c>
      <c r="BU21">
        <v>1.2988</v>
      </c>
      <c r="BV21">
        <v>50</v>
      </c>
      <c r="BW21">
        <v>5</v>
      </c>
      <c r="BX21">
        <v>10</v>
      </c>
      <c r="BY21">
        <v>0.2</v>
      </c>
      <c r="BZ21">
        <v>0.5</v>
      </c>
      <c r="CA21">
        <v>0.05</v>
      </c>
      <c r="CB21">
        <v>1</v>
      </c>
      <c r="CC21">
        <v>6</v>
      </c>
      <c r="CD21" t="s">
        <v>127</v>
      </c>
      <c r="CE21" t="s">
        <v>128</v>
      </c>
      <c r="CF21" t="s">
        <v>129</v>
      </c>
      <c r="CG21" t="s">
        <v>130</v>
      </c>
      <c r="CH21">
        <v>0</v>
      </c>
      <c r="CI21">
        <v>1</v>
      </c>
      <c r="CJ21" t="s">
        <v>254</v>
      </c>
    </row>
    <row r="22" spans="25:88">
      <c r="Y22">
        <v>20</v>
      </c>
      <c r="Z22" t="s">
        <v>262</v>
      </c>
      <c r="AA22" s="4">
        <v>44403</v>
      </c>
      <c r="AB22" t="s">
        <v>247</v>
      </c>
      <c r="AC22" t="s">
        <v>248</v>
      </c>
      <c r="AD22" t="s">
        <v>112</v>
      </c>
      <c r="AE22" t="s">
        <v>207</v>
      </c>
      <c r="AF22">
        <v>10.09</v>
      </c>
      <c r="AG22">
        <v>61.33</v>
      </c>
      <c r="AH22">
        <v>66.849999999999994</v>
      </c>
      <c r="AI22">
        <v>0.15</v>
      </c>
      <c r="AJ22">
        <v>0.8</v>
      </c>
      <c r="AK22">
        <v>1688</v>
      </c>
      <c r="AL22">
        <v>5</v>
      </c>
      <c r="AM22" t="s">
        <v>19</v>
      </c>
      <c r="AN22" t="s">
        <v>19</v>
      </c>
      <c r="AO22" t="s">
        <v>263</v>
      </c>
      <c r="AQ22">
        <v>20</v>
      </c>
      <c r="AR22" t="s">
        <v>264</v>
      </c>
      <c r="AS22" s="4">
        <v>44410</v>
      </c>
      <c r="AT22" t="s">
        <v>14</v>
      </c>
      <c r="AU22" t="s">
        <v>165</v>
      </c>
      <c r="AV22" t="s">
        <v>265</v>
      </c>
      <c r="AW22" t="s">
        <v>171</v>
      </c>
      <c r="BN22">
        <v>20</v>
      </c>
      <c r="BO22" t="s">
        <v>266</v>
      </c>
      <c r="BP22" s="4">
        <v>44398</v>
      </c>
      <c r="BQ22" t="s">
        <v>125</v>
      </c>
      <c r="BR22" t="s">
        <v>82</v>
      </c>
      <c r="BS22">
        <v>2</v>
      </c>
      <c r="BT22">
        <v>7.6191000000000004</v>
      </c>
      <c r="BU22">
        <v>3.8037000000000001</v>
      </c>
      <c r="BV22">
        <v>50</v>
      </c>
      <c r="BW22">
        <v>5</v>
      </c>
      <c r="BX22">
        <v>10</v>
      </c>
      <c r="BY22">
        <v>0.2</v>
      </c>
      <c r="BZ22">
        <v>0.5</v>
      </c>
      <c r="CA22">
        <v>0.05</v>
      </c>
      <c r="CB22">
        <v>1</v>
      </c>
      <c r="CC22">
        <v>6</v>
      </c>
      <c r="CD22" t="s">
        <v>127</v>
      </c>
      <c r="CE22" t="s">
        <v>128</v>
      </c>
      <c r="CF22" t="s">
        <v>129</v>
      </c>
      <c r="CG22" t="s">
        <v>130</v>
      </c>
      <c r="CH22">
        <v>0</v>
      </c>
      <c r="CI22">
        <v>1</v>
      </c>
      <c r="CJ22" t="s">
        <v>254</v>
      </c>
    </row>
    <row r="23" spans="25:88">
      <c r="Y23">
        <v>21</v>
      </c>
      <c r="Z23" t="s">
        <v>267</v>
      </c>
      <c r="AA23" s="4">
        <v>44403</v>
      </c>
      <c r="AB23" t="s">
        <v>247</v>
      </c>
      <c r="AC23" t="s">
        <v>268</v>
      </c>
      <c r="AD23" t="s">
        <v>112</v>
      </c>
      <c r="AE23" t="s">
        <v>207</v>
      </c>
      <c r="AF23">
        <v>10.09</v>
      </c>
      <c r="AG23">
        <v>61.33</v>
      </c>
      <c r="AH23">
        <v>66.849999999999994</v>
      </c>
      <c r="AI23">
        <v>0.45</v>
      </c>
      <c r="AJ23">
        <v>0.8</v>
      </c>
      <c r="AK23">
        <v>1688</v>
      </c>
      <c r="AL23">
        <v>5</v>
      </c>
      <c r="AM23" t="s">
        <v>19</v>
      </c>
      <c r="AN23" t="s">
        <v>19</v>
      </c>
      <c r="AO23" t="s">
        <v>269</v>
      </c>
      <c r="BN23">
        <v>21</v>
      </c>
      <c r="BO23" t="s">
        <v>270</v>
      </c>
      <c r="BP23" s="4">
        <v>44398</v>
      </c>
      <c r="BQ23" t="s">
        <v>125</v>
      </c>
      <c r="BR23" t="s">
        <v>82</v>
      </c>
      <c r="BS23">
        <v>3</v>
      </c>
      <c r="BT23">
        <v>11.521000000000001</v>
      </c>
      <c r="BU23">
        <v>3.0127000000000002</v>
      </c>
      <c r="BV23">
        <v>50</v>
      </c>
      <c r="BW23">
        <v>5</v>
      </c>
      <c r="BX23">
        <v>10</v>
      </c>
      <c r="BY23">
        <v>0.2</v>
      </c>
      <c r="BZ23">
        <v>0.5</v>
      </c>
      <c r="CA23">
        <v>0.05</v>
      </c>
      <c r="CB23">
        <v>1</v>
      </c>
      <c r="CC23">
        <v>6</v>
      </c>
      <c r="CD23" t="s">
        <v>127</v>
      </c>
      <c r="CE23" t="s">
        <v>128</v>
      </c>
      <c r="CF23" t="s">
        <v>129</v>
      </c>
      <c r="CG23" t="s">
        <v>130</v>
      </c>
      <c r="CH23">
        <v>0</v>
      </c>
      <c r="CI23">
        <v>1</v>
      </c>
      <c r="CJ23" t="s">
        <v>254</v>
      </c>
    </row>
    <row r="24" spans="25:88">
      <c r="Y24">
        <v>22</v>
      </c>
      <c r="Z24" t="s">
        <v>271</v>
      </c>
      <c r="AA24" s="4">
        <v>44403</v>
      </c>
      <c r="AB24" t="s">
        <v>247</v>
      </c>
      <c r="AC24" t="s">
        <v>248</v>
      </c>
      <c r="AD24" t="s">
        <v>112</v>
      </c>
      <c r="AE24" t="s">
        <v>152</v>
      </c>
      <c r="AF24">
        <v>6.63</v>
      </c>
      <c r="AG24">
        <v>59.45</v>
      </c>
      <c r="AH24">
        <v>64.8</v>
      </c>
      <c r="AI24">
        <v>0.15</v>
      </c>
      <c r="AJ24">
        <v>1.2</v>
      </c>
      <c r="AK24">
        <v>1456</v>
      </c>
      <c r="AL24">
        <v>6</v>
      </c>
      <c r="AM24" t="s">
        <v>19</v>
      </c>
      <c r="AN24" t="s">
        <v>19</v>
      </c>
      <c r="AO24" t="s">
        <v>272</v>
      </c>
      <c r="BN24">
        <v>22</v>
      </c>
      <c r="BO24" t="s">
        <v>273</v>
      </c>
      <c r="BP24" s="4">
        <v>44398</v>
      </c>
      <c r="BQ24" t="s">
        <v>125</v>
      </c>
      <c r="BR24" t="s">
        <v>82</v>
      </c>
      <c r="BS24">
        <v>4</v>
      </c>
      <c r="BT24">
        <v>13.505000000000001</v>
      </c>
      <c r="BU24">
        <v>14.153</v>
      </c>
      <c r="BV24">
        <v>50</v>
      </c>
      <c r="BW24">
        <v>5</v>
      </c>
      <c r="BX24">
        <v>10</v>
      </c>
      <c r="BY24">
        <v>0.2</v>
      </c>
      <c r="BZ24">
        <v>0.5</v>
      </c>
      <c r="CA24">
        <v>0.05</v>
      </c>
      <c r="CB24">
        <v>1</v>
      </c>
      <c r="CC24">
        <v>6</v>
      </c>
      <c r="CD24" t="s">
        <v>127</v>
      </c>
      <c r="CE24" t="s">
        <v>128</v>
      </c>
      <c r="CF24" t="s">
        <v>129</v>
      </c>
      <c r="CG24" t="s">
        <v>130</v>
      </c>
      <c r="CH24">
        <v>0</v>
      </c>
      <c r="CI24">
        <v>1</v>
      </c>
      <c r="CJ24" t="s">
        <v>254</v>
      </c>
    </row>
    <row r="25" spans="25:88">
      <c r="Y25">
        <v>23</v>
      </c>
      <c r="Z25" t="s">
        <v>274</v>
      </c>
      <c r="AA25" s="4">
        <v>44404</v>
      </c>
      <c r="AB25" t="s">
        <v>247</v>
      </c>
      <c r="AC25" t="s">
        <v>248</v>
      </c>
      <c r="AD25" t="s">
        <v>112</v>
      </c>
      <c r="AE25" t="s">
        <v>152</v>
      </c>
      <c r="AF25">
        <v>6.63</v>
      </c>
      <c r="AG25">
        <v>59.45</v>
      </c>
      <c r="AH25">
        <v>64.8</v>
      </c>
      <c r="AI25">
        <v>0.15</v>
      </c>
      <c r="AJ25">
        <v>1.2</v>
      </c>
      <c r="AK25">
        <v>1373</v>
      </c>
      <c r="AL25">
        <v>6</v>
      </c>
      <c r="AM25" t="s">
        <v>19</v>
      </c>
      <c r="AN25" t="s">
        <v>19</v>
      </c>
      <c r="AO25" t="s">
        <v>275</v>
      </c>
      <c r="BN25">
        <v>23</v>
      </c>
      <c r="BO25" t="s">
        <v>276</v>
      </c>
      <c r="BP25" s="4">
        <v>44398</v>
      </c>
      <c r="BQ25" t="s">
        <v>125</v>
      </c>
      <c r="BR25" t="s">
        <v>82</v>
      </c>
      <c r="BS25">
        <v>5</v>
      </c>
      <c r="BT25">
        <v>14.696</v>
      </c>
      <c r="BU25">
        <v>17.515000000000001</v>
      </c>
      <c r="BV25">
        <v>50</v>
      </c>
      <c r="BW25">
        <v>5</v>
      </c>
      <c r="BX25">
        <v>10</v>
      </c>
      <c r="BY25">
        <v>0.2</v>
      </c>
      <c r="BZ25">
        <v>0.5</v>
      </c>
      <c r="CA25">
        <v>0.05</v>
      </c>
      <c r="CB25">
        <v>1</v>
      </c>
      <c r="CC25">
        <v>6</v>
      </c>
      <c r="CD25" t="s">
        <v>127</v>
      </c>
      <c r="CE25" t="s">
        <v>128</v>
      </c>
      <c r="CF25" t="s">
        <v>129</v>
      </c>
      <c r="CG25" t="s">
        <v>130</v>
      </c>
      <c r="CH25">
        <v>0</v>
      </c>
      <c r="CI25">
        <v>1</v>
      </c>
      <c r="CJ25" t="s">
        <v>254</v>
      </c>
    </row>
    <row r="26" spans="25:88">
      <c r="Y26">
        <v>24</v>
      </c>
      <c r="Z26" t="s">
        <v>277</v>
      </c>
      <c r="AA26" s="4">
        <v>44404</v>
      </c>
      <c r="AB26" t="s">
        <v>247</v>
      </c>
      <c r="AC26" t="s">
        <v>248</v>
      </c>
      <c r="AD26" t="s">
        <v>112</v>
      </c>
      <c r="AE26" t="s">
        <v>152</v>
      </c>
      <c r="AF26">
        <v>6.63</v>
      </c>
      <c r="AG26">
        <v>59.45</v>
      </c>
      <c r="AH26">
        <v>64.8</v>
      </c>
      <c r="AI26">
        <v>0.15</v>
      </c>
      <c r="AJ26">
        <v>1.2</v>
      </c>
      <c r="AK26">
        <v>1373</v>
      </c>
      <c r="AL26">
        <v>6</v>
      </c>
      <c r="AM26" t="s">
        <v>19</v>
      </c>
      <c r="AN26" t="s">
        <v>19</v>
      </c>
      <c r="AO26" t="s">
        <v>278</v>
      </c>
      <c r="BN26">
        <v>24</v>
      </c>
      <c r="BO26" t="s">
        <v>279</v>
      </c>
      <c r="BP26" s="4">
        <v>44398</v>
      </c>
      <c r="BQ26" t="s">
        <v>125</v>
      </c>
      <c r="BR26" t="s">
        <v>82</v>
      </c>
      <c r="BS26">
        <v>6</v>
      </c>
      <c r="BT26">
        <v>18.664000000000001</v>
      </c>
      <c r="BU26">
        <v>18.437999999999999</v>
      </c>
      <c r="BV26">
        <v>50</v>
      </c>
      <c r="BW26">
        <v>5</v>
      </c>
      <c r="BX26">
        <v>10</v>
      </c>
      <c r="BY26">
        <v>0.2</v>
      </c>
      <c r="BZ26">
        <v>0.5</v>
      </c>
      <c r="CA26">
        <v>0.05</v>
      </c>
      <c r="CB26">
        <v>1</v>
      </c>
      <c r="CC26">
        <v>6</v>
      </c>
      <c r="CD26" t="s">
        <v>127</v>
      </c>
      <c r="CE26" t="s">
        <v>128</v>
      </c>
      <c r="CF26" t="s">
        <v>129</v>
      </c>
      <c r="CG26" t="s">
        <v>130</v>
      </c>
      <c r="CH26">
        <v>0</v>
      </c>
      <c r="CI26">
        <v>1</v>
      </c>
      <c r="CJ26" t="s">
        <v>254</v>
      </c>
    </row>
    <row r="27" spans="25:88">
      <c r="Y27">
        <v>25</v>
      </c>
      <c r="Z27" t="s">
        <v>280</v>
      </c>
      <c r="AA27" s="4">
        <v>44411</v>
      </c>
      <c r="AB27" t="s">
        <v>247</v>
      </c>
      <c r="AC27" t="s">
        <v>281</v>
      </c>
      <c r="AD27" t="s">
        <v>112</v>
      </c>
      <c r="AE27" t="s">
        <v>165</v>
      </c>
      <c r="AF27">
        <v>5.76</v>
      </c>
      <c r="AG27">
        <v>69.209999999999994</v>
      </c>
      <c r="AH27">
        <v>75.430000000000007</v>
      </c>
      <c r="AI27">
        <v>0.15</v>
      </c>
      <c r="AJ27">
        <v>1.2</v>
      </c>
      <c r="AK27">
        <v>1788</v>
      </c>
      <c r="AL27">
        <v>6</v>
      </c>
      <c r="AM27" t="s">
        <v>19</v>
      </c>
      <c r="AN27" t="s">
        <v>19</v>
      </c>
      <c r="AO27" t="s">
        <v>282</v>
      </c>
      <c r="BN27">
        <v>25</v>
      </c>
      <c r="BO27" t="s">
        <v>283</v>
      </c>
      <c r="BP27" s="4">
        <v>44398</v>
      </c>
      <c r="BQ27" t="s">
        <v>125</v>
      </c>
      <c r="BR27" t="s">
        <v>82</v>
      </c>
      <c r="BS27">
        <v>1</v>
      </c>
      <c r="BT27">
        <v>2.9895999999999998</v>
      </c>
      <c r="BU27">
        <v>1.2988</v>
      </c>
      <c r="BV27">
        <v>55</v>
      </c>
      <c r="BW27">
        <v>5</v>
      </c>
      <c r="BX27">
        <v>10</v>
      </c>
      <c r="BY27">
        <v>0.2</v>
      </c>
      <c r="BZ27">
        <v>0.5</v>
      </c>
      <c r="CA27">
        <v>0.05</v>
      </c>
      <c r="CB27">
        <v>1</v>
      </c>
      <c r="CC27">
        <v>6</v>
      </c>
      <c r="CD27" t="s">
        <v>127</v>
      </c>
      <c r="CE27" t="s">
        <v>128</v>
      </c>
      <c r="CF27" t="s">
        <v>129</v>
      </c>
      <c r="CG27" t="s">
        <v>130</v>
      </c>
      <c r="CH27">
        <v>0</v>
      </c>
      <c r="CI27">
        <v>1</v>
      </c>
      <c r="CJ27" t="s">
        <v>254</v>
      </c>
    </row>
    <row r="28" spans="25:88">
      <c r="BN28">
        <v>26</v>
      </c>
      <c r="BO28" t="s">
        <v>284</v>
      </c>
      <c r="BP28" s="4">
        <v>44398</v>
      </c>
      <c r="BQ28" t="s">
        <v>125</v>
      </c>
      <c r="BR28" t="s">
        <v>82</v>
      </c>
      <c r="BS28">
        <v>2</v>
      </c>
      <c r="BT28">
        <v>7.6191000000000004</v>
      </c>
      <c r="BU28">
        <v>3.8037000000000001</v>
      </c>
      <c r="BV28">
        <v>55</v>
      </c>
      <c r="BW28">
        <v>5</v>
      </c>
      <c r="BX28">
        <v>10</v>
      </c>
      <c r="BY28">
        <v>0.2</v>
      </c>
      <c r="BZ28">
        <v>0.5</v>
      </c>
      <c r="CA28">
        <v>0.05</v>
      </c>
      <c r="CB28">
        <v>1</v>
      </c>
      <c r="CC28">
        <v>6</v>
      </c>
      <c r="CD28" t="s">
        <v>127</v>
      </c>
      <c r="CE28" t="s">
        <v>128</v>
      </c>
      <c r="CF28" t="s">
        <v>129</v>
      </c>
      <c r="CG28" t="s">
        <v>130</v>
      </c>
      <c r="CH28">
        <v>0</v>
      </c>
      <c r="CI28">
        <v>1</v>
      </c>
      <c r="CJ28" t="s">
        <v>254</v>
      </c>
    </row>
    <row r="29" spans="25:88">
      <c r="BN29">
        <v>27</v>
      </c>
      <c r="BO29" t="s">
        <v>285</v>
      </c>
      <c r="BP29" s="4">
        <v>44398</v>
      </c>
      <c r="BQ29" t="s">
        <v>125</v>
      </c>
      <c r="BR29" t="s">
        <v>82</v>
      </c>
      <c r="BS29">
        <v>3</v>
      </c>
      <c r="BT29">
        <v>11.521000000000001</v>
      </c>
      <c r="BU29">
        <v>3.0127000000000002</v>
      </c>
      <c r="BV29">
        <v>55</v>
      </c>
      <c r="BW29">
        <v>5</v>
      </c>
      <c r="BX29">
        <v>10</v>
      </c>
      <c r="BY29">
        <v>0.2</v>
      </c>
      <c r="BZ29">
        <v>0.5</v>
      </c>
      <c r="CA29">
        <v>0.05</v>
      </c>
      <c r="CB29">
        <v>1</v>
      </c>
      <c r="CC29">
        <v>6</v>
      </c>
      <c r="CD29" t="s">
        <v>127</v>
      </c>
      <c r="CE29" t="s">
        <v>128</v>
      </c>
      <c r="CF29" t="s">
        <v>129</v>
      </c>
      <c r="CG29" t="s">
        <v>130</v>
      </c>
      <c r="CH29">
        <v>0</v>
      </c>
      <c r="CI29">
        <v>1</v>
      </c>
      <c r="CJ29" t="s">
        <v>254</v>
      </c>
    </row>
    <row r="30" spans="25:88">
      <c r="BN30">
        <v>28</v>
      </c>
      <c r="BO30" t="s">
        <v>286</v>
      </c>
      <c r="BP30" s="4">
        <v>44398</v>
      </c>
      <c r="BQ30" t="s">
        <v>125</v>
      </c>
      <c r="BR30" t="s">
        <v>82</v>
      </c>
      <c r="BS30">
        <v>4</v>
      </c>
      <c r="BT30">
        <v>13.505000000000001</v>
      </c>
      <c r="BU30">
        <v>14.153</v>
      </c>
      <c r="BV30">
        <v>55</v>
      </c>
      <c r="BW30">
        <v>5</v>
      </c>
      <c r="BX30">
        <v>10</v>
      </c>
      <c r="BY30">
        <v>0.2</v>
      </c>
      <c r="BZ30">
        <v>0.5</v>
      </c>
      <c r="CA30">
        <v>0.05</v>
      </c>
      <c r="CB30">
        <v>1</v>
      </c>
      <c r="CC30">
        <v>6</v>
      </c>
      <c r="CD30" t="s">
        <v>127</v>
      </c>
      <c r="CE30" t="s">
        <v>128</v>
      </c>
      <c r="CF30" t="s">
        <v>129</v>
      </c>
      <c r="CG30" t="s">
        <v>130</v>
      </c>
      <c r="CH30">
        <v>0</v>
      </c>
      <c r="CI30">
        <v>1</v>
      </c>
      <c r="CJ30" t="s">
        <v>254</v>
      </c>
    </row>
    <row r="31" spans="25:88">
      <c r="BN31">
        <v>29</v>
      </c>
      <c r="BO31" t="s">
        <v>287</v>
      </c>
      <c r="BP31" s="4">
        <v>44398</v>
      </c>
      <c r="BQ31" t="s">
        <v>125</v>
      </c>
      <c r="BR31" t="s">
        <v>82</v>
      </c>
      <c r="BS31">
        <v>5</v>
      </c>
      <c r="BT31">
        <v>14.696</v>
      </c>
      <c r="BU31">
        <v>17.515000000000001</v>
      </c>
      <c r="BV31">
        <v>55</v>
      </c>
      <c r="BW31">
        <v>5</v>
      </c>
      <c r="BX31">
        <v>10</v>
      </c>
      <c r="BY31">
        <v>0.2</v>
      </c>
      <c r="BZ31">
        <v>0.5</v>
      </c>
      <c r="CA31">
        <v>0.05</v>
      </c>
      <c r="CB31">
        <v>1</v>
      </c>
      <c r="CC31">
        <v>6</v>
      </c>
      <c r="CD31" t="s">
        <v>127</v>
      </c>
      <c r="CE31" t="s">
        <v>128</v>
      </c>
      <c r="CF31" t="s">
        <v>129</v>
      </c>
      <c r="CG31" t="s">
        <v>130</v>
      </c>
      <c r="CH31">
        <v>0</v>
      </c>
      <c r="CI31">
        <v>1</v>
      </c>
      <c r="CJ31" t="s">
        <v>254</v>
      </c>
    </row>
    <row r="32" spans="25:88">
      <c r="BN32">
        <v>30</v>
      </c>
      <c r="BO32" t="s">
        <v>288</v>
      </c>
      <c r="BP32" s="4">
        <v>44398</v>
      </c>
      <c r="BQ32" t="s">
        <v>125</v>
      </c>
      <c r="BR32" t="s">
        <v>82</v>
      </c>
      <c r="BS32">
        <v>6</v>
      </c>
      <c r="BT32">
        <v>18.664000000000001</v>
      </c>
      <c r="BU32">
        <v>18.437999999999999</v>
      </c>
      <c r="BV32">
        <v>55</v>
      </c>
      <c r="BW32">
        <v>5</v>
      </c>
      <c r="BX32">
        <v>10</v>
      </c>
      <c r="BY32">
        <v>0.2</v>
      </c>
      <c r="BZ32">
        <v>0.5</v>
      </c>
      <c r="CA32">
        <v>0.05</v>
      </c>
      <c r="CB32">
        <v>1</v>
      </c>
      <c r="CC32">
        <v>6</v>
      </c>
      <c r="CD32" t="s">
        <v>127</v>
      </c>
      <c r="CE32" t="s">
        <v>128</v>
      </c>
      <c r="CF32" t="s">
        <v>129</v>
      </c>
      <c r="CG32" t="s">
        <v>130</v>
      </c>
      <c r="CH32">
        <v>0</v>
      </c>
      <c r="CI32">
        <v>1</v>
      </c>
      <c r="CJ32" t="s">
        <v>254</v>
      </c>
    </row>
    <row r="33" spans="66:88">
      <c r="BN33">
        <v>31</v>
      </c>
      <c r="BO33" t="s">
        <v>289</v>
      </c>
      <c r="BP33" s="4">
        <v>44398</v>
      </c>
      <c r="BQ33" t="s">
        <v>125</v>
      </c>
      <c r="BR33" t="s">
        <v>82</v>
      </c>
      <c r="BS33">
        <v>1</v>
      </c>
      <c r="BT33">
        <v>2.9895999999999998</v>
      </c>
      <c r="BU33">
        <v>1.2988</v>
      </c>
      <c r="BV33">
        <v>60</v>
      </c>
      <c r="BW33">
        <v>5</v>
      </c>
      <c r="BX33">
        <v>10</v>
      </c>
      <c r="BY33">
        <v>0.2</v>
      </c>
      <c r="BZ33">
        <v>0.5</v>
      </c>
      <c r="CA33">
        <v>0.05</v>
      </c>
      <c r="CB33">
        <v>1</v>
      </c>
      <c r="CC33">
        <v>6</v>
      </c>
      <c r="CD33" t="s">
        <v>127</v>
      </c>
      <c r="CE33" t="s">
        <v>128</v>
      </c>
      <c r="CF33" t="s">
        <v>129</v>
      </c>
      <c r="CG33" t="s">
        <v>130</v>
      </c>
      <c r="CH33">
        <v>0</v>
      </c>
      <c r="CI33">
        <v>1</v>
      </c>
      <c r="CJ33" t="s">
        <v>254</v>
      </c>
    </row>
    <row r="34" spans="66:88">
      <c r="BN34">
        <v>32</v>
      </c>
      <c r="BO34" t="s">
        <v>290</v>
      </c>
      <c r="BP34" s="4">
        <v>44398</v>
      </c>
      <c r="BQ34" t="s">
        <v>125</v>
      </c>
      <c r="BR34" t="s">
        <v>82</v>
      </c>
      <c r="BS34">
        <v>2</v>
      </c>
      <c r="BT34">
        <v>7.6191000000000004</v>
      </c>
      <c r="BU34">
        <v>3.8037000000000001</v>
      </c>
      <c r="BV34">
        <v>60</v>
      </c>
      <c r="BW34">
        <v>5</v>
      </c>
      <c r="BX34">
        <v>10</v>
      </c>
      <c r="BY34">
        <v>0.2</v>
      </c>
      <c r="BZ34">
        <v>0.5</v>
      </c>
      <c r="CA34">
        <v>0.05</v>
      </c>
      <c r="CB34">
        <v>1</v>
      </c>
      <c r="CC34">
        <v>6</v>
      </c>
      <c r="CD34" t="s">
        <v>127</v>
      </c>
      <c r="CE34" t="s">
        <v>128</v>
      </c>
      <c r="CF34" t="s">
        <v>129</v>
      </c>
      <c r="CG34" t="s">
        <v>130</v>
      </c>
      <c r="CH34">
        <v>0</v>
      </c>
      <c r="CI34">
        <v>1</v>
      </c>
      <c r="CJ34" t="s">
        <v>254</v>
      </c>
    </row>
    <row r="35" spans="66:88">
      <c r="BN35">
        <v>33</v>
      </c>
      <c r="BO35" t="s">
        <v>291</v>
      </c>
      <c r="BP35" s="4">
        <v>44398</v>
      </c>
      <c r="BQ35" t="s">
        <v>125</v>
      </c>
      <c r="BR35" t="s">
        <v>82</v>
      </c>
      <c r="BS35">
        <v>3</v>
      </c>
      <c r="BT35">
        <v>11.521000000000001</v>
      </c>
      <c r="BU35">
        <v>3.0127000000000002</v>
      </c>
      <c r="BV35">
        <v>60</v>
      </c>
      <c r="BW35">
        <v>5</v>
      </c>
      <c r="BX35">
        <v>10</v>
      </c>
      <c r="BY35">
        <v>0.2</v>
      </c>
      <c r="BZ35">
        <v>0.5</v>
      </c>
      <c r="CA35">
        <v>0.05</v>
      </c>
      <c r="CB35">
        <v>1</v>
      </c>
      <c r="CC35">
        <v>6</v>
      </c>
      <c r="CD35" t="s">
        <v>127</v>
      </c>
      <c r="CE35" t="s">
        <v>128</v>
      </c>
      <c r="CF35" t="s">
        <v>129</v>
      </c>
      <c r="CG35" t="s">
        <v>130</v>
      </c>
      <c r="CH35">
        <v>0</v>
      </c>
      <c r="CI35">
        <v>1</v>
      </c>
      <c r="CJ35" t="s">
        <v>254</v>
      </c>
    </row>
    <row r="36" spans="66:88">
      <c r="BN36">
        <v>34</v>
      </c>
      <c r="BO36" t="s">
        <v>292</v>
      </c>
      <c r="BP36" s="4">
        <v>44398</v>
      </c>
      <c r="BQ36" t="s">
        <v>125</v>
      </c>
      <c r="BR36" t="s">
        <v>82</v>
      </c>
      <c r="BS36">
        <v>4</v>
      </c>
      <c r="BT36">
        <v>13.505000000000001</v>
      </c>
      <c r="BU36">
        <v>14.153</v>
      </c>
      <c r="BV36">
        <v>60</v>
      </c>
      <c r="BW36">
        <v>5</v>
      </c>
      <c r="BX36">
        <v>10</v>
      </c>
      <c r="BY36">
        <v>0.2</v>
      </c>
      <c r="BZ36">
        <v>0.5</v>
      </c>
      <c r="CA36">
        <v>0.05</v>
      </c>
      <c r="CB36">
        <v>1</v>
      </c>
      <c r="CC36">
        <v>6</v>
      </c>
      <c r="CD36" t="s">
        <v>127</v>
      </c>
      <c r="CE36" t="s">
        <v>128</v>
      </c>
      <c r="CF36" t="s">
        <v>129</v>
      </c>
      <c r="CG36" t="s">
        <v>130</v>
      </c>
      <c r="CH36">
        <v>0</v>
      </c>
      <c r="CI36">
        <v>1</v>
      </c>
      <c r="CJ36" t="s">
        <v>254</v>
      </c>
    </row>
    <row r="37" spans="66:88">
      <c r="BN37">
        <v>35</v>
      </c>
      <c r="BO37" t="s">
        <v>293</v>
      </c>
      <c r="BP37" s="4">
        <v>44398</v>
      </c>
      <c r="BQ37" t="s">
        <v>125</v>
      </c>
      <c r="BR37" t="s">
        <v>82</v>
      </c>
      <c r="BS37">
        <v>5</v>
      </c>
      <c r="BT37">
        <v>14.696</v>
      </c>
      <c r="BU37">
        <v>17.515000000000001</v>
      </c>
      <c r="BV37">
        <v>60</v>
      </c>
      <c r="BW37">
        <v>5</v>
      </c>
      <c r="BX37">
        <v>10</v>
      </c>
      <c r="BY37">
        <v>0.2</v>
      </c>
      <c r="BZ37">
        <v>0.5</v>
      </c>
      <c r="CA37">
        <v>0.05</v>
      </c>
      <c r="CB37">
        <v>1</v>
      </c>
      <c r="CC37">
        <v>6</v>
      </c>
      <c r="CD37" t="s">
        <v>127</v>
      </c>
      <c r="CE37" t="s">
        <v>128</v>
      </c>
      <c r="CF37" t="s">
        <v>129</v>
      </c>
      <c r="CG37" t="s">
        <v>130</v>
      </c>
      <c r="CH37">
        <v>0</v>
      </c>
      <c r="CI37">
        <v>1</v>
      </c>
      <c r="CJ37" t="s">
        <v>254</v>
      </c>
    </row>
    <row r="38" spans="66:88">
      <c r="BN38">
        <v>36</v>
      </c>
      <c r="BO38" t="s">
        <v>294</v>
      </c>
      <c r="BP38" s="4">
        <v>44398</v>
      </c>
      <c r="BQ38" t="s">
        <v>125</v>
      </c>
      <c r="BR38" t="s">
        <v>82</v>
      </c>
      <c r="BS38">
        <v>6</v>
      </c>
      <c r="BT38">
        <v>18.664000000000001</v>
      </c>
      <c r="BU38">
        <v>18.437999999999999</v>
      </c>
      <c r="BV38">
        <v>60</v>
      </c>
      <c r="BW38">
        <v>5</v>
      </c>
      <c r="BX38">
        <v>10</v>
      </c>
      <c r="BY38">
        <v>0.2</v>
      </c>
      <c r="BZ38">
        <v>0.5</v>
      </c>
      <c r="CA38">
        <v>0.05</v>
      </c>
      <c r="CB38">
        <v>1</v>
      </c>
      <c r="CC38">
        <v>6</v>
      </c>
      <c r="CD38" t="s">
        <v>127</v>
      </c>
      <c r="CE38" t="s">
        <v>128</v>
      </c>
      <c r="CF38" t="s">
        <v>129</v>
      </c>
      <c r="CG38" t="s">
        <v>130</v>
      </c>
      <c r="CH38">
        <v>0</v>
      </c>
      <c r="CI38">
        <v>1</v>
      </c>
      <c r="CJ38" t="s">
        <v>295</v>
      </c>
    </row>
    <row r="39" spans="66:88">
      <c r="BN39">
        <v>37</v>
      </c>
      <c r="BO39" t="s">
        <v>296</v>
      </c>
      <c r="BP39" s="4">
        <v>44398</v>
      </c>
      <c r="BQ39" t="s">
        <v>125</v>
      </c>
      <c r="BR39" t="s">
        <v>82</v>
      </c>
      <c r="BS39">
        <v>1</v>
      </c>
      <c r="BT39">
        <v>2.9895999999999998</v>
      </c>
      <c r="BU39">
        <v>1.2988</v>
      </c>
      <c r="BV39">
        <v>70</v>
      </c>
      <c r="BW39">
        <v>5</v>
      </c>
      <c r="BX39">
        <v>10</v>
      </c>
      <c r="BY39">
        <v>0.2</v>
      </c>
      <c r="BZ39">
        <v>0.5</v>
      </c>
      <c r="CA39">
        <v>0.05</v>
      </c>
      <c r="CB39">
        <v>1</v>
      </c>
      <c r="CC39">
        <v>6</v>
      </c>
      <c r="CD39" t="s">
        <v>127</v>
      </c>
      <c r="CE39" t="s">
        <v>128</v>
      </c>
      <c r="CF39" t="s">
        <v>129</v>
      </c>
      <c r="CG39" t="s">
        <v>130</v>
      </c>
      <c r="CH39">
        <v>0</v>
      </c>
      <c r="CI39">
        <v>1</v>
      </c>
      <c r="CJ39" t="s">
        <v>254</v>
      </c>
    </row>
    <row r="40" spans="66:88">
      <c r="BN40">
        <v>38</v>
      </c>
      <c r="BO40" t="s">
        <v>297</v>
      </c>
      <c r="BP40" s="4">
        <v>44398</v>
      </c>
      <c r="BQ40" t="s">
        <v>125</v>
      </c>
      <c r="BR40" t="s">
        <v>82</v>
      </c>
      <c r="BS40">
        <v>2</v>
      </c>
      <c r="BT40">
        <v>7.6191000000000004</v>
      </c>
      <c r="BU40">
        <v>3.8037000000000001</v>
      </c>
      <c r="BV40">
        <v>70</v>
      </c>
      <c r="BW40">
        <v>5</v>
      </c>
      <c r="BX40">
        <v>10</v>
      </c>
      <c r="BY40">
        <v>0.2</v>
      </c>
      <c r="BZ40">
        <v>0.5</v>
      </c>
      <c r="CA40">
        <v>0.05</v>
      </c>
      <c r="CB40">
        <v>1</v>
      </c>
      <c r="CC40">
        <v>6</v>
      </c>
      <c r="CD40" t="s">
        <v>127</v>
      </c>
      <c r="CE40" t="s">
        <v>128</v>
      </c>
      <c r="CF40" t="s">
        <v>129</v>
      </c>
      <c r="CG40" t="s">
        <v>130</v>
      </c>
      <c r="CH40">
        <v>0</v>
      </c>
      <c r="CI40">
        <v>1</v>
      </c>
      <c r="CJ40" t="s">
        <v>254</v>
      </c>
    </row>
    <row r="41" spans="66:88">
      <c r="BN41">
        <v>39</v>
      </c>
      <c r="BO41" t="s">
        <v>298</v>
      </c>
      <c r="BP41" s="4">
        <v>44398</v>
      </c>
      <c r="BQ41" t="s">
        <v>125</v>
      </c>
      <c r="BR41" t="s">
        <v>82</v>
      </c>
      <c r="BS41">
        <v>3</v>
      </c>
      <c r="BT41">
        <v>11.521000000000001</v>
      </c>
      <c r="BU41">
        <v>3.0127000000000002</v>
      </c>
      <c r="BV41">
        <v>70</v>
      </c>
      <c r="BW41">
        <v>5</v>
      </c>
      <c r="BX41">
        <v>10</v>
      </c>
      <c r="BY41">
        <v>0.2</v>
      </c>
      <c r="BZ41">
        <v>0.5</v>
      </c>
      <c r="CA41">
        <v>0.05</v>
      </c>
      <c r="CB41">
        <v>1</v>
      </c>
      <c r="CC41">
        <v>6</v>
      </c>
      <c r="CD41" t="s">
        <v>127</v>
      </c>
      <c r="CE41" t="s">
        <v>128</v>
      </c>
      <c r="CF41" t="s">
        <v>129</v>
      </c>
      <c r="CG41" t="s">
        <v>130</v>
      </c>
      <c r="CH41">
        <v>0</v>
      </c>
      <c r="CI41">
        <v>1</v>
      </c>
      <c r="CJ41" t="s">
        <v>254</v>
      </c>
    </row>
    <row r="42" spans="66:88">
      <c r="BN42">
        <v>40</v>
      </c>
      <c r="BO42" t="s">
        <v>299</v>
      </c>
      <c r="BP42" s="4">
        <v>44398</v>
      </c>
      <c r="BQ42" t="s">
        <v>125</v>
      </c>
      <c r="BR42" t="s">
        <v>82</v>
      </c>
      <c r="BS42">
        <v>4</v>
      </c>
      <c r="BT42">
        <v>13.505000000000001</v>
      </c>
      <c r="BU42">
        <v>14.153</v>
      </c>
      <c r="BV42">
        <v>70</v>
      </c>
      <c r="BW42">
        <v>5</v>
      </c>
      <c r="BX42">
        <v>10</v>
      </c>
      <c r="BY42">
        <v>0.2</v>
      </c>
      <c r="BZ42">
        <v>0.5</v>
      </c>
      <c r="CA42">
        <v>0.05</v>
      </c>
      <c r="CB42">
        <v>1</v>
      </c>
      <c r="CC42">
        <v>6</v>
      </c>
      <c r="CD42" t="s">
        <v>127</v>
      </c>
      <c r="CE42" t="s">
        <v>128</v>
      </c>
      <c r="CF42" t="s">
        <v>129</v>
      </c>
      <c r="CG42" t="s">
        <v>130</v>
      </c>
      <c r="CH42">
        <v>0</v>
      </c>
      <c r="CI42">
        <v>1</v>
      </c>
      <c r="CJ42" t="s">
        <v>254</v>
      </c>
    </row>
    <row r="43" spans="66:88">
      <c r="BN43">
        <v>41</v>
      </c>
      <c r="BO43" t="s">
        <v>300</v>
      </c>
      <c r="BP43" s="4">
        <v>44398</v>
      </c>
      <c r="BQ43" t="s">
        <v>125</v>
      </c>
      <c r="BR43" t="s">
        <v>82</v>
      </c>
      <c r="BS43">
        <v>5</v>
      </c>
      <c r="BT43">
        <v>14.696</v>
      </c>
      <c r="BU43">
        <v>17.515000000000001</v>
      </c>
      <c r="BV43">
        <v>70</v>
      </c>
      <c r="BW43">
        <v>5</v>
      </c>
      <c r="BX43">
        <v>10</v>
      </c>
      <c r="BY43">
        <v>0.2</v>
      </c>
      <c r="BZ43">
        <v>0.5</v>
      </c>
      <c r="CA43">
        <v>0.05</v>
      </c>
      <c r="CB43">
        <v>1</v>
      </c>
      <c r="CC43">
        <v>6</v>
      </c>
      <c r="CD43" t="s">
        <v>127</v>
      </c>
      <c r="CE43" t="s">
        <v>128</v>
      </c>
      <c r="CF43" t="s">
        <v>129</v>
      </c>
      <c r="CG43" t="s">
        <v>130</v>
      </c>
      <c r="CH43">
        <v>0</v>
      </c>
      <c r="CI43">
        <v>1</v>
      </c>
      <c r="CJ43" t="s">
        <v>254</v>
      </c>
    </row>
    <row r="44" spans="66:88">
      <c r="BN44">
        <v>42</v>
      </c>
      <c r="BO44" t="s">
        <v>301</v>
      </c>
      <c r="BP44" s="4">
        <v>44398</v>
      </c>
      <c r="BQ44" t="s">
        <v>125</v>
      </c>
      <c r="BR44" t="s">
        <v>82</v>
      </c>
      <c r="BS44">
        <v>6</v>
      </c>
      <c r="BT44">
        <v>18.664000000000001</v>
      </c>
      <c r="BU44">
        <v>18.437999999999999</v>
      </c>
      <c r="BV44">
        <v>70</v>
      </c>
      <c r="BW44">
        <v>5</v>
      </c>
      <c r="BX44">
        <v>10</v>
      </c>
      <c r="BY44">
        <v>0.2</v>
      </c>
      <c r="BZ44">
        <v>0.5</v>
      </c>
      <c r="CA44">
        <v>0.05</v>
      </c>
      <c r="CB44">
        <v>1</v>
      </c>
      <c r="CC44">
        <v>6</v>
      </c>
      <c r="CD44" t="s">
        <v>127</v>
      </c>
      <c r="CE44" t="s">
        <v>128</v>
      </c>
      <c r="CF44" t="s">
        <v>129</v>
      </c>
      <c r="CG44" t="s">
        <v>130</v>
      </c>
      <c r="CH44">
        <v>0</v>
      </c>
      <c r="CI44">
        <v>1</v>
      </c>
      <c r="CJ44" t="s">
        <v>254</v>
      </c>
    </row>
    <row r="45" spans="66:88">
      <c r="BN45">
        <v>43</v>
      </c>
      <c r="BO45" t="s">
        <v>302</v>
      </c>
      <c r="BP45" s="4">
        <v>44398</v>
      </c>
      <c r="BQ45" t="s">
        <v>125</v>
      </c>
      <c r="BR45" t="s">
        <v>82</v>
      </c>
      <c r="BS45">
        <v>1</v>
      </c>
      <c r="BT45">
        <v>2.9895999999999998</v>
      </c>
      <c r="BU45">
        <v>1.2988</v>
      </c>
      <c r="BV45">
        <v>80</v>
      </c>
      <c r="BW45">
        <v>5</v>
      </c>
      <c r="BX45">
        <v>10</v>
      </c>
      <c r="BY45">
        <v>0.2</v>
      </c>
      <c r="BZ45">
        <v>0.5</v>
      </c>
      <c r="CA45">
        <v>0.05</v>
      </c>
      <c r="CB45">
        <v>1</v>
      </c>
      <c r="CC45">
        <v>6</v>
      </c>
      <c r="CD45" t="s">
        <v>127</v>
      </c>
      <c r="CE45" t="s">
        <v>128</v>
      </c>
      <c r="CF45" t="s">
        <v>129</v>
      </c>
      <c r="CG45" t="s">
        <v>130</v>
      </c>
      <c r="CH45">
        <v>0</v>
      </c>
      <c r="CI45">
        <v>1</v>
      </c>
      <c r="CJ45" t="s">
        <v>254</v>
      </c>
    </row>
    <row r="46" spans="66:88">
      <c r="BN46">
        <v>44</v>
      </c>
      <c r="BO46" t="s">
        <v>303</v>
      </c>
      <c r="BP46" s="4">
        <v>44398</v>
      </c>
      <c r="BQ46" t="s">
        <v>125</v>
      </c>
      <c r="BR46" t="s">
        <v>82</v>
      </c>
      <c r="BS46">
        <v>2</v>
      </c>
      <c r="BT46">
        <v>7.6191000000000004</v>
      </c>
      <c r="BU46">
        <v>3.8037000000000001</v>
      </c>
      <c r="BV46">
        <v>80</v>
      </c>
      <c r="BW46">
        <v>5</v>
      </c>
      <c r="BX46">
        <v>10</v>
      </c>
      <c r="BY46">
        <v>0.2</v>
      </c>
      <c r="BZ46">
        <v>0.5</v>
      </c>
      <c r="CA46">
        <v>0.05</v>
      </c>
      <c r="CB46">
        <v>1</v>
      </c>
      <c r="CC46">
        <v>6</v>
      </c>
      <c r="CD46" t="s">
        <v>127</v>
      </c>
      <c r="CE46" t="s">
        <v>128</v>
      </c>
      <c r="CF46" t="s">
        <v>129</v>
      </c>
      <c r="CG46" t="s">
        <v>130</v>
      </c>
      <c r="CH46">
        <v>0</v>
      </c>
      <c r="CI46">
        <v>1</v>
      </c>
      <c r="CJ46" t="s">
        <v>254</v>
      </c>
    </row>
    <row r="47" spans="66:88">
      <c r="BN47">
        <v>45</v>
      </c>
      <c r="BO47" t="s">
        <v>304</v>
      </c>
      <c r="BP47" s="4">
        <v>44398</v>
      </c>
      <c r="BQ47" t="s">
        <v>125</v>
      </c>
      <c r="BR47" t="s">
        <v>82</v>
      </c>
      <c r="BS47">
        <v>3</v>
      </c>
      <c r="BT47">
        <v>11.521000000000001</v>
      </c>
      <c r="BU47">
        <v>3.0127000000000002</v>
      </c>
      <c r="BV47">
        <v>80</v>
      </c>
      <c r="BW47">
        <v>5</v>
      </c>
      <c r="BX47">
        <v>10</v>
      </c>
      <c r="BY47">
        <v>0.2</v>
      </c>
      <c r="BZ47">
        <v>0.5</v>
      </c>
      <c r="CA47">
        <v>0.05</v>
      </c>
      <c r="CB47">
        <v>1</v>
      </c>
      <c r="CC47">
        <v>6</v>
      </c>
      <c r="CD47" t="s">
        <v>127</v>
      </c>
      <c r="CE47" t="s">
        <v>128</v>
      </c>
      <c r="CF47" t="s">
        <v>129</v>
      </c>
      <c r="CG47" t="s">
        <v>130</v>
      </c>
      <c r="CH47">
        <v>0</v>
      </c>
      <c r="CI47">
        <v>1</v>
      </c>
      <c r="CJ47" t="s">
        <v>254</v>
      </c>
    </row>
    <row r="48" spans="66:88">
      <c r="BN48">
        <v>46</v>
      </c>
      <c r="BO48" t="s">
        <v>305</v>
      </c>
      <c r="BP48" s="4">
        <v>44398</v>
      </c>
      <c r="BQ48" t="s">
        <v>125</v>
      </c>
      <c r="BR48" t="s">
        <v>82</v>
      </c>
      <c r="BS48">
        <v>4</v>
      </c>
      <c r="BT48">
        <v>13.505000000000001</v>
      </c>
      <c r="BU48">
        <v>14.153</v>
      </c>
      <c r="BV48">
        <v>80</v>
      </c>
      <c r="BW48">
        <v>5</v>
      </c>
      <c r="BX48">
        <v>10</v>
      </c>
      <c r="BY48">
        <v>0.2</v>
      </c>
      <c r="BZ48">
        <v>0.5</v>
      </c>
      <c r="CA48">
        <v>0.05</v>
      </c>
      <c r="CB48">
        <v>1</v>
      </c>
      <c r="CC48">
        <v>6</v>
      </c>
      <c r="CD48" t="s">
        <v>127</v>
      </c>
      <c r="CE48" t="s">
        <v>128</v>
      </c>
      <c r="CF48" t="s">
        <v>129</v>
      </c>
      <c r="CG48" t="s">
        <v>130</v>
      </c>
      <c r="CH48">
        <v>0</v>
      </c>
      <c r="CI48">
        <v>1</v>
      </c>
      <c r="CJ48" t="s">
        <v>306</v>
      </c>
    </row>
    <row r="49" spans="66:88">
      <c r="BN49">
        <v>47</v>
      </c>
      <c r="BO49" t="s">
        <v>307</v>
      </c>
      <c r="BP49" s="4">
        <v>44398</v>
      </c>
      <c r="BQ49" t="s">
        <v>125</v>
      </c>
      <c r="BR49" t="s">
        <v>82</v>
      </c>
      <c r="BS49">
        <v>5</v>
      </c>
      <c r="BT49">
        <v>14.696</v>
      </c>
      <c r="BU49">
        <v>17.515000000000001</v>
      </c>
      <c r="BV49">
        <v>80</v>
      </c>
      <c r="BW49">
        <v>5</v>
      </c>
      <c r="BX49">
        <v>10</v>
      </c>
      <c r="BY49">
        <v>0.2</v>
      </c>
      <c r="BZ49">
        <v>0.5</v>
      </c>
      <c r="CA49">
        <v>0.05</v>
      </c>
      <c r="CB49">
        <v>1</v>
      </c>
      <c r="CC49">
        <v>6</v>
      </c>
      <c r="CD49" t="s">
        <v>127</v>
      </c>
      <c r="CE49" t="s">
        <v>128</v>
      </c>
      <c r="CF49" t="s">
        <v>129</v>
      </c>
      <c r="CG49" t="s">
        <v>130</v>
      </c>
      <c r="CH49">
        <v>0</v>
      </c>
      <c r="CI49">
        <v>1</v>
      </c>
      <c r="CJ49" t="s">
        <v>254</v>
      </c>
    </row>
    <row r="50" spans="66:88">
      <c r="BN50">
        <v>48</v>
      </c>
      <c r="BO50" t="s">
        <v>308</v>
      </c>
      <c r="BP50" s="4">
        <v>44398</v>
      </c>
      <c r="BQ50" t="s">
        <v>125</v>
      </c>
      <c r="BR50" t="s">
        <v>82</v>
      </c>
      <c r="BS50">
        <v>6</v>
      </c>
      <c r="BT50">
        <v>18.664000000000001</v>
      </c>
      <c r="BU50">
        <v>18.437999999999999</v>
      </c>
      <c r="BV50">
        <v>80</v>
      </c>
      <c r="BW50">
        <v>5</v>
      </c>
      <c r="BX50">
        <v>10</v>
      </c>
      <c r="BY50">
        <v>0.2</v>
      </c>
      <c r="BZ50">
        <v>0.5</v>
      </c>
      <c r="CA50">
        <v>0.05</v>
      </c>
      <c r="CB50">
        <v>1</v>
      </c>
      <c r="CC50">
        <v>6</v>
      </c>
      <c r="CD50" t="s">
        <v>127</v>
      </c>
      <c r="CE50" t="s">
        <v>128</v>
      </c>
      <c r="CF50" t="s">
        <v>129</v>
      </c>
      <c r="CG50" t="s">
        <v>130</v>
      </c>
      <c r="CH50">
        <v>0</v>
      </c>
      <c r="CI50">
        <v>1</v>
      </c>
      <c r="CJ50" t="s">
        <v>295</v>
      </c>
    </row>
    <row r="51" spans="66:88">
      <c r="BN51">
        <v>49</v>
      </c>
      <c r="BO51" t="s">
        <v>309</v>
      </c>
      <c r="BP51" s="4">
        <v>44398</v>
      </c>
      <c r="BQ51" t="s">
        <v>125</v>
      </c>
      <c r="BR51" t="s">
        <v>82</v>
      </c>
      <c r="BS51">
        <v>1</v>
      </c>
      <c r="BT51">
        <v>2.9895999999999998</v>
      </c>
      <c r="BU51">
        <v>1.2988</v>
      </c>
      <c r="BV51">
        <v>90</v>
      </c>
      <c r="BW51">
        <v>5</v>
      </c>
      <c r="BX51">
        <v>10</v>
      </c>
      <c r="BY51">
        <v>0.2</v>
      </c>
      <c r="BZ51">
        <v>0.5</v>
      </c>
      <c r="CA51">
        <v>0.05</v>
      </c>
      <c r="CB51">
        <v>1</v>
      </c>
      <c r="CC51">
        <v>6</v>
      </c>
      <c r="CD51" t="s">
        <v>127</v>
      </c>
      <c r="CE51" t="s">
        <v>128</v>
      </c>
      <c r="CF51" t="s">
        <v>129</v>
      </c>
      <c r="CG51" t="s">
        <v>130</v>
      </c>
      <c r="CH51">
        <v>0</v>
      </c>
      <c r="CI51">
        <v>1</v>
      </c>
      <c r="CJ51" t="s">
        <v>295</v>
      </c>
    </row>
    <row r="52" spans="66:88">
      <c r="BN52">
        <v>50</v>
      </c>
      <c r="BO52" t="s">
        <v>310</v>
      </c>
      <c r="BP52" s="4">
        <v>44398</v>
      </c>
      <c r="BQ52" t="s">
        <v>125</v>
      </c>
      <c r="BR52" t="s">
        <v>82</v>
      </c>
      <c r="BS52">
        <v>2</v>
      </c>
      <c r="BT52">
        <v>7.6191000000000004</v>
      </c>
      <c r="BU52">
        <v>3.8037000000000001</v>
      </c>
      <c r="BV52">
        <v>90</v>
      </c>
      <c r="BW52">
        <v>5</v>
      </c>
      <c r="BX52">
        <v>10</v>
      </c>
      <c r="BY52">
        <v>0.2</v>
      </c>
      <c r="BZ52">
        <v>0.5</v>
      </c>
      <c r="CA52">
        <v>0.05</v>
      </c>
      <c r="CB52">
        <v>1</v>
      </c>
      <c r="CC52">
        <v>6</v>
      </c>
      <c r="CD52" t="s">
        <v>127</v>
      </c>
      <c r="CE52" t="s">
        <v>128</v>
      </c>
      <c r="CF52" t="s">
        <v>129</v>
      </c>
      <c r="CG52" t="s">
        <v>130</v>
      </c>
      <c r="CH52">
        <v>0</v>
      </c>
      <c r="CI52">
        <v>1</v>
      </c>
      <c r="CJ52" t="s">
        <v>295</v>
      </c>
    </row>
    <row r="53" spans="66:88">
      <c r="BN53">
        <v>51</v>
      </c>
      <c r="BO53" t="s">
        <v>311</v>
      </c>
      <c r="BP53" s="4">
        <v>44398</v>
      </c>
      <c r="BQ53" t="s">
        <v>125</v>
      </c>
      <c r="BR53" t="s">
        <v>82</v>
      </c>
      <c r="BS53">
        <v>3</v>
      </c>
      <c r="BT53">
        <v>11.521000000000001</v>
      </c>
      <c r="BU53">
        <v>3.0127000000000002</v>
      </c>
      <c r="BV53">
        <v>90</v>
      </c>
      <c r="BW53">
        <v>5</v>
      </c>
      <c r="BX53">
        <v>10</v>
      </c>
      <c r="BY53">
        <v>0.2</v>
      </c>
      <c r="BZ53">
        <v>0.5</v>
      </c>
      <c r="CA53">
        <v>0.05</v>
      </c>
      <c r="CB53">
        <v>1</v>
      </c>
      <c r="CC53">
        <v>6</v>
      </c>
      <c r="CD53" t="s">
        <v>127</v>
      </c>
      <c r="CE53" t="s">
        <v>128</v>
      </c>
      <c r="CF53" t="s">
        <v>129</v>
      </c>
      <c r="CG53" t="s">
        <v>130</v>
      </c>
      <c r="CH53">
        <v>0</v>
      </c>
      <c r="CI53">
        <v>1</v>
      </c>
      <c r="CJ53" t="s">
        <v>295</v>
      </c>
    </row>
    <row r="54" spans="66:88">
      <c r="BN54">
        <v>52</v>
      </c>
      <c r="BO54" t="s">
        <v>312</v>
      </c>
      <c r="BP54" s="4">
        <v>44398</v>
      </c>
      <c r="BQ54" t="s">
        <v>125</v>
      </c>
      <c r="BR54" t="s">
        <v>82</v>
      </c>
      <c r="BS54">
        <v>4</v>
      </c>
      <c r="BT54">
        <v>13.505000000000001</v>
      </c>
      <c r="BU54">
        <v>14.153</v>
      </c>
      <c r="BV54">
        <v>90</v>
      </c>
      <c r="BW54">
        <v>5</v>
      </c>
      <c r="BX54">
        <v>10</v>
      </c>
      <c r="BY54">
        <v>0.2</v>
      </c>
      <c r="BZ54">
        <v>0.5</v>
      </c>
      <c r="CA54">
        <v>0.05</v>
      </c>
      <c r="CB54">
        <v>1</v>
      </c>
      <c r="CC54">
        <v>6</v>
      </c>
      <c r="CD54" t="s">
        <v>127</v>
      </c>
      <c r="CE54" t="s">
        <v>128</v>
      </c>
      <c r="CF54" t="s">
        <v>129</v>
      </c>
      <c r="CG54" t="s">
        <v>130</v>
      </c>
      <c r="CH54">
        <v>0</v>
      </c>
      <c r="CI54">
        <v>1</v>
      </c>
      <c r="CJ54" t="s">
        <v>295</v>
      </c>
    </row>
    <row r="55" spans="66:88">
      <c r="BN55">
        <v>53</v>
      </c>
      <c r="BO55" t="s">
        <v>313</v>
      </c>
      <c r="BP55" s="4">
        <v>44398</v>
      </c>
      <c r="BQ55" t="s">
        <v>125</v>
      </c>
      <c r="BR55" t="s">
        <v>82</v>
      </c>
      <c r="BS55">
        <v>5</v>
      </c>
      <c r="BT55">
        <v>14.696</v>
      </c>
      <c r="BU55">
        <v>17.515000000000001</v>
      </c>
      <c r="BV55">
        <v>90</v>
      </c>
      <c r="BW55">
        <v>5</v>
      </c>
      <c r="BX55">
        <v>10</v>
      </c>
      <c r="BY55">
        <v>0.2</v>
      </c>
      <c r="BZ55">
        <v>0.5</v>
      </c>
      <c r="CA55">
        <v>0.05</v>
      </c>
      <c r="CB55">
        <v>1</v>
      </c>
      <c r="CC55">
        <v>6</v>
      </c>
      <c r="CD55" t="s">
        <v>127</v>
      </c>
      <c r="CE55" t="s">
        <v>128</v>
      </c>
      <c r="CF55" t="s">
        <v>129</v>
      </c>
      <c r="CG55" t="s">
        <v>130</v>
      </c>
      <c r="CH55">
        <v>0</v>
      </c>
      <c r="CI55">
        <v>1</v>
      </c>
      <c r="CJ55" t="s">
        <v>295</v>
      </c>
    </row>
    <row r="56" spans="66:88">
      <c r="BN56">
        <v>54</v>
      </c>
      <c r="BO56" t="s">
        <v>314</v>
      </c>
      <c r="BP56" s="4">
        <v>44398</v>
      </c>
      <c r="BQ56" t="s">
        <v>125</v>
      </c>
      <c r="BR56" t="s">
        <v>82</v>
      </c>
      <c r="BS56">
        <v>6</v>
      </c>
      <c r="BT56">
        <v>18.664000000000001</v>
      </c>
      <c r="BU56">
        <v>18.437999999999999</v>
      </c>
      <c r="BV56">
        <v>90</v>
      </c>
      <c r="BW56">
        <v>5</v>
      </c>
      <c r="BX56">
        <v>10</v>
      </c>
      <c r="BY56">
        <v>0.2</v>
      </c>
      <c r="BZ56">
        <v>0.5</v>
      </c>
      <c r="CA56">
        <v>0.05</v>
      </c>
      <c r="CB56">
        <v>1</v>
      </c>
      <c r="CC56">
        <v>6</v>
      </c>
      <c r="CD56" t="s">
        <v>127</v>
      </c>
      <c r="CE56" t="s">
        <v>128</v>
      </c>
      <c r="CF56" t="s">
        <v>129</v>
      </c>
      <c r="CG56" t="s">
        <v>130</v>
      </c>
      <c r="CH56">
        <v>0</v>
      </c>
      <c r="CI56">
        <v>1</v>
      </c>
      <c r="CJ56" t="s">
        <v>254</v>
      </c>
    </row>
    <row r="57" spans="66:88">
      <c r="BN57">
        <v>55</v>
      </c>
      <c r="BO57" t="s">
        <v>315</v>
      </c>
      <c r="BP57" s="4">
        <v>44398</v>
      </c>
      <c r="BQ57" t="s">
        <v>125</v>
      </c>
      <c r="BR57" t="s">
        <v>82</v>
      </c>
      <c r="BS57">
        <v>1</v>
      </c>
      <c r="BT57">
        <v>2.9895999999999998</v>
      </c>
      <c r="BU57">
        <v>1.2988</v>
      </c>
      <c r="BV57">
        <v>100</v>
      </c>
      <c r="BW57">
        <v>5</v>
      </c>
      <c r="BX57">
        <v>10</v>
      </c>
      <c r="BY57">
        <v>0.2</v>
      </c>
      <c r="BZ57">
        <v>0.5</v>
      </c>
      <c r="CA57">
        <v>0.05</v>
      </c>
      <c r="CB57">
        <v>1</v>
      </c>
      <c r="CC57">
        <v>6</v>
      </c>
      <c r="CD57" t="s">
        <v>127</v>
      </c>
      <c r="CE57" t="s">
        <v>128</v>
      </c>
      <c r="CF57" t="s">
        <v>129</v>
      </c>
      <c r="CG57" t="s">
        <v>130</v>
      </c>
      <c r="CH57">
        <v>0</v>
      </c>
      <c r="CI57">
        <v>1</v>
      </c>
      <c r="CJ57" t="s">
        <v>316</v>
      </c>
    </row>
    <row r="58" spans="66:88">
      <c r="BN58">
        <v>56</v>
      </c>
      <c r="BO58" t="s">
        <v>317</v>
      </c>
      <c r="BP58" s="4">
        <v>44398</v>
      </c>
      <c r="BQ58" t="s">
        <v>125</v>
      </c>
      <c r="BR58" t="s">
        <v>82</v>
      </c>
      <c r="BS58">
        <v>2</v>
      </c>
      <c r="BT58">
        <v>7.6191000000000004</v>
      </c>
      <c r="BU58">
        <v>3.8037000000000001</v>
      </c>
      <c r="BV58">
        <v>100</v>
      </c>
      <c r="BW58">
        <v>5</v>
      </c>
      <c r="BX58">
        <v>10</v>
      </c>
      <c r="BY58">
        <v>0.2</v>
      </c>
      <c r="BZ58">
        <v>0.5</v>
      </c>
      <c r="CA58">
        <v>0.05</v>
      </c>
      <c r="CB58">
        <v>1</v>
      </c>
      <c r="CC58">
        <v>6</v>
      </c>
      <c r="CD58" t="s">
        <v>127</v>
      </c>
      <c r="CE58" t="s">
        <v>128</v>
      </c>
      <c r="CF58" t="s">
        <v>129</v>
      </c>
      <c r="CG58" t="s">
        <v>130</v>
      </c>
      <c r="CH58">
        <v>0</v>
      </c>
      <c r="CI58">
        <v>1</v>
      </c>
      <c r="CJ58" t="s">
        <v>316</v>
      </c>
    </row>
    <row r="59" spans="66:88">
      <c r="BN59">
        <v>57</v>
      </c>
      <c r="BO59" t="s">
        <v>318</v>
      </c>
      <c r="BP59" s="4">
        <v>44398</v>
      </c>
      <c r="BQ59" t="s">
        <v>125</v>
      </c>
      <c r="BR59" t="s">
        <v>82</v>
      </c>
      <c r="BS59">
        <v>3</v>
      </c>
      <c r="BT59">
        <v>11.521000000000001</v>
      </c>
      <c r="BU59">
        <v>3.0127000000000002</v>
      </c>
      <c r="BV59">
        <v>100</v>
      </c>
      <c r="BW59">
        <v>5</v>
      </c>
      <c r="BX59">
        <v>10</v>
      </c>
      <c r="BY59">
        <v>0.2</v>
      </c>
      <c r="BZ59">
        <v>0.5</v>
      </c>
      <c r="CA59">
        <v>0.05</v>
      </c>
      <c r="CB59">
        <v>1</v>
      </c>
      <c r="CC59">
        <v>6</v>
      </c>
      <c r="CD59" t="s">
        <v>127</v>
      </c>
      <c r="CE59" t="s">
        <v>128</v>
      </c>
      <c r="CF59" t="s">
        <v>129</v>
      </c>
      <c r="CG59" t="s">
        <v>130</v>
      </c>
      <c r="CH59">
        <v>0</v>
      </c>
      <c r="CI59">
        <v>1</v>
      </c>
      <c r="CJ59" t="s">
        <v>316</v>
      </c>
    </row>
    <row r="60" spans="66:88">
      <c r="BN60">
        <v>58</v>
      </c>
      <c r="BO60" t="s">
        <v>319</v>
      </c>
      <c r="BP60" s="4">
        <v>44398</v>
      </c>
      <c r="BQ60" t="s">
        <v>125</v>
      </c>
      <c r="BR60" t="s">
        <v>82</v>
      </c>
      <c r="BS60">
        <v>4</v>
      </c>
      <c r="BT60">
        <v>13.505000000000001</v>
      </c>
      <c r="BU60">
        <v>14.153</v>
      </c>
      <c r="BV60">
        <v>100</v>
      </c>
      <c r="BW60">
        <v>5</v>
      </c>
      <c r="BX60">
        <v>10</v>
      </c>
      <c r="BY60">
        <v>0.2</v>
      </c>
      <c r="BZ60">
        <v>0.5</v>
      </c>
      <c r="CA60">
        <v>0.05</v>
      </c>
      <c r="CB60">
        <v>1</v>
      </c>
      <c r="CC60">
        <v>6</v>
      </c>
      <c r="CD60" t="s">
        <v>127</v>
      </c>
      <c r="CE60" t="s">
        <v>128</v>
      </c>
      <c r="CF60" t="s">
        <v>129</v>
      </c>
      <c r="CG60" t="s">
        <v>130</v>
      </c>
      <c r="CH60">
        <v>0</v>
      </c>
      <c r="CI60">
        <v>1</v>
      </c>
      <c r="CJ60" t="s">
        <v>316</v>
      </c>
    </row>
    <row r="61" spans="66:88">
      <c r="BN61">
        <v>59</v>
      </c>
      <c r="BO61" t="s">
        <v>320</v>
      </c>
      <c r="BP61" s="4">
        <v>44398</v>
      </c>
      <c r="BQ61" t="s">
        <v>125</v>
      </c>
      <c r="BR61" t="s">
        <v>82</v>
      </c>
      <c r="BS61">
        <v>5</v>
      </c>
      <c r="BT61">
        <v>14.696</v>
      </c>
      <c r="BU61">
        <v>17.515000000000001</v>
      </c>
      <c r="BV61">
        <v>100</v>
      </c>
      <c r="BW61">
        <v>5</v>
      </c>
      <c r="BX61">
        <v>10</v>
      </c>
      <c r="BY61">
        <v>0.2</v>
      </c>
      <c r="BZ61">
        <v>0.5</v>
      </c>
      <c r="CA61">
        <v>0.05</v>
      </c>
      <c r="CB61">
        <v>1</v>
      </c>
      <c r="CC61">
        <v>6</v>
      </c>
      <c r="CD61" t="s">
        <v>127</v>
      </c>
      <c r="CE61" t="s">
        <v>128</v>
      </c>
      <c r="CF61" t="s">
        <v>129</v>
      </c>
      <c r="CG61" t="s">
        <v>130</v>
      </c>
      <c r="CH61">
        <v>0</v>
      </c>
      <c r="CI61">
        <v>1</v>
      </c>
      <c r="CJ61" t="s">
        <v>316</v>
      </c>
    </row>
    <row r="62" spans="66:88">
      <c r="BN62">
        <v>60</v>
      </c>
      <c r="BO62" t="s">
        <v>321</v>
      </c>
      <c r="BP62" s="4">
        <v>44398</v>
      </c>
      <c r="BQ62" t="s">
        <v>125</v>
      </c>
      <c r="BR62" t="s">
        <v>82</v>
      </c>
      <c r="BS62">
        <v>6</v>
      </c>
      <c r="BT62">
        <v>18.664000000000001</v>
      </c>
      <c r="BU62">
        <v>18.437999999999999</v>
      </c>
      <c r="BV62">
        <v>100</v>
      </c>
      <c r="BW62">
        <v>5</v>
      </c>
      <c r="BX62">
        <v>10</v>
      </c>
      <c r="BY62">
        <v>0.2</v>
      </c>
      <c r="BZ62">
        <v>0.5</v>
      </c>
      <c r="CA62">
        <v>0.05</v>
      </c>
      <c r="CB62">
        <v>1</v>
      </c>
      <c r="CC62">
        <v>6</v>
      </c>
      <c r="CD62" t="s">
        <v>127</v>
      </c>
      <c r="CE62" t="s">
        <v>128</v>
      </c>
      <c r="CF62" t="s">
        <v>129</v>
      </c>
      <c r="CG62" t="s">
        <v>130</v>
      </c>
      <c r="CH62">
        <v>0</v>
      </c>
      <c r="CI62">
        <v>1</v>
      </c>
      <c r="CJ62" t="s">
        <v>316</v>
      </c>
    </row>
    <row r="63" spans="66:88">
      <c r="BN63">
        <v>61</v>
      </c>
      <c r="BO63" t="s">
        <v>322</v>
      </c>
      <c r="BP63" s="4">
        <v>44398</v>
      </c>
      <c r="BQ63" t="s">
        <v>125</v>
      </c>
      <c r="BR63" t="s">
        <v>82</v>
      </c>
      <c r="BS63">
        <v>1</v>
      </c>
      <c r="BT63">
        <v>2.9895999999999998</v>
      </c>
      <c r="BU63">
        <v>1.2988</v>
      </c>
      <c r="BV63">
        <v>120</v>
      </c>
      <c r="BW63">
        <v>5</v>
      </c>
      <c r="BX63">
        <v>10</v>
      </c>
      <c r="BY63">
        <v>0.2</v>
      </c>
      <c r="BZ63">
        <v>0.5</v>
      </c>
      <c r="CA63">
        <v>0.05</v>
      </c>
      <c r="CB63">
        <v>1</v>
      </c>
      <c r="CC63">
        <v>6</v>
      </c>
      <c r="CD63" t="s">
        <v>127</v>
      </c>
      <c r="CE63" t="s">
        <v>128</v>
      </c>
      <c r="CF63" t="s">
        <v>129</v>
      </c>
      <c r="CG63" t="s">
        <v>130</v>
      </c>
      <c r="CH63">
        <v>0</v>
      </c>
      <c r="CI63">
        <v>1</v>
      </c>
      <c r="CJ63" t="s">
        <v>316</v>
      </c>
    </row>
    <row r="64" spans="66:88">
      <c r="BN64">
        <v>62</v>
      </c>
      <c r="BO64" t="s">
        <v>323</v>
      </c>
      <c r="BP64" s="4">
        <v>44398</v>
      </c>
      <c r="BQ64" t="s">
        <v>125</v>
      </c>
      <c r="BR64" t="s">
        <v>82</v>
      </c>
      <c r="BS64">
        <v>1</v>
      </c>
      <c r="BT64">
        <v>2.9895999999999998</v>
      </c>
      <c r="BU64">
        <v>1.2988</v>
      </c>
      <c r="BV64">
        <v>120</v>
      </c>
      <c r="BW64">
        <v>5</v>
      </c>
      <c r="BX64">
        <v>10</v>
      </c>
      <c r="BY64">
        <v>0.2</v>
      </c>
      <c r="BZ64">
        <v>0.5</v>
      </c>
      <c r="CA64">
        <v>0.05</v>
      </c>
      <c r="CB64">
        <v>1</v>
      </c>
      <c r="CC64">
        <v>6</v>
      </c>
      <c r="CD64" t="s">
        <v>127</v>
      </c>
      <c r="CE64" t="s">
        <v>128</v>
      </c>
      <c r="CF64" t="s">
        <v>129</v>
      </c>
      <c r="CG64" t="s">
        <v>130</v>
      </c>
      <c r="CH64">
        <v>0</v>
      </c>
      <c r="CI64">
        <v>1</v>
      </c>
      <c r="CJ64" t="s">
        <v>316</v>
      </c>
    </row>
    <row r="65" spans="66:88">
      <c r="BN65">
        <v>63</v>
      </c>
      <c r="BO65" t="s">
        <v>324</v>
      </c>
      <c r="BP65" s="4">
        <v>44398</v>
      </c>
      <c r="BQ65" t="s">
        <v>267</v>
      </c>
      <c r="BR65" t="s">
        <v>82</v>
      </c>
      <c r="BS65">
        <v>0</v>
      </c>
      <c r="BT65" t="s">
        <v>19</v>
      </c>
      <c r="BU65" t="s">
        <v>19</v>
      </c>
      <c r="BV65">
        <v>35</v>
      </c>
      <c r="BW65">
        <v>5</v>
      </c>
      <c r="BX65">
        <v>10</v>
      </c>
      <c r="BY65">
        <v>0.2</v>
      </c>
      <c r="BZ65">
        <v>0.5</v>
      </c>
      <c r="CA65">
        <v>0.05</v>
      </c>
      <c r="CB65">
        <v>1</v>
      </c>
      <c r="CC65">
        <v>6</v>
      </c>
      <c r="CD65" t="s">
        <v>127</v>
      </c>
      <c r="CE65" t="s">
        <v>128</v>
      </c>
      <c r="CF65" t="s">
        <v>129</v>
      </c>
      <c r="CG65" t="s">
        <v>130</v>
      </c>
      <c r="CH65">
        <v>0</v>
      </c>
      <c r="CI65">
        <v>1</v>
      </c>
      <c r="CJ65" t="s">
        <v>325</v>
      </c>
    </row>
    <row r="66" spans="66:88">
      <c r="BN66">
        <v>62</v>
      </c>
      <c r="BO66" t="s">
        <v>326</v>
      </c>
      <c r="BP66" s="4">
        <v>44398</v>
      </c>
      <c r="BQ66" t="s">
        <v>267</v>
      </c>
      <c r="BR66" t="s">
        <v>82</v>
      </c>
      <c r="BS66">
        <v>0</v>
      </c>
      <c r="BT66" t="s">
        <v>19</v>
      </c>
      <c r="BU66" t="s">
        <v>19</v>
      </c>
      <c r="BV66">
        <v>35</v>
      </c>
      <c r="BW66">
        <v>5</v>
      </c>
      <c r="BX66">
        <v>10</v>
      </c>
      <c r="BY66">
        <v>0.2</v>
      </c>
      <c r="BZ66">
        <v>0.5</v>
      </c>
      <c r="CA66">
        <v>0.05</v>
      </c>
      <c r="CB66">
        <v>1</v>
      </c>
      <c r="CC66">
        <v>2</v>
      </c>
      <c r="CD66" t="s">
        <v>127</v>
      </c>
      <c r="CE66" t="s">
        <v>128</v>
      </c>
      <c r="CF66" t="s">
        <v>129</v>
      </c>
      <c r="CG66" t="s">
        <v>130</v>
      </c>
      <c r="CH66">
        <v>0</v>
      </c>
      <c r="CI66">
        <v>1</v>
      </c>
      <c r="CJ66" t="s">
        <v>325</v>
      </c>
    </row>
    <row r="67" spans="66:88">
      <c r="BN67">
        <v>63</v>
      </c>
      <c r="BO67" t="s">
        <v>327</v>
      </c>
      <c r="BP67" s="4">
        <v>44398</v>
      </c>
      <c r="BQ67" t="s">
        <v>267</v>
      </c>
      <c r="BR67" t="s">
        <v>82</v>
      </c>
      <c r="BS67">
        <v>0</v>
      </c>
      <c r="BT67" t="s">
        <v>19</v>
      </c>
      <c r="BU67" t="s">
        <v>19</v>
      </c>
      <c r="BV67">
        <v>35</v>
      </c>
      <c r="BW67">
        <v>5</v>
      </c>
      <c r="BX67">
        <v>10</v>
      </c>
      <c r="BY67">
        <v>0.2</v>
      </c>
      <c r="BZ67">
        <v>0.5</v>
      </c>
      <c r="CA67">
        <v>0.05</v>
      </c>
      <c r="CB67">
        <v>1</v>
      </c>
      <c r="CC67">
        <v>2</v>
      </c>
      <c r="CD67" t="s">
        <v>127</v>
      </c>
      <c r="CE67" t="s">
        <v>128</v>
      </c>
      <c r="CF67" t="s">
        <v>129</v>
      </c>
      <c r="CG67" t="s">
        <v>130</v>
      </c>
      <c r="CH67">
        <v>0</v>
      </c>
      <c r="CI67">
        <v>1</v>
      </c>
      <c r="CJ67" t="s">
        <v>325</v>
      </c>
    </row>
    <row r="68" spans="66:88">
      <c r="BN68">
        <v>64</v>
      </c>
      <c r="BO68" t="s">
        <v>328</v>
      </c>
      <c r="BP68" s="4">
        <v>44403</v>
      </c>
      <c r="BQ68" t="s">
        <v>271</v>
      </c>
      <c r="BR68" t="s">
        <v>1423</v>
      </c>
      <c r="BS68" t="s">
        <v>268</v>
      </c>
      <c r="BT68" t="s">
        <v>19</v>
      </c>
      <c r="BU68" t="s">
        <v>19</v>
      </c>
      <c r="BV68">
        <v>35</v>
      </c>
      <c r="BW68">
        <v>5</v>
      </c>
      <c r="BX68">
        <v>10</v>
      </c>
      <c r="BY68">
        <v>0.2</v>
      </c>
      <c r="BZ68">
        <v>0.5</v>
      </c>
      <c r="CA68">
        <v>0.05</v>
      </c>
      <c r="CB68">
        <v>1</v>
      </c>
      <c r="CC68">
        <v>2</v>
      </c>
      <c r="CD68" t="s">
        <v>127</v>
      </c>
      <c r="CE68" t="s">
        <v>128</v>
      </c>
      <c r="CF68" t="s">
        <v>129</v>
      </c>
      <c r="CG68">
        <v>1.2</v>
      </c>
      <c r="CH68">
        <v>0</v>
      </c>
      <c r="CI68">
        <v>1</v>
      </c>
      <c r="CJ68" t="s">
        <v>329</v>
      </c>
    </row>
    <row r="69" spans="66:88">
      <c r="BN69">
        <v>65</v>
      </c>
      <c r="BO69" t="s">
        <v>330</v>
      </c>
      <c r="BP69" s="4">
        <v>44403</v>
      </c>
      <c r="BQ69" t="s">
        <v>271</v>
      </c>
      <c r="BR69" t="s">
        <v>1423</v>
      </c>
      <c r="BS69" t="s">
        <v>268</v>
      </c>
      <c r="BT69" t="s">
        <v>19</v>
      </c>
      <c r="BU69" t="s">
        <v>19</v>
      </c>
      <c r="BV69">
        <v>40</v>
      </c>
      <c r="BW69">
        <v>5</v>
      </c>
      <c r="BX69">
        <v>10</v>
      </c>
      <c r="BY69">
        <v>0.2</v>
      </c>
      <c r="BZ69">
        <v>0.5</v>
      </c>
      <c r="CA69">
        <v>0.05</v>
      </c>
      <c r="CB69">
        <v>1</v>
      </c>
      <c r="CC69">
        <v>2</v>
      </c>
      <c r="CD69" t="s">
        <v>127</v>
      </c>
      <c r="CE69" t="s">
        <v>128</v>
      </c>
      <c r="CF69" t="s">
        <v>129</v>
      </c>
      <c r="CG69">
        <v>1.2</v>
      </c>
      <c r="CH69">
        <v>0</v>
      </c>
      <c r="CI69">
        <v>1</v>
      </c>
      <c r="CJ69" t="s">
        <v>329</v>
      </c>
    </row>
    <row r="70" spans="66:88">
      <c r="BN70">
        <v>66</v>
      </c>
      <c r="BO70" t="s">
        <v>331</v>
      </c>
      <c r="BP70" s="4">
        <v>44403</v>
      </c>
      <c r="BQ70" t="s">
        <v>271</v>
      </c>
      <c r="BR70" t="s">
        <v>1423</v>
      </c>
      <c r="BS70" t="s">
        <v>268</v>
      </c>
      <c r="BT70" t="s">
        <v>19</v>
      </c>
      <c r="BU70" t="s">
        <v>19</v>
      </c>
      <c r="BV70">
        <v>45</v>
      </c>
      <c r="BW70">
        <v>5</v>
      </c>
      <c r="BX70">
        <v>10</v>
      </c>
      <c r="BY70">
        <v>0.2</v>
      </c>
      <c r="BZ70">
        <v>0.5</v>
      </c>
      <c r="CA70">
        <v>0.05</v>
      </c>
      <c r="CB70">
        <v>1</v>
      </c>
      <c r="CC70">
        <v>2</v>
      </c>
      <c r="CD70" t="s">
        <v>127</v>
      </c>
      <c r="CE70" t="s">
        <v>128</v>
      </c>
      <c r="CF70" t="s">
        <v>129</v>
      </c>
      <c r="CG70">
        <v>1.2</v>
      </c>
      <c r="CH70">
        <v>0</v>
      </c>
      <c r="CI70">
        <v>1</v>
      </c>
      <c r="CJ70" t="s">
        <v>332</v>
      </c>
    </row>
    <row r="71" spans="66:88">
      <c r="BN71">
        <v>67</v>
      </c>
      <c r="BO71" t="s">
        <v>333</v>
      </c>
      <c r="BP71" s="4">
        <v>44403</v>
      </c>
      <c r="BQ71" t="s">
        <v>271</v>
      </c>
      <c r="BR71" t="s">
        <v>1423</v>
      </c>
      <c r="BS71" t="s">
        <v>268</v>
      </c>
      <c r="BT71" t="s">
        <v>19</v>
      </c>
      <c r="BU71" t="s">
        <v>19</v>
      </c>
      <c r="BV71">
        <v>50</v>
      </c>
      <c r="BW71">
        <v>5</v>
      </c>
      <c r="BX71">
        <v>10</v>
      </c>
      <c r="BY71">
        <v>0.2</v>
      </c>
      <c r="BZ71">
        <v>0.5</v>
      </c>
      <c r="CA71">
        <v>0.05</v>
      </c>
      <c r="CB71">
        <v>1</v>
      </c>
      <c r="CC71">
        <v>2</v>
      </c>
      <c r="CD71" t="s">
        <v>127</v>
      </c>
      <c r="CE71" t="s">
        <v>128</v>
      </c>
      <c r="CF71" t="s">
        <v>129</v>
      </c>
      <c r="CG71">
        <v>1.2</v>
      </c>
      <c r="CH71">
        <v>0</v>
      </c>
      <c r="CI71">
        <v>1</v>
      </c>
      <c r="CJ71" t="s">
        <v>332</v>
      </c>
    </row>
    <row r="72" spans="66:88">
      <c r="BN72">
        <v>68</v>
      </c>
      <c r="BO72" t="s">
        <v>334</v>
      </c>
      <c r="BP72" s="4">
        <v>44403</v>
      </c>
      <c r="BQ72" t="s">
        <v>271</v>
      </c>
      <c r="BR72" t="s">
        <v>1423</v>
      </c>
      <c r="BS72" t="s">
        <v>268</v>
      </c>
      <c r="BT72" t="s">
        <v>19</v>
      </c>
      <c r="BU72" t="s">
        <v>19</v>
      </c>
      <c r="BV72">
        <v>55</v>
      </c>
      <c r="BW72">
        <v>5</v>
      </c>
      <c r="BX72">
        <v>10</v>
      </c>
      <c r="BY72">
        <v>0.2</v>
      </c>
      <c r="BZ72">
        <v>0.5</v>
      </c>
      <c r="CA72">
        <v>0.05</v>
      </c>
      <c r="CB72">
        <v>1</v>
      </c>
      <c r="CC72">
        <v>2</v>
      </c>
      <c r="CD72" t="s">
        <v>127</v>
      </c>
      <c r="CE72" t="s">
        <v>128</v>
      </c>
      <c r="CF72" t="s">
        <v>129</v>
      </c>
      <c r="CG72">
        <v>1.2</v>
      </c>
      <c r="CH72">
        <v>0</v>
      </c>
      <c r="CI72">
        <v>1</v>
      </c>
      <c r="CJ72" t="s">
        <v>335</v>
      </c>
    </row>
    <row r="73" spans="66:88">
      <c r="BN73">
        <v>69</v>
      </c>
      <c r="BO73" t="s">
        <v>336</v>
      </c>
      <c r="BP73" s="4">
        <v>44403</v>
      </c>
      <c r="BQ73" t="s">
        <v>271</v>
      </c>
      <c r="BR73" t="s">
        <v>1423</v>
      </c>
      <c r="BS73" t="s">
        <v>268</v>
      </c>
      <c r="BT73" t="s">
        <v>19</v>
      </c>
      <c r="BU73" t="s">
        <v>19</v>
      </c>
      <c r="BV73">
        <v>60</v>
      </c>
      <c r="BW73">
        <v>5</v>
      </c>
      <c r="BX73">
        <v>10</v>
      </c>
      <c r="BY73">
        <v>0.2</v>
      </c>
      <c r="BZ73">
        <v>0.5</v>
      </c>
      <c r="CA73">
        <v>0.05</v>
      </c>
      <c r="CB73">
        <v>1</v>
      </c>
      <c r="CC73">
        <v>2</v>
      </c>
      <c r="CD73" t="s">
        <v>127</v>
      </c>
      <c r="CE73" t="s">
        <v>128</v>
      </c>
      <c r="CF73" t="s">
        <v>129</v>
      </c>
      <c r="CG73">
        <v>1.2</v>
      </c>
      <c r="CH73">
        <v>0</v>
      </c>
      <c r="CI73">
        <v>1</v>
      </c>
      <c r="CJ73" t="s">
        <v>332</v>
      </c>
    </row>
    <row r="74" spans="66:88">
      <c r="BN74">
        <v>70</v>
      </c>
      <c r="BO74" t="s">
        <v>337</v>
      </c>
      <c r="BP74" s="4">
        <v>44403</v>
      </c>
      <c r="BQ74" t="s">
        <v>271</v>
      </c>
      <c r="BR74" t="s">
        <v>1423</v>
      </c>
      <c r="BS74" t="s">
        <v>268</v>
      </c>
      <c r="BT74" t="s">
        <v>19</v>
      </c>
      <c r="BU74" t="s">
        <v>19</v>
      </c>
      <c r="BV74">
        <v>65</v>
      </c>
      <c r="BW74">
        <v>5</v>
      </c>
      <c r="BX74">
        <v>10</v>
      </c>
      <c r="BY74">
        <v>0.2</v>
      </c>
      <c r="BZ74">
        <v>0.5</v>
      </c>
      <c r="CA74">
        <v>0.05</v>
      </c>
      <c r="CB74">
        <v>1</v>
      </c>
      <c r="CC74">
        <v>2</v>
      </c>
      <c r="CD74" t="s">
        <v>127</v>
      </c>
      <c r="CE74" t="s">
        <v>128</v>
      </c>
      <c r="CF74" t="s">
        <v>129</v>
      </c>
      <c r="CG74">
        <v>1.2</v>
      </c>
      <c r="CH74">
        <v>0</v>
      </c>
      <c r="CI74">
        <v>1</v>
      </c>
      <c r="CJ74" t="s">
        <v>332</v>
      </c>
    </row>
    <row r="75" spans="66:88">
      <c r="BN75">
        <v>71</v>
      </c>
      <c r="BO75" t="s">
        <v>338</v>
      </c>
      <c r="BP75" s="4">
        <v>44403</v>
      </c>
      <c r="BQ75" t="s">
        <v>271</v>
      </c>
      <c r="BR75" t="s">
        <v>1423</v>
      </c>
      <c r="BS75" t="s">
        <v>268</v>
      </c>
      <c r="BT75" t="s">
        <v>19</v>
      </c>
      <c r="BU75" t="s">
        <v>19</v>
      </c>
      <c r="BV75">
        <v>70</v>
      </c>
      <c r="BW75">
        <v>5</v>
      </c>
      <c r="BX75">
        <v>10</v>
      </c>
      <c r="BY75">
        <v>0.2</v>
      </c>
      <c r="BZ75">
        <v>0.5</v>
      </c>
      <c r="CA75">
        <v>0.05</v>
      </c>
      <c r="CB75">
        <v>1</v>
      </c>
      <c r="CC75">
        <v>2</v>
      </c>
      <c r="CD75" t="s">
        <v>127</v>
      </c>
      <c r="CE75" t="s">
        <v>128</v>
      </c>
      <c r="CF75" t="s">
        <v>129</v>
      </c>
      <c r="CG75">
        <v>1.2</v>
      </c>
      <c r="CH75">
        <v>0</v>
      </c>
      <c r="CI75">
        <v>1</v>
      </c>
      <c r="CJ75" t="s">
        <v>339</v>
      </c>
    </row>
    <row r="76" spans="66:88">
      <c r="BN76">
        <v>72</v>
      </c>
      <c r="BO76" t="s">
        <v>340</v>
      </c>
      <c r="BP76" s="4">
        <v>44403</v>
      </c>
      <c r="BQ76" t="s">
        <v>271</v>
      </c>
      <c r="BR76" t="s">
        <v>1423</v>
      </c>
      <c r="BS76" t="s">
        <v>268</v>
      </c>
      <c r="BT76" t="s">
        <v>19</v>
      </c>
      <c r="BU76" t="s">
        <v>19</v>
      </c>
      <c r="BV76">
        <v>75</v>
      </c>
      <c r="BW76">
        <v>5</v>
      </c>
      <c r="BX76">
        <v>10</v>
      </c>
      <c r="BY76">
        <v>0.2</v>
      </c>
      <c r="BZ76">
        <v>0.5</v>
      </c>
      <c r="CA76">
        <v>0.05</v>
      </c>
      <c r="CB76">
        <v>1</v>
      </c>
      <c r="CC76">
        <v>2</v>
      </c>
      <c r="CD76" t="s">
        <v>127</v>
      </c>
      <c r="CE76" t="s">
        <v>128</v>
      </c>
      <c r="CF76" t="s">
        <v>129</v>
      </c>
      <c r="CG76">
        <v>1.2</v>
      </c>
      <c r="CH76">
        <v>0</v>
      </c>
      <c r="CI76">
        <v>1</v>
      </c>
      <c r="CJ76" t="s">
        <v>329</v>
      </c>
    </row>
    <row r="77" spans="66:88">
      <c r="BN77">
        <v>73</v>
      </c>
      <c r="BO77" t="s">
        <v>341</v>
      </c>
      <c r="BP77" s="4">
        <v>44403</v>
      </c>
      <c r="BQ77" t="s">
        <v>271</v>
      </c>
      <c r="BR77" t="s">
        <v>1423</v>
      </c>
      <c r="BS77" t="s">
        <v>268</v>
      </c>
      <c r="BT77" t="s">
        <v>19</v>
      </c>
      <c r="BU77" t="s">
        <v>19</v>
      </c>
      <c r="BV77">
        <v>80</v>
      </c>
      <c r="BW77">
        <v>5</v>
      </c>
      <c r="BX77">
        <v>10</v>
      </c>
      <c r="BY77">
        <v>0.2</v>
      </c>
      <c r="BZ77">
        <v>0.5</v>
      </c>
      <c r="CA77">
        <v>0.05</v>
      </c>
      <c r="CB77">
        <v>1</v>
      </c>
      <c r="CC77">
        <v>2</v>
      </c>
      <c r="CD77" t="s">
        <v>127</v>
      </c>
      <c r="CE77" t="s">
        <v>128</v>
      </c>
      <c r="CF77" t="s">
        <v>129</v>
      </c>
      <c r="CG77">
        <v>1.2</v>
      </c>
      <c r="CH77">
        <v>0</v>
      </c>
      <c r="CI77">
        <v>1</v>
      </c>
      <c r="CJ77" t="s">
        <v>342</v>
      </c>
    </row>
    <row r="78" spans="66:88">
      <c r="BN78">
        <v>74</v>
      </c>
      <c r="BO78" t="s">
        <v>343</v>
      </c>
      <c r="BP78" s="4">
        <v>44403</v>
      </c>
      <c r="BQ78" t="s">
        <v>271</v>
      </c>
      <c r="BR78" t="s">
        <v>1423</v>
      </c>
      <c r="BS78" t="s">
        <v>268</v>
      </c>
      <c r="BT78" t="s">
        <v>19</v>
      </c>
      <c r="BU78" t="s">
        <v>19</v>
      </c>
      <c r="BV78">
        <v>85</v>
      </c>
      <c r="BW78">
        <v>5</v>
      </c>
      <c r="BX78">
        <v>10</v>
      </c>
      <c r="BY78">
        <v>0.2</v>
      </c>
      <c r="BZ78">
        <v>0.5</v>
      </c>
      <c r="CA78">
        <v>0.05</v>
      </c>
      <c r="CB78">
        <v>1</v>
      </c>
      <c r="CC78">
        <v>2</v>
      </c>
      <c r="CD78" t="s">
        <v>127</v>
      </c>
      <c r="CE78" t="s">
        <v>128</v>
      </c>
      <c r="CF78" t="s">
        <v>129</v>
      </c>
      <c r="CG78">
        <v>1.2</v>
      </c>
      <c r="CH78">
        <v>0</v>
      </c>
      <c r="CI78">
        <v>1</v>
      </c>
      <c r="CJ78" t="s">
        <v>344</v>
      </c>
    </row>
    <row r="79" spans="66:88">
      <c r="BN79">
        <v>75</v>
      </c>
      <c r="BO79" t="s">
        <v>345</v>
      </c>
      <c r="BP79" s="4">
        <v>44403</v>
      </c>
      <c r="BQ79" t="s">
        <v>271</v>
      </c>
      <c r="BR79" t="s">
        <v>1423</v>
      </c>
      <c r="BS79" t="s">
        <v>268</v>
      </c>
      <c r="BT79" t="s">
        <v>19</v>
      </c>
      <c r="BU79" t="s">
        <v>19</v>
      </c>
      <c r="BV79">
        <v>90</v>
      </c>
      <c r="BW79">
        <v>5</v>
      </c>
      <c r="BX79">
        <v>10</v>
      </c>
      <c r="BY79">
        <v>0.2</v>
      </c>
      <c r="BZ79">
        <v>0.5</v>
      </c>
      <c r="CA79">
        <v>0.05</v>
      </c>
      <c r="CB79">
        <v>1</v>
      </c>
      <c r="CC79">
        <v>2</v>
      </c>
      <c r="CD79" t="s">
        <v>127</v>
      </c>
      <c r="CE79" t="s">
        <v>128</v>
      </c>
      <c r="CF79" t="s">
        <v>129</v>
      </c>
      <c r="CG79">
        <v>1.2</v>
      </c>
      <c r="CH79">
        <v>0</v>
      </c>
      <c r="CI79">
        <v>1</v>
      </c>
      <c r="CJ79" t="s">
        <v>346</v>
      </c>
    </row>
    <row r="80" spans="66:88">
      <c r="BN80">
        <v>76</v>
      </c>
      <c r="BO80" t="s">
        <v>347</v>
      </c>
      <c r="BP80" s="4">
        <v>44403</v>
      </c>
      <c r="BQ80" t="s">
        <v>271</v>
      </c>
      <c r="BR80" t="s">
        <v>1423</v>
      </c>
      <c r="BS80" t="s">
        <v>268</v>
      </c>
      <c r="BT80" t="s">
        <v>19</v>
      </c>
      <c r="BU80" t="s">
        <v>19</v>
      </c>
      <c r="BV80">
        <v>95</v>
      </c>
      <c r="BW80">
        <v>5</v>
      </c>
      <c r="BX80">
        <v>10</v>
      </c>
      <c r="BY80">
        <v>0.2</v>
      </c>
      <c r="BZ80">
        <v>0.5</v>
      </c>
      <c r="CA80">
        <v>0.05</v>
      </c>
      <c r="CB80">
        <v>1</v>
      </c>
      <c r="CC80">
        <v>2</v>
      </c>
      <c r="CD80" t="s">
        <v>127</v>
      </c>
      <c r="CE80" t="s">
        <v>128</v>
      </c>
      <c r="CF80" t="s">
        <v>129</v>
      </c>
      <c r="CG80">
        <v>1.2</v>
      </c>
      <c r="CH80">
        <v>0</v>
      </c>
      <c r="CI80">
        <v>1</v>
      </c>
      <c r="CJ80" t="s">
        <v>348</v>
      </c>
    </row>
    <row r="81" spans="66:88">
      <c r="BN81">
        <v>77</v>
      </c>
      <c r="BO81" t="s">
        <v>349</v>
      </c>
      <c r="BP81" s="4">
        <v>44403</v>
      </c>
      <c r="BQ81" t="s">
        <v>271</v>
      </c>
      <c r="BR81" t="s">
        <v>1423</v>
      </c>
      <c r="BS81" t="s">
        <v>268</v>
      </c>
      <c r="BT81" t="s">
        <v>19</v>
      </c>
      <c r="BU81" t="s">
        <v>19</v>
      </c>
      <c r="BV81">
        <v>100</v>
      </c>
      <c r="BW81">
        <v>5</v>
      </c>
      <c r="BX81">
        <v>10</v>
      </c>
      <c r="BY81">
        <v>0.2</v>
      </c>
      <c r="BZ81">
        <v>0.5</v>
      </c>
      <c r="CA81">
        <v>0.05</v>
      </c>
      <c r="CB81">
        <v>1</v>
      </c>
      <c r="CC81">
        <v>2</v>
      </c>
      <c r="CD81" t="s">
        <v>127</v>
      </c>
      <c r="CE81" t="s">
        <v>128</v>
      </c>
      <c r="CF81" t="s">
        <v>129</v>
      </c>
      <c r="CG81">
        <v>1.2</v>
      </c>
      <c r="CH81">
        <v>0</v>
      </c>
      <c r="CI81">
        <v>1</v>
      </c>
      <c r="CJ81" t="s">
        <v>350</v>
      </c>
    </row>
    <row r="82" spans="66:88">
      <c r="BN82">
        <v>78</v>
      </c>
      <c r="BO82" t="s">
        <v>351</v>
      </c>
      <c r="BP82" s="4">
        <v>44403</v>
      </c>
      <c r="BQ82" t="s">
        <v>271</v>
      </c>
      <c r="BR82" t="s">
        <v>1423</v>
      </c>
      <c r="BS82" t="s">
        <v>268</v>
      </c>
      <c r="BT82" t="s">
        <v>19</v>
      </c>
      <c r="BU82" t="s">
        <v>19</v>
      </c>
      <c r="BV82">
        <v>105</v>
      </c>
      <c r="BW82">
        <v>5</v>
      </c>
      <c r="BX82">
        <v>10</v>
      </c>
      <c r="BY82">
        <v>0.2</v>
      </c>
      <c r="BZ82">
        <v>0.5</v>
      </c>
      <c r="CA82">
        <v>0.05</v>
      </c>
      <c r="CB82">
        <v>1</v>
      </c>
      <c r="CC82">
        <v>2</v>
      </c>
      <c r="CD82" t="s">
        <v>127</v>
      </c>
      <c r="CE82" t="s">
        <v>128</v>
      </c>
      <c r="CF82" t="s">
        <v>129</v>
      </c>
      <c r="CG82">
        <v>1.2</v>
      </c>
      <c r="CH82">
        <v>0</v>
      </c>
      <c r="CI82">
        <v>1</v>
      </c>
      <c r="CJ82" t="s">
        <v>350</v>
      </c>
    </row>
    <row r="83" spans="66:88">
      <c r="BN83">
        <v>79</v>
      </c>
      <c r="BO83" t="s">
        <v>352</v>
      </c>
      <c r="BP83" s="4">
        <v>44403</v>
      </c>
      <c r="BQ83" t="s">
        <v>271</v>
      </c>
      <c r="BR83" t="s">
        <v>1423</v>
      </c>
      <c r="BS83" t="s">
        <v>268</v>
      </c>
      <c r="BT83" t="s">
        <v>19</v>
      </c>
      <c r="BU83" t="s">
        <v>19</v>
      </c>
      <c r="BV83">
        <v>110</v>
      </c>
      <c r="BW83">
        <v>5</v>
      </c>
      <c r="BX83">
        <v>10</v>
      </c>
      <c r="BY83">
        <v>0.2</v>
      </c>
      <c r="BZ83">
        <v>0.5</v>
      </c>
      <c r="CA83">
        <v>0.05</v>
      </c>
      <c r="CB83">
        <v>1</v>
      </c>
      <c r="CC83">
        <v>2</v>
      </c>
      <c r="CD83" t="s">
        <v>127</v>
      </c>
      <c r="CE83" t="s">
        <v>128</v>
      </c>
      <c r="CF83" t="s">
        <v>129</v>
      </c>
      <c r="CG83">
        <v>1.2</v>
      </c>
      <c r="CH83">
        <v>0</v>
      </c>
      <c r="CI83">
        <v>1</v>
      </c>
      <c r="CJ83" t="s">
        <v>353</v>
      </c>
    </row>
    <row r="84" spans="66:88">
      <c r="BN84">
        <v>80</v>
      </c>
      <c r="BO84" t="s">
        <v>354</v>
      </c>
      <c r="BP84" s="4">
        <v>44403</v>
      </c>
      <c r="BQ84" t="s">
        <v>271</v>
      </c>
      <c r="BR84" t="s">
        <v>1423</v>
      </c>
      <c r="BS84" t="s">
        <v>268</v>
      </c>
      <c r="BT84" t="s">
        <v>19</v>
      </c>
      <c r="BU84" t="s">
        <v>19</v>
      </c>
      <c r="BV84">
        <v>115</v>
      </c>
      <c r="BW84">
        <v>5</v>
      </c>
      <c r="BX84">
        <v>10</v>
      </c>
      <c r="BY84">
        <v>0.2</v>
      </c>
      <c r="BZ84">
        <v>0.5</v>
      </c>
      <c r="CA84">
        <v>0.05</v>
      </c>
      <c r="CB84">
        <v>1</v>
      </c>
      <c r="CC84">
        <v>2</v>
      </c>
      <c r="CD84" t="s">
        <v>127</v>
      </c>
      <c r="CE84" t="s">
        <v>128</v>
      </c>
      <c r="CF84" t="s">
        <v>129</v>
      </c>
      <c r="CG84">
        <v>1.2</v>
      </c>
      <c r="CH84">
        <v>0</v>
      </c>
      <c r="CI84">
        <v>1</v>
      </c>
      <c r="CJ84" t="s">
        <v>355</v>
      </c>
    </row>
    <row r="85" spans="66:88">
      <c r="BN85">
        <v>81</v>
      </c>
      <c r="BO85" t="s">
        <v>356</v>
      </c>
      <c r="BP85" s="4">
        <v>44403</v>
      </c>
      <c r="BQ85" t="s">
        <v>271</v>
      </c>
      <c r="BR85" t="s">
        <v>1423</v>
      </c>
      <c r="BS85" t="s">
        <v>268</v>
      </c>
      <c r="BT85" t="s">
        <v>19</v>
      </c>
      <c r="BU85" t="s">
        <v>19</v>
      </c>
      <c r="BV85">
        <v>120</v>
      </c>
      <c r="BW85">
        <v>5</v>
      </c>
      <c r="BX85">
        <v>10</v>
      </c>
      <c r="BY85">
        <v>0.2</v>
      </c>
      <c r="BZ85">
        <v>0.5</v>
      </c>
      <c r="CA85">
        <v>0.05</v>
      </c>
      <c r="CB85">
        <v>1</v>
      </c>
      <c r="CC85">
        <v>2</v>
      </c>
      <c r="CD85" t="s">
        <v>127</v>
      </c>
      <c r="CE85" t="s">
        <v>128</v>
      </c>
      <c r="CF85" t="s">
        <v>129</v>
      </c>
      <c r="CG85">
        <v>1.2</v>
      </c>
      <c r="CH85">
        <v>0</v>
      </c>
      <c r="CI85">
        <v>1</v>
      </c>
      <c r="CJ85" t="s">
        <v>357</v>
      </c>
    </row>
    <row r="86" spans="66:88">
      <c r="BN86">
        <v>82</v>
      </c>
      <c r="BO86" t="s">
        <v>358</v>
      </c>
      <c r="BP86" s="4">
        <v>44403</v>
      </c>
      <c r="BQ86" t="s">
        <v>271</v>
      </c>
      <c r="BR86" t="s">
        <v>1423</v>
      </c>
      <c r="BS86" t="s">
        <v>268</v>
      </c>
      <c r="BT86" t="s">
        <v>19</v>
      </c>
      <c r="BU86" t="s">
        <v>19</v>
      </c>
      <c r="BV86">
        <v>125</v>
      </c>
      <c r="BW86">
        <v>5</v>
      </c>
      <c r="BX86">
        <v>10</v>
      </c>
      <c r="BY86">
        <v>0.2</v>
      </c>
      <c r="BZ86">
        <v>0.5</v>
      </c>
      <c r="CA86">
        <v>0.05</v>
      </c>
      <c r="CB86">
        <v>1</v>
      </c>
      <c r="CC86">
        <v>2</v>
      </c>
      <c r="CD86" t="s">
        <v>127</v>
      </c>
      <c r="CE86" t="s">
        <v>128</v>
      </c>
      <c r="CF86" t="s">
        <v>129</v>
      </c>
      <c r="CG86">
        <v>1.2</v>
      </c>
      <c r="CH86">
        <v>0</v>
      </c>
      <c r="CI86">
        <v>1</v>
      </c>
      <c r="CJ86" t="s">
        <v>359</v>
      </c>
    </row>
    <row r="87" spans="66:88">
      <c r="BN87">
        <v>83</v>
      </c>
      <c r="BO87" t="s">
        <v>360</v>
      </c>
      <c r="BP87" s="4">
        <v>44403</v>
      </c>
      <c r="BQ87" t="s">
        <v>271</v>
      </c>
      <c r="BR87" t="s">
        <v>1423</v>
      </c>
      <c r="BS87" t="s">
        <v>268</v>
      </c>
      <c r="BT87" t="s">
        <v>19</v>
      </c>
      <c r="BU87" t="s">
        <v>19</v>
      </c>
      <c r="BV87">
        <v>130</v>
      </c>
      <c r="BW87">
        <v>5</v>
      </c>
      <c r="BX87">
        <v>10</v>
      </c>
      <c r="BY87">
        <v>0.2</v>
      </c>
      <c r="BZ87">
        <v>0.5</v>
      </c>
      <c r="CA87">
        <v>0.05</v>
      </c>
      <c r="CB87">
        <v>1</v>
      </c>
      <c r="CC87">
        <v>2</v>
      </c>
      <c r="CD87" t="s">
        <v>127</v>
      </c>
      <c r="CE87" t="s">
        <v>128</v>
      </c>
      <c r="CF87" t="s">
        <v>129</v>
      </c>
      <c r="CG87">
        <v>1.2</v>
      </c>
      <c r="CH87">
        <v>0</v>
      </c>
      <c r="CI87">
        <v>1</v>
      </c>
      <c r="CJ87" t="s">
        <v>361</v>
      </c>
    </row>
    <row r="88" spans="66:88">
      <c r="BN88">
        <v>84</v>
      </c>
      <c r="BO88" t="s">
        <v>362</v>
      </c>
      <c r="BP88" s="4">
        <v>44403</v>
      </c>
      <c r="BQ88" t="s">
        <v>271</v>
      </c>
      <c r="BR88" t="s">
        <v>1423</v>
      </c>
      <c r="BS88" t="s">
        <v>268</v>
      </c>
      <c r="BT88" t="s">
        <v>19</v>
      </c>
      <c r="BU88" t="s">
        <v>19</v>
      </c>
      <c r="BV88">
        <v>135</v>
      </c>
      <c r="BW88">
        <v>5</v>
      </c>
      <c r="BX88">
        <v>10</v>
      </c>
      <c r="BY88">
        <v>0.2</v>
      </c>
      <c r="BZ88">
        <v>0.5</v>
      </c>
      <c r="CA88">
        <v>0.05</v>
      </c>
      <c r="CB88">
        <v>1</v>
      </c>
      <c r="CC88">
        <v>2</v>
      </c>
      <c r="CD88" t="s">
        <v>127</v>
      </c>
      <c r="CE88" t="s">
        <v>128</v>
      </c>
      <c r="CF88" t="s">
        <v>129</v>
      </c>
      <c r="CG88">
        <v>1.2</v>
      </c>
      <c r="CH88">
        <v>0</v>
      </c>
      <c r="CI88">
        <v>1</v>
      </c>
      <c r="CJ88" t="s">
        <v>363</v>
      </c>
    </row>
    <row r="89" spans="66:88">
      <c r="BN89">
        <v>85</v>
      </c>
      <c r="BO89" t="s">
        <v>364</v>
      </c>
      <c r="BP89" s="4">
        <v>44403</v>
      </c>
      <c r="BQ89" t="s">
        <v>271</v>
      </c>
      <c r="BR89" t="s">
        <v>1423</v>
      </c>
      <c r="BS89" t="s">
        <v>268</v>
      </c>
      <c r="BT89" t="s">
        <v>19</v>
      </c>
      <c r="BU89" t="s">
        <v>19</v>
      </c>
      <c r="BV89">
        <v>140</v>
      </c>
      <c r="BW89">
        <v>5</v>
      </c>
      <c r="BX89">
        <v>10</v>
      </c>
      <c r="BY89">
        <v>0.2</v>
      </c>
      <c r="BZ89">
        <v>0.5</v>
      </c>
      <c r="CA89">
        <v>0.05</v>
      </c>
      <c r="CB89">
        <v>1</v>
      </c>
      <c r="CC89">
        <v>2</v>
      </c>
      <c r="CD89" t="s">
        <v>127</v>
      </c>
      <c r="CE89" t="s">
        <v>128</v>
      </c>
      <c r="CF89" t="s">
        <v>129</v>
      </c>
      <c r="CG89">
        <v>1.2</v>
      </c>
      <c r="CH89">
        <v>0</v>
      </c>
      <c r="CI89">
        <v>1</v>
      </c>
      <c r="CJ89" t="s">
        <v>365</v>
      </c>
    </row>
    <row r="90" spans="66:88">
      <c r="BN90">
        <v>86</v>
      </c>
      <c r="BO90" t="s">
        <v>366</v>
      </c>
      <c r="BP90" s="4">
        <v>44403</v>
      </c>
      <c r="BQ90" t="s">
        <v>271</v>
      </c>
      <c r="BR90" t="s">
        <v>1423</v>
      </c>
      <c r="BS90" t="s">
        <v>268</v>
      </c>
      <c r="BT90" t="s">
        <v>19</v>
      </c>
      <c r="BU90" t="s">
        <v>19</v>
      </c>
      <c r="BV90">
        <v>145</v>
      </c>
      <c r="BW90">
        <v>5</v>
      </c>
      <c r="BX90">
        <v>10</v>
      </c>
      <c r="BY90">
        <v>0.2</v>
      </c>
      <c r="BZ90">
        <v>0.5</v>
      </c>
      <c r="CA90">
        <v>0.05</v>
      </c>
      <c r="CB90">
        <v>1</v>
      </c>
      <c r="CC90">
        <v>2</v>
      </c>
      <c r="CD90" t="s">
        <v>127</v>
      </c>
      <c r="CE90" t="s">
        <v>128</v>
      </c>
      <c r="CF90" t="s">
        <v>129</v>
      </c>
      <c r="CG90">
        <v>1.2</v>
      </c>
      <c r="CH90">
        <v>0</v>
      </c>
      <c r="CI90">
        <v>1</v>
      </c>
      <c r="CJ90" t="s">
        <v>367</v>
      </c>
    </row>
    <row r="91" spans="66:88">
      <c r="BN91">
        <v>87</v>
      </c>
      <c r="BO91" t="s">
        <v>368</v>
      </c>
      <c r="BP91" s="4">
        <v>44411</v>
      </c>
      <c r="BQ91" t="s">
        <v>280</v>
      </c>
      <c r="BR91" t="s">
        <v>1423</v>
      </c>
      <c r="BS91" t="s">
        <v>268</v>
      </c>
      <c r="BT91" t="s">
        <v>19</v>
      </c>
      <c r="BU91" t="s">
        <v>19</v>
      </c>
      <c r="BV91">
        <v>33</v>
      </c>
      <c r="BW91">
        <v>5</v>
      </c>
      <c r="BX91">
        <v>10</v>
      </c>
      <c r="BY91">
        <v>0.2</v>
      </c>
      <c r="BZ91">
        <v>0.5</v>
      </c>
      <c r="CA91">
        <v>0.05</v>
      </c>
      <c r="CB91" s="81">
        <v>0.60000000055879399</v>
      </c>
      <c r="CC91">
        <v>2</v>
      </c>
      <c r="CD91" t="s">
        <v>127</v>
      </c>
      <c r="CE91" t="s">
        <v>128</v>
      </c>
      <c r="CF91" t="s">
        <v>129</v>
      </c>
      <c r="CG91">
        <v>1.2</v>
      </c>
      <c r="CH91" s="80">
        <v>15000</v>
      </c>
      <c r="CI91" s="80">
        <v>119.42</v>
      </c>
      <c r="CJ91" t="s">
        <v>369</v>
      </c>
    </row>
    <row r="92" spans="66:88">
      <c r="BN92">
        <v>88</v>
      </c>
      <c r="BO92" t="s">
        <v>370</v>
      </c>
      <c r="BP92" s="4">
        <v>44411</v>
      </c>
      <c r="BQ92" t="s">
        <v>280</v>
      </c>
      <c r="BR92" t="s">
        <v>1423</v>
      </c>
      <c r="BS92" t="s">
        <v>268</v>
      </c>
      <c r="BT92" t="s">
        <v>19</v>
      </c>
      <c r="BU92" t="s">
        <v>19</v>
      </c>
      <c r="BV92">
        <v>36</v>
      </c>
      <c r="BW92">
        <v>5</v>
      </c>
      <c r="BX92">
        <v>10</v>
      </c>
      <c r="BY92">
        <v>0.2</v>
      </c>
      <c r="BZ92">
        <v>0.5</v>
      </c>
      <c r="CA92">
        <v>0.05</v>
      </c>
      <c r="CB92" s="81">
        <v>0.60000000055879399</v>
      </c>
      <c r="CC92">
        <v>2</v>
      </c>
      <c r="CD92" t="s">
        <v>127</v>
      </c>
      <c r="CE92" t="s">
        <v>128</v>
      </c>
      <c r="CF92" t="s">
        <v>129</v>
      </c>
      <c r="CG92">
        <v>1.2</v>
      </c>
      <c r="CH92" s="80">
        <v>15000</v>
      </c>
      <c r="CI92" s="80">
        <v>119.42</v>
      </c>
      <c r="CJ92" t="s">
        <v>371</v>
      </c>
    </row>
    <row r="93" spans="66:88">
      <c r="BN93">
        <v>89</v>
      </c>
      <c r="BO93" t="s">
        <v>372</v>
      </c>
      <c r="BP93" s="4">
        <v>44411</v>
      </c>
      <c r="BQ93" t="s">
        <v>280</v>
      </c>
      <c r="BR93" t="s">
        <v>1423</v>
      </c>
      <c r="BS93" t="s">
        <v>268</v>
      </c>
      <c r="BT93" t="s">
        <v>19</v>
      </c>
      <c r="BU93" t="s">
        <v>19</v>
      </c>
      <c r="BV93">
        <v>41</v>
      </c>
      <c r="BW93">
        <v>5</v>
      </c>
      <c r="BX93">
        <v>10</v>
      </c>
      <c r="BY93">
        <v>0.2</v>
      </c>
      <c r="BZ93">
        <v>0.5</v>
      </c>
      <c r="CA93">
        <v>0.05</v>
      </c>
      <c r="CB93" s="81">
        <v>0.60000000055879399</v>
      </c>
      <c r="CC93">
        <v>2</v>
      </c>
      <c r="CD93" t="s">
        <v>127</v>
      </c>
      <c r="CE93" t="s">
        <v>128</v>
      </c>
      <c r="CF93" t="s">
        <v>129</v>
      </c>
      <c r="CG93">
        <v>1.2</v>
      </c>
      <c r="CH93" s="80">
        <v>15000</v>
      </c>
      <c r="CI93" s="80">
        <v>119.42</v>
      </c>
      <c r="CJ93" t="s">
        <v>373</v>
      </c>
    </row>
    <row r="94" spans="66:88">
      <c r="BN94">
        <v>90</v>
      </c>
      <c r="BO94" t="s">
        <v>374</v>
      </c>
      <c r="BP94" s="4">
        <v>44411</v>
      </c>
      <c r="BQ94" t="s">
        <v>280</v>
      </c>
      <c r="BR94" t="s">
        <v>1423</v>
      </c>
      <c r="BS94" t="s">
        <v>268</v>
      </c>
      <c r="BT94" t="s">
        <v>19</v>
      </c>
      <c r="BU94" t="s">
        <v>19</v>
      </c>
      <c r="BV94">
        <v>46</v>
      </c>
      <c r="BW94">
        <v>5</v>
      </c>
      <c r="BX94">
        <v>10</v>
      </c>
      <c r="BY94">
        <v>0.2</v>
      </c>
      <c r="BZ94">
        <v>0.5</v>
      </c>
      <c r="CA94">
        <v>0.05</v>
      </c>
      <c r="CB94" s="81">
        <v>0.60000000055879399</v>
      </c>
      <c r="CC94">
        <v>2</v>
      </c>
      <c r="CD94" t="s">
        <v>127</v>
      </c>
      <c r="CE94" t="s">
        <v>128</v>
      </c>
      <c r="CF94" t="s">
        <v>129</v>
      </c>
      <c r="CG94">
        <v>1.2</v>
      </c>
      <c r="CH94" s="80">
        <v>15000</v>
      </c>
      <c r="CI94" s="80">
        <v>119.42</v>
      </c>
      <c r="CJ94" t="s">
        <v>375</v>
      </c>
    </row>
    <row r="95" spans="66:88">
      <c r="BN95">
        <v>91</v>
      </c>
      <c r="BO95" t="s">
        <v>376</v>
      </c>
      <c r="BP95" s="4">
        <v>44411</v>
      </c>
      <c r="BQ95" t="s">
        <v>280</v>
      </c>
      <c r="BR95" t="s">
        <v>1423</v>
      </c>
      <c r="BS95" t="s">
        <v>268</v>
      </c>
      <c r="BT95" t="s">
        <v>19</v>
      </c>
      <c r="BU95" t="s">
        <v>19</v>
      </c>
      <c r="BV95">
        <v>51</v>
      </c>
      <c r="BW95">
        <v>5</v>
      </c>
      <c r="BX95">
        <v>10</v>
      </c>
      <c r="BY95">
        <v>0.2</v>
      </c>
      <c r="BZ95">
        <v>0.5</v>
      </c>
      <c r="CA95">
        <v>0.05</v>
      </c>
      <c r="CB95" s="81">
        <v>0.60000000055879399</v>
      </c>
      <c r="CC95">
        <v>2</v>
      </c>
      <c r="CD95" t="s">
        <v>127</v>
      </c>
      <c r="CE95" t="s">
        <v>128</v>
      </c>
      <c r="CF95" t="s">
        <v>129</v>
      </c>
      <c r="CG95">
        <v>1.2</v>
      </c>
      <c r="CH95" s="80">
        <v>15000</v>
      </c>
      <c r="CI95" s="80">
        <v>119.42</v>
      </c>
      <c r="CJ95" t="s">
        <v>377</v>
      </c>
    </row>
    <row r="96" spans="66:88">
      <c r="BN96">
        <v>92</v>
      </c>
      <c r="BO96" t="s">
        <v>378</v>
      </c>
      <c r="BP96" s="4">
        <v>44411</v>
      </c>
      <c r="BQ96" t="s">
        <v>280</v>
      </c>
      <c r="BR96" t="s">
        <v>1423</v>
      </c>
      <c r="BS96" t="s">
        <v>268</v>
      </c>
      <c r="BT96" t="s">
        <v>19</v>
      </c>
      <c r="BU96" t="s">
        <v>19</v>
      </c>
      <c r="BV96">
        <v>56</v>
      </c>
      <c r="BW96">
        <v>5</v>
      </c>
      <c r="BX96">
        <v>10</v>
      </c>
      <c r="BY96">
        <v>0.2</v>
      </c>
      <c r="BZ96">
        <v>0.5</v>
      </c>
      <c r="CA96">
        <v>0.05</v>
      </c>
      <c r="CB96" s="81">
        <v>0.60000000055879399</v>
      </c>
      <c r="CC96">
        <v>2</v>
      </c>
      <c r="CD96" t="s">
        <v>127</v>
      </c>
      <c r="CE96" t="s">
        <v>128</v>
      </c>
      <c r="CF96" t="s">
        <v>129</v>
      </c>
      <c r="CG96">
        <v>1.2</v>
      </c>
      <c r="CH96" s="80">
        <v>15000</v>
      </c>
      <c r="CI96" s="80">
        <v>119.42</v>
      </c>
      <c r="CJ96" t="s">
        <v>379</v>
      </c>
    </row>
    <row r="97" spans="66:88">
      <c r="BN97">
        <v>93</v>
      </c>
      <c r="BO97" t="s">
        <v>380</v>
      </c>
      <c r="BP97" s="4">
        <v>44411</v>
      </c>
      <c r="BQ97" t="s">
        <v>280</v>
      </c>
      <c r="BR97" t="s">
        <v>1423</v>
      </c>
      <c r="BS97" t="s">
        <v>268</v>
      </c>
      <c r="BT97" t="s">
        <v>19</v>
      </c>
      <c r="BU97" t="s">
        <v>19</v>
      </c>
      <c r="BV97">
        <v>61</v>
      </c>
      <c r="BW97">
        <v>5</v>
      </c>
      <c r="BX97">
        <v>10</v>
      </c>
      <c r="BY97">
        <v>0.2</v>
      </c>
      <c r="BZ97">
        <v>0.5</v>
      </c>
      <c r="CA97">
        <v>0.05</v>
      </c>
      <c r="CB97" s="81">
        <v>0.60000000055879399</v>
      </c>
      <c r="CC97">
        <v>2</v>
      </c>
      <c r="CD97" t="s">
        <v>127</v>
      </c>
      <c r="CE97" t="s">
        <v>128</v>
      </c>
      <c r="CF97" t="s">
        <v>129</v>
      </c>
      <c r="CG97">
        <v>1.2</v>
      </c>
      <c r="CH97" s="80">
        <v>15000</v>
      </c>
      <c r="CI97" s="80">
        <v>119.42</v>
      </c>
      <c r="CJ97" t="s">
        <v>381</v>
      </c>
    </row>
    <row r="98" spans="66:88">
      <c r="BN98">
        <v>94</v>
      </c>
      <c r="BO98" t="s">
        <v>382</v>
      </c>
      <c r="BP98" s="4">
        <v>44411</v>
      </c>
      <c r="BQ98" t="s">
        <v>280</v>
      </c>
      <c r="BR98" t="s">
        <v>1423</v>
      </c>
      <c r="BS98" t="s">
        <v>268</v>
      </c>
      <c r="BT98" t="s">
        <v>19</v>
      </c>
      <c r="BU98" t="s">
        <v>19</v>
      </c>
      <c r="BV98">
        <v>66</v>
      </c>
      <c r="BW98">
        <v>5</v>
      </c>
      <c r="BX98">
        <v>10</v>
      </c>
      <c r="BY98">
        <v>0.2</v>
      </c>
      <c r="BZ98">
        <v>0.5</v>
      </c>
      <c r="CA98">
        <v>0.05</v>
      </c>
      <c r="CB98" s="81">
        <v>0.60000000055879399</v>
      </c>
      <c r="CC98">
        <v>2</v>
      </c>
      <c r="CD98" t="s">
        <v>127</v>
      </c>
      <c r="CE98" t="s">
        <v>128</v>
      </c>
      <c r="CF98" t="s">
        <v>129</v>
      </c>
      <c r="CG98">
        <v>1.2</v>
      </c>
      <c r="CH98" s="80">
        <v>15000</v>
      </c>
      <c r="CI98" s="80">
        <v>119.42</v>
      </c>
      <c r="CJ98" t="s">
        <v>383</v>
      </c>
    </row>
    <row r="99" spans="66:88">
      <c r="BN99">
        <v>95</v>
      </c>
      <c r="BO99" t="s">
        <v>384</v>
      </c>
      <c r="BP99" s="4">
        <v>44411</v>
      </c>
      <c r="BQ99" t="s">
        <v>280</v>
      </c>
      <c r="BR99" t="s">
        <v>1423</v>
      </c>
      <c r="BS99" t="s">
        <v>268</v>
      </c>
      <c r="BT99" t="s">
        <v>19</v>
      </c>
      <c r="BU99" t="s">
        <v>19</v>
      </c>
      <c r="BV99">
        <v>71</v>
      </c>
      <c r="BW99">
        <v>5</v>
      </c>
      <c r="BX99">
        <v>10</v>
      </c>
      <c r="BY99">
        <v>0.2</v>
      </c>
      <c r="BZ99">
        <v>0.5</v>
      </c>
      <c r="CA99">
        <v>0.05</v>
      </c>
      <c r="CB99" s="81">
        <v>0.60000000055879399</v>
      </c>
      <c r="CC99">
        <v>2</v>
      </c>
      <c r="CD99" t="s">
        <v>127</v>
      </c>
      <c r="CE99" t="s">
        <v>128</v>
      </c>
      <c r="CF99" t="s">
        <v>129</v>
      </c>
      <c r="CG99">
        <v>1.2</v>
      </c>
      <c r="CH99" s="80">
        <v>15000</v>
      </c>
      <c r="CI99" s="80">
        <v>119.42</v>
      </c>
      <c r="CJ99" t="s">
        <v>385</v>
      </c>
    </row>
    <row r="100" spans="66:88">
      <c r="BN100">
        <v>96</v>
      </c>
      <c r="BO100" t="s">
        <v>386</v>
      </c>
      <c r="BP100" s="4">
        <v>44411</v>
      </c>
      <c r="BQ100" t="s">
        <v>280</v>
      </c>
      <c r="BR100" t="s">
        <v>1423</v>
      </c>
      <c r="BS100" t="s">
        <v>268</v>
      </c>
      <c r="BT100" t="s">
        <v>19</v>
      </c>
      <c r="BU100" t="s">
        <v>19</v>
      </c>
      <c r="BV100">
        <v>76</v>
      </c>
      <c r="BW100">
        <v>5</v>
      </c>
      <c r="BX100">
        <v>10</v>
      </c>
      <c r="BY100">
        <v>0.2</v>
      </c>
      <c r="BZ100">
        <v>0.5</v>
      </c>
      <c r="CA100">
        <v>0.05</v>
      </c>
      <c r="CB100" s="81">
        <v>0.60000000055879399</v>
      </c>
      <c r="CC100">
        <v>2</v>
      </c>
      <c r="CD100" t="s">
        <v>127</v>
      </c>
      <c r="CE100" t="s">
        <v>128</v>
      </c>
      <c r="CF100" t="s">
        <v>129</v>
      </c>
      <c r="CG100">
        <v>1.2</v>
      </c>
      <c r="CH100" s="80">
        <v>15000</v>
      </c>
      <c r="CI100" s="80">
        <v>119.42</v>
      </c>
      <c r="CJ100" t="s">
        <v>387</v>
      </c>
    </row>
    <row r="101" spans="66:88">
      <c r="BN101">
        <v>97</v>
      </c>
      <c r="BO101" t="s">
        <v>388</v>
      </c>
      <c r="BP101" s="4">
        <v>44411</v>
      </c>
      <c r="BQ101" t="s">
        <v>280</v>
      </c>
      <c r="BR101" t="s">
        <v>1423</v>
      </c>
      <c r="BS101" t="s">
        <v>268</v>
      </c>
      <c r="BT101" t="s">
        <v>19</v>
      </c>
      <c r="BU101" t="s">
        <v>19</v>
      </c>
      <c r="BV101">
        <v>80</v>
      </c>
      <c r="BW101">
        <v>5</v>
      </c>
      <c r="BX101">
        <v>10</v>
      </c>
      <c r="BY101">
        <v>0.2</v>
      </c>
      <c r="BZ101">
        <v>0.5</v>
      </c>
      <c r="CA101">
        <v>0.05</v>
      </c>
      <c r="CB101" s="81">
        <v>0.60000000055879399</v>
      </c>
      <c r="CC101">
        <v>2</v>
      </c>
      <c r="CD101" t="s">
        <v>127</v>
      </c>
      <c r="CE101" t="s">
        <v>128</v>
      </c>
      <c r="CF101" t="s">
        <v>129</v>
      </c>
      <c r="CG101">
        <v>1.2</v>
      </c>
      <c r="CH101" s="80">
        <v>15000</v>
      </c>
      <c r="CI101" s="80">
        <v>119.42</v>
      </c>
      <c r="CJ101" t="s">
        <v>389</v>
      </c>
    </row>
    <row r="102" spans="66:88">
      <c r="BN102">
        <v>98</v>
      </c>
      <c r="BO102" t="s">
        <v>390</v>
      </c>
      <c r="BP102" s="4">
        <v>44411</v>
      </c>
      <c r="BQ102" t="s">
        <v>280</v>
      </c>
      <c r="BR102" t="s">
        <v>1423</v>
      </c>
      <c r="BS102" t="s">
        <v>268</v>
      </c>
      <c r="BT102" t="s">
        <v>19</v>
      </c>
      <c r="BU102" t="s">
        <v>19</v>
      </c>
      <c r="BV102">
        <v>85</v>
      </c>
      <c r="BW102">
        <v>5</v>
      </c>
      <c r="BX102">
        <v>10</v>
      </c>
      <c r="BY102">
        <v>0.2</v>
      </c>
      <c r="BZ102">
        <v>0.5</v>
      </c>
      <c r="CA102">
        <v>0.05</v>
      </c>
      <c r="CB102" s="81">
        <v>0.60000000055879399</v>
      </c>
      <c r="CC102">
        <v>2</v>
      </c>
      <c r="CD102" t="s">
        <v>127</v>
      </c>
      <c r="CE102" t="s">
        <v>128</v>
      </c>
      <c r="CF102" t="s">
        <v>129</v>
      </c>
      <c r="CG102">
        <v>1.2</v>
      </c>
      <c r="CH102" s="80">
        <v>15000</v>
      </c>
      <c r="CI102" s="80">
        <v>119.42</v>
      </c>
      <c r="CJ102" t="s">
        <v>391</v>
      </c>
    </row>
    <row r="103" spans="66:88">
      <c r="BN103">
        <v>99</v>
      </c>
      <c r="BO103" t="s">
        <v>392</v>
      </c>
      <c r="BP103" s="4">
        <v>44411</v>
      </c>
      <c r="BQ103" t="s">
        <v>280</v>
      </c>
      <c r="BR103" t="s">
        <v>1423</v>
      </c>
      <c r="BS103" t="s">
        <v>268</v>
      </c>
      <c r="BT103" t="s">
        <v>19</v>
      </c>
      <c r="BU103" t="s">
        <v>19</v>
      </c>
      <c r="BV103">
        <v>90</v>
      </c>
      <c r="BW103">
        <v>5</v>
      </c>
      <c r="BX103">
        <v>10</v>
      </c>
      <c r="BY103">
        <v>0.2</v>
      </c>
      <c r="BZ103">
        <v>0.5</v>
      </c>
      <c r="CA103">
        <v>0.05</v>
      </c>
      <c r="CB103" s="81">
        <v>0.60000000055879399</v>
      </c>
      <c r="CC103">
        <v>2</v>
      </c>
      <c r="CD103" t="s">
        <v>127</v>
      </c>
      <c r="CE103" t="s">
        <v>128</v>
      </c>
      <c r="CF103" t="s">
        <v>129</v>
      </c>
      <c r="CG103">
        <v>1.2</v>
      </c>
      <c r="CH103" s="80">
        <v>15000</v>
      </c>
      <c r="CI103" s="80">
        <v>119.42</v>
      </c>
      <c r="CJ103" t="s">
        <v>393</v>
      </c>
    </row>
    <row r="104" spans="66:88">
      <c r="BN104">
        <v>100</v>
      </c>
      <c r="BO104" t="s">
        <v>394</v>
      </c>
      <c r="BP104" s="4">
        <v>44411</v>
      </c>
      <c r="BQ104" t="s">
        <v>280</v>
      </c>
      <c r="BR104" t="s">
        <v>1423</v>
      </c>
      <c r="BS104" t="s">
        <v>268</v>
      </c>
      <c r="BT104" t="s">
        <v>19</v>
      </c>
      <c r="BU104" t="s">
        <v>19</v>
      </c>
      <c r="BV104">
        <v>95</v>
      </c>
      <c r="BW104">
        <v>5</v>
      </c>
      <c r="BX104">
        <v>10</v>
      </c>
      <c r="BY104">
        <v>0.2</v>
      </c>
      <c r="BZ104">
        <v>0.5</v>
      </c>
      <c r="CA104">
        <v>0.05</v>
      </c>
      <c r="CB104" s="81">
        <v>0.60000000055879399</v>
      </c>
      <c r="CC104">
        <v>2</v>
      </c>
      <c r="CD104" t="s">
        <v>127</v>
      </c>
      <c r="CE104" t="s">
        <v>128</v>
      </c>
      <c r="CF104" t="s">
        <v>129</v>
      </c>
      <c r="CG104">
        <v>1.2</v>
      </c>
      <c r="CH104" s="80">
        <v>15000</v>
      </c>
      <c r="CI104" s="80">
        <v>119.42</v>
      </c>
      <c r="CJ104" t="s">
        <v>395</v>
      </c>
    </row>
    <row r="105" spans="66:88">
      <c r="BN105">
        <v>101</v>
      </c>
      <c r="BO105" t="s">
        <v>396</v>
      </c>
      <c r="BP105" s="4">
        <v>44411</v>
      </c>
      <c r="BQ105" t="s">
        <v>280</v>
      </c>
      <c r="BR105" t="s">
        <v>1423</v>
      </c>
      <c r="BS105" t="s">
        <v>268</v>
      </c>
      <c r="BT105" t="s">
        <v>19</v>
      </c>
      <c r="BU105" t="s">
        <v>19</v>
      </c>
      <c r="BV105">
        <v>100</v>
      </c>
      <c r="BW105">
        <v>5</v>
      </c>
      <c r="BX105">
        <v>10</v>
      </c>
      <c r="BY105">
        <v>0.2</v>
      </c>
      <c r="BZ105">
        <v>0.5</v>
      </c>
      <c r="CA105">
        <v>0.05</v>
      </c>
      <c r="CB105" s="81">
        <v>0.60000000055879399</v>
      </c>
      <c r="CC105">
        <v>2</v>
      </c>
      <c r="CD105" t="s">
        <v>127</v>
      </c>
      <c r="CE105" t="s">
        <v>128</v>
      </c>
      <c r="CF105" t="s">
        <v>129</v>
      </c>
      <c r="CG105">
        <v>1.2</v>
      </c>
      <c r="CH105" s="80">
        <v>15000</v>
      </c>
      <c r="CI105" s="80">
        <v>119.42</v>
      </c>
      <c r="CJ105" t="s">
        <v>397</v>
      </c>
    </row>
    <row r="106" spans="66:88">
      <c r="BN106">
        <v>102</v>
      </c>
      <c r="BO106" t="s">
        <v>398</v>
      </c>
      <c r="BP106" s="4">
        <v>44411</v>
      </c>
      <c r="BQ106" t="s">
        <v>280</v>
      </c>
      <c r="BR106" t="s">
        <v>1423</v>
      </c>
      <c r="BS106" t="s">
        <v>268</v>
      </c>
      <c r="BT106" t="s">
        <v>19</v>
      </c>
      <c r="BU106" t="s">
        <v>19</v>
      </c>
      <c r="BV106">
        <v>105</v>
      </c>
      <c r="BW106">
        <v>5</v>
      </c>
      <c r="BX106">
        <v>10</v>
      </c>
      <c r="BY106">
        <v>0.2</v>
      </c>
      <c r="BZ106">
        <v>0.5</v>
      </c>
      <c r="CA106">
        <v>0.05</v>
      </c>
      <c r="CB106" s="81">
        <v>0.60000000055879399</v>
      </c>
      <c r="CC106">
        <v>2</v>
      </c>
      <c r="CD106" t="s">
        <v>127</v>
      </c>
      <c r="CE106" t="s">
        <v>128</v>
      </c>
      <c r="CF106" t="s">
        <v>129</v>
      </c>
      <c r="CG106">
        <v>1.2</v>
      </c>
      <c r="CH106" s="80">
        <v>15000</v>
      </c>
      <c r="CI106" s="80">
        <v>119.42</v>
      </c>
      <c r="CJ106" t="s">
        <v>399</v>
      </c>
    </row>
    <row r="107" spans="66:88">
      <c r="BN107">
        <v>103</v>
      </c>
      <c r="BO107" t="s">
        <v>400</v>
      </c>
      <c r="BP107" s="4">
        <v>44411</v>
      </c>
      <c r="BQ107" t="s">
        <v>280</v>
      </c>
      <c r="BR107" t="s">
        <v>1423</v>
      </c>
      <c r="BS107" t="s">
        <v>268</v>
      </c>
      <c r="BT107" t="s">
        <v>19</v>
      </c>
      <c r="BU107" t="s">
        <v>19</v>
      </c>
      <c r="BV107">
        <v>110</v>
      </c>
      <c r="BW107">
        <v>5</v>
      </c>
      <c r="BX107">
        <v>10</v>
      </c>
      <c r="BY107">
        <v>0.2</v>
      </c>
      <c r="BZ107">
        <v>0.5</v>
      </c>
      <c r="CA107">
        <v>0.05</v>
      </c>
      <c r="CB107" s="81">
        <v>0.60000000055879399</v>
      </c>
      <c r="CC107">
        <v>2</v>
      </c>
      <c r="CD107" t="s">
        <v>127</v>
      </c>
      <c r="CE107" t="s">
        <v>128</v>
      </c>
      <c r="CF107" t="s">
        <v>129</v>
      </c>
      <c r="CG107">
        <v>1.2</v>
      </c>
      <c r="CH107" s="80">
        <v>15000</v>
      </c>
      <c r="CI107" s="80">
        <v>119.42</v>
      </c>
      <c r="CJ107" t="s">
        <v>401</v>
      </c>
    </row>
    <row r="108" spans="66:88">
      <c r="BN108">
        <v>104</v>
      </c>
      <c r="BO108" t="s">
        <v>402</v>
      </c>
      <c r="BP108" s="4">
        <v>44411</v>
      </c>
      <c r="BQ108" t="s">
        <v>280</v>
      </c>
      <c r="BR108" t="s">
        <v>1423</v>
      </c>
      <c r="BS108" t="s">
        <v>268</v>
      </c>
      <c r="BT108" t="s">
        <v>19</v>
      </c>
      <c r="BU108" t="s">
        <v>19</v>
      </c>
      <c r="BV108">
        <v>115</v>
      </c>
      <c r="BW108">
        <v>5</v>
      </c>
      <c r="BX108">
        <v>10</v>
      </c>
      <c r="BY108">
        <v>0.2</v>
      </c>
      <c r="BZ108">
        <v>0.5</v>
      </c>
      <c r="CA108">
        <v>0.05</v>
      </c>
      <c r="CB108" s="81">
        <v>0.60000000055879399</v>
      </c>
      <c r="CC108">
        <v>2</v>
      </c>
      <c r="CD108" t="s">
        <v>127</v>
      </c>
      <c r="CE108" t="s">
        <v>128</v>
      </c>
      <c r="CF108" t="s">
        <v>129</v>
      </c>
      <c r="CG108">
        <v>1.2</v>
      </c>
      <c r="CH108" s="80">
        <v>15000</v>
      </c>
      <c r="CI108" s="80">
        <v>119.42</v>
      </c>
      <c r="CJ108" t="s">
        <v>403</v>
      </c>
    </row>
    <row r="109" spans="66:88">
      <c r="BN109">
        <v>105</v>
      </c>
      <c r="BO109" t="s">
        <v>404</v>
      </c>
      <c r="BP109" s="4">
        <v>44411</v>
      </c>
      <c r="BQ109" t="s">
        <v>280</v>
      </c>
      <c r="BR109" t="s">
        <v>1423</v>
      </c>
      <c r="BS109" t="s">
        <v>268</v>
      </c>
      <c r="BT109" t="s">
        <v>19</v>
      </c>
      <c r="BU109" t="s">
        <v>19</v>
      </c>
      <c r="BV109">
        <v>120</v>
      </c>
      <c r="BW109">
        <v>5</v>
      </c>
      <c r="BX109">
        <v>10</v>
      </c>
      <c r="BY109">
        <v>0.2</v>
      </c>
      <c r="BZ109">
        <v>0.5</v>
      </c>
      <c r="CA109">
        <v>0.05</v>
      </c>
      <c r="CB109" s="81">
        <v>0.60000000055879399</v>
      </c>
      <c r="CC109">
        <v>2</v>
      </c>
      <c r="CD109" t="s">
        <v>127</v>
      </c>
      <c r="CE109" t="s">
        <v>128</v>
      </c>
      <c r="CF109" t="s">
        <v>129</v>
      </c>
      <c r="CG109">
        <v>1.2</v>
      </c>
      <c r="CH109" s="80">
        <v>15000</v>
      </c>
      <c r="CI109" s="80">
        <v>119.42</v>
      </c>
      <c r="CJ109" t="s">
        <v>405</v>
      </c>
    </row>
    <row r="110" spans="66:88">
      <c r="BN110">
        <v>106</v>
      </c>
      <c r="BO110" t="s">
        <v>406</v>
      </c>
      <c r="BP110" s="4">
        <v>44411</v>
      </c>
      <c r="BQ110" t="s">
        <v>280</v>
      </c>
      <c r="BR110" t="s">
        <v>1423</v>
      </c>
      <c r="BS110" t="s">
        <v>268</v>
      </c>
      <c r="BT110" t="s">
        <v>19</v>
      </c>
      <c r="BU110" t="s">
        <v>19</v>
      </c>
      <c r="BV110">
        <v>125</v>
      </c>
      <c r="BW110">
        <v>5</v>
      </c>
      <c r="BX110">
        <v>10</v>
      </c>
      <c r="BY110">
        <v>0.2</v>
      </c>
      <c r="BZ110">
        <v>0.5</v>
      </c>
      <c r="CA110">
        <v>0.05</v>
      </c>
      <c r="CB110" s="81">
        <v>0.60000000055879399</v>
      </c>
      <c r="CC110">
        <v>2</v>
      </c>
      <c r="CD110" t="s">
        <v>127</v>
      </c>
      <c r="CE110" t="s">
        <v>128</v>
      </c>
      <c r="CF110" t="s">
        <v>129</v>
      </c>
      <c r="CG110">
        <v>1.2</v>
      </c>
      <c r="CH110" s="80">
        <v>15000</v>
      </c>
      <c r="CI110" s="80">
        <v>119.42</v>
      </c>
      <c r="CJ110" t="s">
        <v>407</v>
      </c>
    </row>
    <row r="111" spans="66:88">
      <c r="BN111">
        <v>107</v>
      </c>
      <c r="BO111" t="s">
        <v>408</v>
      </c>
      <c r="BP111" s="4">
        <v>44411</v>
      </c>
      <c r="BQ111" t="s">
        <v>280</v>
      </c>
      <c r="BR111" t="s">
        <v>1423</v>
      </c>
      <c r="BS111" t="s">
        <v>268</v>
      </c>
      <c r="BT111" t="s">
        <v>19</v>
      </c>
      <c r="BU111" t="s">
        <v>19</v>
      </c>
      <c r="BV111">
        <v>130</v>
      </c>
      <c r="BW111">
        <v>5</v>
      </c>
      <c r="BX111">
        <v>10</v>
      </c>
      <c r="BY111">
        <v>0.2</v>
      </c>
      <c r="BZ111">
        <v>0.5</v>
      </c>
      <c r="CA111">
        <v>0.05</v>
      </c>
      <c r="CB111" s="81">
        <v>0.60000000055879399</v>
      </c>
      <c r="CC111">
        <v>2</v>
      </c>
      <c r="CD111" t="s">
        <v>127</v>
      </c>
      <c r="CE111" t="s">
        <v>128</v>
      </c>
      <c r="CF111" t="s">
        <v>129</v>
      </c>
      <c r="CG111">
        <v>1.2</v>
      </c>
      <c r="CH111" s="80">
        <v>15000</v>
      </c>
      <c r="CI111" s="80">
        <v>119.42</v>
      </c>
      <c r="CJ111" t="s">
        <v>409</v>
      </c>
    </row>
    <row r="112" spans="66:88">
      <c r="BN112">
        <v>108</v>
      </c>
      <c r="BO112" t="s">
        <v>410</v>
      </c>
      <c r="BP112" s="4">
        <v>44411</v>
      </c>
      <c r="BQ112" t="s">
        <v>280</v>
      </c>
      <c r="BR112" t="s">
        <v>1423</v>
      </c>
      <c r="BS112" t="s">
        <v>268</v>
      </c>
      <c r="BT112" t="s">
        <v>19</v>
      </c>
      <c r="BU112" t="s">
        <v>19</v>
      </c>
      <c r="BV112">
        <v>135</v>
      </c>
      <c r="BW112">
        <v>5</v>
      </c>
      <c r="BX112">
        <v>10</v>
      </c>
      <c r="BY112">
        <v>0.2</v>
      </c>
      <c r="BZ112">
        <v>0.5</v>
      </c>
      <c r="CA112">
        <v>0.05</v>
      </c>
      <c r="CB112" s="81">
        <v>0.60000000055879399</v>
      </c>
      <c r="CC112">
        <v>2</v>
      </c>
      <c r="CD112" t="s">
        <v>127</v>
      </c>
      <c r="CE112" t="s">
        <v>128</v>
      </c>
      <c r="CF112" t="s">
        <v>129</v>
      </c>
      <c r="CG112">
        <v>1.2</v>
      </c>
      <c r="CH112" s="80">
        <v>15000</v>
      </c>
      <c r="CI112" s="80">
        <v>119.42</v>
      </c>
      <c r="CJ112" t="s">
        <v>411</v>
      </c>
    </row>
    <row r="113" spans="66:88">
      <c r="BN113">
        <v>109</v>
      </c>
      <c r="BO113" t="s">
        <v>412</v>
      </c>
      <c r="BP113" s="4">
        <v>44411</v>
      </c>
      <c r="BQ113" t="s">
        <v>280</v>
      </c>
      <c r="BR113" t="s">
        <v>1423</v>
      </c>
      <c r="BS113" t="s">
        <v>268</v>
      </c>
      <c r="BT113" t="s">
        <v>19</v>
      </c>
      <c r="BU113" t="s">
        <v>19</v>
      </c>
      <c r="BV113">
        <v>140</v>
      </c>
      <c r="BW113">
        <v>5</v>
      </c>
      <c r="BX113">
        <v>10</v>
      </c>
      <c r="BY113">
        <v>0.2</v>
      </c>
      <c r="BZ113">
        <v>0.5</v>
      </c>
      <c r="CA113">
        <v>0.05</v>
      </c>
      <c r="CB113" s="81">
        <v>0.60000000055879399</v>
      </c>
      <c r="CC113">
        <v>2</v>
      </c>
      <c r="CD113" t="s">
        <v>127</v>
      </c>
      <c r="CE113" t="s">
        <v>128</v>
      </c>
      <c r="CF113" t="s">
        <v>129</v>
      </c>
      <c r="CG113">
        <v>1.2</v>
      </c>
      <c r="CH113" s="80">
        <v>15000</v>
      </c>
      <c r="CI113" s="80">
        <v>119.42</v>
      </c>
      <c r="CJ113" t="s">
        <v>413</v>
      </c>
    </row>
    <row r="114" spans="66:88">
      <c r="BN114">
        <v>110</v>
      </c>
      <c r="BO114" t="s">
        <v>414</v>
      </c>
      <c r="BP114" s="4">
        <v>44411</v>
      </c>
      <c r="BQ114" t="s">
        <v>280</v>
      </c>
      <c r="BR114" t="s">
        <v>1423</v>
      </c>
      <c r="BS114" t="s">
        <v>268</v>
      </c>
      <c r="BT114" t="s">
        <v>19</v>
      </c>
      <c r="BU114" t="s">
        <v>19</v>
      </c>
      <c r="BV114">
        <v>145</v>
      </c>
      <c r="BW114">
        <v>5</v>
      </c>
      <c r="BX114">
        <v>10</v>
      </c>
      <c r="BY114">
        <v>0.2</v>
      </c>
      <c r="BZ114">
        <v>0.5</v>
      </c>
      <c r="CA114">
        <v>0.05</v>
      </c>
      <c r="CB114" s="81">
        <v>0.60000000055879399</v>
      </c>
      <c r="CC114">
        <v>2</v>
      </c>
      <c r="CD114" t="s">
        <v>127</v>
      </c>
      <c r="CE114" t="s">
        <v>128</v>
      </c>
      <c r="CF114" t="s">
        <v>129</v>
      </c>
      <c r="CG114">
        <v>1.2</v>
      </c>
      <c r="CH114" s="80">
        <v>15000</v>
      </c>
      <c r="CI114" s="80">
        <v>119.42</v>
      </c>
      <c r="CJ114" t="s">
        <v>415</v>
      </c>
    </row>
    <row r="115" spans="66:88">
      <c r="BN115">
        <v>111</v>
      </c>
      <c r="BO115" t="s">
        <v>416</v>
      </c>
      <c r="BP115" s="4">
        <v>44411</v>
      </c>
      <c r="BQ115" t="s">
        <v>280</v>
      </c>
      <c r="BR115" t="s">
        <v>1423</v>
      </c>
      <c r="BS115" t="s">
        <v>268</v>
      </c>
      <c r="BT115" t="s">
        <v>19</v>
      </c>
      <c r="BU115" t="s">
        <v>19</v>
      </c>
      <c r="BV115">
        <v>149</v>
      </c>
      <c r="BW115">
        <v>5</v>
      </c>
      <c r="BX115">
        <v>10</v>
      </c>
      <c r="BY115">
        <v>0.2</v>
      </c>
      <c r="BZ115">
        <v>0.5</v>
      </c>
      <c r="CA115">
        <v>0.05</v>
      </c>
      <c r="CB115" s="81">
        <v>0.60000000055879399</v>
      </c>
      <c r="CC115">
        <v>2</v>
      </c>
      <c r="CD115" t="s">
        <v>127</v>
      </c>
      <c r="CE115" t="s">
        <v>128</v>
      </c>
      <c r="CF115" t="s">
        <v>129</v>
      </c>
      <c r="CG115">
        <v>1.2</v>
      </c>
      <c r="CH115" s="80">
        <v>15000</v>
      </c>
      <c r="CI115" s="80">
        <v>119.42</v>
      </c>
      <c r="CJ115" t="s">
        <v>417</v>
      </c>
    </row>
    <row r="116" spans="66:88">
      <c r="BN116">
        <v>112</v>
      </c>
      <c r="BO116" t="s">
        <v>418</v>
      </c>
      <c r="BP116" s="4">
        <v>44411</v>
      </c>
      <c r="BQ116" t="s">
        <v>280</v>
      </c>
      <c r="BR116" t="s">
        <v>1423</v>
      </c>
      <c r="BS116" t="s">
        <v>268</v>
      </c>
      <c r="BT116" t="s">
        <v>19</v>
      </c>
      <c r="BU116" t="s">
        <v>19</v>
      </c>
      <c r="BV116">
        <v>155</v>
      </c>
      <c r="BW116">
        <v>5</v>
      </c>
      <c r="BX116">
        <v>10</v>
      </c>
      <c r="BY116">
        <v>0.2</v>
      </c>
      <c r="BZ116">
        <v>0.5</v>
      </c>
      <c r="CA116">
        <v>0.05</v>
      </c>
      <c r="CB116" s="81">
        <v>0.60000000055879399</v>
      </c>
      <c r="CC116">
        <v>2</v>
      </c>
      <c r="CD116" t="s">
        <v>127</v>
      </c>
      <c r="CE116" t="s">
        <v>128</v>
      </c>
      <c r="CF116" t="s">
        <v>129</v>
      </c>
      <c r="CG116">
        <v>1.2</v>
      </c>
      <c r="CH116" s="80">
        <v>15000</v>
      </c>
      <c r="CI116" s="80">
        <v>119.42</v>
      </c>
      <c r="CJ116" t="s">
        <v>419</v>
      </c>
    </row>
    <row r="117" spans="66:88">
      <c r="BN117">
        <v>113</v>
      </c>
      <c r="BO117" t="s">
        <v>420</v>
      </c>
      <c r="BP117" s="4">
        <v>44411</v>
      </c>
      <c r="BQ117" t="s">
        <v>280</v>
      </c>
      <c r="BR117" t="s">
        <v>1423</v>
      </c>
      <c r="BS117" t="s">
        <v>268</v>
      </c>
      <c r="BT117" t="s">
        <v>19</v>
      </c>
      <c r="BU117" t="s">
        <v>19</v>
      </c>
      <c r="BV117">
        <v>160</v>
      </c>
      <c r="BW117">
        <v>5</v>
      </c>
      <c r="BX117">
        <v>10</v>
      </c>
      <c r="BY117">
        <v>0.2</v>
      </c>
      <c r="BZ117">
        <v>0.5</v>
      </c>
      <c r="CA117">
        <v>0.05</v>
      </c>
      <c r="CB117" s="81">
        <v>0.60000000055879399</v>
      </c>
      <c r="CC117">
        <v>2</v>
      </c>
      <c r="CD117" t="s">
        <v>127</v>
      </c>
      <c r="CE117" t="s">
        <v>128</v>
      </c>
      <c r="CF117" t="s">
        <v>129</v>
      </c>
      <c r="CG117">
        <v>1.2</v>
      </c>
      <c r="CH117" s="80">
        <v>15000</v>
      </c>
      <c r="CI117" s="80">
        <v>119.42</v>
      </c>
      <c r="CJ117" t="s">
        <v>421</v>
      </c>
    </row>
    <row r="118" spans="66:88">
      <c r="BN118">
        <v>114</v>
      </c>
      <c r="BO118" t="s">
        <v>422</v>
      </c>
      <c r="BP118" s="4">
        <v>44411</v>
      </c>
      <c r="BQ118" t="s">
        <v>280</v>
      </c>
      <c r="BR118" t="s">
        <v>1423</v>
      </c>
      <c r="BS118" t="s">
        <v>268</v>
      </c>
      <c r="BT118" t="s">
        <v>19</v>
      </c>
      <c r="BU118" t="s">
        <v>19</v>
      </c>
      <c r="BV118">
        <v>164</v>
      </c>
      <c r="BW118">
        <v>5</v>
      </c>
      <c r="BX118">
        <v>10</v>
      </c>
      <c r="BY118">
        <v>0.2</v>
      </c>
      <c r="BZ118">
        <v>0.5</v>
      </c>
      <c r="CA118">
        <v>0.05</v>
      </c>
      <c r="CB118" s="81">
        <v>0.60000000055879399</v>
      </c>
      <c r="CC118">
        <v>2</v>
      </c>
      <c r="CD118" t="s">
        <v>127</v>
      </c>
      <c r="CE118" t="s">
        <v>128</v>
      </c>
      <c r="CF118" t="s">
        <v>129</v>
      </c>
      <c r="CG118">
        <v>1.2</v>
      </c>
      <c r="CH118" s="80">
        <v>15000</v>
      </c>
      <c r="CI118" s="80">
        <v>119.42</v>
      </c>
      <c r="CJ118" t="s">
        <v>423</v>
      </c>
    </row>
    <row r="119" spans="66:88">
      <c r="BN119">
        <v>115</v>
      </c>
      <c r="BO119" t="s">
        <v>424</v>
      </c>
      <c r="BP119" s="4">
        <v>44411</v>
      </c>
      <c r="BQ119" t="s">
        <v>280</v>
      </c>
      <c r="BR119" t="s">
        <v>1423</v>
      </c>
      <c r="BS119" t="s">
        <v>268</v>
      </c>
      <c r="BT119" t="s">
        <v>19</v>
      </c>
      <c r="BU119" t="s">
        <v>19</v>
      </c>
      <c r="BV119">
        <v>170</v>
      </c>
      <c r="BW119">
        <v>5</v>
      </c>
      <c r="BX119">
        <v>10</v>
      </c>
      <c r="BY119">
        <v>0.2</v>
      </c>
      <c r="BZ119">
        <v>0.5</v>
      </c>
      <c r="CA119">
        <v>0.05</v>
      </c>
      <c r="CB119" s="81">
        <v>0.60000000055879399</v>
      </c>
      <c r="CC119">
        <v>2</v>
      </c>
      <c r="CD119" t="s">
        <v>127</v>
      </c>
      <c r="CE119" t="s">
        <v>128</v>
      </c>
      <c r="CF119" t="s">
        <v>129</v>
      </c>
      <c r="CG119">
        <v>1.2</v>
      </c>
      <c r="CH119" s="80">
        <v>15000</v>
      </c>
      <c r="CI119" s="80">
        <v>119.42</v>
      </c>
      <c r="CJ119" t="s">
        <v>425</v>
      </c>
    </row>
    <row r="120" spans="66:88">
      <c r="BN120">
        <v>116</v>
      </c>
      <c r="BO120" t="s">
        <v>426</v>
      </c>
      <c r="BP120" s="4">
        <v>44411</v>
      </c>
      <c r="BQ120" t="s">
        <v>280</v>
      </c>
      <c r="BR120" t="s">
        <v>1423</v>
      </c>
      <c r="BS120" t="s">
        <v>268</v>
      </c>
      <c r="BT120" t="s">
        <v>19</v>
      </c>
      <c r="BU120" t="s">
        <v>19</v>
      </c>
      <c r="BV120">
        <v>174</v>
      </c>
      <c r="BW120">
        <v>5</v>
      </c>
      <c r="BX120">
        <v>10</v>
      </c>
      <c r="BY120">
        <v>0.2</v>
      </c>
      <c r="BZ120">
        <v>0.5</v>
      </c>
      <c r="CA120">
        <v>0.05</v>
      </c>
      <c r="CB120" s="81">
        <v>0.60000000055879399</v>
      </c>
      <c r="CC120">
        <v>2</v>
      </c>
      <c r="CD120" t="s">
        <v>127</v>
      </c>
      <c r="CE120" t="s">
        <v>128</v>
      </c>
      <c r="CF120" t="s">
        <v>129</v>
      </c>
      <c r="CG120">
        <v>1.2</v>
      </c>
      <c r="CH120" s="80">
        <v>15000</v>
      </c>
      <c r="CI120" s="80">
        <v>119.42</v>
      </c>
      <c r="CJ120" t="s">
        <v>427</v>
      </c>
    </row>
    <row r="121" spans="66:88">
      <c r="BN121">
        <v>117</v>
      </c>
      <c r="BO121" t="s">
        <v>428</v>
      </c>
      <c r="BP121" s="4">
        <v>44411</v>
      </c>
      <c r="BQ121" t="s">
        <v>280</v>
      </c>
      <c r="BR121" t="s">
        <v>1423</v>
      </c>
      <c r="BS121" t="s">
        <v>268</v>
      </c>
      <c r="BT121" t="s">
        <v>19</v>
      </c>
      <c r="BU121" t="s">
        <v>19</v>
      </c>
      <c r="BV121">
        <v>180</v>
      </c>
      <c r="BW121">
        <v>5</v>
      </c>
      <c r="BX121">
        <v>10</v>
      </c>
      <c r="BY121">
        <v>0.2</v>
      </c>
      <c r="BZ121">
        <v>0.5</v>
      </c>
      <c r="CA121">
        <v>0.05</v>
      </c>
      <c r="CB121" s="81">
        <v>0.60000000055879399</v>
      </c>
      <c r="CC121">
        <v>2</v>
      </c>
      <c r="CD121" t="s">
        <v>127</v>
      </c>
      <c r="CE121" t="s">
        <v>128</v>
      </c>
      <c r="CF121" t="s">
        <v>129</v>
      </c>
      <c r="CG121">
        <v>1.2</v>
      </c>
      <c r="CH121" s="80">
        <v>15000</v>
      </c>
      <c r="CI121" s="80">
        <v>119.42</v>
      </c>
      <c r="CJ121" t="s">
        <v>429</v>
      </c>
    </row>
  </sheetData>
  <mergeCells count="6">
    <mergeCell ref="BN1:CJ1"/>
    <mergeCell ref="A1:G1"/>
    <mergeCell ref="I1:W1"/>
    <mergeCell ref="Y1:AO1"/>
    <mergeCell ref="AQ1:AW1"/>
    <mergeCell ref="AY1:BL1"/>
  </mergeCells>
  <phoneticPr fontId="6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35131-3A04-4C64-B936-01C8A1290AB1}">
  <dimension ref="A1:CN32"/>
  <sheetViews>
    <sheetView topLeftCell="BN1" zoomScale="85" zoomScaleNormal="85" workbookViewId="0">
      <selection activeCell="CJ32" sqref="CJ32"/>
    </sheetView>
  </sheetViews>
  <sheetFormatPr defaultRowHeight="15"/>
  <cols>
    <col min="1" max="1" width="5.5703125" customWidth="1"/>
    <col min="2" max="2" width="15" bestFit="1" customWidth="1"/>
    <col min="3" max="3" width="10.7109375" bestFit="1" customWidth="1"/>
    <col min="4" max="4" width="10.28515625" bestFit="1" customWidth="1"/>
    <col min="5" max="5" width="8.5703125" bestFit="1" customWidth="1"/>
    <col min="6" max="6" width="12.42578125" customWidth="1"/>
    <col min="7" max="7" width="52" bestFit="1" customWidth="1"/>
    <col min="8" max="8" width="8.5703125" bestFit="1" customWidth="1"/>
    <col min="9" max="9" width="14.42578125" bestFit="1" customWidth="1"/>
    <col min="10" max="10" width="13" bestFit="1" customWidth="1"/>
    <col min="11" max="11" width="11.140625" bestFit="1" customWidth="1"/>
    <col min="12" max="12" width="12.85546875" bestFit="1" customWidth="1"/>
    <col min="13" max="13" width="11" bestFit="1" customWidth="1"/>
    <col min="14" max="14" width="12.140625" bestFit="1" customWidth="1"/>
    <col min="15" max="15" width="12.5703125" bestFit="1" customWidth="1"/>
    <col min="16" max="16" width="9.85546875" bestFit="1" customWidth="1"/>
    <col min="17" max="17" width="12" bestFit="1" customWidth="1"/>
    <col min="18" max="18" width="8.7109375" bestFit="1" customWidth="1"/>
    <col min="19" max="19" width="16.5703125" bestFit="1" customWidth="1"/>
    <col min="20" max="20" width="13.28515625" bestFit="1" customWidth="1"/>
    <col min="21" max="21" width="17.85546875" bestFit="1" customWidth="1"/>
    <col min="22" max="22" width="17.5703125" bestFit="1" customWidth="1"/>
    <col min="23" max="23" width="38" bestFit="1" customWidth="1"/>
    <col min="25" max="25" width="5.7109375" bestFit="1" customWidth="1"/>
    <col min="26" max="26" width="12" bestFit="1" customWidth="1"/>
    <col min="27" max="27" width="10.85546875" bestFit="1" customWidth="1"/>
    <col min="28" max="28" width="12.85546875" bestFit="1" customWidth="1"/>
    <col min="29" max="29" width="11" bestFit="1" customWidth="1"/>
    <col min="30" max="30" width="12.140625" bestFit="1" customWidth="1"/>
    <col min="31" max="31" width="11.85546875" bestFit="1" customWidth="1"/>
    <col min="32" max="32" width="9.85546875" bestFit="1" customWidth="1"/>
    <col min="33" max="33" width="19.5703125" bestFit="1" customWidth="1"/>
    <col min="34" max="34" width="20.42578125" bestFit="1" customWidth="1"/>
    <col min="35" max="35" width="16.5703125" bestFit="1" customWidth="1"/>
    <col min="36" max="36" width="13.28515625" bestFit="1" customWidth="1"/>
    <col min="37" max="37" width="17" bestFit="1" customWidth="1"/>
    <col min="38" max="38" width="15" bestFit="1" customWidth="1"/>
    <col min="39" max="39" width="17.5703125" customWidth="1"/>
    <col min="40" max="40" width="16.28515625" bestFit="1" customWidth="1"/>
    <col min="41" max="41" width="42.5703125" bestFit="1" customWidth="1"/>
    <col min="42" max="42" width="12.7109375" customWidth="1"/>
    <col min="43" max="43" width="5.42578125" customWidth="1"/>
    <col min="44" max="44" width="14.7109375" bestFit="1" customWidth="1"/>
    <col min="45" max="45" width="11.5703125" bestFit="1" customWidth="1"/>
    <col min="46" max="46" width="11.7109375" bestFit="1" customWidth="1"/>
    <col min="47" max="47" width="12.5703125" bestFit="1" customWidth="1"/>
    <col min="48" max="48" width="18.7109375" bestFit="1" customWidth="1"/>
    <col min="49" max="49" width="22.7109375" bestFit="1" customWidth="1"/>
    <col min="51" max="51" width="5.42578125" customWidth="1"/>
    <col min="52" max="52" width="12" bestFit="1" customWidth="1"/>
    <col min="53" max="53" width="10.85546875" bestFit="1" customWidth="1"/>
    <col min="54" max="54" width="8" bestFit="1" customWidth="1"/>
    <col min="55" max="55" width="12.140625" bestFit="1" customWidth="1"/>
    <col min="56" max="56" width="11" bestFit="1" customWidth="1"/>
    <col min="57" max="57" width="9.28515625" bestFit="1" customWidth="1"/>
    <col min="58" max="58" width="11.85546875" bestFit="1" customWidth="1"/>
    <col min="59" max="59" width="9.85546875" bestFit="1" customWidth="1"/>
    <col min="60" max="60" width="19.5703125" bestFit="1" customWidth="1"/>
    <col min="61" max="61" width="13.85546875" bestFit="1" customWidth="1"/>
    <col min="62" max="62" width="17.28515625" bestFit="1" customWidth="1"/>
    <col min="63" max="63" width="14" bestFit="1" customWidth="1"/>
    <col min="64" max="64" width="27.42578125" bestFit="1" customWidth="1"/>
    <col min="66" max="66" width="5.7109375" bestFit="1" customWidth="1"/>
    <col min="67" max="67" width="13.5703125" bestFit="1" customWidth="1"/>
    <col min="68" max="68" width="12.28515625" bestFit="1" customWidth="1"/>
    <col min="69" max="70" width="15.42578125" customWidth="1"/>
    <col min="71" max="71" width="6.5703125" customWidth="1"/>
    <col min="72" max="72" width="8.85546875" bestFit="1" customWidth="1"/>
    <col min="73" max="73" width="8.5703125" bestFit="1" customWidth="1"/>
    <col min="74" max="74" width="11" customWidth="1"/>
    <col min="75" max="75" width="11.140625" bestFit="1" customWidth="1"/>
    <col min="76" max="76" width="14.42578125" bestFit="1" customWidth="1"/>
    <col min="77" max="77" width="17.28515625" customWidth="1"/>
    <col min="78" max="78" width="19.28515625" customWidth="1"/>
    <col min="79" max="79" width="21.42578125" customWidth="1"/>
    <col min="80" max="80" width="12.85546875" bestFit="1" customWidth="1"/>
    <col min="81" max="81" width="8.42578125" bestFit="1" customWidth="1"/>
    <col min="82" max="82" width="13.7109375" bestFit="1" customWidth="1"/>
    <col min="83" max="83" width="17.140625" bestFit="1" customWidth="1"/>
    <col min="84" max="84" width="11" bestFit="1" customWidth="1"/>
    <col min="85" max="85" width="8.7109375" bestFit="1" customWidth="1"/>
    <col min="86" max="86" width="6.28515625" bestFit="1" customWidth="1"/>
    <col min="87" max="87" width="7.42578125" bestFit="1" customWidth="1"/>
    <col min="88" max="88" width="54" bestFit="1" customWidth="1"/>
    <col min="90" max="90" width="15.5703125" bestFit="1" customWidth="1"/>
    <col min="91" max="91" width="21.42578125" bestFit="1" customWidth="1"/>
  </cols>
  <sheetData>
    <row r="1" spans="1:92" ht="19.5" thickBot="1">
      <c r="A1" s="92" t="s">
        <v>9</v>
      </c>
      <c r="B1" s="93"/>
      <c r="C1" s="93"/>
      <c r="D1" s="93"/>
      <c r="E1" s="93"/>
      <c r="F1" s="93"/>
      <c r="G1" s="94"/>
      <c r="H1" s="1"/>
      <c r="I1" s="92" t="s">
        <v>10</v>
      </c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4"/>
      <c r="Y1" s="92" t="s">
        <v>48</v>
      </c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4"/>
      <c r="AQ1" s="92" t="s">
        <v>49</v>
      </c>
      <c r="AR1" s="93"/>
      <c r="AS1" s="93"/>
      <c r="AT1" s="93"/>
      <c r="AU1" s="93"/>
      <c r="AV1" s="93"/>
      <c r="AW1" s="93"/>
      <c r="AY1" s="89" t="s">
        <v>13</v>
      </c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1"/>
      <c r="BN1" s="89" t="s">
        <v>50</v>
      </c>
      <c r="BO1" s="90"/>
      <c r="BP1" s="90"/>
      <c r="BQ1" s="90"/>
      <c r="BR1" s="90"/>
      <c r="BS1" s="90"/>
      <c r="BT1" s="90"/>
      <c r="BU1" s="90"/>
      <c r="BV1" s="90"/>
      <c r="BW1" s="90"/>
      <c r="BX1" s="90"/>
      <c r="BY1" s="90"/>
      <c r="BZ1" s="90"/>
      <c r="CA1" s="90"/>
      <c r="CB1" s="90"/>
      <c r="CC1" s="90"/>
      <c r="CD1" s="90"/>
      <c r="CE1" s="90"/>
      <c r="CF1" s="90"/>
      <c r="CG1" s="90"/>
      <c r="CH1" s="90"/>
      <c r="CI1" s="90"/>
      <c r="CJ1" s="91"/>
      <c r="CL1" s="89" t="s">
        <v>430</v>
      </c>
      <c r="CM1" s="90"/>
      <c r="CN1" s="91"/>
    </row>
    <row r="2" spans="1:92">
      <c r="A2" s="5" t="s">
        <v>2</v>
      </c>
      <c r="B2" s="5" t="s">
        <v>51</v>
      </c>
      <c r="C2" s="5" t="s">
        <v>52</v>
      </c>
      <c r="D2" s="5" t="s">
        <v>53</v>
      </c>
      <c r="E2" s="5" t="s">
        <v>54</v>
      </c>
      <c r="F2" s="5" t="s">
        <v>55</v>
      </c>
      <c r="G2" s="5" t="s">
        <v>56</v>
      </c>
      <c r="H2" s="2"/>
      <c r="I2" s="5" t="s">
        <v>2</v>
      </c>
      <c r="J2" s="5" t="s">
        <v>51</v>
      </c>
      <c r="K2" s="5" t="s">
        <v>52</v>
      </c>
      <c r="L2" s="5" t="s">
        <v>57</v>
      </c>
      <c r="M2" s="5" t="s">
        <v>58</v>
      </c>
      <c r="N2" s="5" t="s">
        <v>55</v>
      </c>
      <c r="O2" s="5" t="s">
        <v>59</v>
      </c>
      <c r="P2" s="5" t="s">
        <v>60</v>
      </c>
      <c r="Q2" s="5" t="s">
        <v>61</v>
      </c>
      <c r="R2" s="5" t="s">
        <v>62</v>
      </c>
      <c r="S2" s="5" t="s">
        <v>63</v>
      </c>
      <c r="T2" s="5" t="s">
        <v>69</v>
      </c>
      <c r="U2" s="5" t="s">
        <v>65</v>
      </c>
      <c r="V2" s="5" t="s">
        <v>431</v>
      </c>
      <c r="W2" s="2" t="s">
        <v>56</v>
      </c>
      <c r="Y2" s="5" t="s">
        <v>2</v>
      </c>
      <c r="Z2" s="5" t="s">
        <v>51</v>
      </c>
      <c r="AA2" s="5" t="s">
        <v>52</v>
      </c>
      <c r="AB2" s="5" t="s">
        <v>57</v>
      </c>
      <c r="AC2" s="5" t="s">
        <v>58</v>
      </c>
      <c r="AD2" s="5" t="s">
        <v>55</v>
      </c>
      <c r="AE2" s="5" t="s">
        <v>59</v>
      </c>
      <c r="AF2" s="5" t="s">
        <v>60</v>
      </c>
      <c r="AG2" s="5" t="s">
        <v>67</v>
      </c>
      <c r="AH2" s="5" t="s">
        <v>68</v>
      </c>
      <c r="AI2" s="5" t="s">
        <v>63</v>
      </c>
      <c r="AJ2" s="5" t="s">
        <v>69</v>
      </c>
      <c r="AK2" s="5" t="s">
        <v>65</v>
      </c>
      <c r="AL2" s="5" t="s">
        <v>70</v>
      </c>
      <c r="AM2" s="5" t="s">
        <v>71</v>
      </c>
      <c r="AN2" s="5" t="s">
        <v>72</v>
      </c>
      <c r="AO2" s="5" t="s">
        <v>56</v>
      </c>
      <c r="AQ2" s="5" t="s">
        <v>2</v>
      </c>
      <c r="AR2" s="5" t="s">
        <v>51</v>
      </c>
      <c r="AS2" s="5" t="s">
        <v>52</v>
      </c>
      <c r="AT2" s="5" t="s">
        <v>73</v>
      </c>
      <c r="AU2" s="5" t="s">
        <v>74</v>
      </c>
      <c r="AV2" s="5" t="s">
        <v>432</v>
      </c>
      <c r="AW2" s="5" t="s">
        <v>56</v>
      </c>
      <c r="AY2" t="s">
        <v>2</v>
      </c>
      <c r="AZ2" t="s">
        <v>51</v>
      </c>
      <c r="BA2" t="s">
        <v>76</v>
      </c>
      <c r="BB2" t="s">
        <v>77</v>
      </c>
      <c r="BC2" t="s">
        <v>55</v>
      </c>
      <c r="BD2" t="s">
        <v>66</v>
      </c>
      <c r="BE2" t="s">
        <v>78</v>
      </c>
      <c r="BF2" t="s">
        <v>74</v>
      </c>
      <c r="BG2" t="s">
        <v>60</v>
      </c>
      <c r="BH2" t="s">
        <v>67</v>
      </c>
      <c r="BI2" t="s">
        <v>79</v>
      </c>
      <c r="BJ2" t="s">
        <v>63</v>
      </c>
      <c r="BK2" t="s">
        <v>69</v>
      </c>
      <c r="BL2" t="s">
        <v>56</v>
      </c>
      <c r="BN2" t="s">
        <v>2</v>
      </c>
      <c r="BO2" t="s">
        <v>80</v>
      </c>
      <c r="BP2" t="s">
        <v>52</v>
      </c>
      <c r="BQ2" t="s">
        <v>81</v>
      </c>
      <c r="BR2" t="s">
        <v>73</v>
      </c>
      <c r="BS2" t="s">
        <v>82</v>
      </c>
      <c r="BT2" t="s">
        <v>83</v>
      </c>
      <c r="BU2" t="s">
        <v>84</v>
      </c>
      <c r="BV2" t="s">
        <v>85</v>
      </c>
      <c r="BW2" t="s">
        <v>86</v>
      </c>
      <c r="BX2" t="s">
        <v>433</v>
      </c>
      <c r="BY2" t="s">
        <v>88</v>
      </c>
      <c r="BZ2" t="s">
        <v>89</v>
      </c>
      <c r="CA2" t="s">
        <v>90</v>
      </c>
      <c r="CB2" t="s">
        <v>1499</v>
      </c>
      <c r="CC2" t="s">
        <v>92</v>
      </c>
      <c r="CD2" t="s">
        <v>93</v>
      </c>
      <c r="CE2" t="s">
        <v>94</v>
      </c>
      <c r="CF2" t="s">
        <v>95</v>
      </c>
      <c r="CG2" t="s">
        <v>96</v>
      </c>
      <c r="CH2" t="s">
        <v>1497</v>
      </c>
      <c r="CI2" t="s">
        <v>1495</v>
      </c>
      <c r="CJ2" t="s">
        <v>56</v>
      </c>
      <c r="CL2" t="s">
        <v>434</v>
      </c>
      <c r="CM2" t="s">
        <v>435</v>
      </c>
      <c r="CN2" s="11" t="s">
        <v>436</v>
      </c>
    </row>
    <row r="3" spans="1:92">
      <c r="A3">
        <v>1</v>
      </c>
      <c r="B3" t="s">
        <v>437</v>
      </c>
      <c r="C3" s="4">
        <v>44449</v>
      </c>
      <c r="D3" t="s">
        <v>100</v>
      </c>
      <c r="E3" t="s">
        <v>438</v>
      </c>
      <c r="F3" t="s">
        <v>439</v>
      </c>
      <c r="G3" t="s">
        <v>440</v>
      </c>
      <c r="H3" s="3"/>
      <c r="I3">
        <v>1</v>
      </c>
      <c r="J3" t="s">
        <v>441</v>
      </c>
      <c r="K3" s="4">
        <v>44452</v>
      </c>
      <c r="L3" t="s">
        <v>105</v>
      </c>
      <c r="M3" t="s">
        <v>442</v>
      </c>
      <c r="N3" t="s">
        <v>443</v>
      </c>
      <c r="O3" t="s">
        <v>444</v>
      </c>
      <c r="P3">
        <v>89.65</v>
      </c>
      <c r="Q3">
        <f>Table483[[#This Row],[Drive-Freq '[kHz']]]/0.99</f>
        <v>301.06060606060606</v>
      </c>
      <c r="R3">
        <v>20</v>
      </c>
      <c r="S3">
        <v>0.15</v>
      </c>
      <c r="T3">
        <v>0.4</v>
      </c>
      <c r="U3">
        <v>298.05</v>
      </c>
      <c r="V3">
        <v>47.59</v>
      </c>
      <c r="W3" s="3" t="s">
        <v>445</v>
      </c>
      <c r="Y3">
        <v>1</v>
      </c>
      <c r="Z3" t="s">
        <v>446</v>
      </c>
      <c r="AA3" s="4">
        <v>44452</v>
      </c>
      <c r="AB3" t="s">
        <v>1422</v>
      </c>
      <c r="AC3" t="s">
        <v>447</v>
      </c>
      <c r="AD3" t="s">
        <v>443</v>
      </c>
      <c r="AE3" t="s">
        <v>444</v>
      </c>
      <c r="AF3">
        <v>89.65</v>
      </c>
      <c r="AG3">
        <v>126.67</v>
      </c>
      <c r="AH3">
        <v>138.08000000000001</v>
      </c>
      <c r="AI3">
        <v>0.12</v>
      </c>
      <c r="AJ3">
        <v>0.7</v>
      </c>
      <c r="AK3">
        <v>11.763</v>
      </c>
      <c r="AL3">
        <v>4.5</v>
      </c>
      <c r="AM3" s="9">
        <v>5.0000000000000001E-4</v>
      </c>
      <c r="AN3" s="9">
        <v>3.0000000000000001E-3</v>
      </c>
      <c r="AO3" t="s">
        <v>448</v>
      </c>
      <c r="AQ3">
        <v>1</v>
      </c>
      <c r="AR3" t="s">
        <v>449</v>
      </c>
      <c r="AS3" s="4">
        <v>44452</v>
      </c>
      <c r="AT3" t="s">
        <v>116</v>
      </c>
      <c r="AU3" t="s">
        <v>444</v>
      </c>
      <c r="AV3" t="s">
        <v>450</v>
      </c>
      <c r="AW3" t="s">
        <v>451</v>
      </c>
      <c r="AY3">
        <v>1</v>
      </c>
      <c r="AZ3" t="s">
        <v>452</v>
      </c>
      <c r="BA3" s="4">
        <v>44452</v>
      </c>
      <c r="BB3" t="s">
        <v>120</v>
      </c>
      <c r="BC3" t="s">
        <v>112</v>
      </c>
      <c r="BD3" t="s">
        <v>453</v>
      </c>
      <c r="BE3" t="s">
        <v>122</v>
      </c>
      <c r="BF3" t="s">
        <v>444</v>
      </c>
      <c r="BG3">
        <v>89.65</v>
      </c>
      <c r="BH3">
        <v>126.67</v>
      </c>
      <c r="BI3">
        <v>-50</v>
      </c>
      <c r="BJ3">
        <v>0.5</v>
      </c>
      <c r="BK3">
        <v>0.7</v>
      </c>
      <c r="BL3" t="s">
        <v>123</v>
      </c>
      <c r="BN3">
        <v>1</v>
      </c>
      <c r="BO3" t="s">
        <v>454</v>
      </c>
      <c r="BP3" s="4">
        <v>44454</v>
      </c>
      <c r="BQ3" t="s">
        <v>455</v>
      </c>
      <c r="BR3" t="s">
        <v>82</v>
      </c>
      <c r="BS3">
        <v>1</v>
      </c>
      <c r="BT3" t="s">
        <v>456</v>
      </c>
      <c r="BU3" t="s">
        <v>457</v>
      </c>
      <c r="BV3">
        <v>30.8</v>
      </c>
      <c r="BW3">
        <v>5</v>
      </c>
      <c r="BX3">
        <v>10</v>
      </c>
      <c r="BY3">
        <v>0.2</v>
      </c>
      <c r="BZ3">
        <v>0.5</v>
      </c>
      <c r="CA3">
        <v>0.05</v>
      </c>
      <c r="CB3">
        <v>1</v>
      </c>
      <c r="CC3">
        <v>2</v>
      </c>
      <c r="CD3" t="s">
        <v>127</v>
      </c>
      <c r="CE3" t="s">
        <v>128</v>
      </c>
      <c r="CF3" t="s">
        <v>129</v>
      </c>
      <c r="CG3">
        <v>0.9</v>
      </c>
      <c r="CH3">
        <v>0</v>
      </c>
      <c r="CI3">
        <v>1</v>
      </c>
      <c r="CJ3" t="s">
        <v>458</v>
      </c>
    </row>
    <row r="4" spans="1:92">
      <c r="A4">
        <v>2</v>
      </c>
      <c r="B4" t="s">
        <v>459</v>
      </c>
      <c r="C4" s="4">
        <v>44449</v>
      </c>
      <c r="D4" t="s">
        <v>100</v>
      </c>
      <c r="E4" t="s">
        <v>460</v>
      </c>
      <c r="F4" t="s">
        <v>439</v>
      </c>
      <c r="G4" t="s">
        <v>440</v>
      </c>
      <c r="H4" s="3"/>
      <c r="I4">
        <v>2</v>
      </c>
      <c r="J4" t="s">
        <v>461</v>
      </c>
      <c r="K4" s="4">
        <v>44453</v>
      </c>
      <c r="L4" t="s">
        <v>105</v>
      </c>
      <c r="M4" t="s">
        <v>442</v>
      </c>
      <c r="N4" t="s">
        <v>462</v>
      </c>
      <c r="O4" t="s">
        <v>444</v>
      </c>
      <c r="P4">
        <v>89.65</v>
      </c>
      <c r="Q4">
        <f>Table483[[#This Row],[Drive-Freq '[kHz']]]/0.99</f>
        <v>301.06060606060606</v>
      </c>
      <c r="R4">
        <v>20</v>
      </c>
      <c r="S4">
        <v>0.15</v>
      </c>
      <c r="T4">
        <v>0.4</v>
      </c>
      <c r="U4">
        <v>298.05</v>
      </c>
      <c r="V4">
        <v>47.59</v>
      </c>
      <c r="W4" s="7" t="s">
        <v>463</v>
      </c>
      <c r="Y4">
        <v>2</v>
      </c>
      <c r="Z4" t="s">
        <v>464</v>
      </c>
      <c r="AA4" s="4">
        <v>44452</v>
      </c>
      <c r="AB4" t="s">
        <v>1422</v>
      </c>
      <c r="AC4" t="s">
        <v>465</v>
      </c>
      <c r="AD4" t="s">
        <v>443</v>
      </c>
      <c r="AE4" t="s">
        <v>444</v>
      </c>
      <c r="AF4">
        <v>89.65</v>
      </c>
      <c r="AG4">
        <v>126.67</v>
      </c>
      <c r="AH4">
        <v>138.08000000000001</v>
      </c>
      <c r="AI4">
        <v>0.25</v>
      </c>
      <c r="AJ4">
        <v>0.7</v>
      </c>
      <c r="AK4">
        <v>11.763</v>
      </c>
      <c r="AL4">
        <v>4.5</v>
      </c>
      <c r="AM4" s="9">
        <v>5.0000000000000001E-4</v>
      </c>
      <c r="AN4" s="9">
        <v>3.0000000000000001E-3</v>
      </c>
      <c r="AO4" t="s">
        <v>466</v>
      </c>
      <c r="AQ4">
        <v>2</v>
      </c>
      <c r="AR4" t="s">
        <v>467</v>
      </c>
      <c r="AS4" s="4">
        <v>44452</v>
      </c>
      <c r="AT4" t="s">
        <v>116</v>
      </c>
      <c r="AU4" t="s">
        <v>444</v>
      </c>
      <c r="AV4" t="s">
        <v>19</v>
      </c>
      <c r="AW4" t="s">
        <v>468</v>
      </c>
      <c r="BN4">
        <v>2</v>
      </c>
      <c r="BO4" t="s">
        <v>469</v>
      </c>
      <c r="BP4" s="4">
        <v>44454</v>
      </c>
      <c r="BQ4" t="s">
        <v>455</v>
      </c>
      <c r="BR4" t="s">
        <v>1423</v>
      </c>
      <c r="BS4" t="s">
        <v>268</v>
      </c>
      <c r="BT4" t="s">
        <v>19</v>
      </c>
      <c r="BU4" t="s">
        <v>19</v>
      </c>
      <c r="BV4">
        <v>30.9</v>
      </c>
      <c r="BW4">
        <v>5</v>
      </c>
      <c r="BX4">
        <v>10</v>
      </c>
      <c r="BY4">
        <v>0.2</v>
      </c>
      <c r="BZ4">
        <v>0.5</v>
      </c>
      <c r="CA4">
        <v>0.05</v>
      </c>
      <c r="CB4">
        <v>0.60000000055879399</v>
      </c>
      <c r="CC4">
        <v>2</v>
      </c>
      <c r="CD4" t="s">
        <v>127</v>
      </c>
      <c r="CE4" t="s">
        <v>128</v>
      </c>
      <c r="CF4" t="s">
        <v>129</v>
      </c>
      <c r="CG4">
        <v>0.9</v>
      </c>
      <c r="CH4">
        <v>20000</v>
      </c>
      <c r="CI4">
        <v>141.46</v>
      </c>
      <c r="CJ4" t="s">
        <v>470</v>
      </c>
    </row>
    <row r="5" spans="1:92">
      <c r="A5">
        <v>3</v>
      </c>
      <c r="B5" t="s">
        <v>471</v>
      </c>
      <c r="C5" s="4">
        <v>44449</v>
      </c>
      <c r="D5" t="s">
        <v>100</v>
      </c>
      <c r="E5" t="s">
        <v>472</v>
      </c>
      <c r="F5" t="s">
        <v>439</v>
      </c>
      <c r="G5" t="s">
        <v>440</v>
      </c>
      <c r="I5">
        <v>3</v>
      </c>
      <c r="J5" t="s">
        <v>455</v>
      </c>
      <c r="K5" s="4">
        <v>44453</v>
      </c>
      <c r="L5" t="s">
        <v>105</v>
      </c>
      <c r="M5" t="s">
        <v>442</v>
      </c>
      <c r="N5" t="s">
        <v>443</v>
      </c>
      <c r="O5" t="s">
        <v>473</v>
      </c>
      <c r="P5">
        <v>11.56</v>
      </c>
      <c r="Q5">
        <f>Table483[[#This Row],[Drive-Freq '[kHz']]]/0.99</f>
        <v>279.8929292929293</v>
      </c>
      <c r="R5">
        <v>20</v>
      </c>
      <c r="S5">
        <v>0.15</v>
      </c>
      <c r="T5">
        <v>0.6</v>
      </c>
      <c r="U5">
        <v>277.09399999999999</v>
      </c>
      <c r="V5">
        <v>65.77</v>
      </c>
      <c r="W5" t="s">
        <v>474</v>
      </c>
      <c r="Y5">
        <v>3</v>
      </c>
      <c r="Z5" t="s">
        <v>475</v>
      </c>
      <c r="AA5" s="4">
        <v>44452</v>
      </c>
      <c r="AB5" t="s">
        <v>1422</v>
      </c>
      <c r="AC5" t="s">
        <v>281</v>
      </c>
      <c r="AD5" t="s">
        <v>443</v>
      </c>
      <c r="AE5" t="s">
        <v>444</v>
      </c>
      <c r="AF5">
        <v>89.65</v>
      </c>
      <c r="AG5">
        <v>126.67</v>
      </c>
      <c r="AH5">
        <v>138.08000000000001</v>
      </c>
      <c r="AI5">
        <v>0.2</v>
      </c>
      <c r="AJ5">
        <v>0.7</v>
      </c>
      <c r="AK5">
        <v>11.763</v>
      </c>
      <c r="AL5">
        <v>4.5</v>
      </c>
      <c r="AM5" s="9">
        <v>5.0000000000000001E-4</v>
      </c>
      <c r="AN5" s="9">
        <v>3.0000000000000001E-3</v>
      </c>
      <c r="AO5" t="s">
        <v>476</v>
      </c>
      <c r="AQ5">
        <v>3</v>
      </c>
      <c r="AR5" t="s">
        <v>477</v>
      </c>
      <c r="AS5" s="4">
        <v>44452</v>
      </c>
      <c r="AT5" t="s">
        <v>158</v>
      </c>
      <c r="AU5" t="s">
        <v>444</v>
      </c>
      <c r="AV5" t="s">
        <v>478</v>
      </c>
      <c r="AW5" t="s">
        <v>479</v>
      </c>
      <c r="BN5">
        <v>3</v>
      </c>
      <c r="BO5" t="s">
        <v>480</v>
      </c>
      <c r="BP5" s="4">
        <v>44454</v>
      </c>
      <c r="BQ5" t="s">
        <v>455</v>
      </c>
      <c r="BR5" t="s">
        <v>1423</v>
      </c>
      <c r="BS5" t="s">
        <v>268</v>
      </c>
      <c r="BT5" t="s">
        <v>19</v>
      </c>
      <c r="BU5" t="s">
        <v>19</v>
      </c>
      <c r="BV5">
        <v>34.299999999999997</v>
      </c>
      <c r="BW5">
        <v>5</v>
      </c>
      <c r="BX5">
        <v>10</v>
      </c>
      <c r="BY5">
        <v>0.2</v>
      </c>
      <c r="BZ5">
        <v>0.5</v>
      </c>
      <c r="CA5">
        <v>0.05</v>
      </c>
      <c r="CB5">
        <v>0.60000000055879399</v>
      </c>
      <c r="CC5">
        <v>2</v>
      </c>
      <c r="CD5" t="s">
        <v>127</v>
      </c>
      <c r="CE5" t="s">
        <v>128</v>
      </c>
      <c r="CF5" t="s">
        <v>129</v>
      </c>
      <c r="CG5">
        <v>0.9</v>
      </c>
      <c r="CH5">
        <v>20000</v>
      </c>
      <c r="CI5">
        <v>141.46</v>
      </c>
      <c r="CJ5" t="s">
        <v>481</v>
      </c>
      <c r="CL5" t="s">
        <v>1494</v>
      </c>
      <c r="CM5" s="79" t="s">
        <v>132</v>
      </c>
    </row>
    <row r="6" spans="1:92">
      <c r="A6">
        <v>4</v>
      </c>
      <c r="B6" t="s">
        <v>482</v>
      </c>
      <c r="C6" s="4">
        <v>44449</v>
      </c>
      <c r="D6" t="s">
        <v>100</v>
      </c>
      <c r="E6" t="s">
        <v>483</v>
      </c>
      <c r="F6" t="s">
        <v>439</v>
      </c>
      <c r="G6" t="s">
        <v>440</v>
      </c>
      <c r="Y6">
        <v>4</v>
      </c>
      <c r="Z6" t="s">
        <v>484</v>
      </c>
      <c r="AA6" s="4">
        <v>44452</v>
      </c>
      <c r="AB6" t="s">
        <v>1422</v>
      </c>
      <c r="AC6" t="s">
        <v>453</v>
      </c>
      <c r="AD6" t="s">
        <v>443</v>
      </c>
      <c r="AE6" t="s">
        <v>444</v>
      </c>
      <c r="AF6">
        <v>89.65</v>
      </c>
      <c r="AG6">
        <v>126.67</v>
      </c>
      <c r="AH6">
        <v>138.08000000000001</v>
      </c>
      <c r="AI6">
        <v>0.4</v>
      </c>
      <c r="AJ6">
        <v>0.7</v>
      </c>
      <c r="AK6">
        <v>11.763</v>
      </c>
      <c r="AL6">
        <v>4.5</v>
      </c>
      <c r="AM6" s="9">
        <v>2.0000000000000001E-4</v>
      </c>
      <c r="AN6" s="9">
        <v>3.0000000000000001E-3</v>
      </c>
      <c r="AO6" t="s">
        <v>485</v>
      </c>
      <c r="AQ6">
        <v>4</v>
      </c>
      <c r="AR6" t="s">
        <v>19</v>
      </c>
      <c r="AS6" s="4">
        <v>44452</v>
      </c>
      <c r="AT6" t="s">
        <v>14</v>
      </c>
      <c r="AU6" t="s">
        <v>444</v>
      </c>
      <c r="AV6" t="s">
        <v>486</v>
      </c>
      <c r="BN6">
        <v>4</v>
      </c>
      <c r="BO6" t="s">
        <v>487</v>
      </c>
      <c r="BP6" s="4">
        <v>44454</v>
      </c>
      <c r="BQ6" t="s">
        <v>455</v>
      </c>
      <c r="BR6" t="s">
        <v>1423</v>
      </c>
      <c r="BS6" t="s">
        <v>268</v>
      </c>
      <c r="BT6" t="s">
        <v>19</v>
      </c>
      <c r="BU6" t="s">
        <v>19</v>
      </c>
      <c r="BV6">
        <v>38.700000000000003</v>
      </c>
      <c r="BW6">
        <v>5</v>
      </c>
      <c r="BX6">
        <v>10</v>
      </c>
      <c r="BY6">
        <v>0.2</v>
      </c>
      <c r="BZ6">
        <v>0.5</v>
      </c>
      <c r="CA6">
        <v>0.05</v>
      </c>
      <c r="CB6">
        <v>0.60000000055879399</v>
      </c>
      <c r="CC6">
        <v>2</v>
      </c>
      <c r="CD6" t="s">
        <v>127</v>
      </c>
      <c r="CE6" t="s">
        <v>128</v>
      </c>
      <c r="CF6" t="s">
        <v>129</v>
      </c>
      <c r="CG6">
        <v>0.9</v>
      </c>
      <c r="CH6">
        <v>20000</v>
      </c>
      <c r="CI6">
        <v>141.46</v>
      </c>
      <c r="CJ6" t="s">
        <v>488</v>
      </c>
      <c r="CL6" t="s">
        <v>1496</v>
      </c>
      <c r="CM6" s="79" t="s">
        <v>131</v>
      </c>
    </row>
    <row r="7" spans="1:92">
      <c r="A7">
        <v>5</v>
      </c>
      <c r="B7" t="s">
        <v>489</v>
      </c>
      <c r="C7" s="4">
        <v>44449</v>
      </c>
      <c r="D7" t="s">
        <v>100</v>
      </c>
      <c r="E7" t="s">
        <v>490</v>
      </c>
      <c r="F7" t="s">
        <v>439</v>
      </c>
      <c r="G7" t="s">
        <v>440</v>
      </c>
      <c r="Y7">
        <v>5</v>
      </c>
      <c r="Z7" t="s">
        <v>491</v>
      </c>
      <c r="AA7" s="4">
        <v>44452</v>
      </c>
      <c r="AB7" t="s">
        <v>1422</v>
      </c>
      <c r="AC7" t="s">
        <v>248</v>
      </c>
      <c r="AD7" t="s">
        <v>443</v>
      </c>
      <c r="AE7" t="s">
        <v>444</v>
      </c>
      <c r="AF7">
        <v>89.65</v>
      </c>
      <c r="AG7">
        <v>126.67</v>
      </c>
      <c r="AH7">
        <v>138.08000000000001</v>
      </c>
      <c r="AI7">
        <v>0.2</v>
      </c>
      <c r="AJ7">
        <v>0.7</v>
      </c>
      <c r="AK7">
        <v>11.763</v>
      </c>
      <c r="AL7">
        <v>4.5</v>
      </c>
      <c r="AM7" s="9">
        <v>5.0000000000000001E-4</v>
      </c>
      <c r="AN7" s="9">
        <v>3.0000000000000001E-3</v>
      </c>
      <c r="AO7" t="s">
        <v>492</v>
      </c>
      <c r="AQ7">
        <v>5</v>
      </c>
      <c r="AR7" t="s">
        <v>493</v>
      </c>
      <c r="AS7" s="4">
        <v>44453</v>
      </c>
      <c r="AT7" t="s">
        <v>116</v>
      </c>
      <c r="AU7" t="s">
        <v>473</v>
      </c>
      <c r="AV7" t="s">
        <v>494</v>
      </c>
      <c r="AW7" t="s">
        <v>451</v>
      </c>
      <c r="BN7">
        <v>5</v>
      </c>
      <c r="BO7" t="s">
        <v>495</v>
      </c>
      <c r="BP7" s="4">
        <v>44454</v>
      </c>
      <c r="BQ7" t="s">
        <v>455</v>
      </c>
      <c r="BR7" t="s">
        <v>1423</v>
      </c>
      <c r="BS7" t="s">
        <v>268</v>
      </c>
      <c r="BT7" t="s">
        <v>19</v>
      </c>
      <c r="BU7" t="s">
        <v>19</v>
      </c>
      <c r="BV7">
        <v>43.9</v>
      </c>
      <c r="BW7">
        <v>5</v>
      </c>
      <c r="BX7">
        <v>10</v>
      </c>
      <c r="BY7">
        <v>0.2</v>
      </c>
      <c r="BZ7">
        <v>0.5</v>
      </c>
      <c r="CA7">
        <v>0.05</v>
      </c>
      <c r="CB7">
        <v>0.60000000055879399</v>
      </c>
      <c r="CC7">
        <v>2</v>
      </c>
      <c r="CD7" t="s">
        <v>127</v>
      </c>
      <c r="CE7" t="s">
        <v>128</v>
      </c>
      <c r="CF7" t="s">
        <v>129</v>
      </c>
      <c r="CG7">
        <v>0.9</v>
      </c>
      <c r="CH7">
        <v>20000</v>
      </c>
      <c r="CI7">
        <v>141.46</v>
      </c>
      <c r="CJ7" t="s">
        <v>496</v>
      </c>
      <c r="CL7" t="s">
        <v>1498</v>
      </c>
      <c r="CM7" s="79" t="s">
        <v>126</v>
      </c>
    </row>
    <row r="8" spans="1:92" ht="13.9" customHeight="1">
      <c r="Y8">
        <v>6</v>
      </c>
      <c r="Z8" t="s">
        <v>497</v>
      </c>
      <c r="AA8" s="4">
        <v>44452</v>
      </c>
      <c r="AB8" t="s">
        <v>1422</v>
      </c>
      <c r="AC8" t="s">
        <v>281</v>
      </c>
      <c r="AD8" t="s">
        <v>443</v>
      </c>
      <c r="AE8" t="s">
        <v>444</v>
      </c>
      <c r="AF8">
        <v>89.65</v>
      </c>
      <c r="AG8">
        <v>126.67</v>
      </c>
      <c r="AH8">
        <v>138.08000000000001</v>
      </c>
      <c r="AI8">
        <v>0.2</v>
      </c>
      <c r="AJ8">
        <v>0.7</v>
      </c>
      <c r="AK8">
        <v>11.763</v>
      </c>
      <c r="AL8">
        <v>4.5</v>
      </c>
      <c r="AM8" s="9">
        <v>5.0000000000000001E-4</v>
      </c>
      <c r="AN8" s="9">
        <v>3.0000000000000001E-3</v>
      </c>
      <c r="AO8" t="s">
        <v>498</v>
      </c>
      <c r="AQ8">
        <v>6</v>
      </c>
      <c r="AR8" t="s">
        <v>499</v>
      </c>
      <c r="AS8" s="4">
        <v>44453</v>
      </c>
      <c r="AT8" t="s">
        <v>116</v>
      </c>
      <c r="AU8" t="s">
        <v>473</v>
      </c>
      <c r="AV8" t="s">
        <v>19</v>
      </c>
      <c r="AW8" t="s">
        <v>468</v>
      </c>
      <c r="BN8">
        <v>6</v>
      </c>
      <c r="BO8" t="s">
        <v>500</v>
      </c>
      <c r="BP8" s="4">
        <v>44454</v>
      </c>
      <c r="BQ8" t="s">
        <v>455</v>
      </c>
      <c r="BR8" t="s">
        <v>1423</v>
      </c>
      <c r="BS8" t="s">
        <v>268</v>
      </c>
      <c r="BT8" t="s">
        <v>19</v>
      </c>
      <c r="BU8" t="s">
        <v>19</v>
      </c>
      <c r="BV8">
        <v>50.2</v>
      </c>
      <c r="BW8">
        <v>5</v>
      </c>
      <c r="BX8">
        <v>10</v>
      </c>
      <c r="BY8">
        <v>0.2</v>
      </c>
      <c r="BZ8">
        <v>0.5</v>
      </c>
      <c r="CA8">
        <v>0.05</v>
      </c>
      <c r="CB8">
        <v>0.60000000055879399</v>
      </c>
      <c r="CC8">
        <v>2</v>
      </c>
      <c r="CD8" t="s">
        <v>127</v>
      </c>
      <c r="CE8" t="s">
        <v>128</v>
      </c>
      <c r="CF8" t="s">
        <v>129</v>
      </c>
      <c r="CG8">
        <v>0.9</v>
      </c>
      <c r="CH8">
        <v>20000</v>
      </c>
      <c r="CI8">
        <v>141.46</v>
      </c>
      <c r="CJ8" t="s">
        <v>501</v>
      </c>
    </row>
    <row r="9" spans="1:92">
      <c r="Y9">
        <v>7</v>
      </c>
      <c r="Z9" t="s">
        <v>502</v>
      </c>
      <c r="AA9" s="4">
        <v>44452</v>
      </c>
      <c r="AB9" t="s">
        <v>1422</v>
      </c>
      <c r="AC9" t="s">
        <v>503</v>
      </c>
      <c r="AD9" t="s">
        <v>443</v>
      </c>
      <c r="AE9" t="s">
        <v>444</v>
      </c>
      <c r="AF9">
        <v>89.65</v>
      </c>
      <c r="AG9">
        <v>126.67</v>
      </c>
      <c r="AH9">
        <v>138.08000000000001</v>
      </c>
      <c r="AI9">
        <v>0.91</v>
      </c>
      <c r="AJ9">
        <v>0.7</v>
      </c>
      <c r="AK9">
        <v>11.763</v>
      </c>
      <c r="AL9">
        <v>4.5</v>
      </c>
      <c r="AM9" s="9">
        <v>5.0000000000000001E-4</v>
      </c>
      <c r="AN9" s="9">
        <v>3.0000000000000001E-3</v>
      </c>
      <c r="AO9" t="s">
        <v>504</v>
      </c>
      <c r="AQ9">
        <v>7</v>
      </c>
      <c r="AR9" t="s">
        <v>505</v>
      </c>
      <c r="AS9" s="4">
        <v>44453</v>
      </c>
      <c r="AT9" t="s">
        <v>158</v>
      </c>
      <c r="AU9" t="s">
        <v>473</v>
      </c>
      <c r="AV9" t="s">
        <v>506</v>
      </c>
      <c r="AW9" t="s">
        <v>507</v>
      </c>
      <c r="BN9">
        <v>7</v>
      </c>
      <c r="BO9" t="s">
        <v>508</v>
      </c>
      <c r="BP9" s="4">
        <v>44454</v>
      </c>
      <c r="BQ9" t="s">
        <v>455</v>
      </c>
      <c r="BR9" t="s">
        <v>1423</v>
      </c>
      <c r="BS9" t="s">
        <v>268</v>
      </c>
      <c r="BT9" t="s">
        <v>19</v>
      </c>
      <c r="BU9" t="s">
        <v>19</v>
      </c>
      <c r="BV9">
        <v>54.4</v>
      </c>
      <c r="BW9">
        <v>5</v>
      </c>
      <c r="BX9">
        <v>10</v>
      </c>
      <c r="BY9">
        <v>0.2</v>
      </c>
      <c r="BZ9">
        <v>0.5</v>
      </c>
      <c r="CA9">
        <v>0.05</v>
      </c>
      <c r="CB9">
        <v>0.60000000055879399</v>
      </c>
      <c r="CC9">
        <v>2</v>
      </c>
      <c r="CD9" t="s">
        <v>127</v>
      </c>
      <c r="CE9" t="s">
        <v>128</v>
      </c>
      <c r="CF9" t="s">
        <v>129</v>
      </c>
      <c r="CG9">
        <v>0.9</v>
      </c>
      <c r="CH9">
        <v>20000</v>
      </c>
      <c r="CI9">
        <v>141.46</v>
      </c>
      <c r="CJ9" t="s">
        <v>509</v>
      </c>
      <c r="CL9" t="s">
        <v>1500</v>
      </c>
      <c r="CM9" t="s">
        <v>1501</v>
      </c>
    </row>
    <row r="10" spans="1:92">
      <c r="Y10">
        <v>8</v>
      </c>
      <c r="Z10" t="s">
        <v>510</v>
      </c>
      <c r="AA10" s="4">
        <v>44453</v>
      </c>
      <c r="AB10" t="s">
        <v>1422</v>
      </c>
      <c r="AC10" t="s">
        <v>281</v>
      </c>
      <c r="AD10" t="s">
        <v>443</v>
      </c>
      <c r="AE10" t="s">
        <v>444</v>
      </c>
      <c r="AF10">
        <v>89.65</v>
      </c>
      <c r="AG10">
        <v>126.67</v>
      </c>
      <c r="AH10">
        <v>138.08000000000001</v>
      </c>
      <c r="AI10">
        <v>0.2</v>
      </c>
      <c r="AJ10">
        <v>0.7</v>
      </c>
      <c r="AK10">
        <v>11.763</v>
      </c>
      <c r="AL10">
        <v>4.5</v>
      </c>
      <c r="AM10" s="9">
        <v>5.0000000000000001E-4</v>
      </c>
      <c r="AN10" s="9">
        <v>3.0000000000000001E-3</v>
      </c>
      <c r="AO10" t="s">
        <v>511</v>
      </c>
      <c r="AQ10">
        <v>8</v>
      </c>
      <c r="AR10" t="s">
        <v>19</v>
      </c>
      <c r="AS10" s="4">
        <v>44453</v>
      </c>
      <c r="AT10" t="s">
        <v>14</v>
      </c>
      <c r="AU10" t="s">
        <v>473</v>
      </c>
      <c r="AV10" t="s">
        <v>512</v>
      </c>
      <c r="AW10" t="s">
        <v>513</v>
      </c>
      <c r="BN10">
        <v>8</v>
      </c>
      <c r="BO10" t="s">
        <v>514</v>
      </c>
      <c r="BP10" s="4">
        <v>44454</v>
      </c>
      <c r="BQ10" t="s">
        <v>455</v>
      </c>
      <c r="BR10" t="s">
        <v>1423</v>
      </c>
      <c r="BS10" t="s">
        <v>268</v>
      </c>
      <c r="BT10" t="s">
        <v>19</v>
      </c>
      <c r="BU10" t="s">
        <v>19</v>
      </c>
      <c r="BV10">
        <v>59.7</v>
      </c>
      <c r="BW10">
        <v>5</v>
      </c>
      <c r="BX10">
        <v>10</v>
      </c>
      <c r="BY10">
        <v>0.2</v>
      </c>
      <c r="BZ10">
        <v>0.5</v>
      </c>
      <c r="CA10">
        <v>0.05</v>
      </c>
      <c r="CB10">
        <v>0.60000000055879399</v>
      </c>
      <c r="CC10">
        <v>2</v>
      </c>
      <c r="CD10" t="s">
        <v>127</v>
      </c>
      <c r="CE10" t="s">
        <v>128</v>
      </c>
      <c r="CF10" t="s">
        <v>129</v>
      </c>
      <c r="CG10">
        <v>0.9</v>
      </c>
      <c r="CH10">
        <v>20000</v>
      </c>
      <c r="CI10">
        <v>141.46</v>
      </c>
      <c r="CJ10" t="s">
        <v>515</v>
      </c>
    </row>
    <row r="11" spans="1:92">
      <c r="Y11">
        <v>9</v>
      </c>
      <c r="Z11" t="s">
        <v>516</v>
      </c>
      <c r="AA11" s="4">
        <v>44453</v>
      </c>
      <c r="AB11" t="s">
        <v>1422</v>
      </c>
      <c r="AC11" t="s">
        <v>447</v>
      </c>
      <c r="AD11" t="s">
        <v>443</v>
      </c>
      <c r="AE11" t="s">
        <v>444</v>
      </c>
      <c r="AF11">
        <v>89.65</v>
      </c>
      <c r="AG11">
        <v>126.67</v>
      </c>
      <c r="AH11">
        <v>138.08000000000001</v>
      </c>
      <c r="AI11">
        <v>0.1</v>
      </c>
      <c r="AJ11">
        <v>0.7</v>
      </c>
      <c r="AK11">
        <v>11.763</v>
      </c>
      <c r="AL11">
        <v>4.5</v>
      </c>
      <c r="AM11" s="9">
        <v>5.0000000000000001E-4</v>
      </c>
      <c r="AN11" s="9">
        <v>3.0000000000000001E-3</v>
      </c>
      <c r="AO11" t="s">
        <v>517</v>
      </c>
      <c r="AQ11">
        <v>9</v>
      </c>
      <c r="AR11" t="s">
        <v>518</v>
      </c>
      <c r="AS11" s="4">
        <v>44454</v>
      </c>
      <c r="AT11" t="s">
        <v>116</v>
      </c>
      <c r="AU11" t="s">
        <v>519</v>
      </c>
      <c r="AV11" t="s">
        <v>520</v>
      </c>
      <c r="AW11" t="s">
        <v>451</v>
      </c>
      <c r="BN11">
        <v>9</v>
      </c>
      <c r="BO11" t="s">
        <v>521</v>
      </c>
      <c r="BP11" s="4">
        <v>44454</v>
      </c>
      <c r="BQ11" t="s">
        <v>455</v>
      </c>
      <c r="BR11" t="s">
        <v>1423</v>
      </c>
      <c r="BS11" t="s">
        <v>268</v>
      </c>
      <c r="BT11" t="s">
        <v>19</v>
      </c>
      <c r="BU11" t="s">
        <v>19</v>
      </c>
      <c r="BV11">
        <v>67.2</v>
      </c>
      <c r="BW11">
        <v>5</v>
      </c>
      <c r="BX11">
        <v>10</v>
      </c>
      <c r="BY11">
        <v>0.2</v>
      </c>
      <c r="BZ11">
        <v>0.5</v>
      </c>
      <c r="CA11">
        <v>0.05</v>
      </c>
      <c r="CB11">
        <v>0.60000000055879399</v>
      </c>
      <c r="CC11">
        <v>2</v>
      </c>
      <c r="CD11" t="s">
        <v>127</v>
      </c>
      <c r="CE11" t="s">
        <v>128</v>
      </c>
      <c r="CF11" t="s">
        <v>129</v>
      </c>
      <c r="CG11">
        <v>0.9</v>
      </c>
      <c r="CH11">
        <v>20000</v>
      </c>
      <c r="CI11">
        <v>109.13</v>
      </c>
      <c r="CJ11" t="s">
        <v>522</v>
      </c>
    </row>
    <row r="12" spans="1:92">
      <c r="Y12">
        <v>10</v>
      </c>
      <c r="Z12" t="s">
        <v>523</v>
      </c>
      <c r="AA12" s="4">
        <v>44453</v>
      </c>
      <c r="AB12" t="s">
        <v>1422</v>
      </c>
      <c r="AC12" t="s">
        <v>524</v>
      </c>
      <c r="AD12" t="s">
        <v>443</v>
      </c>
      <c r="AE12" t="s">
        <v>444</v>
      </c>
      <c r="AF12">
        <v>89.65</v>
      </c>
      <c r="AG12">
        <v>126.67</v>
      </c>
      <c r="AH12">
        <v>138.08000000000001</v>
      </c>
      <c r="AI12">
        <v>0.3</v>
      </c>
      <c r="AJ12">
        <v>0.7</v>
      </c>
      <c r="AK12">
        <v>11.763</v>
      </c>
      <c r="AL12">
        <v>4.5</v>
      </c>
      <c r="AM12" s="9">
        <v>5.0000000000000001E-4</v>
      </c>
      <c r="AN12" s="9">
        <v>3.0000000000000001E-3</v>
      </c>
      <c r="AO12" t="s">
        <v>525</v>
      </c>
      <c r="AQ12">
        <v>10</v>
      </c>
      <c r="AR12" t="s">
        <v>526</v>
      </c>
      <c r="AS12" s="4">
        <v>44454</v>
      </c>
      <c r="AT12" t="s">
        <v>116</v>
      </c>
      <c r="AU12" t="s">
        <v>519</v>
      </c>
      <c r="AV12" t="s">
        <v>19</v>
      </c>
      <c r="AW12" t="s">
        <v>468</v>
      </c>
      <c r="BN12">
        <v>10</v>
      </c>
      <c r="BO12" t="s">
        <v>527</v>
      </c>
      <c r="BP12" s="4">
        <v>44454</v>
      </c>
      <c r="BQ12" t="s">
        <v>455</v>
      </c>
      <c r="BR12" t="s">
        <v>1423</v>
      </c>
      <c r="BS12" t="s">
        <v>268</v>
      </c>
      <c r="BT12" t="s">
        <v>19</v>
      </c>
      <c r="BU12" t="s">
        <v>19</v>
      </c>
      <c r="BV12">
        <v>72.099999999999994</v>
      </c>
      <c r="BW12">
        <v>5</v>
      </c>
      <c r="BX12">
        <v>10</v>
      </c>
      <c r="BY12">
        <v>0.2</v>
      </c>
      <c r="BZ12">
        <v>0.5</v>
      </c>
      <c r="CA12">
        <v>0.05</v>
      </c>
      <c r="CB12">
        <v>0.60000000055879399</v>
      </c>
      <c r="CC12">
        <v>2</v>
      </c>
      <c r="CD12" t="s">
        <v>127</v>
      </c>
      <c r="CE12" t="s">
        <v>128</v>
      </c>
      <c r="CF12" t="s">
        <v>129</v>
      </c>
      <c r="CG12">
        <v>0.9</v>
      </c>
      <c r="CH12">
        <v>20000</v>
      </c>
      <c r="CI12">
        <v>109.13</v>
      </c>
      <c r="CJ12" t="s">
        <v>528</v>
      </c>
    </row>
    <row r="13" spans="1:92">
      <c r="Y13">
        <v>11</v>
      </c>
      <c r="Z13" t="s">
        <v>529</v>
      </c>
      <c r="AA13" s="4">
        <v>44453</v>
      </c>
      <c r="AB13" t="s">
        <v>1422</v>
      </c>
      <c r="AC13" t="s">
        <v>453</v>
      </c>
      <c r="AD13" t="s">
        <v>443</v>
      </c>
      <c r="AE13" t="s">
        <v>444</v>
      </c>
      <c r="AF13">
        <v>89.65</v>
      </c>
      <c r="AG13">
        <v>126.67</v>
      </c>
      <c r="AH13">
        <v>138.08000000000001</v>
      </c>
      <c r="AI13">
        <v>0.3</v>
      </c>
      <c r="AJ13">
        <v>0.7</v>
      </c>
      <c r="AK13">
        <v>11.763</v>
      </c>
      <c r="AL13">
        <v>4.5</v>
      </c>
      <c r="AM13" s="9">
        <v>5.0000000000000001E-4</v>
      </c>
      <c r="AN13" s="9">
        <v>3.0000000000000001E-3</v>
      </c>
      <c r="AO13" t="s">
        <v>530</v>
      </c>
      <c r="AQ13">
        <v>11</v>
      </c>
      <c r="AR13" t="s">
        <v>531</v>
      </c>
      <c r="AS13" s="4">
        <v>44454</v>
      </c>
      <c r="AT13" t="s">
        <v>158</v>
      </c>
      <c r="AU13" t="s">
        <v>519</v>
      </c>
      <c r="AV13" t="s">
        <v>532</v>
      </c>
      <c r="AW13" t="s">
        <v>507</v>
      </c>
      <c r="BN13">
        <v>11</v>
      </c>
      <c r="BO13" t="s">
        <v>533</v>
      </c>
      <c r="BP13" s="4">
        <v>44454</v>
      </c>
      <c r="BQ13" t="s">
        <v>455</v>
      </c>
      <c r="BR13" t="s">
        <v>1423</v>
      </c>
      <c r="BS13" t="s">
        <v>268</v>
      </c>
      <c r="BT13" t="s">
        <v>19</v>
      </c>
      <c r="BU13" t="s">
        <v>19</v>
      </c>
      <c r="BV13">
        <v>75.599999999999994</v>
      </c>
      <c r="BW13">
        <v>5</v>
      </c>
      <c r="BX13">
        <v>10</v>
      </c>
      <c r="BY13">
        <v>0.2</v>
      </c>
      <c r="BZ13">
        <v>0.5</v>
      </c>
      <c r="CA13">
        <v>0.05</v>
      </c>
      <c r="CB13">
        <v>0.60000000055879399</v>
      </c>
      <c r="CC13">
        <v>2</v>
      </c>
      <c r="CD13" t="s">
        <v>127</v>
      </c>
      <c r="CE13" t="s">
        <v>128</v>
      </c>
      <c r="CF13" t="s">
        <v>129</v>
      </c>
      <c r="CG13">
        <v>0.9</v>
      </c>
      <c r="CH13">
        <v>20000</v>
      </c>
      <c r="CI13">
        <v>109.13</v>
      </c>
      <c r="CJ13" t="s">
        <v>534</v>
      </c>
    </row>
    <row r="14" spans="1:92">
      <c r="Y14">
        <v>12</v>
      </c>
      <c r="Z14" t="s">
        <v>535</v>
      </c>
      <c r="AA14" s="4">
        <v>44453</v>
      </c>
      <c r="AB14" t="s">
        <v>1422</v>
      </c>
      <c r="AC14" t="s">
        <v>503</v>
      </c>
      <c r="AD14" t="s">
        <v>443</v>
      </c>
      <c r="AE14" t="s">
        <v>444</v>
      </c>
      <c r="AF14">
        <v>89.65</v>
      </c>
      <c r="AG14">
        <v>126.67</v>
      </c>
      <c r="AH14">
        <v>138.08000000000001</v>
      </c>
      <c r="AI14">
        <v>0.3</v>
      </c>
      <c r="AJ14">
        <v>0.7</v>
      </c>
      <c r="AK14">
        <v>11.763</v>
      </c>
      <c r="AL14">
        <v>4.5</v>
      </c>
      <c r="AM14" s="9">
        <v>5.0000000000000001E-4</v>
      </c>
      <c r="AN14" s="9">
        <v>3.0000000000000001E-3</v>
      </c>
      <c r="AO14" t="s">
        <v>536</v>
      </c>
      <c r="AQ14">
        <v>12</v>
      </c>
      <c r="AR14" t="s">
        <v>19</v>
      </c>
      <c r="AS14" s="4">
        <v>44454</v>
      </c>
      <c r="AT14" t="s">
        <v>14</v>
      </c>
      <c r="AU14" t="s">
        <v>519</v>
      </c>
      <c r="AV14" t="s">
        <v>537</v>
      </c>
      <c r="AW14" t="s">
        <v>513</v>
      </c>
      <c r="BN14">
        <v>12</v>
      </c>
      <c r="BO14" t="s">
        <v>538</v>
      </c>
      <c r="BP14" s="4">
        <v>44454</v>
      </c>
      <c r="BQ14" t="s">
        <v>455</v>
      </c>
      <c r="BR14" t="s">
        <v>1423</v>
      </c>
      <c r="BS14" t="s">
        <v>268</v>
      </c>
      <c r="BT14" t="s">
        <v>19</v>
      </c>
      <c r="BU14" t="s">
        <v>19</v>
      </c>
      <c r="BV14">
        <v>80</v>
      </c>
      <c r="BW14">
        <v>5</v>
      </c>
      <c r="BX14">
        <v>10</v>
      </c>
      <c r="BY14">
        <v>0.2</v>
      </c>
      <c r="BZ14">
        <v>0.5</v>
      </c>
      <c r="CA14">
        <v>0.05</v>
      </c>
      <c r="CB14">
        <v>0.60000000055879399</v>
      </c>
      <c r="CC14">
        <v>2</v>
      </c>
      <c r="CD14" t="s">
        <v>127</v>
      </c>
      <c r="CE14" t="s">
        <v>128</v>
      </c>
      <c r="CF14" t="s">
        <v>129</v>
      </c>
      <c r="CG14">
        <v>0.9</v>
      </c>
      <c r="CH14">
        <v>20000</v>
      </c>
      <c r="CI14">
        <v>109.13</v>
      </c>
      <c r="CJ14" t="s">
        <v>528</v>
      </c>
    </row>
    <row r="15" spans="1:92">
      <c r="Y15">
        <v>13</v>
      </c>
      <c r="Z15" t="s">
        <v>455</v>
      </c>
      <c r="AA15" s="4">
        <v>44453</v>
      </c>
      <c r="AB15" t="s">
        <v>247</v>
      </c>
      <c r="AC15" t="s">
        <v>524</v>
      </c>
      <c r="AD15" t="s">
        <v>443</v>
      </c>
      <c r="AE15" t="s">
        <v>473</v>
      </c>
      <c r="AF15">
        <v>11.56</v>
      </c>
      <c r="AG15">
        <v>98.36</v>
      </c>
      <c r="AH15">
        <v>107.21</v>
      </c>
      <c r="AI15">
        <v>0.3</v>
      </c>
      <c r="AJ15">
        <v>0.9</v>
      </c>
      <c r="AK15">
        <v>1553</v>
      </c>
      <c r="AL15">
        <v>6</v>
      </c>
      <c r="AM15" t="s">
        <v>19</v>
      </c>
      <c r="AN15" t="s">
        <v>19</v>
      </c>
      <c r="AO15" t="s">
        <v>539</v>
      </c>
      <c r="BN15">
        <v>13</v>
      </c>
      <c r="BO15" t="s">
        <v>540</v>
      </c>
      <c r="BP15" s="4">
        <v>44454</v>
      </c>
      <c r="BQ15" t="s">
        <v>455</v>
      </c>
      <c r="BR15" t="s">
        <v>1423</v>
      </c>
      <c r="BS15" t="s">
        <v>268</v>
      </c>
      <c r="BT15" t="s">
        <v>19</v>
      </c>
      <c r="BU15" t="s">
        <v>19</v>
      </c>
      <c r="BV15">
        <v>84.5</v>
      </c>
      <c r="BW15">
        <v>5</v>
      </c>
      <c r="BX15">
        <v>10</v>
      </c>
      <c r="BY15">
        <v>0.2</v>
      </c>
      <c r="BZ15">
        <v>0.5</v>
      </c>
      <c r="CA15">
        <v>0.05</v>
      </c>
      <c r="CB15">
        <v>0.60000000055879399</v>
      </c>
      <c r="CC15">
        <v>2</v>
      </c>
      <c r="CD15" t="s">
        <v>127</v>
      </c>
      <c r="CE15" t="s">
        <v>128</v>
      </c>
      <c r="CF15" t="s">
        <v>129</v>
      </c>
      <c r="CG15">
        <v>0.9</v>
      </c>
      <c r="CH15">
        <v>20000</v>
      </c>
      <c r="CI15">
        <v>109.13</v>
      </c>
      <c r="CJ15" t="s">
        <v>541</v>
      </c>
    </row>
    <row r="16" spans="1:92">
      <c r="Y16">
        <v>14</v>
      </c>
      <c r="Z16" t="s">
        <v>542</v>
      </c>
      <c r="AA16" s="4">
        <v>44455</v>
      </c>
      <c r="AB16" t="s">
        <v>1422</v>
      </c>
      <c r="AC16" t="s">
        <v>524</v>
      </c>
      <c r="AD16" t="s">
        <v>443</v>
      </c>
      <c r="AE16" t="s">
        <v>519</v>
      </c>
      <c r="AF16">
        <v>8.0500000000000007</v>
      </c>
      <c r="AG16">
        <v>76.95</v>
      </c>
      <c r="AH16">
        <v>83.87</v>
      </c>
      <c r="AI16">
        <v>0.3</v>
      </c>
      <c r="AJ16">
        <v>0.9</v>
      </c>
      <c r="AK16">
        <v>11.763</v>
      </c>
      <c r="AL16">
        <v>4.5</v>
      </c>
      <c r="AM16" s="9">
        <v>2.0000000000000001E-4</v>
      </c>
      <c r="AN16" s="9">
        <v>3.0000000000000001E-3</v>
      </c>
      <c r="AO16" t="s">
        <v>543</v>
      </c>
      <c r="BN16">
        <v>14</v>
      </c>
      <c r="BO16" t="s">
        <v>544</v>
      </c>
      <c r="BP16" s="4">
        <v>44454</v>
      </c>
      <c r="BQ16" t="s">
        <v>455</v>
      </c>
      <c r="BR16" t="s">
        <v>1423</v>
      </c>
      <c r="BS16" t="s">
        <v>268</v>
      </c>
      <c r="BT16" t="s">
        <v>19</v>
      </c>
      <c r="BU16" t="s">
        <v>19</v>
      </c>
      <c r="BV16">
        <v>89.1</v>
      </c>
      <c r="BW16">
        <v>5</v>
      </c>
      <c r="BX16">
        <v>10</v>
      </c>
      <c r="BY16">
        <v>0.2</v>
      </c>
      <c r="BZ16">
        <v>0.5</v>
      </c>
      <c r="CA16">
        <v>0.05</v>
      </c>
      <c r="CB16">
        <v>0.60000000055879399</v>
      </c>
      <c r="CC16">
        <v>2</v>
      </c>
      <c r="CD16" t="s">
        <v>127</v>
      </c>
      <c r="CE16" t="s">
        <v>128</v>
      </c>
      <c r="CF16" t="s">
        <v>129</v>
      </c>
      <c r="CG16">
        <v>0.9</v>
      </c>
      <c r="CH16">
        <v>20000</v>
      </c>
      <c r="CI16">
        <v>109.13</v>
      </c>
      <c r="CJ16" t="s">
        <v>350</v>
      </c>
    </row>
    <row r="17" spans="66:88">
      <c r="BN17">
        <v>15</v>
      </c>
      <c r="BO17" t="s">
        <v>545</v>
      </c>
      <c r="BP17" s="4">
        <v>44454</v>
      </c>
      <c r="BQ17" t="s">
        <v>455</v>
      </c>
      <c r="BR17" t="s">
        <v>1423</v>
      </c>
      <c r="BS17" t="s">
        <v>268</v>
      </c>
      <c r="BT17" t="s">
        <v>19</v>
      </c>
      <c r="BU17" t="s">
        <v>19</v>
      </c>
      <c r="BV17">
        <v>94.4</v>
      </c>
      <c r="BW17">
        <v>5</v>
      </c>
      <c r="BX17">
        <v>10</v>
      </c>
      <c r="BY17">
        <v>0.2</v>
      </c>
      <c r="BZ17">
        <v>0.5</v>
      </c>
      <c r="CA17">
        <v>0.05</v>
      </c>
      <c r="CB17">
        <v>0.60000000055879399</v>
      </c>
      <c r="CC17">
        <v>2</v>
      </c>
      <c r="CD17" t="s">
        <v>127</v>
      </c>
      <c r="CE17" t="s">
        <v>128</v>
      </c>
      <c r="CF17" t="s">
        <v>129</v>
      </c>
      <c r="CG17">
        <v>0.9</v>
      </c>
      <c r="CH17">
        <v>20000</v>
      </c>
      <c r="CI17">
        <v>109.13</v>
      </c>
      <c r="CJ17" t="s">
        <v>546</v>
      </c>
    </row>
    <row r="18" spans="66:88">
      <c r="BN18">
        <v>16</v>
      </c>
      <c r="BO18" t="s">
        <v>547</v>
      </c>
      <c r="BP18" s="4">
        <v>44454</v>
      </c>
      <c r="BQ18" t="s">
        <v>455</v>
      </c>
      <c r="BR18" t="s">
        <v>1423</v>
      </c>
      <c r="BS18" t="s">
        <v>268</v>
      </c>
      <c r="BT18" t="s">
        <v>19</v>
      </c>
      <c r="BU18" t="s">
        <v>19</v>
      </c>
      <c r="BV18">
        <v>100</v>
      </c>
      <c r="BW18">
        <v>5</v>
      </c>
      <c r="BX18">
        <v>10</v>
      </c>
      <c r="BY18">
        <v>0.2</v>
      </c>
      <c r="BZ18">
        <v>0.5</v>
      </c>
      <c r="CA18">
        <v>0.05</v>
      </c>
      <c r="CB18">
        <v>0.60000000055879399</v>
      </c>
      <c r="CC18">
        <v>2</v>
      </c>
      <c r="CD18" t="s">
        <v>127</v>
      </c>
      <c r="CE18" t="s">
        <v>128</v>
      </c>
      <c r="CF18" t="s">
        <v>129</v>
      </c>
      <c r="CG18">
        <v>0.9</v>
      </c>
      <c r="CH18">
        <v>20000</v>
      </c>
      <c r="CI18">
        <v>109.13</v>
      </c>
      <c r="CJ18" t="s">
        <v>350</v>
      </c>
    </row>
    <row r="19" spans="66:88">
      <c r="BN19">
        <v>17</v>
      </c>
      <c r="BO19" t="s">
        <v>548</v>
      </c>
      <c r="BP19" s="4">
        <v>44454</v>
      </c>
      <c r="BQ19" t="s">
        <v>455</v>
      </c>
      <c r="BR19" t="s">
        <v>1423</v>
      </c>
      <c r="BS19" t="s">
        <v>268</v>
      </c>
      <c r="BT19" t="s">
        <v>19</v>
      </c>
      <c r="BU19" t="s">
        <v>19</v>
      </c>
      <c r="BV19">
        <v>104.4</v>
      </c>
      <c r="BW19">
        <v>5</v>
      </c>
      <c r="BX19">
        <v>10</v>
      </c>
      <c r="BY19">
        <v>0.2</v>
      </c>
      <c r="BZ19">
        <v>0.5</v>
      </c>
      <c r="CA19">
        <v>0.05</v>
      </c>
      <c r="CB19">
        <v>0.60000000055879399</v>
      </c>
      <c r="CC19">
        <v>2</v>
      </c>
      <c r="CD19" t="s">
        <v>127</v>
      </c>
      <c r="CE19" t="s">
        <v>128</v>
      </c>
      <c r="CF19" t="s">
        <v>129</v>
      </c>
      <c r="CG19">
        <v>0.9</v>
      </c>
      <c r="CH19">
        <v>20000</v>
      </c>
      <c r="CI19">
        <v>109.13</v>
      </c>
      <c r="CJ19" t="s">
        <v>488</v>
      </c>
    </row>
    <row r="20" spans="66:88">
      <c r="BN20">
        <v>18</v>
      </c>
      <c r="BO20" t="s">
        <v>549</v>
      </c>
      <c r="BP20" s="4">
        <v>44454</v>
      </c>
      <c r="BQ20" t="s">
        <v>455</v>
      </c>
      <c r="BR20" t="s">
        <v>1423</v>
      </c>
      <c r="BS20" t="s">
        <v>268</v>
      </c>
      <c r="BT20" t="s">
        <v>19</v>
      </c>
      <c r="BU20" t="s">
        <v>19</v>
      </c>
      <c r="BV20">
        <v>109.9</v>
      </c>
      <c r="BW20">
        <v>5</v>
      </c>
      <c r="BX20">
        <v>10</v>
      </c>
      <c r="BY20">
        <v>0.2</v>
      </c>
      <c r="BZ20">
        <v>0.5</v>
      </c>
      <c r="CA20">
        <v>0.05</v>
      </c>
      <c r="CB20">
        <v>0.60000000055879399</v>
      </c>
      <c r="CC20">
        <v>2</v>
      </c>
      <c r="CD20" t="s">
        <v>127</v>
      </c>
      <c r="CE20" t="s">
        <v>128</v>
      </c>
      <c r="CF20" t="s">
        <v>129</v>
      </c>
      <c r="CG20">
        <v>0.9</v>
      </c>
      <c r="CH20">
        <v>20000</v>
      </c>
      <c r="CI20">
        <v>109.13</v>
      </c>
      <c r="CJ20" t="s">
        <v>528</v>
      </c>
    </row>
    <row r="21" spans="66:88">
      <c r="BN21">
        <v>19</v>
      </c>
      <c r="BO21" t="s">
        <v>550</v>
      </c>
      <c r="BP21" s="4">
        <v>44455</v>
      </c>
      <c r="BQ21" t="s">
        <v>455</v>
      </c>
      <c r="BR21" t="s">
        <v>1423</v>
      </c>
      <c r="BS21" t="s">
        <v>268</v>
      </c>
      <c r="BT21" t="s">
        <v>19</v>
      </c>
      <c r="BU21" t="s">
        <v>19</v>
      </c>
      <c r="BV21">
        <v>116.1</v>
      </c>
      <c r="BW21">
        <v>5</v>
      </c>
      <c r="BX21">
        <v>10</v>
      </c>
      <c r="BY21">
        <v>0.2</v>
      </c>
      <c r="BZ21">
        <v>0.5</v>
      </c>
      <c r="CA21">
        <v>0.05</v>
      </c>
      <c r="CB21">
        <v>0.60000000055879399</v>
      </c>
      <c r="CC21">
        <v>2</v>
      </c>
      <c r="CD21" t="s">
        <v>127</v>
      </c>
      <c r="CE21" t="s">
        <v>128</v>
      </c>
      <c r="CF21" t="s">
        <v>129</v>
      </c>
      <c r="CG21">
        <v>0.9</v>
      </c>
      <c r="CH21">
        <v>20000</v>
      </c>
      <c r="CI21">
        <v>109.13</v>
      </c>
      <c r="CJ21" t="s">
        <v>528</v>
      </c>
    </row>
    <row r="22" spans="66:88">
      <c r="BN22">
        <v>20</v>
      </c>
      <c r="BO22" t="s">
        <v>551</v>
      </c>
      <c r="BP22" s="4">
        <v>44455</v>
      </c>
      <c r="BQ22" t="s">
        <v>455</v>
      </c>
      <c r="BR22" t="s">
        <v>1423</v>
      </c>
      <c r="BS22" t="s">
        <v>268</v>
      </c>
      <c r="BT22" t="s">
        <v>19</v>
      </c>
      <c r="BU22" t="s">
        <v>19</v>
      </c>
      <c r="BV22">
        <v>121</v>
      </c>
      <c r="BW22">
        <v>5</v>
      </c>
      <c r="BX22">
        <v>10</v>
      </c>
      <c r="BY22">
        <v>0.2</v>
      </c>
      <c r="BZ22">
        <v>0.5</v>
      </c>
      <c r="CA22">
        <v>0.05</v>
      </c>
      <c r="CB22">
        <v>0.60000000055879399</v>
      </c>
      <c r="CC22">
        <v>2</v>
      </c>
      <c r="CD22" t="s">
        <v>127</v>
      </c>
      <c r="CE22" t="s">
        <v>128</v>
      </c>
      <c r="CF22" t="s">
        <v>129</v>
      </c>
      <c r="CG22">
        <v>0.9</v>
      </c>
      <c r="CH22">
        <v>20000</v>
      </c>
      <c r="CI22">
        <v>109.13</v>
      </c>
      <c r="CJ22" t="s">
        <v>528</v>
      </c>
    </row>
    <row r="23" spans="66:88">
      <c r="BN23">
        <v>21</v>
      </c>
      <c r="BO23" t="s">
        <v>552</v>
      </c>
      <c r="BP23" s="4">
        <v>44455</v>
      </c>
      <c r="BQ23" t="s">
        <v>455</v>
      </c>
      <c r="BR23" t="s">
        <v>1423</v>
      </c>
      <c r="BS23" t="s">
        <v>268</v>
      </c>
      <c r="BT23" t="s">
        <v>19</v>
      </c>
      <c r="BU23" t="s">
        <v>19</v>
      </c>
      <c r="BV23">
        <v>125.4</v>
      </c>
      <c r="BW23">
        <v>5</v>
      </c>
      <c r="BX23">
        <v>10</v>
      </c>
      <c r="BY23">
        <v>0.2</v>
      </c>
      <c r="BZ23">
        <v>0.5</v>
      </c>
      <c r="CA23">
        <v>0.05</v>
      </c>
      <c r="CB23">
        <v>0.60000000055879399</v>
      </c>
      <c r="CC23">
        <v>2</v>
      </c>
      <c r="CD23" t="s">
        <v>127</v>
      </c>
      <c r="CE23" t="s">
        <v>128</v>
      </c>
      <c r="CF23" t="s">
        <v>129</v>
      </c>
      <c r="CG23">
        <v>0.9</v>
      </c>
      <c r="CH23">
        <v>20000</v>
      </c>
      <c r="CI23">
        <v>109.13</v>
      </c>
      <c r="CJ23" t="s">
        <v>528</v>
      </c>
    </row>
    <row r="24" spans="66:88">
      <c r="BN24">
        <v>22</v>
      </c>
      <c r="BO24" t="s">
        <v>553</v>
      </c>
      <c r="BP24" s="4">
        <v>44455</v>
      </c>
      <c r="BQ24" t="s">
        <v>455</v>
      </c>
      <c r="BR24" t="s">
        <v>1423</v>
      </c>
      <c r="BS24" t="s">
        <v>268</v>
      </c>
      <c r="BT24" t="s">
        <v>19</v>
      </c>
      <c r="BU24" t="s">
        <v>19</v>
      </c>
      <c r="BV24">
        <v>129.80000000000001</v>
      </c>
      <c r="BW24">
        <v>5</v>
      </c>
      <c r="BX24">
        <v>10</v>
      </c>
      <c r="BY24">
        <v>0.2</v>
      </c>
      <c r="BZ24">
        <v>0.5</v>
      </c>
      <c r="CA24">
        <v>0.05</v>
      </c>
      <c r="CB24">
        <v>0.60000000055879399</v>
      </c>
      <c r="CC24">
        <v>2</v>
      </c>
      <c r="CD24" t="s">
        <v>127</v>
      </c>
      <c r="CE24" t="s">
        <v>128</v>
      </c>
      <c r="CF24" t="s">
        <v>129</v>
      </c>
      <c r="CG24">
        <v>0.9</v>
      </c>
      <c r="CH24">
        <v>20000</v>
      </c>
      <c r="CI24">
        <v>109.13</v>
      </c>
      <c r="CJ24" t="s">
        <v>528</v>
      </c>
    </row>
    <row r="25" spans="66:88">
      <c r="BN25">
        <v>23</v>
      </c>
      <c r="BO25" t="s">
        <v>554</v>
      </c>
      <c r="BP25" s="4">
        <v>44455</v>
      </c>
      <c r="BQ25" t="s">
        <v>455</v>
      </c>
      <c r="BR25" t="s">
        <v>1423</v>
      </c>
      <c r="BS25" t="s">
        <v>268</v>
      </c>
      <c r="BT25" t="s">
        <v>19</v>
      </c>
      <c r="BU25" t="s">
        <v>19</v>
      </c>
      <c r="BV25">
        <v>135.30000000000001</v>
      </c>
      <c r="BW25">
        <v>5</v>
      </c>
      <c r="BX25">
        <v>10</v>
      </c>
      <c r="BY25">
        <v>0.2</v>
      </c>
      <c r="BZ25">
        <v>0.5</v>
      </c>
      <c r="CA25">
        <v>0.05</v>
      </c>
      <c r="CB25">
        <v>0.60000000055879399</v>
      </c>
      <c r="CC25">
        <v>2</v>
      </c>
      <c r="CD25" t="s">
        <v>127</v>
      </c>
      <c r="CE25" t="s">
        <v>128</v>
      </c>
      <c r="CF25" t="s">
        <v>129</v>
      </c>
      <c r="CG25">
        <v>0.9</v>
      </c>
      <c r="CH25">
        <v>20000</v>
      </c>
      <c r="CI25">
        <v>109.13</v>
      </c>
      <c r="CJ25" t="s">
        <v>528</v>
      </c>
    </row>
    <row r="26" spans="66:88">
      <c r="BN26">
        <v>24</v>
      </c>
      <c r="BO26" t="s">
        <v>555</v>
      </c>
      <c r="BP26" s="4">
        <v>44455</v>
      </c>
      <c r="BQ26" t="s">
        <v>455</v>
      </c>
      <c r="BR26" t="s">
        <v>1423</v>
      </c>
      <c r="BS26" t="s">
        <v>268</v>
      </c>
      <c r="BT26" t="s">
        <v>19</v>
      </c>
      <c r="BU26" t="s">
        <v>19</v>
      </c>
      <c r="BV26">
        <v>139.69999999999999</v>
      </c>
      <c r="BW26">
        <v>5</v>
      </c>
      <c r="BX26">
        <v>10</v>
      </c>
      <c r="BY26">
        <v>0.2</v>
      </c>
      <c r="BZ26">
        <v>0.5</v>
      </c>
      <c r="CA26">
        <v>0.05</v>
      </c>
      <c r="CB26">
        <v>0.60000000055879399</v>
      </c>
      <c r="CC26">
        <v>2</v>
      </c>
      <c r="CD26" t="s">
        <v>127</v>
      </c>
      <c r="CE26" t="s">
        <v>128</v>
      </c>
      <c r="CF26" t="s">
        <v>129</v>
      </c>
      <c r="CG26">
        <v>0.9</v>
      </c>
      <c r="CH26">
        <v>20000</v>
      </c>
      <c r="CI26">
        <v>109.13</v>
      </c>
      <c r="CJ26" t="s">
        <v>528</v>
      </c>
    </row>
    <row r="27" spans="66:88">
      <c r="BN27">
        <v>25</v>
      </c>
      <c r="BO27" t="s">
        <v>556</v>
      </c>
      <c r="BP27" s="4">
        <v>44454</v>
      </c>
      <c r="BQ27" t="s">
        <v>455</v>
      </c>
      <c r="BR27" t="s">
        <v>82</v>
      </c>
      <c r="BS27" t="s">
        <v>19</v>
      </c>
      <c r="BT27" t="s">
        <v>19</v>
      </c>
      <c r="BU27" t="s">
        <v>19</v>
      </c>
      <c r="BV27">
        <v>31</v>
      </c>
      <c r="BW27">
        <v>5</v>
      </c>
      <c r="BX27">
        <v>10</v>
      </c>
      <c r="BY27">
        <v>0.2</v>
      </c>
      <c r="BZ27">
        <v>0.5</v>
      </c>
      <c r="CA27">
        <v>0.05</v>
      </c>
      <c r="CB27">
        <v>1</v>
      </c>
      <c r="CC27">
        <v>2</v>
      </c>
      <c r="CD27" t="s">
        <v>127</v>
      </c>
      <c r="CE27" t="s">
        <v>128</v>
      </c>
      <c r="CF27" t="s">
        <v>129</v>
      </c>
      <c r="CG27">
        <v>0.9</v>
      </c>
      <c r="CH27">
        <v>0</v>
      </c>
      <c r="CI27">
        <v>1</v>
      </c>
      <c r="CJ27" t="s">
        <v>557</v>
      </c>
    </row>
    <row r="28" spans="66:88">
      <c r="BN28">
        <v>26</v>
      </c>
      <c r="BO28" t="s">
        <v>558</v>
      </c>
      <c r="BP28" s="4">
        <v>44455</v>
      </c>
      <c r="BQ28" t="s">
        <v>455</v>
      </c>
      <c r="BR28" t="s">
        <v>1423</v>
      </c>
      <c r="BS28" t="s">
        <v>268</v>
      </c>
      <c r="BT28" t="s">
        <v>19</v>
      </c>
      <c r="BU28" t="s">
        <v>19</v>
      </c>
      <c r="BV28">
        <v>31.2</v>
      </c>
      <c r="BW28">
        <v>5</v>
      </c>
      <c r="BX28">
        <v>10</v>
      </c>
      <c r="BY28">
        <v>0.2</v>
      </c>
      <c r="BZ28">
        <v>0.5</v>
      </c>
      <c r="CA28">
        <v>0.05</v>
      </c>
      <c r="CB28">
        <v>0.60000000055879399</v>
      </c>
      <c r="CC28">
        <v>2</v>
      </c>
      <c r="CD28" t="s">
        <v>127</v>
      </c>
      <c r="CE28" t="s">
        <v>128</v>
      </c>
      <c r="CF28" t="s">
        <v>129</v>
      </c>
      <c r="CG28">
        <v>0.9</v>
      </c>
      <c r="CH28">
        <v>20000</v>
      </c>
      <c r="CI28">
        <v>109.13</v>
      </c>
      <c r="CJ28" t="s">
        <v>528</v>
      </c>
    </row>
    <row r="29" spans="66:88">
      <c r="BN29">
        <v>27</v>
      </c>
      <c r="BO29" t="s">
        <v>559</v>
      </c>
      <c r="BP29" s="4">
        <v>44455</v>
      </c>
      <c r="BQ29" t="s">
        <v>455</v>
      </c>
      <c r="BR29" t="s">
        <v>1423</v>
      </c>
      <c r="BS29" t="s">
        <v>268</v>
      </c>
      <c r="BT29" t="s">
        <v>19</v>
      </c>
      <c r="BU29" t="s">
        <v>19</v>
      </c>
      <c r="BV29">
        <v>34.4</v>
      </c>
      <c r="BW29">
        <v>5</v>
      </c>
      <c r="BX29">
        <v>10</v>
      </c>
      <c r="BY29">
        <v>0.2</v>
      </c>
      <c r="BZ29">
        <v>0.5</v>
      </c>
      <c r="CA29">
        <v>0.05</v>
      </c>
      <c r="CB29">
        <v>0.60000000055879399</v>
      </c>
      <c r="CC29">
        <v>2</v>
      </c>
      <c r="CD29" t="s">
        <v>127</v>
      </c>
      <c r="CE29" t="s">
        <v>128</v>
      </c>
      <c r="CF29" t="s">
        <v>129</v>
      </c>
      <c r="CG29">
        <v>0.9</v>
      </c>
      <c r="CH29">
        <v>20000</v>
      </c>
      <c r="CI29">
        <v>109.13</v>
      </c>
      <c r="CJ29" t="s">
        <v>528</v>
      </c>
    </row>
    <row r="30" spans="66:88">
      <c r="BN30">
        <v>28</v>
      </c>
      <c r="BO30" t="s">
        <v>560</v>
      </c>
      <c r="BP30" s="4">
        <v>44455</v>
      </c>
      <c r="BQ30" t="s">
        <v>455</v>
      </c>
      <c r="BR30" t="s">
        <v>1423</v>
      </c>
      <c r="BS30" t="s">
        <v>268</v>
      </c>
      <c r="BT30" t="s">
        <v>19</v>
      </c>
      <c r="BU30" t="s">
        <v>19</v>
      </c>
      <c r="BV30">
        <v>39.700000000000003</v>
      </c>
      <c r="BW30">
        <v>5</v>
      </c>
      <c r="BX30">
        <v>10</v>
      </c>
      <c r="BY30">
        <v>0.2</v>
      </c>
      <c r="BZ30">
        <v>0.5</v>
      </c>
      <c r="CA30">
        <v>0.05</v>
      </c>
      <c r="CB30">
        <v>0.60000000055879399</v>
      </c>
      <c r="CC30">
        <v>2</v>
      </c>
      <c r="CD30" t="s">
        <v>127</v>
      </c>
      <c r="CE30" t="s">
        <v>128</v>
      </c>
      <c r="CF30" t="s">
        <v>129</v>
      </c>
      <c r="CG30">
        <v>0.9</v>
      </c>
      <c r="CH30">
        <v>20000</v>
      </c>
      <c r="CI30">
        <v>109.13</v>
      </c>
      <c r="CJ30" t="s">
        <v>528</v>
      </c>
    </row>
    <row r="31" spans="66:88">
      <c r="BN31">
        <v>29</v>
      </c>
      <c r="BO31" t="s">
        <v>561</v>
      </c>
      <c r="BP31" s="4">
        <v>44455</v>
      </c>
      <c r="BQ31" t="s">
        <v>455</v>
      </c>
      <c r="BR31" t="s">
        <v>1423</v>
      </c>
      <c r="BS31" t="s">
        <v>268</v>
      </c>
      <c r="BT31" t="s">
        <v>19</v>
      </c>
      <c r="BU31" t="s">
        <v>19</v>
      </c>
      <c r="BV31">
        <v>45</v>
      </c>
      <c r="BW31">
        <v>5</v>
      </c>
      <c r="BX31">
        <v>10</v>
      </c>
      <c r="BY31">
        <v>0.2</v>
      </c>
      <c r="BZ31">
        <v>0.5</v>
      </c>
      <c r="CA31">
        <v>0.05</v>
      </c>
      <c r="CB31">
        <v>0.60000000055879399</v>
      </c>
      <c r="CC31">
        <v>2</v>
      </c>
      <c r="CD31" t="s">
        <v>127</v>
      </c>
      <c r="CE31" t="s">
        <v>128</v>
      </c>
      <c r="CF31" t="s">
        <v>129</v>
      </c>
      <c r="CG31">
        <v>0.9</v>
      </c>
      <c r="CH31">
        <v>20000</v>
      </c>
      <c r="CI31">
        <v>109.13</v>
      </c>
      <c r="CJ31" t="s">
        <v>528</v>
      </c>
    </row>
    <row r="32" spans="66:88">
      <c r="BN32">
        <v>30</v>
      </c>
      <c r="BO32" t="s">
        <v>562</v>
      </c>
      <c r="BP32" s="4">
        <v>44454</v>
      </c>
      <c r="BQ32" t="s">
        <v>455</v>
      </c>
      <c r="BR32" t="s">
        <v>82</v>
      </c>
      <c r="BS32" t="s">
        <v>19</v>
      </c>
      <c r="BT32" t="s">
        <v>19</v>
      </c>
      <c r="BU32" t="s">
        <v>19</v>
      </c>
      <c r="BV32" t="s">
        <v>19</v>
      </c>
      <c r="BW32">
        <v>5</v>
      </c>
      <c r="BX32">
        <v>10</v>
      </c>
      <c r="BY32">
        <v>0.2</v>
      </c>
      <c r="BZ32">
        <v>0.5</v>
      </c>
      <c r="CA32">
        <v>0.05</v>
      </c>
      <c r="CB32">
        <v>1</v>
      </c>
      <c r="CC32">
        <v>2</v>
      </c>
      <c r="CD32" t="s">
        <v>127</v>
      </c>
      <c r="CE32" t="s">
        <v>128</v>
      </c>
      <c r="CF32" t="s">
        <v>129</v>
      </c>
      <c r="CG32">
        <v>0.9</v>
      </c>
      <c r="CH32">
        <v>0</v>
      </c>
      <c r="CI32">
        <v>1</v>
      </c>
      <c r="CJ32" t="s">
        <v>563</v>
      </c>
    </row>
  </sheetData>
  <mergeCells count="7">
    <mergeCell ref="CL1:CN1"/>
    <mergeCell ref="A1:G1"/>
    <mergeCell ref="I1:W1"/>
    <mergeCell ref="Y1:AO1"/>
    <mergeCell ref="AQ1:AW1"/>
    <mergeCell ref="AY1:BL1"/>
    <mergeCell ref="BN1:CJ1"/>
  </mergeCells>
  <phoneticPr fontId="6" type="noConversion"/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43011-0D26-4E3D-AEF6-7F9A92DD8914}">
  <dimension ref="A1:CN26"/>
  <sheetViews>
    <sheetView topLeftCell="CB1" zoomScale="85" zoomScaleNormal="85" workbookViewId="0">
      <selection activeCell="CD10" sqref="CD10"/>
    </sheetView>
  </sheetViews>
  <sheetFormatPr defaultRowHeight="15"/>
  <cols>
    <col min="1" max="1" width="5.5703125" customWidth="1"/>
    <col min="2" max="2" width="15" bestFit="1" customWidth="1"/>
    <col min="3" max="3" width="10.7109375" bestFit="1" customWidth="1"/>
    <col min="4" max="4" width="10.28515625" bestFit="1" customWidth="1"/>
    <col min="5" max="5" width="8.5703125" bestFit="1" customWidth="1"/>
    <col min="6" max="6" width="12.42578125" customWidth="1"/>
    <col min="7" max="7" width="47" bestFit="1" customWidth="1"/>
    <col min="8" max="8" width="8.5703125" bestFit="1" customWidth="1"/>
    <col min="9" max="9" width="14.42578125" bestFit="1" customWidth="1"/>
    <col min="10" max="10" width="11.7109375" bestFit="1" customWidth="1"/>
    <col min="11" max="11" width="10.7109375" bestFit="1" customWidth="1"/>
    <col min="12" max="12" width="13" bestFit="1" customWidth="1"/>
    <col min="13" max="13" width="10.28515625" bestFit="1" customWidth="1"/>
    <col min="14" max="14" width="12.7109375" bestFit="1" customWidth="1"/>
    <col min="15" max="15" width="12.28515625" bestFit="1" customWidth="1"/>
    <col min="16" max="16" width="10.140625" bestFit="1" customWidth="1"/>
    <col min="17" max="17" width="12" bestFit="1" customWidth="1"/>
    <col min="18" max="18" width="8.7109375" bestFit="1" customWidth="1"/>
    <col min="19" max="19" width="17.28515625" bestFit="1" customWidth="1"/>
    <col min="20" max="20" width="14" bestFit="1" customWidth="1"/>
    <col min="21" max="21" width="17.85546875" bestFit="1" customWidth="1"/>
    <col min="22" max="22" width="17.5703125" bestFit="1" customWidth="1"/>
    <col min="23" max="23" width="20" bestFit="1" customWidth="1"/>
    <col min="26" max="26" width="11.7109375" bestFit="1" customWidth="1"/>
    <col min="27" max="27" width="11.140625" bestFit="1" customWidth="1"/>
    <col min="28" max="28" width="11" customWidth="1"/>
    <col min="29" max="29" width="11.7109375" bestFit="1" customWidth="1"/>
    <col min="30" max="30" width="12.7109375" customWidth="1"/>
    <col min="31" max="31" width="12.140625" bestFit="1" customWidth="1"/>
    <col min="32" max="32" width="10.140625" bestFit="1" customWidth="1"/>
    <col min="33" max="33" width="20.5703125" bestFit="1" customWidth="1"/>
    <col min="34" max="34" width="21" bestFit="1" customWidth="1"/>
    <col min="35" max="36" width="10.28515625" customWidth="1"/>
    <col min="37" max="37" width="16.42578125" customWidth="1"/>
    <col min="38" max="38" width="10.28515625" customWidth="1"/>
    <col min="39" max="39" width="12.140625" customWidth="1"/>
    <col min="40" max="40" width="12" customWidth="1"/>
    <col min="41" max="41" width="43.5703125" bestFit="1" customWidth="1"/>
    <col min="42" max="42" width="12.7109375" customWidth="1"/>
    <col min="43" max="43" width="5.7109375" bestFit="1" customWidth="1"/>
    <col min="44" max="44" width="11.42578125" bestFit="1" customWidth="1"/>
    <col min="45" max="45" width="10.85546875" bestFit="1" customWidth="1"/>
    <col min="46" max="46" width="11.85546875" bestFit="1" customWidth="1"/>
    <col min="47" max="47" width="12.5703125" bestFit="1" customWidth="1"/>
    <col min="48" max="48" width="12.140625" bestFit="1" customWidth="1"/>
    <col min="49" max="49" width="34" bestFit="1" customWidth="1"/>
    <col min="51" max="51" width="5.42578125" customWidth="1"/>
    <col min="52" max="52" width="16.85546875" customWidth="1"/>
    <col min="53" max="53" width="11.140625" bestFit="1" customWidth="1"/>
    <col min="54" max="54" width="8.5703125" bestFit="1" customWidth="1"/>
    <col min="56" max="56" width="11.7109375" bestFit="1" customWidth="1"/>
    <col min="57" max="57" width="8.5703125" bestFit="1" customWidth="1"/>
    <col min="58" max="58" width="12.140625" bestFit="1" customWidth="1"/>
    <col min="59" max="59" width="9.85546875" customWidth="1"/>
    <col min="60" max="60" width="20.28515625" bestFit="1" customWidth="1"/>
    <col min="61" max="61" width="10.140625" customWidth="1"/>
    <col min="62" max="62" width="11.85546875" customWidth="1"/>
    <col min="63" max="63" width="13.28515625" bestFit="1" customWidth="1"/>
    <col min="64" max="64" width="20" bestFit="1" customWidth="1"/>
    <col min="66" max="66" width="5.7109375" bestFit="1" customWidth="1"/>
    <col min="67" max="67" width="11.85546875" bestFit="1" customWidth="1"/>
    <col min="68" max="68" width="11.140625" bestFit="1" customWidth="1"/>
    <col min="69" max="70" width="15.42578125" customWidth="1"/>
    <col min="71" max="71" width="6.5703125" customWidth="1"/>
    <col min="72" max="72" width="8.85546875" bestFit="1" customWidth="1"/>
    <col min="73" max="73" width="8.5703125" bestFit="1" customWidth="1"/>
    <col min="74" max="74" width="11" customWidth="1"/>
    <col min="75" max="75" width="10.28515625" customWidth="1"/>
    <col min="76" max="76" width="15" bestFit="1" customWidth="1"/>
    <col min="77" max="77" width="10.28515625" customWidth="1"/>
    <col min="78" max="78" width="12.42578125" customWidth="1"/>
    <col min="79" max="79" width="15.28515625" bestFit="1" customWidth="1"/>
    <col min="80" max="80" width="21.42578125" bestFit="1" customWidth="1"/>
    <col min="81" max="81" width="8.85546875" bestFit="1" customWidth="1"/>
    <col min="82" max="82" width="14.28515625" bestFit="1" customWidth="1"/>
    <col min="83" max="83" width="16.42578125" bestFit="1" customWidth="1"/>
    <col min="84" max="84" width="10.5703125" bestFit="1" customWidth="1"/>
    <col min="85" max="85" width="8.42578125" bestFit="1" customWidth="1"/>
    <col min="86" max="86" width="17.28515625" bestFit="1" customWidth="1"/>
    <col min="87" max="87" width="11.7109375" bestFit="1" customWidth="1"/>
    <col min="88" max="88" width="53.5703125" bestFit="1" customWidth="1"/>
    <col min="90" max="90" width="15.28515625" bestFit="1" customWidth="1"/>
    <col min="91" max="91" width="21.42578125" bestFit="1" customWidth="1"/>
  </cols>
  <sheetData>
    <row r="1" spans="1:92" ht="19.5" thickBot="1">
      <c r="A1" s="92" t="s">
        <v>9</v>
      </c>
      <c r="B1" s="93"/>
      <c r="C1" s="93"/>
      <c r="D1" s="93"/>
      <c r="E1" s="93"/>
      <c r="F1" s="93"/>
      <c r="G1" s="94"/>
      <c r="H1" s="1"/>
      <c r="I1" s="92" t="s">
        <v>10</v>
      </c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4"/>
      <c r="Y1" s="92" t="s">
        <v>48</v>
      </c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4"/>
      <c r="AQ1" s="92" t="s">
        <v>49</v>
      </c>
      <c r="AR1" s="93"/>
      <c r="AS1" s="93"/>
      <c r="AT1" s="93"/>
      <c r="AU1" s="93"/>
      <c r="AV1" s="93"/>
      <c r="AW1" s="93"/>
      <c r="AY1" s="89" t="s">
        <v>13</v>
      </c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1"/>
      <c r="BN1" s="89" t="s">
        <v>50</v>
      </c>
      <c r="BO1" s="90"/>
      <c r="BP1" s="90"/>
      <c r="BQ1" s="90"/>
      <c r="BR1" s="90"/>
      <c r="BS1" s="90"/>
      <c r="BT1" s="90"/>
      <c r="BU1" s="90"/>
      <c r="BV1" s="90"/>
      <c r="BW1" s="90"/>
      <c r="BX1" s="90"/>
      <c r="BY1" s="90"/>
      <c r="BZ1" s="90"/>
      <c r="CA1" s="90"/>
      <c r="CB1" s="90"/>
      <c r="CC1" s="90"/>
      <c r="CD1" s="90"/>
      <c r="CE1" s="90"/>
      <c r="CF1" s="90"/>
      <c r="CG1" s="90"/>
      <c r="CH1" s="90"/>
      <c r="CI1" s="90"/>
      <c r="CJ1" s="91"/>
      <c r="CL1" s="89" t="s">
        <v>430</v>
      </c>
      <c r="CM1" s="90"/>
      <c r="CN1" s="91"/>
    </row>
    <row r="2" spans="1:92">
      <c r="A2" s="5" t="s">
        <v>2</v>
      </c>
      <c r="B2" s="5" t="s">
        <v>51</v>
      </c>
      <c r="C2" s="5" t="s">
        <v>52</v>
      </c>
      <c r="D2" s="5" t="s">
        <v>53</v>
      </c>
      <c r="E2" s="5" t="s">
        <v>54</v>
      </c>
      <c r="F2" s="5" t="s">
        <v>55</v>
      </c>
      <c r="G2" s="5" t="s">
        <v>56</v>
      </c>
      <c r="H2" s="2"/>
      <c r="I2" s="5" t="s">
        <v>2</v>
      </c>
      <c r="J2" s="5" t="s">
        <v>51</v>
      </c>
      <c r="K2" s="5" t="s">
        <v>52</v>
      </c>
      <c r="L2" s="5" t="s">
        <v>57</v>
      </c>
      <c r="M2" s="5" t="s">
        <v>58</v>
      </c>
      <c r="N2" s="5" t="s">
        <v>55</v>
      </c>
      <c r="O2" s="5" t="s">
        <v>59</v>
      </c>
      <c r="P2" s="5" t="s">
        <v>60</v>
      </c>
      <c r="Q2" s="5" t="s">
        <v>61</v>
      </c>
      <c r="R2" s="5" t="s">
        <v>62</v>
      </c>
      <c r="S2" s="5" t="s">
        <v>63</v>
      </c>
      <c r="T2" s="5" t="s">
        <v>69</v>
      </c>
      <c r="U2" s="5" t="s">
        <v>65</v>
      </c>
      <c r="V2" s="5" t="s">
        <v>431</v>
      </c>
      <c r="W2" s="2" t="s">
        <v>56</v>
      </c>
      <c r="Y2" s="5" t="s">
        <v>2</v>
      </c>
      <c r="Z2" s="5" t="s">
        <v>51</v>
      </c>
      <c r="AA2" s="5" t="s">
        <v>52</v>
      </c>
      <c r="AB2" s="5" t="s">
        <v>57</v>
      </c>
      <c r="AC2" s="5" t="s">
        <v>58</v>
      </c>
      <c r="AD2" s="5" t="s">
        <v>55</v>
      </c>
      <c r="AE2" s="5" t="s">
        <v>59</v>
      </c>
      <c r="AF2" s="5" t="s">
        <v>60</v>
      </c>
      <c r="AG2" s="5" t="s">
        <v>67</v>
      </c>
      <c r="AH2" s="5" t="s">
        <v>68</v>
      </c>
      <c r="AI2" s="5" t="s">
        <v>63</v>
      </c>
      <c r="AJ2" s="5" t="s">
        <v>69</v>
      </c>
      <c r="AK2" s="5" t="s">
        <v>65</v>
      </c>
      <c r="AL2" s="5" t="s">
        <v>70</v>
      </c>
      <c r="AM2" s="5" t="s">
        <v>71</v>
      </c>
      <c r="AN2" s="5" t="s">
        <v>72</v>
      </c>
      <c r="AO2" s="5" t="s">
        <v>56</v>
      </c>
      <c r="AQ2" s="5" t="s">
        <v>2</v>
      </c>
      <c r="AR2" s="5" t="s">
        <v>51</v>
      </c>
      <c r="AS2" s="5" t="s">
        <v>52</v>
      </c>
      <c r="AT2" s="5" t="s">
        <v>73</v>
      </c>
      <c r="AU2" s="5" t="s">
        <v>74</v>
      </c>
      <c r="AV2" s="5" t="s">
        <v>432</v>
      </c>
      <c r="AW2" s="5" t="s">
        <v>56</v>
      </c>
      <c r="AY2" t="s">
        <v>2</v>
      </c>
      <c r="AZ2" t="s">
        <v>51</v>
      </c>
      <c r="BA2" t="s">
        <v>76</v>
      </c>
      <c r="BB2" t="s">
        <v>77</v>
      </c>
      <c r="BC2" t="s">
        <v>55</v>
      </c>
      <c r="BD2" t="s">
        <v>66</v>
      </c>
      <c r="BE2" t="s">
        <v>78</v>
      </c>
      <c r="BF2" t="s">
        <v>74</v>
      </c>
      <c r="BG2" t="s">
        <v>60</v>
      </c>
      <c r="BH2" t="s">
        <v>67</v>
      </c>
      <c r="BI2" t="s">
        <v>79</v>
      </c>
      <c r="BJ2" t="s">
        <v>63</v>
      </c>
      <c r="BK2" t="s">
        <v>69</v>
      </c>
      <c r="BL2" t="s">
        <v>56</v>
      </c>
      <c r="BN2" t="s">
        <v>2</v>
      </c>
      <c r="BO2" t="s">
        <v>80</v>
      </c>
      <c r="BP2" t="s">
        <v>52</v>
      </c>
      <c r="BQ2" t="s">
        <v>81</v>
      </c>
      <c r="BR2" t="s">
        <v>73</v>
      </c>
      <c r="BS2" t="s">
        <v>82</v>
      </c>
      <c r="BT2" t="s">
        <v>83</v>
      </c>
      <c r="BU2" t="s">
        <v>84</v>
      </c>
      <c r="BV2" t="s">
        <v>85</v>
      </c>
      <c r="BW2" t="s">
        <v>86</v>
      </c>
      <c r="BX2" t="s">
        <v>433</v>
      </c>
      <c r="BY2" t="s">
        <v>88</v>
      </c>
      <c r="BZ2" t="s">
        <v>89</v>
      </c>
      <c r="CA2" t="s">
        <v>90</v>
      </c>
      <c r="CB2" t="s">
        <v>1499</v>
      </c>
      <c r="CC2" t="s">
        <v>92</v>
      </c>
      <c r="CD2" t="s">
        <v>93</v>
      </c>
      <c r="CE2" t="s">
        <v>94</v>
      </c>
      <c r="CF2" t="s">
        <v>95</v>
      </c>
      <c r="CG2" t="s">
        <v>96</v>
      </c>
      <c r="CH2" t="s">
        <v>1497</v>
      </c>
      <c r="CI2" t="s">
        <v>1495</v>
      </c>
      <c r="CJ2" t="s">
        <v>56</v>
      </c>
      <c r="CL2" t="s">
        <v>434</v>
      </c>
      <c r="CM2" t="s">
        <v>435</v>
      </c>
      <c r="CN2" s="11" t="s">
        <v>436</v>
      </c>
    </row>
    <row r="3" spans="1:92">
      <c r="A3">
        <v>1</v>
      </c>
      <c r="B3" t="s">
        <v>564</v>
      </c>
      <c r="C3" s="4">
        <v>44463</v>
      </c>
      <c r="D3" t="s">
        <v>100</v>
      </c>
      <c r="E3" t="s">
        <v>438</v>
      </c>
      <c r="F3" t="s">
        <v>439</v>
      </c>
      <c r="G3" t="s">
        <v>565</v>
      </c>
      <c r="H3" s="3"/>
      <c r="I3">
        <v>1</v>
      </c>
      <c r="J3" t="s">
        <v>566</v>
      </c>
      <c r="K3" s="4">
        <v>44466</v>
      </c>
      <c r="L3" t="s">
        <v>105</v>
      </c>
      <c r="M3" t="s">
        <v>442</v>
      </c>
      <c r="N3" t="s">
        <v>443</v>
      </c>
      <c r="O3" t="s">
        <v>567</v>
      </c>
      <c r="P3">
        <v>70.040000000000006</v>
      </c>
      <c r="Q3">
        <f>Table4837[[#This Row],[Drive-Freq '[kHz']]]/0.99</f>
        <v>308.30909090909091</v>
      </c>
      <c r="R3">
        <v>20</v>
      </c>
      <c r="S3">
        <v>0.15</v>
      </c>
      <c r="T3">
        <v>0.6</v>
      </c>
      <c r="U3">
        <v>305.226</v>
      </c>
      <c r="V3">
        <v>17.399999999999999</v>
      </c>
      <c r="W3" s="3" t="s">
        <v>568</v>
      </c>
      <c r="Y3">
        <v>1</v>
      </c>
      <c r="Z3" t="s">
        <v>569</v>
      </c>
      <c r="AA3" s="4">
        <v>44466</v>
      </c>
      <c r="AB3" t="s">
        <v>1422</v>
      </c>
      <c r="AC3" t="s">
        <v>281</v>
      </c>
      <c r="AD3" t="s">
        <v>443</v>
      </c>
      <c r="AE3" t="s">
        <v>567</v>
      </c>
      <c r="AF3">
        <v>70.040000000000006</v>
      </c>
      <c r="AG3">
        <v>73.45</v>
      </c>
      <c r="AH3">
        <v>80.06</v>
      </c>
      <c r="AI3">
        <v>0.2</v>
      </c>
      <c r="AJ3">
        <v>0.5</v>
      </c>
      <c r="AK3">
        <v>11.763</v>
      </c>
      <c r="AL3">
        <v>4.5</v>
      </c>
      <c r="AM3" s="9">
        <v>2.0000000000000001E-4</v>
      </c>
      <c r="AN3" s="9">
        <v>3.0000000000000001E-3</v>
      </c>
      <c r="AO3" t="s">
        <v>570</v>
      </c>
      <c r="AQ3">
        <v>1</v>
      </c>
      <c r="AR3" t="s">
        <v>571</v>
      </c>
      <c r="AS3" s="4">
        <v>44466</v>
      </c>
      <c r="AT3" t="s">
        <v>116</v>
      </c>
      <c r="AU3" t="s">
        <v>567</v>
      </c>
      <c r="AV3" t="s">
        <v>572</v>
      </c>
      <c r="AW3" t="s">
        <v>451</v>
      </c>
      <c r="AY3">
        <v>1</v>
      </c>
      <c r="AZ3" t="s">
        <v>573</v>
      </c>
      <c r="BA3" s="4">
        <v>44466</v>
      </c>
      <c r="BB3" t="s">
        <v>120</v>
      </c>
      <c r="BC3" t="s">
        <v>443</v>
      </c>
      <c r="BD3" t="s">
        <v>453</v>
      </c>
      <c r="BE3" t="s">
        <v>122</v>
      </c>
      <c r="BF3" t="s">
        <v>567</v>
      </c>
      <c r="BG3">
        <v>70.040000000000006</v>
      </c>
      <c r="BH3">
        <v>73.45</v>
      </c>
      <c r="BI3">
        <v>50</v>
      </c>
      <c r="BJ3">
        <v>0.4</v>
      </c>
      <c r="BK3">
        <v>0.5</v>
      </c>
      <c r="BL3" t="s">
        <v>574</v>
      </c>
      <c r="BN3">
        <v>1</v>
      </c>
      <c r="BO3" t="s">
        <v>575</v>
      </c>
      <c r="BP3" s="4">
        <v>44467</v>
      </c>
      <c r="BQ3" t="s">
        <v>576</v>
      </c>
      <c r="BR3" t="s">
        <v>82</v>
      </c>
      <c r="BS3">
        <v>1</v>
      </c>
      <c r="BT3" t="s">
        <v>19</v>
      </c>
      <c r="BU3" t="s">
        <v>19</v>
      </c>
      <c r="BV3">
        <v>31.1</v>
      </c>
      <c r="BW3">
        <v>5</v>
      </c>
      <c r="BX3">
        <v>10</v>
      </c>
      <c r="BY3">
        <v>0.1</v>
      </c>
      <c r="BZ3">
        <v>0.5</v>
      </c>
      <c r="CA3">
        <v>0.05</v>
      </c>
      <c r="CB3">
        <v>1</v>
      </c>
      <c r="CC3">
        <v>2</v>
      </c>
      <c r="CD3" t="s">
        <v>127</v>
      </c>
      <c r="CE3" t="s">
        <v>577</v>
      </c>
      <c r="CF3" t="s">
        <v>129</v>
      </c>
      <c r="CG3">
        <v>0.5</v>
      </c>
      <c r="CH3">
        <v>0</v>
      </c>
      <c r="CI3">
        <v>1</v>
      </c>
      <c r="CJ3" t="s">
        <v>578</v>
      </c>
    </row>
    <row r="4" spans="1:92">
      <c r="A4">
        <v>2</v>
      </c>
      <c r="B4" t="s">
        <v>579</v>
      </c>
      <c r="C4" s="4">
        <v>44463</v>
      </c>
      <c r="D4" t="s">
        <v>100</v>
      </c>
      <c r="E4" t="s">
        <v>460</v>
      </c>
      <c r="F4" t="s">
        <v>439</v>
      </c>
      <c r="G4" t="s">
        <v>565</v>
      </c>
      <c r="H4" s="3"/>
      <c r="Q4">
        <f>Table4837[[#This Row],[Drive-Freq '[kHz']]]/0.99</f>
        <v>0</v>
      </c>
      <c r="Y4">
        <v>2</v>
      </c>
      <c r="Z4" t="s">
        <v>580</v>
      </c>
      <c r="AA4" s="4">
        <v>44466</v>
      </c>
      <c r="AB4" t="s">
        <v>1422</v>
      </c>
      <c r="AC4" t="s">
        <v>453</v>
      </c>
      <c r="AD4" t="s">
        <v>443</v>
      </c>
      <c r="AE4" t="s">
        <v>567</v>
      </c>
      <c r="AF4">
        <v>70.040000000000006</v>
      </c>
      <c r="AG4">
        <v>73.45</v>
      </c>
      <c r="AH4">
        <v>80.06</v>
      </c>
      <c r="AI4">
        <v>0.4</v>
      </c>
      <c r="AJ4">
        <v>0.5</v>
      </c>
      <c r="AK4">
        <v>11.763</v>
      </c>
      <c r="AL4">
        <v>4.5</v>
      </c>
      <c r="AM4" s="9">
        <v>2.0000000000000001E-4</v>
      </c>
      <c r="AN4" s="9">
        <v>3.0000000000000001E-3</v>
      </c>
      <c r="AO4" t="s">
        <v>581</v>
      </c>
      <c r="AQ4">
        <v>2</v>
      </c>
      <c r="AR4" t="s">
        <v>582</v>
      </c>
      <c r="AS4" s="4">
        <v>44466</v>
      </c>
      <c r="AT4" t="s">
        <v>116</v>
      </c>
      <c r="AU4" t="s">
        <v>567</v>
      </c>
      <c r="AV4" t="s">
        <v>19</v>
      </c>
      <c r="AW4" t="s">
        <v>468</v>
      </c>
      <c r="AY4">
        <v>2</v>
      </c>
      <c r="AZ4" t="s">
        <v>583</v>
      </c>
      <c r="BA4" s="4">
        <v>44466</v>
      </c>
      <c r="BB4" t="s">
        <v>120</v>
      </c>
      <c r="BC4" t="s">
        <v>443</v>
      </c>
      <c r="BD4" t="s">
        <v>503</v>
      </c>
      <c r="BE4" t="s">
        <v>122</v>
      </c>
      <c r="BF4" t="s">
        <v>567</v>
      </c>
      <c r="BG4">
        <v>70.040000000000006</v>
      </c>
      <c r="BH4">
        <v>73.45</v>
      </c>
      <c r="BI4">
        <v>50</v>
      </c>
      <c r="BJ4">
        <v>0.4</v>
      </c>
      <c r="BK4">
        <v>0.5</v>
      </c>
      <c r="BL4" t="s">
        <v>584</v>
      </c>
      <c r="BN4">
        <v>2</v>
      </c>
      <c r="BO4" t="s">
        <v>585</v>
      </c>
      <c r="BP4" s="4">
        <v>44467</v>
      </c>
      <c r="BQ4" t="s">
        <v>576</v>
      </c>
      <c r="BR4" t="s">
        <v>1423</v>
      </c>
      <c r="BS4" t="s">
        <v>268</v>
      </c>
      <c r="BT4" t="s">
        <v>19</v>
      </c>
      <c r="BU4" t="s">
        <v>19</v>
      </c>
      <c r="BV4">
        <v>31.2</v>
      </c>
      <c r="BW4">
        <v>5</v>
      </c>
      <c r="BX4">
        <v>10</v>
      </c>
      <c r="BY4">
        <v>0.2</v>
      </c>
      <c r="BZ4">
        <v>0.5</v>
      </c>
      <c r="CA4">
        <v>0.05</v>
      </c>
      <c r="CB4">
        <v>0.50000000279396795</v>
      </c>
      <c r="CC4">
        <v>2</v>
      </c>
      <c r="CD4" t="s">
        <v>127</v>
      </c>
      <c r="CE4" t="s">
        <v>577</v>
      </c>
      <c r="CF4" t="s">
        <v>129</v>
      </c>
      <c r="CG4">
        <v>0.5</v>
      </c>
      <c r="CH4">
        <v>20000</v>
      </c>
      <c r="CI4">
        <v>36.985999999999997</v>
      </c>
      <c r="CJ4" t="s">
        <v>586</v>
      </c>
    </row>
    <row r="5" spans="1:92">
      <c r="A5">
        <v>3</v>
      </c>
      <c r="B5" t="s">
        <v>587</v>
      </c>
      <c r="C5" s="4">
        <v>44463</v>
      </c>
      <c r="D5" t="s">
        <v>100</v>
      </c>
      <c r="E5" t="s">
        <v>472</v>
      </c>
      <c r="F5" t="s">
        <v>439</v>
      </c>
      <c r="G5" t="s">
        <v>565</v>
      </c>
      <c r="Y5">
        <v>3</v>
      </c>
      <c r="Z5" t="s">
        <v>588</v>
      </c>
      <c r="AA5" s="4">
        <v>44466</v>
      </c>
      <c r="AB5" t="s">
        <v>1520</v>
      </c>
      <c r="AC5" t="s">
        <v>503</v>
      </c>
      <c r="AD5" t="s">
        <v>443</v>
      </c>
      <c r="AE5" t="s">
        <v>567</v>
      </c>
      <c r="AF5">
        <v>70.040000000000006</v>
      </c>
      <c r="AG5">
        <v>73.45</v>
      </c>
      <c r="AH5">
        <v>80.06</v>
      </c>
      <c r="AI5">
        <v>0.4</v>
      </c>
      <c r="AJ5">
        <v>0.5</v>
      </c>
      <c r="AK5">
        <v>11.763</v>
      </c>
      <c r="AL5">
        <v>4.5</v>
      </c>
      <c r="AM5" s="9">
        <v>2.0000000000000001E-4</v>
      </c>
      <c r="AN5" s="9">
        <v>3.0000000000000001E-3</v>
      </c>
      <c r="AO5" t="s">
        <v>570</v>
      </c>
      <c r="AQ5">
        <v>3</v>
      </c>
      <c r="AR5" t="s">
        <v>589</v>
      </c>
      <c r="AS5" s="4">
        <v>44466</v>
      </c>
      <c r="AT5" t="s">
        <v>158</v>
      </c>
      <c r="AU5" t="s">
        <v>567</v>
      </c>
      <c r="AV5" t="s">
        <v>590</v>
      </c>
      <c r="AW5" t="s">
        <v>479</v>
      </c>
      <c r="AY5">
        <v>3</v>
      </c>
      <c r="AZ5" t="s">
        <v>591</v>
      </c>
      <c r="BA5" s="4">
        <v>44466</v>
      </c>
      <c r="BB5" t="s">
        <v>120</v>
      </c>
      <c r="BC5" t="s">
        <v>443</v>
      </c>
      <c r="BD5" t="s">
        <v>453</v>
      </c>
      <c r="BE5" t="s">
        <v>122</v>
      </c>
      <c r="BF5" t="s">
        <v>567</v>
      </c>
      <c r="BG5">
        <v>70.040000000000006</v>
      </c>
      <c r="BH5">
        <v>73.45</v>
      </c>
      <c r="BI5">
        <v>-50</v>
      </c>
      <c r="BJ5">
        <v>0.4</v>
      </c>
      <c r="BK5">
        <v>0.5</v>
      </c>
      <c r="BL5" t="s">
        <v>592</v>
      </c>
      <c r="BN5">
        <v>3</v>
      </c>
      <c r="BO5" t="s">
        <v>593</v>
      </c>
      <c r="BP5" s="4">
        <v>44467</v>
      </c>
      <c r="BQ5" t="s">
        <v>576</v>
      </c>
      <c r="BR5" t="s">
        <v>1423</v>
      </c>
      <c r="BS5" t="s">
        <v>268</v>
      </c>
      <c r="BT5" t="s">
        <v>19</v>
      </c>
      <c r="BU5" t="s">
        <v>19</v>
      </c>
      <c r="BV5">
        <v>34.299999999999997</v>
      </c>
      <c r="BW5">
        <v>5</v>
      </c>
      <c r="BX5">
        <v>10</v>
      </c>
      <c r="BY5">
        <v>0.2</v>
      </c>
      <c r="BZ5">
        <v>0.5</v>
      </c>
      <c r="CA5">
        <v>0.05</v>
      </c>
      <c r="CB5">
        <v>0.50000000279396795</v>
      </c>
      <c r="CC5">
        <v>2</v>
      </c>
      <c r="CD5" t="s">
        <v>127</v>
      </c>
      <c r="CE5" t="s">
        <v>577</v>
      </c>
      <c r="CF5" t="s">
        <v>129</v>
      </c>
      <c r="CG5">
        <v>0.5</v>
      </c>
      <c r="CH5">
        <v>20000</v>
      </c>
      <c r="CI5">
        <v>36.985999999999997</v>
      </c>
      <c r="CJ5" t="s">
        <v>586</v>
      </c>
      <c r="CL5" t="s">
        <v>1494</v>
      </c>
      <c r="CM5" s="79" t="s">
        <v>132</v>
      </c>
    </row>
    <row r="6" spans="1:92">
      <c r="A6">
        <v>4</v>
      </c>
      <c r="B6" t="s">
        <v>594</v>
      </c>
      <c r="C6" s="4">
        <v>44463</v>
      </c>
      <c r="D6" t="s">
        <v>100</v>
      </c>
      <c r="E6" t="s">
        <v>483</v>
      </c>
      <c r="F6" t="s">
        <v>439</v>
      </c>
      <c r="G6" t="s">
        <v>565</v>
      </c>
      <c r="Y6">
        <v>4</v>
      </c>
      <c r="Z6" t="s">
        <v>595</v>
      </c>
      <c r="AA6" s="4">
        <v>44466</v>
      </c>
      <c r="AB6" t="s">
        <v>1422</v>
      </c>
      <c r="AC6" t="s">
        <v>281</v>
      </c>
      <c r="AD6" t="s">
        <v>443</v>
      </c>
      <c r="AE6" t="s">
        <v>567</v>
      </c>
      <c r="AF6">
        <v>70.040000000000006</v>
      </c>
      <c r="AG6">
        <v>73.45</v>
      </c>
      <c r="AH6">
        <v>80.06</v>
      </c>
      <c r="AI6">
        <v>0.2</v>
      </c>
      <c r="AJ6">
        <v>0.5</v>
      </c>
      <c r="AK6">
        <v>11.763</v>
      </c>
      <c r="AL6">
        <v>4.5</v>
      </c>
      <c r="AM6" s="9">
        <v>2.0000000000000001E-4</v>
      </c>
      <c r="AN6" s="9">
        <v>3.0000000000000001E-3</v>
      </c>
      <c r="AO6" t="s">
        <v>596</v>
      </c>
      <c r="AQ6">
        <v>4</v>
      </c>
      <c r="AR6" t="s">
        <v>19</v>
      </c>
      <c r="AS6" s="4">
        <v>44466</v>
      </c>
      <c r="AT6" t="s">
        <v>14</v>
      </c>
      <c r="AU6" t="s">
        <v>567</v>
      </c>
      <c r="AV6" t="s">
        <v>597</v>
      </c>
      <c r="AW6" t="s">
        <v>598</v>
      </c>
      <c r="BA6" s="4"/>
      <c r="BN6">
        <v>4</v>
      </c>
      <c r="BO6" t="s">
        <v>599</v>
      </c>
      <c r="BP6" s="4">
        <v>44467</v>
      </c>
      <c r="BQ6" t="s">
        <v>576</v>
      </c>
      <c r="BR6" t="s">
        <v>1423</v>
      </c>
      <c r="BS6" t="s">
        <v>268</v>
      </c>
      <c r="BT6" t="s">
        <v>19</v>
      </c>
      <c r="BU6" t="s">
        <v>19</v>
      </c>
      <c r="BV6">
        <v>38.299999999999997</v>
      </c>
      <c r="BW6">
        <v>5</v>
      </c>
      <c r="BX6">
        <v>10</v>
      </c>
      <c r="BY6">
        <v>0.2</v>
      </c>
      <c r="BZ6">
        <v>0.5</v>
      </c>
      <c r="CA6">
        <v>0.05</v>
      </c>
      <c r="CB6">
        <v>0.50000000279396795</v>
      </c>
      <c r="CC6">
        <v>2</v>
      </c>
      <c r="CD6" t="s">
        <v>127</v>
      </c>
      <c r="CE6" t="s">
        <v>577</v>
      </c>
      <c r="CF6" t="s">
        <v>129</v>
      </c>
      <c r="CG6">
        <v>0.5</v>
      </c>
      <c r="CH6">
        <v>20000</v>
      </c>
      <c r="CI6">
        <v>36.985999999999997</v>
      </c>
      <c r="CJ6" t="s">
        <v>586</v>
      </c>
      <c r="CL6" t="s">
        <v>1496</v>
      </c>
      <c r="CM6" s="79" t="s">
        <v>131</v>
      </c>
    </row>
    <row r="7" spans="1:92">
      <c r="A7">
        <v>5</v>
      </c>
      <c r="B7" t="s">
        <v>600</v>
      </c>
      <c r="C7" s="4">
        <v>44463</v>
      </c>
      <c r="D7" t="s">
        <v>100</v>
      </c>
      <c r="E7" t="s">
        <v>490</v>
      </c>
      <c r="F7" t="s">
        <v>439</v>
      </c>
      <c r="G7" t="s">
        <v>565</v>
      </c>
      <c r="Y7">
        <v>5</v>
      </c>
      <c r="Z7" t="s">
        <v>601</v>
      </c>
      <c r="AA7" s="4">
        <v>44466</v>
      </c>
      <c r="AB7" t="s">
        <v>1422</v>
      </c>
      <c r="AC7" t="s">
        <v>453</v>
      </c>
      <c r="AD7" t="s">
        <v>443</v>
      </c>
      <c r="AE7" t="s">
        <v>567</v>
      </c>
      <c r="AF7">
        <v>70.040000000000006</v>
      </c>
      <c r="AG7">
        <v>73.45</v>
      </c>
      <c r="AH7">
        <v>80.06</v>
      </c>
      <c r="AI7">
        <v>0.5</v>
      </c>
      <c r="AJ7">
        <v>0.5</v>
      </c>
      <c r="AK7">
        <v>11.763</v>
      </c>
      <c r="AL7">
        <v>4.5</v>
      </c>
      <c r="AM7" s="9">
        <v>2.0000000000000001E-4</v>
      </c>
      <c r="AN7" s="9">
        <v>3.0000000000000001E-3</v>
      </c>
      <c r="AO7" t="s">
        <v>602</v>
      </c>
      <c r="AQ7">
        <v>5</v>
      </c>
      <c r="AR7" t="s">
        <v>603</v>
      </c>
      <c r="AS7" s="4">
        <v>44463</v>
      </c>
      <c r="AT7" t="s">
        <v>116</v>
      </c>
      <c r="AU7" t="s">
        <v>604</v>
      </c>
      <c r="AV7" t="s">
        <v>605</v>
      </c>
      <c r="AW7" t="s">
        <v>451</v>
      </c>
      <c r="BN7">
        <v>5</v>
      </c>
      <c r="BO7" t="s">
        <v>606</v>
      </c>
      <c r="BP7" s="4">
        <v>44467</v>
      </c>
      <c r="BQ7" t="s">
        <v>576</v>
      </c>
      <c r="BR7" t="s">
        <v>1423</v>
      </c>
      <c r="BS7" t="s">
        <v>268</v>
      </c>
      <c r="BT7" t="s">
        <v>19</v>
      </c>
      <c r="BU7" t="s">
        <v>19</v>
      </c>
      <c r="BV7">
        <v>44.1</v>
      </c>
      <c r="BW7">
        <v>5</v>
      </c>
      <c r="BX7">
        <v>10</v>
      </c>
      <c r="BY7">
        <v>0.2</v>
      </c>
      <c r="BZ7">
        <v>0.5</v>
      </c>
      <c r="CA7">
        <v>0.05</v>
      </c>
      <c r="CB7">
        <v>0.50000000279396795</v>
      </c>
      <c r="CC7">
        <v>2</v>
      </c>
      <c r="CD7" t="s">
        <v>127</v>
      </c>
      <c r="CE7" t="s">
        <v>577</v>
      </c>
      <c r="CF7" t="s">
        <v>129</v>
      </c>
      <c r="CG7">
        <v>0.5</v>
      </c>
      <c r="CH7">
        <v>20000</v>
      </c>
      <c r="CI7">
        <v>36.985999999999997</v>
      </c>
      <c r="CJ7" t="s">
        <v>586</v>
      </c>
      <c r="CL7" t="s">
        <v>1498</v>
      </c>
      <c r="CM7" s="79" t="s">
        <v>126</v>
      </c>
    </row>
    <row r="8" spans="1:92">
      <c r="Y8">
        <v>6</v>
      </c>
      <c r="Z8" t="s">
        <v>607</v>
      </c>
      <c r="AA8" s="4">
        <v>44466</v>
      </c>
      <c r="AB8" t="s">
        <v>1422</v>
      </c>
      <c r="AC8" t="s">
        <v>281</v>
      </c>
      <c r="AD8" t="s">
        <v>443</v>
      </c>
      <c r="AE8" t="s">
        <v>567</v>
      </c>
      <c r="AF8">
        <v>70.040000000000006</v>
      </c>
      <c r="AG8">
        <v>73.45</v>
      </c>
      <c r="AH8">
        <v>80.06</v>
      </c>
      <c r="AI8">
        <v>0.2</v>
      </c>
      <c r="AJ8">
        <v>0.5</v>
      </c>
      <c r="AK8">
        <v>11.763</v>
      </c>
      <c r="AL8">
        <v>4.5</v>
      </c>
      <c r="AM8" s="9">
        <v>2.0000000000000001E-4</v>
      </c>
      <c r="AN8" s="9">
        <v>3.0000000000000001E-3</v>
      </c>
      <c r="AO8" t="s">
        <v>608</v>
      </c>
      <c r="AQ8">
        <v>6</v>
      </c>
      <c r="AR8" t="s">
        <v>609</v>
      </c>
      <c r="AS8" s="4">
        <v>44463</v>
      </c>
      <c r="AT8" t="s">
        <v>116</v>
      </c>
      <c r="AU8" t="s">
        <v>604</v>
      </c>
      <c r="AV8" t="s">
        <v>19</v>
      </c>
      <c r="AW8" t="s">
        <v>468</v>
      </c>
      <c r="BN8">
        <v>6</v>
      </c>
      <c r="BO8" t="s">
        <v>610</v>
      </c>
      <c r="BP8" s="4">
        <v>44467</v>
      </c>
      <c r="BQ8" t="s">
        <v>576</v>
      </c>
      <c r="BR8" t="s">
        <v>1423</v>
      </c>
      <c r="BS8" t="s">
        <v>268</v>
      </c>
      <c r="BT8" t="s">
        <v>19</v>
      </c>
      <c r="BU8" t="s">
        <v>19</v>
      </c>
      <c r="BV8">
        <v>49.2</v>
      </c>
      <c r="BW8">
        <v>5</v>
      </c>
      <c r="BX8">
        <v>10</v>
      </c>
      <c r="BY8">
        <v>0.2</v>
      </c>
      <c r="BZ8">
        <v>0.5</v>
      </c>
      <c r="CA8">
        <v>0.05</v>
      </c>
      <c r="CB8">
        <v>0.50000000279396795</v>
      </c>
      <c r="CC8">
        <v>2</v>
      </c>
      <c r="CD8" t="s">
        <v>127</v>
      </c>
      <c r="CE8" t="s">
        <v>577</v>
      </c>
      <c r="CF8" t="s">
        <v>129</v>
      </c>
      <c r="CG8">
        <v>0.5</v>
      </c>
      <c r="CH8">
        <v>20000</v>
      </c>
      <c r="CI8">
        <v>36.985999999999997</v>
      </c>
      <c r="CJ8" t="s">
        <v>534</v>
      </c>
    </row>
    <row r="9" spans="1:92">
      <c r="Y9">
        <v>7</v>
      </c>
      <c r="Z9" t="s">
        <v>611</v>
      </c>
      <c r="AA9" s="4">
        <v>44466</v>
      </c>
      <c r="AB9" t="s">
        <v>1422</v>
      </c>
      <c r="AC9" t="s">
        <v>281</v>
      </c>
      <c r="AD9" t="s">
        <v>443</v>
      </c>
      <c r="AE9" t="s">
        <v>567</v>
      </c>
      <c r="AF9">
        <v>70.040000000000006</v>
      </c>
      <c r="AG9">
        <v>73.45</v>
      </c>
      <c r="AH9">
        <v>80.06</v>
      </c>
      <c r="AI9">
        <v>0.2</v>
      </c>
      <c r="AJ9">
        <v>0.5</v>
      </c>
      <c r="AK9">
        <v>11.763</v>
      </c>
      <c r="AL9">
        <v>4.5</v>
      </c>
      <c r="AM9" s="9">
        <v>2.0000000000000001E-4</v>
      </c>
      <c r="AN9" s="9">
        <v>3.0000000000000001E-3</v>
      </c>
      <c r="AO9" t="s">
        <v>612</v>
      </c>
      <c r="AQ9">
        <v>7</v>
      </c>
      <c r="AR9" t="s">
        <v>613</v>
      </c>
      <c r="AS9" s="4">
        <v>44463</v>
      </c>
      <c r="AT9" t="s">
        <v>158</v>
      </c>
      <c r="AU9" t="s">
        <v>604</v>
      </c>
      <c r="AV9" t="s">
        <v>614</v>
      </c>
      <c r="AW9" t="s">
        <v>615</v>
      </c>
      <c r="BN9">
        <v>7</v>
      </c>
      <c r="BO9" t="s">
        <v>616</v>
      </c>
      <c r="BP9" s="4">
        <v>44467</v>
      </c>
      <c r="BQ9" t="s">
        <v>576</v>
      </c>
      <c r="BR9" t="s">
        <v>1423</v>
      </c>
      <c r="BS9" t="s">
        <v>268</v>
      </c>
      <c r="BT9" t="s">
        <v>19</v>
      </c>
      <c r="BU9" t="s">
        <v>19</v>
      </c>
      <c r="BV9">
        <v>54.1</v>
      </c>
      <c r="BW9">
        <v>5</v>
      </c>
      <c r="BX9">
        <v>10</v>
      </c>
      <c r="BY9">
        <v>0.2</v>
      </c>
      <c r="BZ9">
        <v>0.5</v>
      </c>
      <c r="CA9">
        <v>0.05</v>
      </c>
      <c r="CB9">
        <v>0.50000000279396795</v>
      </c>
      <c r="CC9">
        <v>2</v>
      </c>
      <c r="CD9" t="s">
        <v>127</v>
      </c>
      <c r="CE9" t="s">
        <v>577</v>
      </c>
      <c r="CF9" t="s">
        <v>129</v>
      </c>
      <c r="CG9">
        <v>0.5</v>
      </c>
      <c r="CH9">
        <v>20000</v>
      </c>
      <c r="CI9">
        <v>36.985999999999997</v>
      </c>
      <c r="CJ9" t="s">
        <v>528</v>
      </c>
      <c r="CL9" t="s">
        <v>1500</v>
      </c>
      <c r="CM9" t="s">
        <v>1503</v>
      </c>
    </row>
    <row r="10" spans="1:92">
      <c r="Y10">
        <v>8</v>
      </c>
      <c r="Z10" t="s">
        <v>617</v>
      </c>
      <c r="AA10" s="4">
        <v>44466</v>
      </c>
      <c r="AB10" t="s">
        <v>1422</v>
      </c>
      <c r="AC10" t="s">
        <v>281</v>
      </c>
      <c r="AD10" t="s">
        <v>443</v>
      </c>
      <c r="AE10" t="s">
        <v>567</v>
      </c>
      <c r="AF10">
        <v>70.040000000000006</v>
      </c>
      <c r="AG10">
        <v>73.45</v>
      </c>
      <c r="AH10">
        <v>80.06</v>
      </c>
      <c r="AI10">
        <v>0.3</v>
      </c>
      <c r="AJ10">
        <v>0.5</v>
      </c>
      <c r="AK10">
        <v>11.763</v>
      </c>
      <c r="AL10">
        <v>4.5</v>
      </c>
      <c r="AM10" s="9">
        <v>2.0000000000000001E-4</v>
      </c>
      <c r="AN10" s="9">
        <v>3.0000000000000001E-3</v>
      </c>
      <c r="AO10" t="s">
        <v>618</v>
      </c>
      <c r="AQ10">
        <v>8</v>
      </c>
      <c r="AR10" t="s">
        <v>19</v>
      </c>
      <c r="AS10" s="4">
        <v>44463</v>
      </c>
      <c r="AT10" t="s">
        <v>14</v>
      </c>
      <c r="AU10" t="s">
        <v>604</v>
      </c>
      <c r="AV10" t="s">
        <v>619</v>
      </c>
      <c r="AW10" t="s">
        <v>598</v>
      </c>
      <c r="BN10">
        <v>8</v>
      </c>
      <c r="BO10" t="s">
        <v>620</v>
      </c>
      <c r="BP10" s="4">
        <v>44467</v>
      </c>
      <c r="BQ10" t="s">
        <v>576</v>
      </c>
      <c r="BR10" t="s">
        <v>1423</v>
      </c>
      <c r="BS10" t="s">
        <v>268</v>
      </c>
      <c r="BT10" t="s">
        <v>19</v>
      </c>
      <c r="BU10" t="s">
        <v>19</v>
      </c>
      <c r="BV10">
        <v>59.2</v>
      </c>
      <c r="BW10">
        <v>5</v>
      </c>
      <c r="BX10">
        <v>10</v>
      </c>
      <c r="BY10">
        <v>0.2</v>
      </c>
      <c r="BZ10">
        <v>0.5</v>
      </c>
      <c r="CA10">
        <v>0.05</v>
      </c>
      <c r="CB10">
        <v>0.50000000279396795</v>
      </c>
      <c r="CC10">
        <v>2</v>
      </c>
      <c r="CD10" t="s">
        <v>127</v>
      </c>
      <c r="CE10" t="s">
        <v>577</v>
      </c>
      <c r="CF10" t="s">
        <v>129</v>
      </c>
      <c r="CG10">
        <v>0.5</v>
      </c>
      <c r="CH10">
        <v>20000</v>
      </c>
      <c r="CI10">
        <v>36.985999999999997</v>
      </c>
      <c r="CJ10" t="s">
        <v>621</v>
      </c>
    </row>
    <row r="11" spans="1:92">
      <c r="Y11">
        <v>9</v>
      </c>
      <c r="Z11" t="s">
        <v>622</v>
      </c>
      <c r="AA11" s="4">
        <v>44467</v>
      </c>
      <c r="AB11" t="s">
        <v>1422</v>
      </c>
      <c r="AC11" t="s">
        <v>281</v>
      </c>
      <c r="AD11" t="s">
        <v>443</v>
      </c>
      <c r="AE11" t="s">
        <v>567</v>
      </c>
      <c r="AF11">
        <v>70.040000000000006</v>
      </c>
      <c r="AG11">
        <v>73.45</v>
      </c>
      <c r="AH11">
        <v>80.06</v>
      </c>
      <c r="AI11">
        <v>0.2</v>
      </c>
      <c r="AJ11">
        <v>0.5</v>
      </c>
      <c r="AK11">
        <v>11.763</v>
      </c>
      <c r="AL11">
        <v>4.5</v>
      </c>
      <c r="AM11" s="9">
        <v>2.0000000000000001E-4</v>
      </c>
      <c r="AN11" s="9">
        <v>3.0000000000000001E-3</v>
      </c>
      <c r="AO11" t="s">
        <v>623</v>
      </c>
      <c r="BN11">
        <v>9</v>
      </c>
      <c r="BO11" t="s">
        <v>624</v>
      </c>
      <c r="BP11" s="4">
        <v>44467</v>
      </c>
      <c r="BQ11" t="s">
        <v>576</v>
      </c>
      <c r="BR11" t="s">
        <v>1423</v>
      </c>
      <c r="BS11" t="s">
        <v>268</v>
      </c>
      <c r="BT11" t="s">
        <v>19</v>
      </c>
      <c r="BU11" t="s">
        <v>19</v>
      </c>
      <c r="BV11">
        <v>64.2</v>
      </c>
      <c r="BW11">
        <v>5</v>
      </c>
      <c r="BX11">
        <v>10</v>
      </c>
      <c r="BY11">
        <v>0.2</v>
      </c>
      <c r="BZ11">
        <v>0.5</v>
      </c>
      <c r="CA11">
        <v>0.05</v>
      </c>
      <c r="CB11">
        <v>0.50000000279396795</v>
      </c>
      <c r="CC11">
        <v>2</v>
      </c>
      <c r="CD11" t="s">
        <v>127</v>
      </c>
      <c r="CE11" t="s">
        <v>577</v>
      </c>
      <c r="CF11" t="s">
        <v>129</v>
      </c>
      <c r="CG11">
        <v>0.5</v>
      </c>
      <c r="CH11">
        <v>20000</v>
      </c>
      <c r="CI11">
        <v>36.985999999999997</v>
      </c>
      <c r="CJ11" t="s">
        <v>625</v>
      </c>
    </row>
    <row r="12" spans="1:92">
      <c r="Y12">
        <v>10</v>
      </c>
      <c r="Z12" t="s">
        <v>576</v>
      </c>
      <c r="AA12" s="4">
        <v>44467</v>
      </c>
      <c r="AB12" t="s">
        <v>247</v>
      </c>
      <c r="AC12" t="s">
        <v>281</v>
      </c>
      <c r="AD12" t="s">
        <v>443</v>
      </c>
      <c r="AE12" t="s">
        <v>604</v>
      </c>
      <c r="AF12">
        <v>8.65</v>
      </c>
      <c r="AG12">
        <v>70.81</v>
      </c>
      <c r="AH12">
        <v>77.19</v>
      </c>
      <c r="AI12" t="s">
        <v>19</v>
      </c>
      <c r="AJ12" t="s">
        <v>19</v>
      </c>
      <c r="AK12" t="s">
        <v>19</v>
      </c>
      <c r="AL12" t="s">
        <v>19</v>
      </c>
      <c r="AM12" t="s">
        <v>19</v>
      </c>
      <c r="AN12" t="s">
        <v>19</v>
      </c>
      <c r="AO12" t="s">
        <v>1424</v>
      </c>
      <c r="BN12">
        <v>10</v>
      </c>
      <c r="BO12" t="s">
        <v>626</v>
      </c>
      <c r="BP12" s="4">
        <v>44467</v>
      </c>
      <c r="BQ12" t="s">
        <v>576</v>
      </c>
      <c r="BR12" t="s">
        <v>1423</v>
      </c>
      <c r="BS12" t="s">
        <v>268</v>
      </c>
      <c r="BT12" t="s">
        <v>19</v>
      </c>
      <c r="BU12" t="s">
        <v>19</v>
      </c>
      <c r="BV12">
        <v>69.099999999999994</v>
      </c>
      <c r="BW12">
        <v>5</v>
      </c>
      <c r="BX12">
        <v>10</v>
      </c>
      <c r="BY12">
        <v>0.2</v>
      </c>
      <c r="BZ12">
        <v>0.5</v>
      </c>
      <c r="CA12">
        <v>0.05</v>
      </c>
      <c r="CB12">
        <v>0.50000000279396795</v>
      </c>
      <c r="CC12">
        <v>2</v>
      </c>
      <c r="CD12" t="s">
        <v>127</v>
      </c>
      <c r="CE12" t="s">
        <v>577</v>
      </c>
      <c r="CF12" t="s">
        <v>129</v>
      </c>
      <c r="CG12">
        <v>0.5</v>
      </c>
      <c r="CH12">
        <v>20000</v>
      </c>
      <c r="CI12">
        <v>36.985999999999997</v>
      </c>
      <c r="CJ12" t="s">
        <v>625</v>
      </c>
    </row>
    <row r="13" spans="1:92">
      <c r="BN13">
        <v>11</v>
      </c>
      <c r="BO13" t="s">
        <v>627</v>
      </c>
      <c r="BP13" s="4">
        <v>44467</v>
      </c>
      <c r="BQ13" t="s">
        <v>576</v>
      </c>
      <c r="BR13" t="s">
        <v>1423</v>
      </c>
      <c r="BS13" t="s">
        <v>268</v>
      </c>
      <c r="BT13" t="s">
        <v>19</v>
      </c>
      <c r="BU13" t="s">
        <v>19</v>
      </c>
      <c r="BV13">
        <v>74</v>
      </c>
      <c r="BW13">
        <v>5</v>
      </c>
      <c r="BX13">
        <v>10</v>
      </c>
      <c r="BY13">
        <v>0.2</v>
      </c>
      <c r="BZ13">
        <v>0.5</v>
      </c>
      <c r="CA13">
        <v>0.05</v>
      </c>
      <c r="CB13">
        <v>0.50000000279396795</v>
      </c>
      <c r="CC13">
        <v>2</v>
      </c>
      <c r="CD13" t="s">
        <v>127</v>
      </c>
      <c r="CE13" t="s">
        <v>577</v>
      </c>
      <c r="CF13" t="s">
        <v>129</v>
      </c>
      <c r="CG13">
        <v>0.5</v>
      </c>
      <c r="CH13">
        <v>20000</v>
      </c>
      <c r="CI13">
        <v>36.985999999999997</v>
      </c>
      <c r="CJ13" t="s">
        <v>628</v>
      </c>
    </row>
    <row r="14" spans="1:92">
      <c r="BN14">
        <v>12</v>
      </c>
      <c r="BO14" t="s">
        <v>629</v>
      </c>
      <c r="BP14" s="4">
        <v>44467</v>
      </c>
      <c r="BQ14" t="s">
        <v>576</v>
      </c>
      <c r="BR14" t="s">
        <v>1423</v>
      </c>
      <c r="BS14" t="s">
        <v>268</v>
      </c>
      <c r="BT14" t="s">
        <v>19</v>
      </c>
      <c r="BU14" t="s">
        <v>19</v>
      </c>
      <c r="BV14">
        <v>79.900000000000006</v>
      </c>
      <c r="BW14">
        <v>5</v>
      </c>
      <c r="BX14">
        <v>10</v>
      </c>
      <c r="BY14">
        <v>0.2</v>
      </c>
      <c r="BZ14">
        <v>0.5</v>
      </c>
      <c r="CA14">
        <v>0.05</v>
      </c>
      <c r="CB14">
        <v>0.50000000279396795</v>
      </c>
      <c r="CC14">
        <v>2</v>
      </c>
      <c r="CD14" t="s">
        <v>127</v>
      </c>
      <c r="CE14" t="s">
        <v>577</v>
      </c>
      <c r="CF14" t="s">
        <v>129</v>
      </c>
      <c r="CG14">
        <v>0.5</v>
      </c>
      <c r="CH14">
        <v>20000</v>
      </c>
      <c r="CI14">
        <v>36.985999999999997</v>
      </c>
      <c r="CJ14" t="s">
        <v>630</v>
      </c>
    </row>
    <row r="15" spans="1:92">
      <c r="BN15">
        <v>13</v>
      </c>
      <c r="BO15" t="s">
        <v>631</v>
      </c>
      <c r="BP15" s="4">
        <v>44467</v>
      </c>
      <c r="BQ15" t="s">
        <v>576</v>
      </c>
      <c r="BR15" t="s">
        <v>1423</v>
      </c>
      <c r="BS15" t="s">
        <v>268</v>
      </c>
      <c r="BT15" t="s">
        <v>19</v>
      </c>
      <c r="BU15" t="s">
        <v>19</v>
      </c>
      <c r="BV15">
        <v>85</v>
      </c>
      <c r="BW15">
        <v>5</v>
      </c>
      <c r="BX15">
        <v>10</v>
      </c>
      <c r="BY15">
        <v>0.2</v>
      </c>
      <c r="BZ15">
        <v>0.5</v>
      </c>
      <c r="CA15">
        <v>0.05</v>
      </c>
      <c r="CB15">
        <v>0.50000000279396795</v>
      </c>
      <c r="CC15">
        <v>2</v>
      </c>
      <c r="CD15" t="s">
        <v>127</v>
      </c>
      <c r="CE15" t="s">
        <v>577</v>
      </c>
      <c r="CF15" t="s">
        <v>129</v>
      </c>
      <c r="CG15">
        <v>0.5</v>
      </c>
      <c r="CH15">
        <v>20000</v>
      </c>
      <c r="CI15">
        <v>36.985999999999997</v>
      </c>
      <c r="CJ15" t="s">
        <v>632</v>
      </c>
    </row>
    <row r="16" spans="1:92">
      <c r="BN16">
        <v>14</v>
      </c>
      <c r="BO16" t="s">
        <v>633</v>
      </c>
      <c r="BP16" s="4">
        <v>44467</v>
      </c>
      <c r="BQ16" t="s">
        <v>576</v>
      </c>
      <c r="BR16" t="s">
        <v>1423</v>
      </c>
      <c r="BS16" t="s">
        <v>268</v>
      </c>
      <c r="BT16" t="s">
        <v>19</v>
      </c>
      <c r="BU16" t="s">
        <v>19</v>
      </c>
      <c r="BV16">
        <v>90</v>
      </c>
      <c r="BW16">
        <v>5</v>
      </c>
      <c r="BX16">
        <v>10</v>
      </c>
      <c r="BY16">
        <v>0.2</v>
      </c>
      <c r="BZ16">
        <v>0.5</v>
      </c>
      <c r="CA16">
        <v>0.05</v>
      </c>
      <c r="CB16">
        <v>0.50000000279396795</v>
      </c>
      <c r="CC16">
        <v>2</v>
      </c>
      <c r="CD16" t="s">
        <v>127</v>
      </c>
      <c r="CE16" t="s">
        <v>577</v>
      </c>
      <c r="CF16" t="s">
        <v>129</v>
      </c>
      <c r="CG16">
        <v>0.5</v>
      </c>
      <c r="CH16">
        <v>20000</v>
      </c>
      <c r="CI16">
        <v>36.985999999999997</v>
      </c>
      <c r="CJ16" t="s">
        <v>528</v>
      </c>
    </row>
    <row r="17" spans="66:88">
      <c r="BN17">
        <v>15</v>
      </c>
      <c r="BO17" t="s">
        <v>634</v>
      </c>
      <c r="BP17" s="4">
        <v>44467</v>
      </c>
      <c r="BQ17" t="s">
        <v>576</v>
      </c>
      <c r="BR17" t="s">
        <v>1423</v>
      </c>
      <c r="BS17" t="s">
        <v>268</v>
      </c>
      <c r="BT17" t="s">
        <v>19</v>
      </c>
      <c r="BU17" t="s">
        <v>19</v>
      </c>
      <c r="BV17">
        <v>94.9</v>
      </c>
      <c r="BW17">
        <v>5</v>
      </c>
      <c r="BX17">
        <v>10</v>
      </c>
      <c r="BY17">
        <v>0.2</v>
      </c>
      <c r="BZ17">
        <v>0.5</v>
      </c>
      <c r="CA17">
        <v>0.05</v>
      </c>
      <c r="CB17">
        <v>0.50000000279396795</v>
      </c>
      <c r="CC17">
        <v>2</v>
      </c>
      <c r="CD17" t="s">
        <v>127</v>
      </c>
      <c r="CE17" t="s">
        <v>577</v>
      </c>
      <c r="CF17" t="s">
        <v>129</v>
      </c>
      <c r="CG17">
        <v>0.5</v>
      </c>
      <c r="CH17">
        <v>20000</v>
      </c>
      <c r="CI17">
        <v>36.985999999999997</v>
      </c>
      <c r="CJ17" t="s">
        <v>528</v>
      </c>
    </row>
    <row r="18" spans="66:88">
      <c r="BN18">
        <v>16</v>
      </c>
      <c r="BO18" t="s">
        <v>635</v>
      </c>
      <c r="BP18" s="4">
        <v>44467</v>
      </c>
      <c r="BQ18" t="s">
        <v>576</v>
      </c>
      <c r="BR18" t="s">
        <v>1423</v>
      </c>
      <c r="BS18" t="s">
        <v>268</v>
      </c>
      <c r="BT18" t="s">
        <v>19</v>
      </c>
      <c r="BU18" t="s">
        <v>19</v>
      </c>
      <c r="BV18">
        <v>100</v>
      </c>
      <c r="BW18">
        <v>5</v>
      </c>
      <c r="BX18">
        <v>10</v>
      </c>
      <c r="BY18">
        <v>0.2</v>
      </c>
      <c r="BZ18">
        <v>0.5</v>
      </c>
      <c r="CA18">
        <v>0.05</v>
      </c>
      <c r="CB18">
        <v>0.50000000279396795</v>
      </c>
      <c r="CC18">
        <v>2</v>
      </c>
      <c r="CD18" t="s">
        <v>127</v>
      </c>
      <c r="CE18" t="s">
        <v>577</v>
      </c>
      <c r="CF18" t="s">
        <v>129</v>
      </c>
      <c r="CG18">
        <v>0.5</v>
      </c>
      <c r="CH18">
        <v>20000</v>
      </c>
      <c r="CI18">
        <v>36.985999999999997</v>
      </c>
      <c r="CJ18" t="s">
        <v>621</v>
      </c>
    </row>
    <row r="19" spans="66:88">
      <c r="BN19">
        <v>17</v>
      </c>
      <c r="BO19" t="s">
        <v>636</v>
      </c>
      <c r="BP19" s="4">
        <v>44467</v>
      </c>
      <c r="BQ19" t="s">
        <v>576</v>
      </c>
      <c r="BR19" t="s">
        <v>1423</v>
      </c>
      <c r="BS19" t="s">
        <v>268</v>
      </c>
      <c r="BT19" t="s">
        <v>19</v>
      </c>
      <c r="BU19" t="s">
        <v>19</v>
      </c>
      <c r="BV19">
        <v>105.1</v>
      </c>
      <c r="BW19">
        <v>5</v>
      </c>
      <c r="BX19">
        <v>10</v>
      </c>
      <c r="BY19">
        <v>0.2</v>
      </c>
      <c r="BZ19">
        <v>0.5</v>
      </c>
      <c r="CA19">
        <v>0.05</v>
      </c>
      <c r="CB19">
        <v>0.50000000279396795</v>
      </c>
      <c r="CC19">
        <v>2</v>
      </c>
      <c r="CD19" t="s">
        <v>127</v>
      </c>
      <c r="CE19" t="s">
        <v>577</v>
      </c>
      <c r="CF19" t="s">
        <v>129</v>
      </c>
      <c r="CG19">
        <v>0.5</v>
      </c>
      <c r="CH19">
        <v>20000</v>
      </c>
      <c r="CI19">
        <v>36.985999999999997</v>
      </c>
      <c r="CJ19" t="s">
        <v>637</v>
      </c>
    </row>
    <row r="20" spans="66:88">
      <c r="BN20">
        <v>18</v>
      </c>
      <c r="BO20" t="s">
        <v>638</v>
      </c>
      <c r="BP20" s="4">
        <v>44467</v>
      </c>
      <c r="BQ20" t="s">
        <v>576</v>
      </c>
      <c r="BR20" t="s">
        <v>1423</v>
      </c>
      <c r="BS20" t="s">
        <v>268</v>
      </c>
      <c r="BT20" t="s">
        <v>19</v>
      </c>
      <c r="BU20" t="s">
        <v>19</v>
      </c>
      <c r="BV20">
        <v>110.4</v>
      </c>
      <c r="BW20">
        <v>5</v>
      </c>
      <c r="BX20">
        <v>10</v>
      </c>
      <c r="BY20">
        <v>0.2</v>
      </c>
      <c r="BZ20">
        <v>0.5</v>
      </c>
      <c r="CA20">
        <v>0.05</v>
      </c>
      <c r="CB20">
        <v>0.50000000279396795</v>
      </c>
      <c r="CC20">
        <v>2</v>
      </c>
      <c r="CD20" t="s">
        <v>127</v>
      </c>
      <c r="CE20" t="s">
        <v>577</v>
      </c>
      <c r="CF20" t="s">
        <v>129</v>
      </c>
      <c r="CG20">
        <v>0.5</v>
      </c>
      <c r="CH20">
        <v>20000</v>
      </c>
      <c r="CI20">
        <v>36.985999999999997</v>
      </c>
      <c r="CJ20" t="s">
        <v>637</v>
      </c>
    </row>
    <row r="21" spans="66:88">
      <c r="BN21">
        <v>19</v>
      </c>
      <c r="BO21" t="s">
        <v>639</v>
      </c>
      <c r="BP21" s="4">
        <v>44467</v>
      </c>
      <c r="BQ21" t="s">
        <v>576</v>
      </c>
      <c r="BR21" t="s">
        <v>1423</v>
      </c>
      <c r="BS21" t="s">
        <v>268</v>
      </c>
      <c r="BT21" t="s">
        <v>19</v>
      </c>
      <c r="BU21" t="s">
        <v>19</v>
      </c>
      <c r="BV21">
        <v>115.6</v>
      </c>
      <c r="BW21">
        <v>5</v>
      </c>
      <c r="BX21">
        <v>10</v>
      </c>
      <c r="BY21">
        <v>0.2</v>
      </c>
      <c r="BZ21">
        <v>0.5</v>
      </c>
      <c r="CA21">
        <v>0.05</v>
      </c>
      <c r="CB21">
        <v>0.50000000279396795</v>
      </c>
      <c r="CC21">
        <v>2</v>
      </c>
      <c r="CD21" t="s">
        <v>127</v>
      </c>
      <c r="CE21" t="s">
        <v>577</v>
      </c>
      <c r="CF21" t="s">
        <v>129</v>
      </c>
      <c r="CG21">
        <v>0.5</v>
      </c>
      <c r="CH21">
        <v>20000</v>
      </c>
      <c r="CI21">
        <v>36.985999999999997</v>
      </c>
      <c r="CJ21" t="s">
        <v>637</v>
      </c>
    </row>
    <row r="22" spans="66:88">
      <c r="BN22">
        <v>20</v>
      </c>
      <c r="BO22" t="s">
        <v>640</v>
      </c>
      <c r="BP22" s="4">
        <v>44467</v>
      </c>
      <c r="BQ22" t="s">
        <v>576</v>
      </c>
      <c r="BR22" t="s">
        <v>1423</v>
      </c>
      <c r="BS22" t="s">
        <v>268</v>
      </c>
      <c r="BT22" t="s">
        <v>19</v>
      </c>
      <c r="BU22" t="s">
        <v>19</v>
      </c>
      <c r="BV22">
        <v>120.3</v>
      </c>
      <c r="BW22">
        <v>5</v>
      </c>
      <c r="BX22">
        <v>10</v>
      </c>
      <c r="BY22">
        <v>0.2</v>
      </c>
      <c r="BZ22">
        <v>0.5</v>
      </c>
      <c r="CA22">
        <v>0.05</v>
      </c>
      <c r="CB22">
        <v>0.50000000279396795</v>
      </c>
      <c r="CC22">
        <v>2</v>
      </c>
      <c r="CD22" t="s">
        <v>127</v>
      </c>
      <c r="CE22" t="s">
        <v>577</v>
      </c>
      <c r="CF22" t="s">
        <v>129</v>
      </c>
      <c r="CG22">
        <v>0.5</v>
      </c>
      <c r="CH22">
        <v>20000</v>
      </c>
      <c r="CI22">
        <v>36.985999999999997</v>
      </c>
      <c r="CJ22" t="s">
        <v>637</v>
      </c>
    </row>
    <row r="23" spans="66:88">
      <c r="BN23">
        <v>21</v>
      </c>
      <c r="BO23" t="s">
        <v>641</v>
      </c>
      <c r="BP23" s="4">
        <v>44467</v>
      </c>
      <c r="BQ23" t="s">
        <v>576</v>
      </c>
      <c r="BR23" t="s">
        <v>1423</v>
      </c>
      <c r="BS23" t="s">
        <v>268</v>
      </c>
      <c r="BT23" t="s">
        <v>19</v>
      </c>
      <c r="BU23" t="s">
        <v>19</v>
      </c>
      <c r="BV23">
        <v>124.9</v>
      </c>
      <c r="BW23">
        <v>5</v>
      </c>
      <c r="BX23">
        <v>10</v>
      </c>
      <c r="BY23">
        <v>0.2</v>
      </c>
      <c r="BZ23">
        <v>0.5</v>
      </c>
      <c r="CA23">
        <v>0.05</v>
      </c>
      <c r="CB23">
        <v>0.50000000279396795</v>
      </c>
      <c r="CC23">
        <v>2</v>
      </c>
      <c r="CD23" t="s">
        <v>127</v>
      </c>
      <c r="CE23" t="s">
        <v>577</v>
      </c>
      <c r="CF23" t="s">
        <v>129</v>
      </c>
      <c r="CG23">
        <v>0.5</v>
      </c>
      <c r="CH23">
        <v>20000</v>
      </c>
      <c r="CI23">
        <v>36.985999999999997</v>
      </c>
      <c r="CJ23" t="s">
        <v>637</v>
      </c>
    </row>
    <row r="24" spans="66:88">
      <c r="BN24">
        <v>22</v>
      </c>
      <c r="BO24" t="s">
        <v>642</v>
      </c>
      <c r="BP24" s="4">
        <v>44467</v>
      </c>
      <c r="BQ24" t="s">
        <v>576</v>
      </c>
      <c r="BR24" t="s">
        <v>1423</v>
      </c>
      <c r="BS24" t="s">
        <v>268</v>
      </c>
      <c r="BT24" t="s">
        <v>19</v>
      </c>
      <c r="BU24" t="s">
        <v>19</v>
      </c>
      <c r="BV24">
        <v>130.4</v>
      </c>
      <c r="BW24">
        <v>5</v>
      </c>
      <c r="BX24">
        <v>10</v>
      </c>
      <c r="BY24">
        <v>0.2</v>
      </c>
      <c r="BZ24">
        <v>0.5</v>
      </c>
      <c r="CA24">
        <v>0.05</v>
      </c>
      <c r="CB24">
        <v>0.50000000279396795</v>
      </c>
      <c r="CC24">
        <v>2</v>
      </c>
      <c r="CD24" t="s">
        <v>127</v>
      </c>
      <c r="CE24" t="s">
        <v>577</v>
      </c>
      <c r="CF24" t="s">
        <v>129</v>
      </c>
      <c r="CG24">
        <v>0.5</v>
      </c>
      <c r="CH24">
        <v>20000</v>
      </c>
      <c r="CI24">
        <v>36.985999999999997</v>
      </c>
      <c r="CJ24" t="s">
        <v>637</v>
      </c>
    </row>
    <row r="25" spans="66:88">
      <c r="BN25">
        <v>23</v>
      </c>
      <c r="BO25" t="s">
        <v>643</v>
      </c>
      <c r="BP25" s="4">
        <v>44467</v>
      </c>
      <c r="BQ25" t="s">
        <v>576</v>
      </c>
      <c r="BR25" t="s">
        <v>1423</v>
      </c>
      <c r="BS25" t="s">
        <v>268</v>
      </c>
      <c r="BT25" t="s">
        <v>19</v>
      </c>
      <c r="BU25" t="s">
        <v>19</v>
      </c>
      <c r="BV25">
        <v>134.80000000000001</v>
      </c>
      <c r="BW25">
        <v>5</v>
      </c>
      <c r="BX25">
        <v>10</v>
      </c>
      <c r="BY25">
        <v>0.2</v>
      </c>
      <c r="BZ25">
        <v>0.5</v>
      </c>
      <c r="CA25">
        <v>0.05</v>
      </c>
      <c r="CB25">
        <v>0.50000000279396795</v>
      </c>
      <c r="CC25">
        <v>2</v>
      </c>
      <c r="CD25" t="s">
        <v>127</v>
      </c>
      <c r="CE25" t="s">
        <v>577</v>
      </c>
      <c r="CF25" t="s">
        <v>129</v>
      </c>
      <c r="CG25">
        <v>0.5</v>
      </c>
      <c r="CH25">
        <v>20000</v>
      </c>
      <c r="CI25">
        <v>36.985999999999997</v>
      </c>
      <c r="CJ25" t="s">
        <v>637</v>
      </c>
    </row>
    <row r="26" spans="66:88">
      <c r="BN26">
        <v>24</v>
      </c>
      <c r="BO26" t="s">
        <v>644</v>
      </c>
      <c r="BP26" s="4">
        <v>44467</v>
      </c>
      <c r="BQ26" t="s">
        <v>576</v>
      </c>
      <c r="BR26" t="s">
        <v>1423</v>
      </c>
      <c r="BS26" t="s">
        <v>268</v>
      </c>
      <c r="BT26" t="s">
        <v>19</v>
      </c>
      <c r="BU26" t="s">
        <v>19</v>
      </c>
      <c r="BV26">
        <v>140.1</v>
      </c>
      <c r="BW26">
        <v>5</v>
      </c>
      <c r="BX26">
        <v>10</v>
      </c>
      <c r="BY26">
        <v>0.2</v>
      </c>
      <c r="BZ26">
        <v>0.5</v>
      </c>
      <c r="CA26">
        <v>0.05</v>
      </c>
      <c r="CB26">
        <v>0.50000000279396795</v>
      </c>
      <c r="CC26">
        <v>2</v>
      </c>
      <c r="CD26" t="s">
        <v>127</v>
      </c>
      <c r="CE26" t="s">
        <v>577</v>
      </c>
      <c r="CF26" t="s">
        <v>129</v>
      </c>
      <c r="CG26">
        <v>0.5</v>
      </c>
      <c r="CH26">
        <v>20000</v>
      </c>
      <c r="CI26">
        <v>36.985999999999997</v>
      </c>
      <c r="CJ26" t="s">
        <v>637</v>
      </c>
    </row>
  </sheetData>
  <mergeCells count="7">
    <mergeCell ref="CL1:CN1"/>
    <mergeCell ref="A1:G1"/>
    <mergeCell ref="I1:W1"/>
    <mergeCell ref="Y1:AO1"/>
    <mergeCell ref="AQ1:AW1"/>
    <mergeCell ref="AY1:BL1"/>
    <mergeCell ref="BN1:CJ1"/>
  </mergeCells>
  <phoneticPr fontId="6" type="noConversion"/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71D8E-5A34-4411-82C6-BE07167E3C11}">
  <dimension ref="A1:CN26"/>
  <sheetViews>
    <sheetView topLeftCell="BP1" zoomScale="70" zoomScaleNormal="70" workbookViewId="0">
      <selection activeCell="CI9" sqref="CI9"/>
    </sheetView>
  </sheetViews>
  <sheetFormatPr defaultRowHeight="15"/>
  <cols>
    <col min="1" max="1" width="5.7109375" bestFit="1" customWidth="1"/>
    <col min="2" max="2" width="14.5703125" bestFit="1" customWidth="1"/>
    <col min="3" max="3" width="10.7109375" bestFit="1" customWidth="1"/>
    <col min="4" max="4" width="10.28515625" bestFit="1" customWidth="1"/>
    <col min="5" max="5" width="8.5703125" bestFit="1" customWidth="1"/>
    <col min="6" max="6" width="12.140625" bestFit="1" customWidth="1"/>
    <col min="7" max="7" width="47" bestFit="1" customWidth="1"/>
    <col min="8" max="8" width="8.5703125" bestFit="1" customWidth="1"/>
    <col min="9" max="9" width="14.42578125" bestFit="1" customWidth="1"/>
    <col min="10" max="10" width="12.140625" bestFit="1" customWidth="1"/>
    <col min="11" max="11" width="10.7109375" bestFit="1" customWidth="1"/>
    <col min="12" max="12" width="12.85546875" bestFit="1" customWidth="1"/>
    <col min="13" max="13" width="11" bestFit="1" customWidth="1"/>
    <col min="14" max="14" width="12.140625" bestFit="1" customWidth="1"/>
    <col min="15" max="15" width="13.5703125" bestFit="1" customWidth="1"/>
    <col min="16" max="16" width="9.85546875" bestFit="1" customWidth="1"/>
    <col min="17" max="17" width="10.28515625" bestFit="1" customWidth="1"/>
    <col min="19" max="19" width="17.28515625" bestFit="1" customWidth="1"/>
    <col min="20" max="20" width="14" bestFit="1" customWidth="1"/>
    <col min="21" max="21" width="17.85546875" bestFit="1" customWidth="1"/>
    <col min="22" max="22" width="17.5703125" bestFit="1" customWidth="1"/>
    <col min="23" max="23" width="39.85546875" bestFit="1" customWidth="1"/>
    <col min="26" max="26" width="13" bestFit="1" customWidth="1"/>
    <col min="27" max="27" width="11.85546875" bestFit="1" customWidth="1"/>
    <col min="28" max="28" width="12.85546875" bestFit="1" customWidth="1"/>
    <col min="29" max="29" width="11" bestFit="1" customWidth="1"/>
    <col min="30" max="30" width="12.7109375" customWidth="1"/>
    <col min="31" max="31" width="12.42578125" bestFit="1" customWidth="1"/>
    <col min="32" max="32" width="12.42578125" customWidth="1"/>
    <col min="33" max="33" width="19.5703125" bestFit="1" customWidth="1"/>
    <col min="34" max="34" width="20.42578125" bestFit="1" customWidth="1"/>
    <col min="35" max="35" width="16.5703125" bestFit="1" customWidth="1"/>
    <col min="36" max="36" width="10.28515625" customWidth="1"/>
    <col min="37" max="37" width="16.42578125" customWidth="1"/>
    <col min="38" max="38" width="15" bestFit="1" customWidth="1"/>
    <col min="39" max="39" width="14.5703125" bestFit="1" customWidth="1"/>
    <col min="40" max="40" width="15.5703125" bestFit="1" customWidth="1"/>
    <col min="41" max="41" width="45.42578125" bestFit="1" customWidth="1"/>
    <col min="42" max="42" width="12.7109375" customWidth="1"/>
    <col min="43" max="43" width="6" bestFit="1" customWidth="1"/>
    <col min="44" max="44" width="12.140625" bestFit="1" customWidth="1"/>
    <col min="45" max="45" width="11.85546875" bestFit="1" customWidth="1"/>
    <col min="46" max="46" width="11.7109375" bestFit="1" customWidth="1"/>
    <col min="47" max="47" width="13.5703125" bestFit="1" customWidth="1"/>
    <col min="48" max="48" width="18.7109375" bestFit="1" customWidth="1"/>
    <col min="49" max="49" width="22.7109375" bestFit="1" customWidth="1"/>
    <col min="51" max="51" width="6" bestFit="1" customWidth="1"/>
    <col min="52" max="52" width="12.140625" bestFit="1" customWidth="1"/>
    <col min="53" max="53" width="11.85546875" bestFit="1" customWidth="1"/>
    <col min="54" max="54" width="8.5703125" bestFit="1" customWidth="1"/>
    <col min="55" max="55" width="12.85546875" bestFit="1" customWidth="1"/>
    <col min="56" max="56" width="11.5703125" bestFit="1" customWidth="1"/>
    <col min="57" max="57" width="9.28515625" bestFit="1" customWidth="1"/>
    <col min="58" max="58" width="12.28515625" bestFit="1" customWidth="1"/>
    <col min="59" max="59" width="10.140625" bestFit="1" customWidth="1"/>
    <col min="60" max="60" width="20.5703125" bestFit="1" customWidth="1"/>
    <col min="61" max="61" width="13.85546875" bestFit="1" customWidth="1"/>
    <col min="62" max="62" width="17.28515625" bestFit="1" customWidth="1"/>
    <col min="63" max="63" width="14" bestFit="1" customWidth="1"/>
    <col min="64" max="64" width="13.42578125" bestFit="1" customWidth="1"/>
    <col min="66" max="66" width="6" bestFit="1" customWidth="1"/>
    <col min="67" max="67" width="12" bestFit="1" customWidth="1"/>
    <col min="68" max="68" width="11.85546875" bestFit="1" customWidth="1"/>
    <col min="69" max="69" width="17" bestFit="1" customWidth="1"/>
    <col min="70" max="70" width="17" customWidth="1"/>
    <col min="71" max="71" width="10.28515625" bestFit="1" customWidth="1"/>
    <col min="72" max="73" width="9.140625" bestFit="1" customWidth="1"/>
    <col min="74" max="74" width="12" bestFit="1" customWidth="1"/>
    <col min="75" max="75" width="11.7109375" bestFit="1" customWidth="1"/>
    <col min="76" max="76" width="15.42578125" bestFit="1" customWidth="1"/>
    <col min="77" max="77" width="11.85546875" bestFit="1" customWidth="1"/>
    <col min="78" max="78" width="13.85546875" bestFit="1" customWidth="1"/>
    <col min="79" max="79" width="15" bestFit="1" customWidth="1"/>
    <col min="80" max="80" width="21.42578125" bestFit="1" customWidth="1"/>
    <col min="81" max="81" width="8.85546875" bestFit="1" customWidth="1"/>
    <col min="82" max="82" width="14.28515625" bestFit="1" customWidth="1"/>
    <col min="83" max="83" width="16.42578125" bestFit="1" customWidth="1"/>
    <col min="84" max="84" width="10.5703125" bestFit="1" customWidth="1"/>
    <col min="85" max="85" width="8.42578125" bestFit="1" customWidth="1"/>
    <col min="86" max="86" width="17.28515625" bestFit="1" customWidth="1"/>
    <col min="87" max="87" width="11.7109375" bestFit="1" customWidth="1"/>
    <col min="88" max="88" width="30.7109375" bestFit="1" customWidth="1"/>
    <col min="90" max="90" width="16" bestFit="1" customWidth="1"/>
    <col min="91" max="91" width="21.5703125" bestFit="1" customWidth="1"/>
  </cols>
  <sheetData>
    <row r="1" spans="1:92" ht="19.5" thickBot="1">
      <c r="A1" s="92" t="s">
        <v>9</v>
      </c>
      <c r="B1" s="93"/>
      <c r="C1" s="93"/>
      <c r="D1" s="93"/>
      <c r="E1" s="93"/>
      <c r="F1" s="93"/>
      <c r="G1" s="94"/>
      <c r="H1" s="1"/>
      <c r="I1" s="92" t="s">
        <v>10</v>
      </c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4"/>
      <c r="Y1" s="92" t="s">
        <v>48</v>
      </c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4"/>
      <c r="AQ1" s="92" t="s">
        <v>49</v>
      </c>
      <c r="AR1" s="93"/>
      <c r="AS1" s="93"/>
      <c r="AT1" s="93"/>
      <c r="AU1" s="93"/>
      <c r="AV1" s="93"/>
      <c r="AW1" s="93"/>
      <c r="AY1" s="89" t="s">
        <v>13</v>
      </c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1"/>
      <c r="BN1" s="89" t="s">
        <v>50</v>
      </c>
      <c r="BO1" s="90"/>
      <c r="BP1" s="90"/>
      <c r="BQ1" s="90"/>
      <c r="BR1" s="90"/>
      <c r="BS1" s="90"/>
      <c r="BT1" s="90"/>
      <c r="BU1" s="90"/>
      <c r="BV1" s="90"/>
      <c r="BW1" s="90"/>
      <c r="BX1" s="90"/>
      <c r="BY1" s="90"/>
      <c r="BZ1" s="90"/>
      <c r="CA1" s="90"/>
      <c r="CB1" s="90"/>
      <c r="CC1" s="90"/>
      <c r="CD1" s="90"/>
      <c r="CE1" s="90"/>
      <c r="CF1" s="90"/>
      <c r="CG1" s="90"/>
      <c r="CH1" s="90"/>
      <c r="CI1" s="90"/>
      <c r="CJ1" s="91"/>
      <c r="CL1" s="89" t="s">
        <v>430</v>
      </c>
      <c r="CM1" s="90"/>
      <c r="CN1" s="91"/>
    </row>
    <row r="2" spans="1:92">
      <c r="A2" s="5" t="s">
        <v>2</v>
      </c>
      <c r="B2" s="5" t="s">
        <v>51</v>
      </c>
      <c r="C2" s="5" t="s">
        <v>52</v>
      </c>
      <c r="D2" s="5" t="s">
        <v>53</v>
      </c>
      <c r="E2" s="5" t="s">
        <v>54</v>
      </c>
      <c r="F2" s="5" t="s">
        <v>55</v>
      </c>
      <c r="G2" s="5" t="s">
        <v>56</v>
      </c>
      <c r="H2" s="2"/>
      <c r="I2" s="5" t="s">
        <v>2</v>
      </c>
      <c r="J2" s="5" t="s">
        <v>51</v>
      </c>
      <c r="K2" s="5" t="s">
        <v>52</v>
      </c>
      <c r="L2" s="5" t="s">
        <v>57</v>
      </c>
      <c r="M2" s="5" t="s">
        <v>58</v>
      </c>
      <c r="N2" s="5" t="s">
        <v>55</v>
      </c>
      <c r="O2" s="5" t="s">
        <v>59</v>
      </c>
      <c r="P2" s="5" t="s">
        <v>60</v>
      </c>
      <c r="Q2" s="5" t="s">
        <v>61</v>
      </c>
      <c r="R2" s="5" t="s">
        <v>62</v>
      </c>
      <c r="S2" s="5" t="s">
        <v>63</v>
      </c>
      <c r="T2" s="5" t="s">
        <v>69</v>
      </c>
      <c r="U2" s="5" t="s">
        <v>65</v>
      </c>
      <c r="V2" s="5" t="s">
        <v>431</v>
      </c>
      <c r="W2" s="2" t="s">
        <v>56</v>
      </c>
      <c r="Y2" s="5" t="s">
        <v>2</v>
      </c>
      <c r="Z2" s="5" t="s">
        <v>51</v>
      </c>
      <c r="AA2" s="5" t="s">
        <v>52</v>
      </c>
      <c r="AB2" s="5" t="s">
        <v>57</v>
      </c>
      <c r="AC2" s="5" t="s">
        <v>58</v>
      </c>
      <c r="AD2" s="5" t="s">
        <v>55</v>
      </c>
      <c r="AE2" s="5" t="s">
        <v>59</v>
      </c>
      <c r="AF2" s="5" t="s">
        <v>60</v>
      </c>
      <c r="AG2" s="5" t="s">
        <v>67</v>
      </c>
      <c r="AH2" s="5" t="s">
        <v>68</v>
      </c>
      <c r="AI2" s="5" t="s">
        <v>63</v>
      </c>
      <c r="AJ2" s="5" t="s">
        <v>69</v>
      </c>
      <c r="AK2" s="5" t="s">
        <v>65</v>
      </c>
      <c r="AL2" s="5" t="s">
        <v>70</v>
      </c>
      <c r="AM2" s="5" t="s">
        <v>71</v>
      </c>
      <c r="AN2" s="5" t="s">
        <v>72</v>
      </c>
      <c r="AO2" s="5" t="s">
        <v>56</v>
      </c>
      <c r="AQ2" s="5" t="s">
        <v>2</v>
      </c>
      <c r="AR2" s="5" t="s">
        <v>51</v>
      </c>
      <c r="AS2" s="5" t="s">
        <v>52</v>
      </c>
      <c r="AT2" s="5" t="s">
        <v>73</v>
      </c>
      <c r="AU2" s="5" t="s">
        <v>74</v>
      </c>
      <c r="AV2" s="5" t="s">
        <v>432</v>
      </c>
      <c r="AW2" s="5" t="s">
        <v>56</v>
      </c>
      <c r="AY2" t="s">
        <v>2</v>
      </c>
      <c r="AZ2" t="s">
        <v>51</v>
      </c>
      <c r="BA2" t="s">
        <v>76</v>
      </c>
      <c r="BB2" t="s">
        <v>77</v>
      </c>
      <c r="BC2" t="s">
        <v>55</v>
      </c>
      <c r="BD2" t="s">
        <v>66</v>
      </c>
      <c r="BE2" t="s">
        <v>78</v>
      </c>
      <c r="BF2" t="s">
        <v>74</v>
      </c>
      <c r="BG2" t="s">
        <v>60</v>
      </c>
      <c r="BH2" t="s">
        <v>67</v>
      </c>
      <c r="BI2" t="s">
        <v>79</v>
      </c>
      <c r="BJ2" t="s">
        <v>63</v>
      </c>
      <c r="BK2" t="s">
        <v>69</v>
      </c>
      <c r="BL2" t="s">
        <v>56</v>
      </c>
      <c r="BN2" t="s">
        <v>2</v>
      </c>
      <c r="BO2" t="s">
        <v>80</v>
      </c>
      <c r="BP2" t="s">
        <v>52</v>
      </c>
      <c r="BQ2" t="s">
        <v>81</v>
      </c>
      <c r="BR2" t="s">
        <v>73</v>
      </c>
      <c r="BS2" t="s">
        <v>82</v>
      </c>
      <c r="BT2" t="s">
        <v>83</v>
      </c>
      <c r="BU2" t="s">
        <v>84</v>
      </c>
      <c r="BV2" t="s">
        <v>85</v>
      </c>
      <c r="BW2" t="s">
        <v>86</v>
      </c>
      <c r="BX2" t="s">
        <v>433</v>
      </c>
      <c r="BY2" t="s">
        <v>88</v>
      </c>
      <c r="BZ2" t="s">
        <v>89</v>
      </c>
      <c r="CA2" t="s">
        <v>90</v>
      </c>
      <c r="CB2" t="s">
        <v>1499</v>
      </c>
      <c r="CC2" t="s">
        <v>92</v>
      </c>
      <c r="CD2" t="s">
        <v>93</v>
      </c>
      <c r="CE2" t="s">
        <v>94</v>
      </c>
      <c r="CF2" t="s">
        <v>95</v>
      </c>
      <c r="CG2" t="s">
        <v>96</v>
      </c>
      <c r="CH2" t="s">
        <v>1497</v>
      </c>
      <c r="CI2" t="s">
        <v>1495</v>
      </c>
      <c r="CJ2" t="s">
        <v>56</v>
      </c>
      <c r="CL2" t="s">
        <v>434</v>
      </c>
      <c r="CM2" t="s">
        <v>435</v>
      </c>
      <c r="CN2" s="11" t="s">
        <v>436</v>
      </c>
    </row>
    <row r="3" spans="1:92">
      <c r="A3">
        <v>1</v>
      </c>
      <c r="B3" t="s">
        <v>1091</v>
      </c>
      <c r="C3" s="4">
        <v>44449</v>
      </c>
      <c r="D3" t="s">
        <v>100</v>
      </c>
      <c r="E3" t="s">
        <v>438</v>
      </c>
      <c r="F3" t="s">
        <v>439</v>
      </c>
      <c r="G3" t="s">
        <v>1090</v>
      </c>
      <c r="H3" s="3"/>
      <c r="I3">
        <v>1</v>
      </c>
      <c r="J3" t="s">
        <v>1101</v>
      </c>
      <c r="K3" s="4">
        <v>44496</v>
      </c>
      <c r="L3" t="s">
        <v>105</v>
      </c>
      <c r="M3" t="s">
        <v>442</v>
      </c>
      <c r="N3" t="s">
        <v>443</v>
      </c>
      <c r="O3" t="s">
        <v>1094</v>
      </c>
      <c r="P3">
        <v>62.74</v>
      </c>
      <c r="Q3">
        <f>Table4865[[#This Row],[Drive-Freq '[kHz']]]/0.99</f>
        <v>307.05656565656562</v>
      </c>
      <c r="R3">
        <v>20</v>
      </c>
      <c r="S3">
        <v>0.15</v>
      </c>
      <c r="T3">
        <v>0.6</v>
      </c>
      <c r="U3">
        <v>303.98599999999999</v>
      </c>
      <c r="V3">
        <v>48.02</v>
      </c>
      <c r="W3" s="3" t="s">
        <v>1102</v>
      </c>
      <c r="Y3">
        <v>1</v>
      </c>
      <c r="Z3" t="s">
        <v>1103</v>
      </c>
      <c r="AA3" s="4">
        <v>44496</v>
      </c>
      <c r="AB3" t="s">
        <v>1422</v>
      </c>
      <c r="AC3" t="s">
        <v>524</v>
      </c>
      <c r="AD3" t="s">
        <v>443</v>
      </c>
      <c r="AE3" t="s">
        <v>1094</v>
      </c>
      <c r="AF3">
        <v>62.74</v>
      </c>
      <c r="AG3">
        <v>246.78</v>
      </c>
      <c r="AH3">
        <v>268.99</v>
      </c>
      <c r="AI3">
        <v>0.25</v>
      </c>
      <c r="AJ3">
        <v>0.5</v>
      </c>
      <c r="AK3">
        <v>11.763</v>
      </c>
      <c r="AL3">
        <v>4.5</v>
      </c>
      <c r="AM3" s="9">
        <v>2.0000000000000001E-4</v>
      </c>
      <c r="AN3" s="9">
        <v>3.0000000000000001E-3</v>
      </c>
      <c r="AO3" t="s">
        <v>1104</v>
      </c>
      <c r="AQ3">
        <v>1</v>
      </c>
      <c r="AR3" t="s">
        <v>1093</v>
      </c>
      <c r="AS3" s="4">
        <v>44496</v>
      </c>
      <c r="AT3" t="s">
        <v>116</v>
      </c>
      <c r="AU3" t="s">
        <v>1094</v>
      </c>
      <c r="AV3" s="8" t="s">
        <v>1100</v>
      </c>
      <c r="AW3" t="s">
        <v>451</v>
      </c>
      <c r="AY3">
        <v>1</v>
      </c>
      <c r="AZ3" t="s">
        <v>1111</v>
      </c>
      <c r="BA3" s="4">
        <v>44496</v>
      </c>
      <c r="BB3" t="s">
        <v>120</v>
      </c>
      <c r="BC3" t="s">
        <v>443</v>
      </c>
      <c r="BD3" t="s">
        <v>453</v>
      </c>
      <c r="BE3" t="s">
        <v>122</v>
      </c>
      <c r="BF3" t="s">
        <v>1094</v>
      </c>
      <c r="BG3">
        <v>62.74</v>
      </c>
      <c r="BH3">
        <v>246.78</v>
      </c>
      <c r="BI3">
        <v>-50</v>
      </c>
      <c r="BJ3">
        <v>0.4</v>
      </c>
      <c r="BK3">
        <v>0.5</v>
      </c>
      <c r="BL3" t="s">
        <v>1082</v>
      </c>
      <c r="BN3">
        <v>1</v>
      </c>
      <c r="BO3" t="s">
        <v>1124</v>
      </c>
      <c r="BP3" s="4">
        <v>44498</v>
      </c>
      <c r="BQ3" t="s">
        <v>1126</v>
      </c>
      <c r="BR3" t="s">
        <v>1423</v>
      </c>
      <c r="BS3" t="s">
        <v>1123</v>
      </c>
      <c r="BT3" t="s">
        <v>19</v>
      </c>
      <c r="BU3" t="s">
        <v>19</v>
      </c>
      <c r="BV3">
        <v>25.1</v>
      </c>
      <c r="BW3">
        <v>5</v>
      </c>
      <c r="BX3">
        <v>10</v>
      </c>
      <c r="BY3">
        <v>0.2</v>
      </c>
      <c r="BZ3">
        <v>0.5</v>
      </c>
      <c r="CA3">
        <v>0.05</v>
      </c>
      <c r="CB3">
        <v>0.45000000391155498</v>
      </c>
      <c r="CC3">
        <v>2</v>
      </c>
      <c r="CD3" t="s">
        <v>127</v>
      </c>
      <c r="CE3" t="s">
        <v>577</v>
      </c>
      <c r="CF3" t="s">
        <v>129</v>
      </c>
      <c r="CG3">
        <v>0.5</v>
      </c>
      <c r="CH3">
        <v>10000</v>
      </c>
      <c r="CI3">
        <v>162.32</v>
      </c>
      <c r="CJ3" t="s">
        <v>1125</v>
      </c>
    </row>
    <row r="4" spans="1:92">
      <c r="A4">
        <v>2</v>
      </c>
      <c r="B4" t="s">
        <v>1092</v>
      </c>
      <c r="C4" s="4">
        <v>44449</v>
      </c>
      <c r="D4" t="s">
        <v>100</v>
      </c>
      <c r="E4" t="s">
        <v>460</v>
      </c>
      <c r="F4" t="s">
        <v>439</v>
      </c>
      <c r="G4" t="s">
        <v>1090</v>
      </c>
      <c r="H4" s="3"/>
      <c r="I4">
        <v>2</v>
      </c>
      <c r="J4" t="s">
        <v>1118</v>
      </c>
      <c r="K4" s="4">
        <v>44497</v>
      </c>
      <c r="L4" t="s">
        <v>105</v>
      </c>
      <c r="M4" t="s">
        <v>442</v>
      </c>
      <c r="N4" t="s">
        <v>462</v>
      </c>
      <c r="O4" t="s">
        <v>1094</v>
      </c>
      <c r="P4">
        <v>62.74</v>
      </c>
      <c r="Q4">
        <f>Table4865[[#This Row],[Drive-Freq '[kHz']]]/0.99</f>
        <v>307.02525252525254</v>
      </c>
      <c r="R4">
        <v>20</v>
      </c>
      <c r="S4">
        <v>0.15</v>
      </c>
      <c r="T4">
        <v>0.6</v>
      </c>
      <c r="U4">
        <v>303.95499999999998</v>
      </c>
      <c r="V4">
        <v>45.28</v>
      </c>
      <c r="W4" t="s">
        <v>1119</v>
      </c>
      <c r="Y4">
        <v>2</v>
      </c>
      <c r="Z4" t="s">
        <v>1105</v>
      </c>
      <c r="AA4" s="4">
        <v>44496</v>
      </c>
      <c r="AB4" t="s">
        <v>1422</v>
      </c>
      <c r="AC4" t="s">
        <v>524</v>
      </c>
      <c r="AD4" t="s">
        <v>443</v>
      </c>
      <c r="AE4" t="s">
        <v>1094</v>
      </c>
      <c r="AF4">
        <v>62.74</v>
      </c>
      <c r="AG4">
        <v>246.78</v>
      </c>
      <c r="AH4">
        <v>268.99</v>
      </c>
      <c r="AI4">
        <v>0.25</v>
      </c>
      <c r="AJ4">
        <v>0.5</v>
      </c>
      <c r="AK4">
        <v>11.763</v>
      </c>
      <c r="AL4">
        <v>4.5</v>
      </c>
      <c r="AM4" s="9">
        <v>2.0000000000000001E-4</v>
      </c>
      <c r="AN4" s="9">
        <v>3.0000000000000001E-3</v>
      </c>
      <c r="AO4" t="s">
        <v>1106</v>
      </c>
      <c r="AQ4">
        <v>2</v>
      </c>
      <c r="AR4" t="s">
        <v>1095</v>
      </c>
      <c r="AS4" s="4">
        <v>44496</v>
      </c>
      <c r="AT4" t="s">
        <v>116</v>
      </c>
      <c r="AU4" t="s">
        <v>1094</v>
      </c>
      <c r="AV4" t="s">
        <v>19</v>
      </c>
      <c r="AW4" t="s">
        <v>468</v>
      </c>
      <c r="BN4">
        <v>2</v>
      </c>
      <c r="BO4" t="s">
        <v>1127</v>
      </c>
      <c r="BP4" s="4">
        <v>44498</v>
      </c>
      <c r="BQ4" t="s">
        <v>1126</v>
      </c>
      <c r="BR4" t="s">
        <v>1423</v>
      </c>
      <c r="BS4" t="s">
        <v>1123</v>
      </c>
      <c r="BT4" t="s">
        <v>19</v>
      </c>
      <c r="BU4" t="s">
        <v>19</v>
      </c>
      <c r="BV4">
        <v>30.1</v>
      </c>
      <c r="BW4">
        <v>5</v>
      </c>
      <c r="BX4">
        <v>10</v>
      </c>
      <c r="BY4">
        <v>0.2</v>
      </c>
      <c r="BZ4">
        <v>0.5</v>
      </c>
      <c r="CA4">
        <v>0.05</v>
      </c>
      <c r="CB4">
        <v>0.45000000391155498</v>
      </c>
      <c r="CC4">
        <v>2</v>
      </c>
      <c r="CD4" t="s">
        <v>127</v>
      </c>
      <c r="CE4" t="s">
        <v>577</v>
      </c>
      <c r="CF4" t="s">
        <v>129</v>
      </c>
      <c r="CG4">
        <v>0.5</v>
      </c>
      <c r="CH4">
        <v>10000</v>
      </c>
      <c r="CI4">
        <v>162.32</v>
      </c>
      <c r="CJ4" t="s">
        <v>1149</v>
      </c>
    </row>
    <row r="5" spans="1:92">
      <c r="A5">
        <v>3</v>
      </c>
      <c r="B5" t="s">
        <v>1092</v>
      </c>
      <c r="C5" s="4">
        <v>44449</v>
      </c>
      <c r="D5" t="s">
        <v>100</v>
      </c>
      <c r="E5" t="s">
        <v>472</v>
      </c>
      <c r="F5" t="s">
        <v>439</v>
      </c>
      <c r="G5" t="s">
        <v>1090</v>
      </c>
      <c r="I5">
        <v>3</v>
      </c>
      <c r="J5" t="s">
        <v>1121</v>
      </c>
      <c r="K5" s="4">
        <v>44497</v>
      </c>
      <c r="L5" t="s">
        <v>120</v>
      </c>
      <c r="M5" t="s">
        <v>442</v>
      </c>
      <c r="N5" t="s">
        <v>443</v>
      </c>
      <c r="O5" t="s">
        <v>1094</v>
      </c>
      <c r="P5">
        <v>62.74</v>
      </c>
      <c r="Q5" t="s">
        <v>19</v>
      </c>
      <c r="R5">
        <v>20</v>
      </c>
      <c r="S5">
        <v>0.1</v>
      </c>
      <c r="T5">
        <v>0.5</v>
      </c>
      <c r="U5" t="s">
        <v>19</v>
      </c>
      <c r="V5" t="s">
        <v>19</v>
      </c>
      <c r="W5" t="s">
        <v>1122</v>
      </c>
      <c r="Y5">
        <v>3</v>
      </c>
      <c r="Z5" t="s">
        <v>1107</v>
      </c>
      <c r="AA5" s="4">
        <v>44496</v>
      </c>
      <c r="AB5" t="s">
        <v>1422</v>
      </c>
      <c r="AC5" t="s">
        <v>281</v>
      </c>
      <c r="AD5" t="s">
        <v>443</v>
      </c>
      <c r="AE5" t="s">
        <v>1094</v>
      </c>
      <c r="AF5">
        <v>62.74</v>
      </c>
      <c r="AG5">
        <v>246.78</v>
      </c>
      <c r="AH5">
        <v>268.99</v>
      </c>
      <c r="AI5">
        <v>0.2</v>
      </c>
      <c r="AJ5">
        <v>0.5</v>
      </c>
      <c r="AK5">
        <v>11.763</v>
      </c>
      <c r="AL5">
        <v>4.5</v>
      </c>
      <c r="AM5" s="9">
        <v>2.0000000000000001E-4</v>
      </c>
      <c r="AN5" s="9">
        <v>3.0000000000000001E-3</v>
      </c>
      <c r="AO5" t="s">
        <v>1109</v>
      </c>
      <c r="AQ5">
        <v>3</v>
      </c>
      <c r="AR5" t="s">
        <v>1096</v>
      </c>
      <c r="AS5" s="4">
        <v>44496</v>
      </c>
      <c r="AT5" t="s">
        <v>158</v>
      </c>
      <c r="AU5" t="s">
        <v>1094</v>
      </c>
      <c r="AV5" t="s">
        <v>1098</v>
      </c>
      <c r="AW5" t="s">
        <v>479</v>
      </c>
      <c r="BN5">
        <v>3</v>
      </c>
      <c r="BO5" t="s">
        <v>1128</v>
      </c>
      <c r="BP5" s="4">
        <v>44498</v>
      </c>
      <c r="BQ5" t="s">
        <v>1126</v>
      </c>
      <c r="BR5" t="s">
        <v>1423</v>
      </c>
      <c r="BS5" t="s">
        <v>1123</v>
      </c>
      <c r="BT5" t="s">
        <v>19</v>
      </c>
      <c r="BU5" t="s">
        <v>19</v>
      </c>
      <c r="BV5">
        <v>34.6</v>
      </c>
      <c r="BW5">
        <v>5</v>
      </c>
      <c r="BX5">
        <v>10</v>
      </c>
      <c r="BY5">
        <v>0.2</v>
      </c>
      <c r="BZ5">
        <v>0.5</v>
      </c>
      <c r="CA5">
        <v>0.05</v>
      </c>
      <c r="CB5">
        <v>0.45000000391155498</v>
      </c>
      <c r="CC5">
        <v>2</v>
      </c>
      <c r="CD5" t="s">
        <v>127</v>
      </c>
      <c r="CE5" t="s">
        <v>577</v>
      </c>
      <c r="CF5" t="s">
        <v>129</v>
      </c>
      <c r="CG5">
        <v>0.5</v>
      </c>
      <c r="CH5">
        <v>10000</v>
      </c>
      <c r="CI5">
        <v>162.32</v>
      </c>
      <c r="CJ5" t="s">
        <v>621</v>
      </c>
      <c r="CL5" t="s">
        <v>1494</v>
      </c>
      <c r="CM5" s="79" t="s">
        <v>132</v>
      </c>
    </row>
    <row r="6" spans="1:92">
      <c r="A6">
        <v>4</v>
      </c>
      <c r="B6" t="s">
        <v>1092</v>
      </c>
      <c r="C6" s="4">
        <v>44449</v>
      </c>
      <c r="D6" t="s">
        <v>100</v>
      </c>
      <c r="E6" t="s">
        <v>483</v>
      </c>
      <c r="F6" t="s">
        <v>439</v>
      </c>
      <c r="G6" t="s">
        <v>1090</v>
      </c>
      <c r="I6">
        <v>4</v>
      </c>
      <c r="J6" t="s">
        <v>1126</v>
      </c>
      <c r="K6" s="4">
        <v>44498</v>
      </c>
      <c r="L6" t="s">
        <v>105</v>
      </c>
      <c r="M6" t="s">
        <v>788</v>
      </c>
      <c r="N6" t="s">
        <v>443</v>
      </c>
      <c r="O6" t="s">
        <v>1151</v>
      </c>
      <c r="P6">
        <v>6.94</v>
      </c>
      <c r="Q6">
        <f>Table4865[[#This Row],[Drive-Freq '[kHz']]]/0.99</f>
        <v>232.96161616161618</v>
      </c>
      <c r="R6">
        <v>20</v>
      </c>
      <c r="S6">
        <v>0.2</v>
      </c>
      <c r="T6">
        <v>0.6</v>
      </c>
      <c r="U6">
        <v>230.63200000000001</v>
      </c>
      <c r="V6">
        <v>211.89</v>
      </c>
      <c r="W6" t="s">
        <v>166</v>
      </c>
      <c r="Y6">
        <v>4</v>
      </c>
      <c r="Z6" t="s">
        <v>1108</v>
      </c>
      <c r="AA6" s="4">
        <v>44496</v>
      </c>
      <c r="AB6" t="s">
        <v>1422</v>
      </c>
      <c r="AC6" t="s">
        <v>281</v>
      </c>
      <c r="AD6" t="s">
        <v>443</v>
      </c>
      <c r="AE6" t="s">
        <v>1094</v>
      </c>
      <c r="AF6">
        <v>62.74</v>
      </c>
      <c r="AG6">
        <v>246.78</v>
      </c>
      <c r="AH6">
        <v>268.99</v>
      </c>
      <c r="AI6">
        <v>0.2</v>
      </c>
      <c r="AJ6">
        <v>0.5</v>
      </c>
      <c r="AK6">
        <v>11.763</v>
      </c>
      <c r="AL6">
        <v>4.5</v>
      </c>
      <c r="AM6" s="9">
        <v>5.0000000000000002E-5</v>
      </c>
      <c r="AN6" s="9">
        <v>3.0000000000000001E-3</v>
      </c>
      <c r="AO6" t="s">
        <v>1110</v>
      </c>
      <c r="AQ6">
        <v>4</v>
      </c>
      <c r="AR6" t="s">
        <v>19</v>
      </c>
      <c r="AS6" s="4">
        <v>44496</v>
      </c>
      <c r="AT6" t="s">
        <v>14</v>
      </c>
      <c r="AU6" t="s">
        <v>1094</v>
      </c>
      <c r="AV6" t="s">
        <v>1099</v>
      </c>
      <c r="AW6" t="s">
        <v>1097</v>
      </c>
      <c r="BN6">
        <v>4</v>
      </c>
      <c r="BO6" t="s">
        <v>1129</v>
      </c>
      <c r="BP6" s="4">
        <v>44498</v>
      </c>
      <c r="BQ6" t="s">
        <v>1126</v>
      </c>
      <c r="BR6" t="s">
        <v>1423</v>
      </c>
      <c r="BS6" t="s">
        <v>1123</v>
      </c>
      <c r="BT6" t="s">
        <v>19</v>
      </c>
      <c r="BU6" t="s">
        <v>19</v>
      </c>
      <c r="BV6">
        <v>39.1</v>
      </c>
      <c r="BW6">
        <v>5</v>
      </c>
      <c r="BX6">
        <v>10</v>
      </c>
      <c r="BY6">
        <v>0.2</v>
      </c>
      <c r="BZ6">
        <v>0.5</v>
      </c>
      <c r="CA6">
        <v>0.05</v>
      </c>
      <c r="CB6">
        <v>0.45000000391155498</v>
      </c>
      <c r="CC6">
        <v>2</v>
      </c>
      <c r="CD6" t="s">
        <v>127</v>
      </c>
      <c r="CE6" t="s">
        <v>577</v>
      </c>
      <c r="CF6" t="s">
        <v>129</v>
      </c>
      <c r="CG6">
        <v>0.5</v>
      </c>
      <c r="CH6">
        <v>10000</v>
      </c>
      <c r="CI6">
        <v>162.32</v>
      </c>
      <c r="CJ6" t="s">
        <v>1150</v>
      </c>
      <c r="CL6" t="s">
        <v>1496</v>
      </c>
      <c r="CM6" s="79" t="s">
        <v>131</v>
      </c>
    </row>
    <row r="7" spans="1:92">
      <c r="Y7">
        <v>5</v>
      </c>
      <c r="Z7" t="s">
        <v>1112</v>
      </c>
      <c r="AA7" s="4">
        <v>44496</v>
      </c>
      <c r="AB7" t="s">
        <v>1422</v>
      </c>
      <c r="AC7" t="s">
        <v>281</v>
      </c>
      <c r="AD7" t="s">
        <v>443</v>
      </c>
      <c r="AE7" t="s">
        <v>1094</v>
      </c>
      <c r="AF7">
        <v>62.74</v>
      </c>
      <c r="AG7">
        <v>246.78</v>
      </c>
      <c r="AH7">
        <v>268.99</v>
      </c>
      <c r="AI7">
        <v>0.2</v>
      </c>
      <c r="AJ7">
        <v>0.5</v>
      </c>
      <c r="AK7">
        <v>11.763</v>
      </c>
      <c r="AL7">
        <v>4.5</v>
      </c>
      <c r="AM7" s="9">
        <v>2.0000000000000001E-4</v>
      </c>
      <c r="AN7" s="9">
        <v>3.0000000000000001E-3</v>
      </c>
      <c r="AO7" t="s">
        <v>1114</v>
      </c>
      <c r="AQ7">
        <v>5</v>
      </c>
      <c r="AR7" t="s">
        <v>1152</v>
      </c>
      <c r="AS7" s="4">
        <v>44498</v>
      </c>
      <c r="AT7" t="s">
        <v>116</v>
      </c>
      <c r="AU7" t="s">
        <v>1151</v>
      </c>
      <c r="AV7" s="8" t="s">
        <v>1161</v>
      </c>
      <c r="AW7" t="s">
        <v>451</v>
      </c>
      <c r="BN7">
        <v>5</v>
      </c>
      <c r="BO7" t="s">
        <v>1130</v>
      </c>
      <c r="BP7" s="4">
        <v>44498</v>
      </c>
      <c r="BQ7" t="s">
        <v>1126</v>
      </c>
      <c r="BR7" t="s">
        <v>1423</v>
      </c>
      <c r="BS7" t="s">
        <v>1123</v>
      </c>
      <c r="BT7" t="s">
        <v>19</v>
      </c>
      <c r="BU7" t="s">
        <v>19</v>
      </c>
      <c r="BV7">
        <v>44.2</v>
      </c>
      <c r="BW7">
        <v>5</v>
      </c>
      <c r="BX7">
        <v>10</v>
      </c>
      <c r="BY7">
        <v>0.2</v>
      </c>
      <c r="BZ7">
        <v>0.5</v>
      </c>
      <c r="CA7">
        <v>0.05</v>
      </c>
      <c r="CB7">
        <v>0.45000000391155498</v>
      </c>
      <c r="CC7">
        <v>2</v>
      </c>
      <c r="CD7" t="s">
        <v>127</v>
      </c>
      <c r="CE7" t="s">
        <v>577</v>
      </c>
      <c r="CF7" t="s">
        <v>129</v>
      </c>
      <c r="CG7">
        <v>0.5</v>
      </c>
      <c r="CH7">
        <v>10000</v>
      </c>
      <c r="CI7">
        <v>162.32</v>
      </c>
      <c r="CJ7" t="s">
        <v>329</v>
      </c>
      <c r="CL7" t="s">
        <v>1498</v>
      </c>
      <c r="CM7" s="79" t="s">
        <v>126</v>
      </c>
    </row>
    <row r="8" spans="1:92">
      <c r="Y8">
        <v>6</v>
      </c>
      <c r="Z8" t="s">
        <v>1113</v>
      </c>
      <c r="AA8" s="4">
        <v>44496</v>
      </c>
      <c r="AB8" t="s">
        <v>1422</v>
      </c>
      <c r="AC8" t="s">
        <v>281</v>
      </c>
      <c r="AD8" t="s">
        <v>443</v>
      </c>
      <c r="AE8" t="s">
        <v>1094</v>
      </c>
      <c r="AF8">
        <v>62.74</v>
      </c>
      <c r="AG8">
        <v>246.78</v>
      </c>
      <c r="AH8">
        <v>268.99</v>
      </c>
      <c r="AI8">
        <v>0.2</v>
      </c>
      <c r="AJ8">
        <v>0.5</v>
      </c>
      <c r="AK8">
        <v>11.763</v>
      </c>
      <c r="AL8">
        <v>4.5</v>
      </c>
      <c r="AM8" s="9">
        <v>2.0000000000000001E-4</v>
      </c>
      <c r="AN8" s="9">
        <v>3.0000000000000001E-3</v>
      </c>
      <c r="AO8" t="s">
        <v>1115</v>
      </c>
      <c r="AQ8">
        <v>6</v>
      </c>
      <c r="AR8" t="s">
        <v>1153</v>
      </c>
      <c r="AS8" s="4">
        <v>44498</v>
      </c>
      <c r="AT8" t="s">
        <v>116</v>
      </c>
      <c r="AU8" t="s">
        <v>1151</v>
      </c>
      <c r="AV8" t="s">
        <v>19</v>
      </c>
      <c r="AW8" t="s">
        <v>468</v>
      </c>
      <c r="BN8">
        <v>6</v>
      </c>
      <c r="BO8" t="s">
        <v>1131</v>
      </c>
      <c r="BP8" s="4">
        <v>44498</v>
      </c>
      <c r="BQ8" t="s">
        <v>1126</v>
      </c>
      <c r="BR8" t="s">
        <v>1423</v>
      </c>
      <c r="BS8" t="s">
        <v>1123</v>
      </c>
      <c r="BT8" t="s">
        <v>19</v>
      </c>
      <c r="BU8" t="s">
        <v>19</v>
      </c>
      <c r="BV8">
        <v>49.4</v>
      </c>
      <c r="BW8">
        <v>5</v>
      </c>
      <c r="BX8">
        <v>10</v>
      </c>
      <c r="BY8">
        <v>0.2</v>
      </c>
      <c r="BZ8">
        <v>0.5</v>
      </c>
      <c r="CA8">
        <v>0.05</v>
      </c>
      <c r="CB8">
        <v>0.45000000391155498</v>
      </c>
      <c r="CC8">
        <v>2</v>
      </c>
      <c r="CD8" t="s">
        <v>127</v>
      </c>
      <c r="CE8" t="s">
        <v>577</v>
      </c>
      <c r="CF8" t="s">
        <v>129</v>
      </c>
      <c r="CG8">
        <v>0.5</v>
      </c>
      <c r="CH8">
        <v>10000</v>
      </c>
      <c r="CI8">
        <v>162.32</v>
      </c>
      <c r="CJ8" t="s">
        <v>329</v>
      </c>
    </row>
    <row r="9" spans="1:92">
      <c r="Y9">
        <v>7</v>
      </c>
      <c r="Z9" t="s">
        <v>1116</v>
      </c>
      <c r="AA9" s="4">
        <v>44496</v>
      </c>
      <c r="AB9" t="s">
        <v>1422</v>
      </c>
      <c r="AC9" t="s">
        <v>281</v>
      </c>
      <c r="AD9" t="s">
        <v>443</v>
      </c>
      <c r="AE9" t="s">
        <v>1094</v>
      </c>
      <c r="AF9">
        <v>62.74</v>
      </c>
      <c r="AG9">
        <v>246.78</v>
      </c>
      <c r="AH9">
        <v>268.99</v>
      </c>
      <c r="AI9">
        <v>0.2</v>
      </c>
      <c r="AJ9">
        <v>0.5</v>
      </c>
      <c r="AK9">
        <v>11.763</v>
      </c>
      <c r="AL9">
        <v>4.5</v>
      </c>
      <c r="AM9" s="9">
        <v>2.0000000000000001E-4</v>
      </c>
      <c r="AN9" s="9">
        <v>3.0000000000000001E-3</v>
      </c>
      <c r="AO9" t="s">
        <v>1117</v>
      </c>
      <c r="AQ9">
        <v>7</v>
      </c>
      <c r="AR9" t="s">
        <v>1154</v>
      </c>
      <c r="AS9" s="4">
        <v>44498</v>
      </c>
      <c r="AT9" t="s">
        <v>158</v>
      </c>
      <c r="AU9" t="s">
        <v>1151</v>
      </c>
      <c r="AV9" t="s">
        <v>1163</v>
      </c>
      <c r="AW9" t="s">
        <v>479</v>
      </c>
      <c r="BN9">
        <v>7</v>
      </c>
      <c r="BO9" t="s">
        <v>1132</v>
      </c>
      <c r="BP9" s="4">
        <v>44498</v>
      </c>
      <c r="BQ9" t="s">
        <v>1126</v>
      </c>
      <c r="BR9" t="s">
        <v>1423</v>
      </c>
      <c r="BS9" t="s">
        <v>1123</v>
      </c>
      <c r="BT9" t="s">
        <v>19</v>
      </c>
      <c r="BU9" t="s">
        <v>19</v>
      </c>
      <c r="BV9">
        <v>54.2</v>
      </c>
      <c r="BW9">
        <v>5</v>
      </c>
      <c r="BX9">
        <v>10</v>
      </c>
      <c r="BY9">
        <v>0.2</v>
      </c>
      <c r="BZ9">
        <v>0.5</v>
      </c>
      <c r="CA9">
        <v>0.05</v>
      </c>
      <c r="CB9">
        <v>0.45000000391155498</v>
      </c>
      <c r="CC9">
        <v>2</v>
      </c>
      <c r="CD9" t="s">
        <v>127</v>
      </c>
      <c r="CE9" t="s">
        <v>577</v>
      </c>
      <c r="CF9" t="s">
        <v>129</v>
      </c>
      <c r="CG9">
        <v>0.5</v>
      </c>
      <c r="CH9">
        <v>10000</v>
      </c>
      <c r="CI9">
        <v>162.32</v>
      </c>
      <c r="CJ9" t="s">
        <v>1155</v>
      </c>
      <c r="CL9" t="s">
        <v>1500</v>
      </c>
      <c r="CM9" t="s">
        <v>1504</v>
      </c>
    </row>
    <row r="10" spans="1:92">
      <c r="Y10">
        <v>8</v>
      </c>
      <c r="Z10" t="s">
        <v>1120</v>
      </c>
      <c r="AA10" s="4">
        <v>44497</v>
      </c>
      <c r="AB10" t="s">
        <v>1422</v>
      </c>
      <c r="AC10" t="s">
        <v>281</v>
      </c>
      <c r="AD10" t="s">
        <v>443</v>
      </c>
      <c r="AE10" t="s">
        <v>1094</v>
      </c>
      <c r="AF10">
        <v>62.74</v>
      </c>
      <c r="AG10">
        <v>246.78</v>
      </c>
      <c r="AH10">
        <v>268.99</v>
      </c>
      <c r="AI10">
        <v>0.2</v>
      </c>
      <c r="AJ10">
        <v>0.5</v>
      </c>
      <c r="AK10">
        <v>11.763</v>
      </c>
      <c r="AL10">
        <v>4.5</v>
      </c>
      <c r="AM10" s="9">
        <v>2.0000000000000001E-4</v>
      </c>
      <c r="AN10" s="9">
        <v>3.0000000000000001E-3</v>
      </c>
      <c r="AO10" t="s">
        <v>511</v>
      </c>
      <c r="AQ10">
        <v>8</v>
      </c>
      <c r="AR10" t="s">
        <v>19</v>
      </c>
      <c r="AS10" s="4">
        <v>44498</v>
      </c>
      <c r="AT10" t="s">
        <v>14</v>
      </c>
      <c r="AU10" t="s">
        <v>1151</v>
      </c>
      <c r="AV10" t="s">
        <v>1164</v>
      </c>
      <c r="AW10" t="s">
        <v>1162</v>
      </c>
      <c r="BN10">
        <v>8</v>
      </c>
      <c r="BO10" t="s">
        <v>1133</v>
      </c>
      <c r="BP10" s="4">
        <v>44498</v>
      </c>
      <c r="BQ10" t="s">
        <v>1126</v>
      </c>
      <c r="BR10" t="s">
        <v>1423</v>
      </c>
      <c r="BS10" t="s">
        <v>1123</v>
      </c>
      <c r="BT10" t="s">
        <v>19</v>
      </c>
      <c r="BU10" t="s">
        <v>19</v>
      </c>
      <c r="BV10">
        <v>60.1</v>
      </c>
      <c r="BW10">
        <v>5</v>
      </c>
      <c r="BX10">
        <v>10</v>
      </c>
      <c r="BY10">
        <v>0.2</v>
      </c>
      <c r="BZ10">
        <v>0.5</v>
      </c>
      <c r="CA10">
        <v>0.05</v>
      </c>
      <c r="CB10">
        <v>0.45000000391155498</v>
      </c>
      <c r="CC10">
        <v>2</v>
      </c>
      <c r="CD10" t="s">
        <v>127</v>
      </c>
      <c r="CE10" t="s">
        <v>577</v>
      </c>
      <c r="CF10" t="s">
        <v>129</v>
      </c>
      <c r="CG10">
        <v>0.5</v>
      </c>
      <c r="CH10">
        <v>10000</v>
      </c>
      <c r="CI10">
        <v>162.32</v>
      </c>
      <c r="CJ10" t="s">
        <v>1155</v>
      </c>
    </row>
    <row r="11" spans="1:92">
      <c r="BN11">
        <v>9</v>
      </c>
      <c r="BO11" t="s">
        <v>1134</v>
      </c>
      <c r="BP11" s="4">
        <v>44498</v>
      </c>
      <c r="BQ11" t="s">
        <v>1126</v>
      </c>
      <c r="BR11" t="s">
        <v>1423</v>
      </c>
      <c r="BS11" t="s">
        <v>1123</v>
      </c>
      <c r="BT11" t="s">
        <v>19</v>
      </c>
      <c r="BU11" t="s">
        <v>19</v>
      </c>
      <c r="BV11">
        <v>65.7</v>
      </c>
      <c r="BW11">
        <v>5</v>
      </c>
      <c r="BX11">
        <v>10</v>
      </c>
      <c r="BY11">
        <v>0.2</v>
      </c>
      <c r="BZ11">
        <v>0.5</v>
      </c>
      <c r="CA11">
        <v>0.05</v>
      </c>
      <c r="CB11">
        <v>0.45000000391155498</v>
      </c>
      <c r="CC11">
        <v>2</v>
      </c>
      <c r="CD11" t="s">
        <v>127</v>
      </c>
      <c r="CE11" t="s">
        <v>577</v>
      </c>
      <c r="CF11" t="s">
        <v>129</v>
      </c>
      <c r="CG11">
        <v>0.5</v>
      </c>
      <c r="CH11">
        <v>10000</v>
      </c>
      <c r="CI11">
        <v>162.32</v>
      </c>
      <c r="CJ11" t="s">
        <v>528</v>
      </c>
    </row>
    <row r="12" spans="1:92">
      <c r="BN12">
        <v>10</v>
      </c>
      <c r="BO12" t="s">
        <v>1135</v>
      </c>
      <c r="BP12" s="4">
        <v>44498</v>
      </c>
      <c r="BQ12" t="s">
        <v>1126</v>
      </c>
      <c r="BR12" t="s">
        <v>1423</v>
      </c>
      <c r="BS12" t="s">
        <v>1123</v>
      </c>
      <c r="BT12" t="s">
        <v>19</v>
      </c>
      <c r="BU12" t="s">
        <v>19</v>
      </c>
      <c r="BV12">
        <v>70.3</v>
      </c>
      <c r="BW12">
        <v>5</v>
      </c>
      <c r="BX12">
        <v>10</v>
      </c>
      <c r="BY12">
        <v>0.2</v>
      </c>
      <c r="BZ12">
        <v>0.5</v>
      </c>
      <c r="CA12">
        <v>0.05</v>
      </c>
      <c r="CB12">
        <v>0.45000000391155498</v>
      </c>
      <c r="CC12">
        <v>2</v>
      </c>
      <c r="CD12" t="s">
        <v>127</v>
      </c>
      <c r="CE12" t="s">
        <v>577</v>
      </c>
      <c r="CF12" t="s">
        <v>129</v>
      </c>
      <c r="CG12">
        <v>0.5</v>
      </c>
      <c r="CH12">
        <v>10000</v>
      </c>
      <c r="CI12">
        <v>162.32</v>
      </c>
      <c r="CJ12" t="s">
        <v>528</v>
      </c>
    </row>
    <row r="13" spans="1:92">
      <c r="BN13">
        <v>11</v>
      </c>
      <c r="BO13" t="s">
        <v>1136</v>
      </c>
      <c r="BP13" s="4">
        <v>44498</v>
      </c>
      <c r="BQ13" t="s">
        <v>1126</v>
      </c>
      <c r="BR13" t="s">
        <v>1423</v>
      </c>
      <c r="BS13" t="s">
        <v>1123</v>
      </c>
      <c r="BT13" t="s">
        <v>19</v>
      </c>
      <c r="BU13" t="s">
        <v>19</v>
      </c>
      <c r="BV13">
        <v>75.599999999999994</v>
      </c>
      <c r="BW13">
        <v>5</v>
      </c>
      <c r="BX13">
        <v>10</v>
      </c>
      <c r="BY13">
        <v>0.2</v>
      </c>
      <c r="BZ13">
        <v>0.5</v>
      </c>
      <c r="CA13">
        <v>0.05</v>
      </c>
      <c r="CB13">
        <v>0.45000000391155498</v>
      </c>
      <c r="CC13">
        <v>2</v>
      </c>
      <c r="CD13" t="s">
        <v>127</v>
      </c>
      <c r="CE13" t="s">
        <v>577</v>
      </c>
      <c r="CF13" t="s">
        <v>129</v>
      </c>
      <c r="CG13">
        <v>0.5</v>
      </c>
      <c r="CH13">
        <v>10000</v>
      </c>
      <c r="CI13">
        <v>162.32</v>
      </c>
      <c r="CJ13" t="s">
        <v>528</v>
      </c>
    </row>
    <row r="14" spans="1:92">
      <c r="BN14">
        <v>12</v>
      </c>
      <c r="BO14" t="s">
        <v>1137</v>
      </c>
      <c r="BP14" s="4">
        <v>44498</v>
      </c>
      <c r="BQ14" t="s">
        <v>1126</v>
      </c>
      <c r="BR14" t="s">
        <v>1423</v>
      </c>
      <c r="BS14" t="s">
        <v>1123</v>
      </c>
      <c r="BT14" t="s">
        <v>19</v>
      </c>
      <c r="BU14" t="s">
        <v>19</v>
      </c>
      <c r="BV14">
        <v>78.8</v>
      </c>
      <c r="BW14">
        <v>5</v>
      </c>
      <c r="BX14">
        <v>10</v>
      </c>
      <c r="BY14">
        <v>0.2</v>
      </c>
      <c r="BZ14">
        <v>0.5</v>
      </c>
      <c r="CA14">
        <v>0.05</v>
      </c>
      <c r="CB14">
        <v>0.45000000391155498</v>
      </c>
      <c r="CC14">
        <v>2</v>
      </c>
      <c r="CD14" t="s">
        <v>127</v>
      </c>
      <c r="CE14" t="s">
        <v>577</v>
      </c>
      <c r="CF14" t="s">
        <v>129</v>
      </c>
      <c r="CG14">
        <v>0.5</v>
      </c>
      <c r="CH14">
        <v>10000</v>
      </c>
      <c r="CI14">
        <v>162.32</v>
      </c>
      <c r="CJ14" t="s">
        <v>528</v>
      </c>
    </row>
    <row r="15" spans="1:92">
      <c r="BN15">
        <v>13</v>
      </c>
      <c r="BO15" t="s">
        <v>1138</v>
      </c>
      <c r="BP15" s="4">
        <v>44498</v>
      </c>
      <c r="BQ15" t="s">
        <v>1126</v>
      </c>
      <c r="BR15" t="s">
        <v>1423</v>
      </c>
      <c r="BS15" t="s">
        <v>1123</v>
      </c>
      <c r="BT15" t="s">
        <v>19</v>
      </c>
      <c r="BU15" t="s">
        <v>19</v>
      </c>
      <c r="BV15">
        <v>84.1</v>
      </c>
      <c r="BW15">
        <v>5</v>
      </c>
      <c r="BX15">
        <v>10</v>
      </c>
      <c r="BY15">
        <v>0.2</v>
      </c>
      <c r="BZ15">
        <v>0.5</v>
      </c>
      <c r="CA15">
        <v>0.05</v>
      </c>
      <c r="CB15">
        <v>0.45000000391155498</v>
      </c>
      <c r="CC15">
        <v>2</v>
      </c>
      <c r="CD15" t="s">
        <v>127</v>
      </c>
      <c r="CE15" t="s">
        <v>577</v>
      </c>
      <c r="CF15" t="s">
        <v>129</v>
      </c>
      <c r="CG15">
        <v>0.5</v>
      </c>
      <c r="CH15">
        <v>10000</v>
      </c>
      <c r="CI15">
        <v>162.32</v>
      </c>
      <c r="CJ15" t="s">
        <v>528</v>
      </c>
    </row>
    <row r="16" spans="1:92">
      <c r="BN16">
        <v>14</v>
      </c>
      <c r="BO16" t="s">
        <v>1139</v>
      </c>
      <c r="BP16" s="4">
        <v>44498</v>
      </c>
      <c r="BQ16" t="s">
        <v>1126</v>
      </c>
      <c r="BR16" t="s">
        <v>1423</v>
      </c>
      <c r="BS16" t="s">
        <v>1123</v>
      </c>
      <c r="BT16" t="s">
        <v>19</v>
      </c>
      <c r="BU16" t="s">
        <v>19</v>
      </c>
      <c r="BV16">
        <v>89.6</v>
      </c>
      <c r="BW16">
        <v>5</v>
      </c>
      <c r="BX16">
        <v>10</v>
      </c>
      <c r="BY16">
        <v>0.2</v>
      </c>
      <c r="BZ16">
        <v>0.5</v>
      </c>
      <c r="CA16">
        <v>0.05</v>
      </c>
      <c r="CB16">
        <v>0.45000000391155498</v>
      </c>
      <c r="CC16">
        <v>2</v>
      </c>
      <c r="CD16" t="s">
        <v>127</v>
      </c>
      <c r="CE16" t="s">
        <v>577</v>
      </c>
      <c r="CF16" t="s">
        <v>129</v>
      </c>
      <c r="CG16">
        <v>0.5</v>
      </c>
      <c r="CH16">
        <v>10000</v>
      </c>
      <c r="CI16">
        <v>162.32</v>
      </c>
      <c r="CJ16" t="s">
        <v>528</v>
      </c>
    </row>
    <row r="17" spans="66:88">
      <c r="BN17">
        <v>15</v>
      </c>
      <c r="BO17" t="s">
        <v>1140</v>
      </c>
      <c r="BP17" s="4">
        <v>44498</v>
      </c>
      <c r="BQ17" t="s">
        <v>1126</v>
      </c>
      <c r="BR17" t="s">
        <v>1423</v>
      </c>
      <c r="BS17" t="s">
        <v>1123</v>
      </c>
      <c r="BT17" t="s">
        <v>19</v>
      </c>
      <c r="BU17" t="s">
        <v>19</v>
      </c>
      <c r="BV17">
        <v>94.4</v>
      </c>
      <c r="BW17">
        <v>5</v>
      </c>
      <c r="BX17">
        <v>10</v>
      </c>
      <c r="BY17">
        <v>0.2</v>
      </c>
      <c r="BZ17">
        <v>0.5</v>
      </c>
      <c r="CA17">
        <v>0.05</v>
      </c>
      <c r="CB17">
        <v>0.45000000391155498</v>
      </c>
      <c r="CC17">
        <v>2</v>
      </c>
      <c r="CD17" t="s">
        <v>127</v>
      </c>
      <c r="CE17" t="s">
        <v>577</v>
      </c>
      <c r="CF17" t="s">
        <v>129</v>
      </c>
      <c r="CG17">
        <v>0.5</v>
      </c>
      <c r="CH17">
        <v>10000</v>
      </c>
      <c r="CI17">
        <v>162.32</v>
      </c>
      <c r="CJ17" t="s">
        <v>528</v>
      </c>
    </row>
    <row r="18" spans="66:88">
      <c r="BN18">
        <v>16</v>
      </c>
      <c r="BO18" t="s">
        <v>1141</v>
      </c>
      <c r="BP18" s="4">
        <v>44498</v>
      </c>
      <c r="BQ18" t="s">
        <v>1126</v>
      </c>
      <c r="BR18" t="s">
        <v>1423</v>
      </c>
      <c r="BS18" t="s">
        <v>1123</v>
      </c>
      <c r="BT18" t="s">
        <v>19</v>
      </c>
      <c r="BU18" t="s">
        <v>19</v>
      </c>
      <c r="BV18">
        <v>100.1</v>
      </c>
      <c r="BW18">
        <v>5</v>
      </c>
      <c r="BX18">
        <v>10</v>
      </c>
      <c r="BY18">
        <v>0.2</v>
      </c>
      <c r="BZ18">
        <v>0.5</v>
      </c>
      <c r="CA18">
        <v>0.05</v>
      </c>
      <c r="CB18">
        <v>0.45000000391155498</v>
      </c>
      <c r="CC18">
        <v>2</v>
      </c>
      <c r="CD18" t="s">
        <v>127</v>
      </c>
      <c r="CE18" t="s">
        <v>577</v>
      </c>
      <c r="CF18" t="s">
        <v>129</v>
      </c>
      <c r="CG18">
        <v>0.5</v>
      </c>
      <c r="CH18">
        <v>10000</v>
      </c>
      <c r="CI18">
        <v>162.32</v>
      </c>
      <c r="CJ18" t="s">
        <v>528</v>
      </c>
    </row>
    <row r="19" spans="66:88">
      <c r="BN19">
        <v>17</v>
      </c>
      <c r="BO19" t="s">
        <v>1142</v>
      </c>
      <c r="BP19" s="4">
        <v>44498</v>
      </c>
      <c r="BQ19" t="s">
        <v>1126</v>
      </c>
      <c r="BR19" t="s">
        <v>1423</v>
      </c>
      <c r="BS19" t="s">
        <v>1123</v>
      </c>
      <c r="BT19" t="s">
        <v>19</v>
      </c>
      <c r="BU19" t="s">
        <v>19</v>
      </c>
      <c r="BV19">
        <v>105.8</v>
      </c>
      <c r="BW19">
        <v>5</v>
      </c>
      <c r="BX19">
        <v>10</v>
      </c>
      <c r="BY19">
        <v>0.2</v>
      </c>
      <c r="BZ19">
        <v>0.5</v>
      </c>
      <c r="CA19">
        <v>0.05</v>
      </c>
      <c r="CB19">
        <v>0.45000000391155498</v>
      </c>
      <c r="CC19">
        <v>2</v>
      </c>
      <c r="CD19" t="s">
        <v>127</v>
      </c>
      <c r="CE19" t="s">
        <v>577</v>
      </c>
      <c r="CF19" t="s">
        <v>129</v>
      </c>
      <c r="CG19">
        <v>0.5</v>
      </c>
      <c r="CH19">
        <v>10000</v>
      </c>
      <c r="CI19">
        <v>162.32</v>
      </c>
      <c r="CJ19" t="s">
        <v>528</v>
      </c>
    </row>
    <row r="20" spans="66:88">
      <c r="BN20">
        <v>18</v>
      </c>
      <c r="BO20" t="s">
        <v>1143</v>
      </c>
      <c r="BP20" s="4">
        <v>44498</v>
      </c>
      <c r="BQ20" t="s">
        <v>1126</v>
      </c>
      <c r="BR20" t="s">
        <v>1423</v>
      </c>
      <c r="BS20" t="s">
        <v>1123</v>
      </c>
      <c r="BT20" t="s">
        <v>19</v>
      </c>
      <c r="BU20" t="s">
        <v>19</v>
      </c>
      <c r="BV20">
        <v>110.7</v>
      </c>
      <c r="BW20">
        <v>5</v>
      </c>
      <c r="BX20">
        <v>10</v>
      </c>
      <c r="BY20">
        <v>0.2</v>
      </c>
      <c r="BZ20">
        <v>0.5</v>
      </c>
      <c r="CA20">
        <v>0.05</v>
      </c>
      <c r="CB20">
        <v>0.45000000391155498</v>
      </c>
      <c r="CC20">
        <v>2</v>
      </c>
      <c r="CD20" t="s">
        <v>127</v>
      </c>
      <c r="CE20" t="s">
        <v>577</v>
      </c>
      <c r="CF20" t="s">
        <v>129</v>
      </c>
      <c r="CG20">
        <v>0.5</v>
      </c>
      <c r="CH20">
        <v>10000</v>
      </c>
      <c r="CI20">
        <v>162.32</v>
      </c>
      <c r="CJ20" t="s">
        <v>528</v>
      </c>
    </row>
    <row r="21" spans="66:88">
      <c r="BN21">
        <v>19</v>
      </c>
      <c r="BO21" t="s">
        <v>1144</v>
      </c>
      <c r="BP21" s="4">
        <v>44498</v>
      </c>
      <c r="BQ21" t="s">
        <v>1126</v>
      </c>
      <c r="BR21" t="s">
        <v>1423</v>
      </c>
      <c r="BS21" t="s">
        <v>1123</v>
      </c>
      <c r="BT21" t="s">
        <v>19</v>
      </c>
      <c r="BU21" t="s">
        <v>19</v>
      </c>
      <c r="BV21">
        <v>116</v>
      </c>
      <c r="BW21">
        <v>5</v>
      </c>
      <c r="BX21">
        <v>10</v>
      </c>
      <c r="BY21">
        <v>0.2</v>
      </c>
      <c r="BZ21">
        <v>0.5</v>
      </c>
      <c r="CA21">
        <v>0.05</v>
      </c>
      <c r="CB21">
        <v>0.45000000391155498</v>
      </c>
      <c r="CC21">
        <v>2</v>
      </c>
      <c r="CD21" t="s">
        <v>127</v>
      </c>
      <c r="CE21" t="s">
        <v>577</v>
      </c>
      <c r="CF21" t="s">
        <v>129</v>
      </c>
      <c r="CG21">
        <v>0.5</v>
      </c>
      <c r="CH21">
        <v>10000</v>
      </c>
      <c r="CI21">
        <v>162.32</v>
      </c>
      <c r="CJ21" t="s">
        <v>1157</v>
      </c>
    </row>
    <row r="22" spans="66:88">
      <c r="BN22">
        <v>20</v>
      </c>
      <c r="BO22" t="s">
        <v>1145</v>
      </c>
      <c r="BP22" s="4">
        <v>44498</v>
      </c>
      <c r="BQ22" t="s">
        <v>1126</v>
      </c>
      <c r="BR22" t="s">
        <v>1423</v>
      </c>
      <c r="BS22" t="s">
        <v>1123</v>
      </c>
      <c r="BT22" t="s">
        <v>19</v>
      </c>
      <c r="BU22" t="s">
        <v>19</v>
      </c>
      <c r="BV22">
        <v>120.3</v>
      </c>
      <c r="BW22">
        <v>5</v>
      </c>
      <c r="BX22">
        <v>10</v>
      </c>
      <c r="BY22">
        <v>0.2</v>
      </c>
      <c r="BZ22">
        <v>0.5</v>
      </c>
      <c r="CA22">
        <v>0.05</v>
      </c>
      <c r="CB22">
        <v>0.45000000391155498</v>
      </c>
      <c r="CC22">
        <v>2</v>
      </c>
      <c r="CD22" t="s">
        <v>127</v>
      </c>
      <c r="CE22" t="s">
        <v>577</v>
      </c>
      <c r="CF22" t="s">
        <v>129</v>
      </c>
      <c r="CG22">
        <v>0.5</v>
      </c>
      <c r="CH22">
        <v>10000</v>
      </c>
      <c r="CI22">
        <v>162.32</v>
      </c>
      <c r="CJ22" t="s">
        <v>1157</v>
      </c>
    </row>
    <row r="23" spans="66:88">
      <c r="BN23">
        <v>21</v>
      </c>
      <c r="BO23" t="s">
        <v>1146</v>
      </c>
      <c r="BP23" s="4">
        <v>44498</v>
      </c>
      <c r="BQ23" t="s">
        <v>1126</v>
      </c>
      <c r="BR23" t="s">
        <v>1423</v>
      </c>
      <c r="BS23" t="s">
        <v>1123</v>
      </c>
      <c r="BT23" t="s">
        <v>19</v>
      </c>
      <c r="BU23" t="s">
        <v>19</v>
      </c>
      <c r="BV23">
        <v>126.6</v>
      </c>
      <c r="BW23">
        <v>5</v>
      </c>
      <c r="BX23">
        <v>10</v>
      </c>
      <c r="BY23">
        <v>0.2</v>
      </c>
      <c r="BZ23">
        <v>0.5</v>
      </c>
      <c r="CA23">
        <v>0.05</v>
      </c>
      <c r="CB23">
        <v>0.45000000391155498</v>
      </c>
      <c r="CC23">
        <v>2</v>
      </c>
      <c r="CD23" t="s">
        <v>127</v>
      </c>
      <c r="CE23" t="s">
        <v>577</v>
      </c>
      <c r="CF23" t="s">
        <v>129</v>
      </c>
      <c r="CG23">
        <v>0.5</v>
      </c>
      <c r="CH23">
        <v>10000</v>
      </c>
      <c r="CI23">
        <v>162.32</v>
      </c>
      <c r="CJ23" t="s">
        <v>1157</v>
      </c>
    </row>
    <row r="24" spans="66:88">
      <c r="BN24">
        <v>22</v>
      </c>
      <c r="BO24" t="s">
        <v>1147</v>
      </c>
      <c r="BP24" s="4">
        <v>44498</v>
      </c>
      <c r="BQ24" t="s">
        <v>1126</v>
      </c>
      <c r="BR24" t="s">
        <v>1423</v>
      </c>
      <c r="BS24" t="s">
        <v>1123</v>
      </c>
      <c r="BT24" t="s">
        <v>19</v>
      </c>
      <c r="BU24" t="s">
        <v>19</v>
      </c>
      <c r="BV24">
        <v>131.30000000000001</v>
      </c>
      <c r="BW24">
        <v>5</v>
      </c>
      <c r="BX24">
        <v>10</v>
      </c>
      <c r="BY24">
        <v>0.2</v>
      </c>
      <c r="BZ24">
        <v>0.5</v>
      </c>
      <c r="CA24">
        <v>0.05</v>
      </c>
      <c r="CB24">
        <v>0.45000000391155498</v>
      </c>
      <c r="CC24">
        <v>2</v>
      </c>
      <c r="CD24" t="s">
        <v>127</v>
      </c>
      <c r="CE24" t="s">
        <v>577</v>
      </c>
      <c r="CF24" t="s">
        <v>129</v>
      </c>
      <c r="CG24">
        <v>0.5</v>
      </c>
      <c r="CH24">
        <v>10000</v>
      </c>
      <c r="CI24">
        <v>162.32</v>
      </c>
      <c r="CJ24" t="s">
        <v>1157</v>
      </c>
    </row>
    <row r="25" spans="66:88">
      <c r="BN25">
        <v>23</v>
      </c>
      <c r="BO25" t="s">
        <v>1148</v>
      </c>
      <c r="BP25" s="4">
        <v>44498</v>
      </c>
      <c r="BQ25" t="s">
        <v>1126</v>
      </c>
      <c r="BR25" t="s">
        <v>1423</v>
      </c>
      <c r="BS25" t="s">
        <v>1123</v>
      </c>
      <c r="BT25" t="s">
        <v>19</v>
      </c>
      <c r="BU25" t="s">
        <v>19</v>
      </c>
      <c r="BV25">
        <v>136.30000000000001</v>
      </c>
      <c r="BW25">
        <v>5</v>
      </c>
      <c r="BX25">
        <v>10</v>
      </c>
      <c r="BY25">
        <v>0.2</v>
      </c>
      <c r="BZ25">
        <v>0.5</v>
      </c>
      <c r="CA25">
        <v>0.05</v>
      </c>
      <c r="CB25">
        <v>0.45000000391155498</v>
      </c>
      <c r="CC25">
        <v>2</v>
      </c>
      <c r="CD25" t="s">
        <v>127</v>
      </c>
      <c r="CE25" t="s">
        <v>577</v>
      </c>
      <c r="CF25" t="s">
        <v>129</v>
      </c>
      <c r="CG25">
        <v>0.5</v>
      </c>
      <c r="CH25">
        <v>10000</v>
      </c>
      <c r="CI25">
        <v>162.32</v>
      </c>
      <c r="CJ25" t="s">
        <v>1158</v>
      </c>
    </row>
    <row r="26" spans="66:88">
      <c r="BN26">
        <v>24</v>
      </c>
      <c r="BO26" t="s">
        <v>1156</v>
      </c>
      <c r="BP26" s="4">
        <v>44498</v>
      </c>
      <c r="BQ26" t="s">
        <v>1126</v>
      </c>
      <c r="BR26" t="s">
        <v>1423</v>
      </c>
      <c r="BS26" t="s">
        <v>1123</v>
      </c>
      <c r="BT26" t="s">
        <v>19</v>
      </c>
      <c r="BU26" t="s">
        <v>19</v>
      </c>
      <c r="BV26">
        <v>140.6</v>
      </c>
      <c r="BW26">
        <v>5</v>
      </c>
      <c r="BX26">
        <v>10</v>
      </c>
      <c r="BY26">
        <v>0.2</v>
      </c>
      <c r="BZ26">
        <v>0.5</v>
      </c>
      <c r="CA26">
        <v>0.05</v>
      </c>
      <c r="CB26">
        <v>0.45000000391155498</v>
      </c>
      <c r="CC26">
        <v>2</v>
      </c>
      <c r="CD26" t="s">
        <v>127</v>
      </c>
      <c r="CE26" t="s">
        <v>577</v>
      </c>
      <c r="CF26" t="s">
        <v>129</v>
      </c>
      <c r="CG26">
        <v>0.5</v>
      </c>
      <c r="CH26">
        <v>10000</v>
      </c>
      <c r="CI26">
        <v>162.32</v>
      </c>
      <c r="CJ26" t="s">
        <v>1158</v>
      </c>
    </row>
  </sheetData>
  <mergeCells count="7">
    <mergeCell ref="CL1:CN1"/>
    <mergeCell ref="A1:G1"/>
    <mergeCell ref="I1:W1"/>
    <mergeCell ref="Y1:AO1"/>
    <mergeCell ref="AQ1:AW1"/>
    <mergeCell ref="AY1:BL1"/>
    <mergeCell ref="BN1:CJ1"/>
  </mergeCells>
  <phoneticPr fontId="6" type="noConversion"/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63B8-36C7-F84B-B007-E1CB58BCF9CF}">
  <dimension ref="A1:CN28"/>
  <sheetViews>
    <sheetView topLeftCell="BR1" zoomScale="70" zoomScaleNormal="70" workbookViewId="0">
      <selection activeCell="CL23" sqref="CL23"/>
    </sheetView>
  </sheetViews>
  <sheetFormatPr defaultRowHeight="15"/>
  <cols>
    <col min="1" max="1" width="5.5703125" customWidth="1"/>
    <col min="2" max="2" width="16" bestFit="1" customWidth="1"/>
    <col min="3" max="3" width="10.7109375" bestFit="1" customWidth="1"/>
    <col min="4" max="4" width="8.5703125" bestFit="1" customWidth="1"/>
    <col min="5" max="5" width="8.85546875" bestFit="1" customWidth="1"/>
    <col min="6" max="6" width="12.7109375" bestFit="1" customWidth="1"/>
    <col min="7" max="7" width="20.85546875" bestFit="1" customWidth="1"/>
    <col min="8" max="8" width="8.5703125" bestFit="1" customWidth="1"/>
    <col min="9" max="9" width="6" bestFit="1" customWidth="1"/>
    <col min="10" max="10" width="13.85546875" bestFit="1" customWidth="1"/>
    <col min="11" max="11" width="10.85546875" bestFit="1" customWidth="1"/>
    <col min="12" max="12" width="13" bestFit="1" customWidth="1"/>
    <col min="13" max="13" width="11.7109375" bestFit="1" customWidth="1"/>
    <col min="14" max="14" width="12.85546875" bestFit="1" customWidth="1"/>
    <col min="15" max="15" width="12.42578125" bestFit="1" customWidth="1"/>
    <col min="16" max="16" width="10.140625" bestFit="1" customWidth="1"/>
    <col min="17" max="17" width="11.85546875" bestFit="1" customWidth="1"/>
    <col min="18" max="18" width="8.5703125" bestFit="1" customWidth="1"/>
    <col min="19" max="19" width="17.140625" bestFit="1" customWidth="1"/>
    <col min="20" max="20" width="14" bestFit="1" customWidth="1"/>
    <col min="21" max="21" width="17.42578125" bestFit="1" customWidth="1"/>
    <col min="22" max="22" width="17.5703125" bestFit="1" customWidth="1"/>
    <col min="23" max="23" width="31.85546875" bestFit="1" customWidth="1"/>
    <col min="26" max="26" width="13.85546875" bestFit="1" customWidth="1"/>
    <col min="27" max="27" width="11.85546875" bestFit="1" customWidth="1"/>
    <col min="28" max="28" width="13" bestFit="1" customWidth="1"/>
    <col min="29" max="29" width="11.7109375" bestFit="1" customWidth="1"/>
    <col min="30" max="30" width="12.7109375" customWidth="1"/>
    <col min="31" max="31" width="13.85546875" bestFit="1" customWidth="1"/>
    <col min="32" max="32" width="12.42578125" customWidth="1"/>
    <col min="33" max="33" width="20.28515625" bestFit="1" customWidth="1"/>
    <col min="34" max="34" width="21" bestFit="1" customWidth="1"/>
    <col min="35" max="35" width="17.140625" bestFit="1" customWidth="1"/>
    <col min="36" max="36" width="14" bestFit="1" customWidth="1"/>
    <col min="37" max="37" width="16.42578125" customWidth="1"/>
    <col min="38" max="38" width="16" bestFit="1" customWidth="1"/>
    <col min="39" max="39" width="12.140625" customWidth="1"/>
    <col min="40" max="40" width="12" customWidth="1"/>
    <col min="41" max="41" width="65.7109375" bestFit="1" customWidth="1"/>
    <col min="42" max="42" width="12.7109375" customWidth="1"/>
    <col min="43" max="43" width="5.42578125" customWidth="1"/>
    <col min="44" max="44" width="13.85546875" bestFit="1" customWidth="1"/>
    <col min="45" max="46" width="10.85546875" bestFit="1" customWidth="1"/>
    <col min="47" max="47" width="13.85546875" bestFit="1" customWidth="1"/>
    <col min="48" max="48" width="18.28515625" bestFit="1" customWidth="1"/>
    <col min="49" max="49" width="26" bestFit="1" customWidth="1"/>
    <col min="51" max="51" width="5.42578125" customWidth="1"/>
    <col min="52" max="52" width="13.85546875" bestFit="1" customWidth="1"/>
    <col min="53" max="53" width="10.85546875" bestFit="1" customWidth="1"/>
    <col min="54" max="54" width="8.5703125" bestFit="1" customWidth="1"/>
    <col min="55" max="55" width="12.7109375" bestFit="1" customWidth="1"/>
    <col min="56" max="56" width="11.7109375" bestFit="1" customWidth="1"/>
    <col min="57" max="57" width="9.28515625" bestFit="1" customWidth="1"/>
    <col min="58" max="58" width="12.28515625" bestFit="1" customWidth="1"/>
    <col min="59" max="59" width="10.140625" bestFit="1" customWidth="1"/>
    <col min="60" max="60" width="20.5703125" bestFit="1" customWidth="1"/>
    <col min="61" max="61" width="13.85546875" bestFit="1" customWidth="1"/>
    <col min="62" max="62" width="17.28515625" bestFit="1" customWidth="1"/>
    <col min="63" max="63" width="14" bestFit="1" customWidth="1"/>
    <col min="64" max="64" width="19" bestFit="1" customWidth="1"/>
    <col min="66" max="66" width="6" bestFit="1" customWidth="1"/>
    <col min="67" max="67" width="13.85546875" bestFit="1" customWidth="1"/>
    <col min="68" max="68" width="11.85546875" bestFit="1" customWidth="1"/>
    <col min="69" max="69" width="17" bestFit="1" customWidth="1"/>
    <col min="70" max="70" width="17" customWidth="1"/>
    <col min="71" max="71" width="7.5703125" bestFit="1" customWidth="1"/>
    <col min="72" max="72" width="9.5703125" bestFit="1" customWidth="1"/>
    <col min="73" max="73" width="9.28515625" bestFit="1" customWidth="1"/>
    <col min="74" max="74" width="12.140625" bestFit="1" customWidth="1"/>
    <col min="75" max="75" width="11.85546875" bestFit="1" customWidth="1"/>
    <col min="76" max="76" width="14.7109375" bestFit="1" customWidth="1"/>
    <col min="77" max="77" width="11.85546875" bestFit="1" customWidth="1"/>
    <col min="78" max="78" width="14" bestFit="1" customWidth="1"/>
    <col min="79" max="79" width="15" bestFit="1" customWidth="1"/>
    <col min="80" max="80" width="19.85546875" bestFit="1" customWidth="1"/>
    <col min="81" max="81" width="8.85546875" bestFit="1" customWidth="1"/>
    <col min="82" max="82" width="13" customWidth="1"/>
    <col min="83" max="83" width="15" customWidth="1"/>
    <col min="84" max="84" width="9.42578125" customWidth="1"/>
    <col min="86" max="86" width="15.5703125" bestFit="1" customWidth="1"/>
    <col min="87" max="87" width="11.85546875" bestFit="1" customWidth="1"/>
    <col min="88" max="88" width="37.42578125" bestFit="1" customWidth="1"/>
    <col min="90" max="90" width="16" bestFit="1" customWidth="1"/>
    <col min="91" max="91" width="21.5703125" bestFit="1" customWidth="1"/>
  </cols>
  <sheetData>
    <row r="1" spans="1:92" ht="19.5" thickBot="1">
      <c r="A1" s="92" t="s">
        <v>9</v>
      </c>
      <c r="B1" s="93"/>
      <c r="C1" s="93"/>
      <c r="D1" s="93"/>
      <c r="E1" s="93"/>
      <c r="F1" s="93"/>
      <c r="G1" s="94"/>
      <c r="H1" s="1"/>
      <c r="I1" s="92" t="s">
        <v>10</v>
      </c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4"/>
      <c r="Y1" s="92" t="s">
        <v>48</v>
      </c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4"/>
      <c r="AQ1" s="92" t="s">
        <v>49</v>
      </c>
      <c r="AR1" s="93"/>
      <c r="AS1" s="93"/>
      <c r="AT1" s="93"/>
      <c r="AU1" s="93"/>
      <c r="AV1" s="93"/>
      <c r="AW1" s="93"/>
      <c r="AY1" s="89" t="s">
        <v>13</v>
      </c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1"/>
      <c r="BN1" s="89" t="s">
        <v>50</v>
      </c>
      <c r="BO1" s="90"/>
      <c r="BP1" s="90"/>
      <c r="BQ1" s="90"/>
      <c r="BR1" s="90"/>
      <c r="BS1" s="90"/>
      <c r="BT1" s="90"/>
      <c r="BU1" s="90"/>
      <c r="BV1" s="90"/>
      <c r="BW1" s="90"/>
      <c r="BX1" s="90"/>
      <c r="BY1" s="90"/>
      <c r="BZ1" s="90"/>
      <c r="CA1" s="90"/>
      <c r="CB1" s="90"/>
      <c r="CC1" s="90"/>
      <c r="CD1" s="90"/>
      <c r="CE1" s="90"/>
      <c r="CF1" s="90"/>
      <c r="CG1" s="90"/>
      <c r="CH1" s="90"/>
      <c r="CI1" s="90"/>
      <c r="CJ1" s="91"/>
      <c r="CL1" s="89" t="s">
        <v>430</v>
      </c>
      <c r="CM1" s="90"/>
      <c r="CN1" s="91"/>
    </row>
    <row r="2" spans="1:92">
      <c r="A2" s="5" t="s">
        <v>2</v>
      </c>
      <c r="B2" s="5" t="s">
        <v>51</v>
      </c>
      <c r="C2" s="5" t="s">
        <v>52</v>
      </c>
      <c r="D2" s="5" t="s">
        <v>53</v>
      </c>
      <c r="E2" s="5" t="s">
        <v>54</v>
      </c>
      <c r="F2" s="5" t="s">
        <v>55</v>
      </c>
      <c r="G2" s="5" t="s">
        <v>56</v>
      </c>
      <c r="H2" s="2"/>
      <c r="I2" s="5" t="s">
        <v>2</v>
      </c>
      <c r="J2" s="5" t="s">
        <v>51</v>
      </c>
      <c r="K2" s="5" t="s">
        <v>52</v>
      </c>
      <c r="L2" s="5" t="s">
        <v>57</v>
      </c>
      <c r="M2" s="5" t="s">
        <v>58</v>
      </c>
      <c r="N2" s="5" t="s">
        <v>55</v>
      </c>
      <c r="O2" s="5" t="s">
        <v>59</v>
      </c>
      <c r="P2" s="5" t="s">
        <v>60</v>
      </c>
      <c r="Q2" s="5" t="s">
        <v>61</v>
      </c>
      <c r="R2" s="5" t="s">
        <v>62</v>
      </c>
      <c r="S2" s="5" t="s">
        <v>63</v>
      </c>
      <c r="T2" s="5" t="s">
        <v>69</v>
      </c>
      <c r="U2" s="5" t="s">
        <v>65</v>
      </c>
      <c r="V2" s="5" t="s">
        <v>431</v>
      </c>
      <c r="W2" s="2" t="s">
        <v>56</v>
      </c>
      <c r="Y2" s="5" t="s">
        <v>2</v>
      </c>
      <c r="Z2" s="5" t="s">
        <v>51</v>
      </c>
      <c r="AA2" s="5" t="s">
        <v>52</v>
      </c>
      <c r="AB2" s="5" t="s">
        <v>57</v>
      </c>
      <c r="AC2" s="5" t="s">
        <v>58</v>
      </c>
      <c r="AD2" s="5" t="s">
        <v>55</v>
      </c>
      <c r="AE2" s="5" t="s">
        <v>59</v>
      </c>
      <c r="AF2" s="5" t="s">
        <v>60</v>
      </c>
      <c r="AG2" s="5" t="s">
        <v>67</v>
      </c>
      <c r="AH2" s="5" t="s">
        <v>68</v>
      </c>
      <c r="AI2" s="5" t="s">
        <v>63</v>
      </c>
      <c r="AJ2" s="5" t="s">
        <v>69</v>
      </c>
      <c r="AK2" s="5" t="s">
        <v>65</v>
      </c>
      <c r="AL2" s="5" t="s">
        <v>70</v>
      </c>
      <c r="AM2" s="5" t="s">
        <v>71</v>
      </c>
      <c r="AN2" s="5" t="s">
        <v>72</v>
      </c>
      <c r="AO2" s="5" t="s">
        <v>56</v>
      </c>
      <c r="AQ2" s="5" t="s">
        <v>2</v>
      </c>
      <c r="AR2" s="5" t="s">
        <v>51</v>
      </c>
      <c r="AS2" s="5" t="s">
        <v>52</v>
      </c>
      <c r="AT2" s="5" t="s">
        <v>73</v>
      </c>
      <c r="AU2" s="5" t="s">
        <v>74</v>
      </c>
      <c r="AV2" s="5" t="s">
        <v>432</v>
      </c>
      <c r="AW2" s="5" t="s">
        <v>56</v>
      </c>
      <c r="AY2" t="s">
        <v>2</v>
      </c>
      <c r="AZ2" t="s">
        <v>51</v>
      </c>
      <c r="BA2" t="s">
        <v>76</v>
      </c>
      <c r="BB2" t="s">
        <v>77</v>
      </c>
      <c r="BC2" t="s">
        <v>55</v>
      </c>
      <c r="BD2" t="s">
        <v>66</v>
      </c>
      <c r="BE2" t="s">
        <v>78</v>
      </c>
      <c r="BF2" t="s">
        <v>74</v>
      </c>
      <c r="BG2" t="s">
        <v>60</v>
      </c>
      <c r="BH2" t="s">
        <v>67</v>
      </c>
      <c r="BI2" t="s">
        <v>79</v>
      </c>
      <c r="BJ2" t="s">
        <v>63</v>
      </c>
      <c r="BK2" t="s">
        <v>69</v>
      </c>
      <c r="BL2" t="s">
        <v>56</v>
      </c>
      <c r="BN2" t="s">
        <v>2</v>
      </c>
      <c r="BO2" t="s">
        <v>80</v>
      </c>
      <c r="BP2" t="s">
        <v>52</v>
      </c>
      <c r="BQ2" t="s">
        <v>81</v>
      </c>
      <c r="BR2" t="s">
        <v>73</v>
      </c>
      <c r="BS2" t="s">
        <v>82</v>
      </c>
      <c r="BT2" t="s">
        <v>83</v>
      </c>
      <c r="BU2" t="s">
        <v>84</v>
      </c>
      <c r="BV2" t="s">
        <v>85</v>
      </c>
      <c r="BW2" t="s">
        <v>86</v>
      </c>
      <c r="BX2" t="s">
        <v>645</v>
      </c>
      <c r="BY2" t="s">
        <v>88</v>
      </c>
      <c r="BZ2" t="s">
        <v>89</v>
      </c>
      <c r="CA2" t="s">
        <v>90</v>
      </c>
      <c r="CB2" t="s">
        <v>1499</v>
      </c>
      <c r="CC2" t="s">
        <v>92</v>
      </c>
      <c r="CD2" t="s">
        <v>93</v>
      </c>
      <c r="CE2" t="s">
        <v>94</v>
      </c>
      <c r="CF2" t="s">
        <v>95</v>
      </c>
      <c r="CG2" t="s">
        <v>96</v>
      </c>
      <c r="CH2" t="s">
        <v>1497</v>
      </c>
      <c r="CI2" t="s">
        <v>1495</v>
      </c>
      <c r="CJ2" t="s">
        <v>56</v>
      </c>
      <c r="CL2" t="s">
        <v>434</v>
      </c>
      <c r="CM2" t="s">
        <v>435</v>
      </c>
      <c r="CN2" s="11" t="s">
        <v>436</v>
      </c>
    </row>
    <row r="3" spans="1:92">
      <c r="A3">
        <v>1</v>
      </c>
      <c r="B3" t="s">
        <v>646</v>
      </c>
      <c r="C3" s="4">
        <v>44446</v>
      </c>
      <c r="D3" t="s">
        <v>100</v>
      </c>
      <c r="E3" t="s">
        <v>438</v>
      </c>
      <c r="F3" t="s">
        <v>439</v>
      </c>
      <c r="G3" t="s">
        <v>647</v>
      </c>
      <c r="H3" s="3"/>
      <c r="I3">
        <v>1</v>
      </c>
      <c r="J3" t="s">
        <v>648</v>
      </c>
      <c r="K3" s="4">
        <v>44447</v>
      </c>
      <c r="L3" t="s">
        <v>105</v>
      </c>
      <c r="M3" t="s">
        <v>442</v>
      </c>
      <c r="N3" t="s">
        <v>443</v>
      </c>
      <c r="O3" t="s">
        <v>444</v>
      </c>
      <c r="P3">
        <v>72.28</v>
      </c>
      <c r="Q3">
        <f>Table4820[[#This Row],[Drive-Freq '[kHz']]]/0.99</f>
        <v>301.06262626262628</v>
      </c>
      <c r="R3">
        <v>20</v>
      </c>
      <c r="S3">
        <v>0.15</v>
      </c>
      <c r="T3">
        <v>0.5</v>
      </c>
      <c r="U3">
        <v>298.05200000000002</v>
      </c>
      <c r="V3">
        <v>31.96</v>
      </c>
      <c r="W3" s="3" t="s">
        <v>649</v>
      </c>
      <c r="Y3">
        <v>1</v>
      </c>
      <c r="Z3" t="s">
        <v>650</v>
      </c>
      <c r="AA3" s="4">
        <v>44447</v>
      </c>
      <c r="AB3" t="s">
        <v>1422</v>
      </c>
      <c r="AC3" t="s">
        <v>447</v>
      </c>
      <c r="AD3" t="s">
        <v>443</v>
      </c>
      <c r="AE3" t="s">
        <v>444</v>
      </c>
      <c r="AF3">
        <v>72.28</v>
      </c>
      <c r="AG3">
        <v>80.48</v>
      </c>
      <c r="AH3">
        <v>87.72</v>
      </c>
      <c r="AI3">
        <v>0.15</v>
      </c>
      <c r="AJ3">
        <v>0.7</v>
      </c>
      <c r="AK3">
        <v>11763</v>
      </c>
      <c r="AL3">
        <v>3.5</v>
      </c>
      <c r="AM3" s="9">
        <v>2.0000000000000001E-4</v>
      </c>
      <c r="AN3" s="9">
        <v>3.0000000000000001E-3</v>
      </c>
      <c r="AO3" t="s">
        <v>651</v>
      </c>
      <c r="AQ3">
        <v>1</v>
      </c>
      <c r="AR3" t="s">
        <v>652</v>
      </c>
      <c r="AS3" s="4">
        <v>44447</v>
      </c>
      <c r="AT3" t="s">
        <v>116</v>
      </c>
      <c r="AU3" t="s">
        <v>444</v>
      </c>
      <c r="AV3" s="8" t="s">
        <v>653</v>
      </c>
      <c r="AW3" t="s">
        <v>654</v>
      </c>
      <c r="AY3">
        <v>1</v>
      </c>
      <c r="AZ3" t="s">
        <v>655</v>
      </c>
      <c r="BA3" s="4">
        <v>44447</v>
      </c>
      <c r="BB3" t="s">
        <v>120</v>
      </c>
      <c r="BC3" t="s">
        <v>443</v>
      </c>
      <c r="BD3" t="s">
        <v>524</v>
      </c>
      <c r="BE3" t="s">
        <v>122</v>
      </c>
      <c r="BF3" t="s">
        <v>444</v>
      </c>
      <c r="BG3">
        <v>72.28</v>
      </c>
      <c r="BH3">
        <v>87.72</v>
      </c>
      <c r="BI3">
        <v>50</v>
      </c>
      <c r="BJ3">
        <v>0.3</v>
      </c>
      <c r="BK3">
        <v>0.6</v>
      </c>
      <c r="BL3" t="s">
        <v>656</v>
      </c>
      <c r="BN3">
        <v>1</v>
      </c>
      <c r="BO3" t="s">
        <v>657</v>
      </c>
      <c r="BP3" s="4">
        <v>44449</v>
      </c>
      <c r="BQ3" t="s">
        <v>658</v>
      </c>
      <c r="BR3" t="s">
        <v>82</v>
      </c>
      <c r="BS3">
        <v>1</v>
      </c>
      <c r="BT3">
        <v>2.7073</v>
      </c>
      <c r="BU3">
        <v>2.2408999999999999</v>
      </c>
      <c r="BV3">
        <v>30.8</v>
      </c>
      <c r="BW3">
        <v>5</v>
      </c>
      <c r="BX3">
        <v>10</v>
      </c>
      <c r="BY3">
        <v>0.2</v>
      </c>
      <c r="BZ3">
        <v>0.5</v>
      </c>
      <c r="CA3">
        <v>0.05</v>
      </c>
      <c r="CB3">
        <v>1</v>
      </c>
      <c r="CC3">
        <v>2</v>
      </c>
      <c r="CD3" t="s">
        <v>127</v>
      </c>
      <c r="CE3" t="s">
        <v>128</v>
      </c>
      <c r="CF3" t="s">
        <v>129</v>
      </c>
      <c r="CG3">
        <v>0.5</v>
      </c>
      <c r="CH3">
        <v>0</v>
      </c>
      <c r="CI3">
        <v>1</v>
      </c>
      <c r="CJ3" t="s">
        <v>659</v>
      </c>
    </row>
    <row r="4" spans="1:92">
      <c r="A4">
        <v>2</v>
      </c>
      <c r="B4" t="s">
        <v>660</v>
      </c>
      <c r="C4" s="4">
        <v>44446</v>
      </c>
      <c r="D4" t="s">
        <v>100</v>
      </c>
      <c r="E4" t="s">
        <v>460</v>
      </c>
      <c r="F4" t="s">
        <v>439</v>
      </c>
      <c r="G4" t="s">
        <v>647</v>
      </c>
      <c r="H4" s="3"/>
      <c r="I4">
        <v>2</v>
      </c>
      <c r="J4" t="s">
        <v>661</v>
      </c>
      <c r="K4" s="4">
        <v>44448</v>
      </c>
      <c r="L4" t="s">
        <v>105</v>
      </c>
      <c r="M4" t="s">
        <v>248</v>
      </c>
      <c r="N4" t="s">
        <v>443</v>
      </c>
      <c r="O4" t="s">
        <v>165</v>
      </c>
      <c r="P4" t="s">
        <v>662</v>
      </c>
      <c r="Q4">
        <f>Table4820[[#This Row],[Drive-Freq '[kHz']]]/0.99</f>
        <v>295.83030303030307</v>
      </c>
      <c r="R4">
        <v>20</v>
      </c>
      <c r="S4">
        <v>0.3</v>
      </c>
      <c r="T4">
        <v>0.3</v>
      </c>
      <c r="U4">
        <v>292.87200000000001</v>
      </c>
      <c r="V4">
        <v>30.85</v>
      </c>
      <c r="W4" t="s">
        <v>663</v>
      </c>
      <c r="Y4">
        <v>2</v>
      </c>
      <c r="Z4" t="s">
        <v>664</v>
      </c>
      <c r="AA4" s="4">
        <v>44447</v>
      </c>
      <c r="AB4" t="s">
        <v>1422</v>
      </c>
      <c r="AC4" t="s">
        <v>524</v>
      </c>
      <c r="AD4" t="s">
        <v>443</v>
      </c>
      <c r="AE4" t="s">
        <v>444</v>
      </c>
      <c r="AF4">
        <v>72.28</v>
      </c>
      <c r="AG4">
        <v>80.48</v>
      </c>
      <c r="AH4">
        <v>87.72</v>
      </c>
      <c r="AI4">
        <v>0.25</v>
      </c>
      <c r="AJ4">
        <v>0.7</v>
      </c>
      <c r="AK4">
        <v>11763</v>
      </c>
      <c r="AL4">
        <v>4</v>
      </c>
      <c r="AM4" s="9">
        <v>2.0000000000000001E-4</v>
      </c>
      <c r="AN4" s="9">
        <v>0.01</v>
      </c>
      <c r="AO4" t="s">
        <v>665</v>
      </c>
      <c r="AQ4">
        <v>2</v>
      </c>
      <c r="AR4" t="s">
        <v>666</v>
      </c>
      <c r="AS4" s="4">
        <v>44447</v>
      </c>
      <c r="AT4" t="s">
        <v>158</v>
      </c>
      <c r="AU4" t="s">
        <v>444</v>
      </c>
      <c r="AV4" s="8" t="s">
        <v>667</v>
      </c>
      <c r="AW4" t="s">
        <v>468</v>
      </c>
      <c r="BN4">
        <v>2</v>
      </c>
      <c r="BO4" t="s">
        <v>668</v>
      </c>
      <c r="BP4" s="4">
        <v>44449</v>
      </c>
      <c r="BQ4" t="s">
        <v>658</v>
      </c>
      <c r="BR4" t="s">
        <v>82</v>
      </c>
      <c r="BS4">
        <v>1</v>
      </c>
      <c r="BT4">
        <v>2.7073</v>
      </c>
      <c r="BU4">
        <v>2.2408999999999999</v>
      </c>
      <c r="BV4">
        <v>30.8</v>
      </c>
      <c r="BW4">
        <v>5</v>
      </c>
      <c r="BX4">
        <v>10</v>
      </c>
      <c r="BY4">
        <v>0.1</v>
      </c>
      <c r="BZ4">
        <v>0.5</v>
      </c>
      <c r="CA4">
        <v>0.05</v>
      </c>
      <c r="CB4">
        <v>1</v>
      </c>
      <c r="CC4">
        <v>2</v>
      </c>
      <c r="CD4" t="s">
        <v>127</v>
      </c>
      <c r="CE4" t="s">
        <v>128</v>
      </c>
      <c r="CF4" t="s">
        <v>129</v>
      </c>
      <c r="CG4">
        <v>0.5</v>
      </c>
      <c r="CH4">
        <v>0</v>
      </c>
      <c r="CI4">
        <v>1</v>
      </c>
      <c r="CJ4" t="s">
        <v>669</v>
      </c>
    </row>
    <row r="5" spans="1:92">
      <c r="A5">
        <v>3</v>
      </c>
      <c r="B5" t="s">
        <v>670</v>
      </c>
      <c r="C5" s="4">
        <v>44446</v>
      </c>
      <c r="D5" t="s">
        <v>100</v>
      </c>
      <c r="E5" t="s">
        <v>472</v>
      </c>
      <c r="F5" t="s">
        <v>439</v>
      </c>
      <c r="G5" t="s">
        <v>647</v>
      </c>
      <c r="Y5">
        <v>3</v>
      </c>
      <c r="Z5" t="s">
        <v>671</v>
      </c>
      <c r="AA5" s="4">
        <v>44447</v>
      </c>
      <c r="AB5" t="s">
        <v>1422</v>
      </c>
      <c r="AC5" t="s">
        <v>453</v>
      </c>
      <c r="AD5" t="s">
        <v>443</v>
      </c>
      <c r="AE5" t="s">
        <v>444</v>
      </c>
      <c r="AF5">
        <v>72.28</v>
      </c>
      <c r="AG5">
        <v>80.48</v>
      </c>
      <c r="AH5">
        <v>87.72</v>
      </c>
      <c r="AI5">
        <v>0.3</v>
      </c>
      <c r="AJ5">
        <v>0.7</v>
      </c>
      <c r="AK5">
        <v>11763</v>
      </c>
      <c r="AL5">
        <v>5</v>
      </c>
      <c r="AM5" s="9">
        <v>2.0000000000000001E-4</v>
      </c>
      <c r="AN5" s="9">
        <v>3.0000000000000001E-3</v>
      </c>
      <c r="AO5" t="s">
        <v>672</v>
      </c>
      <c r="AQ5">
        <v>3</v>
      </c>
      <c r="AR5" t="s">
        <v>19</v>
      </c>
      <c r="AS5" s="4">
        <v>44447</v>
      </c>
      <c r="AT5" t="s">
        <v>14</v>
      </c>
      <c r="AU5" t="s">
        <v>444</v>
      </c>
      <c r="AV5" t="s">
        <v>673</v>
      </c>
      <c r="AW5" t="s">
        <v>674</v>
      </c>
      <c r="BN5">
        <v>3</v>
      </c>
      <c r="BO5" t="s">
        <v>675</v>
      </c>
      <c r="BP5" s="4">
        <v>44449</v>
      </c>
      <c r="BQ5" t="s">
        <v>658</v>
      </c>
      <c r="BR5" t="s">
        <v>1423</v>
      </c>
      <c r="BS5" t="s">
        <v>268</v>
      </c>
      <c r="BT5" t="s">
        <v>19</v>
      </c>
      <c r="BU5" t="s">
        <v>19</v>
      </c>
      <c r="BV5">
        <v>30.8</v>
      </c>
      <c r="BW5">
        <v>5</v>
      </c>
      <c r="BX5">
        <v>10</v>
      </c>
      <c r="BY5">
        <v>0.2</v>
      </c>
      <c r="BZ5">
        <v>0.5</v>
      </c>
      <c r="CA5">
        <v>0.05</v>
      </c>
      <c r="CB5">
        <v>0.50000000279396795</v>
      </c>
      <c r="CC5">
        <v>2</v>
      </c>
      <c r="CD5" t="s">
        <v>127</v>
      </c>
      <c r="CE5" t="s">
        <v>128</v>
      </c>
      <c r="CF5" t="s">
        <v>129</v>
      </c>
      <c r="CG5">
        <v>0.5</v>
      </c>
      <c r="CH5">
        <v>15000</v>
      </c>
      <c r="CI5">
        <v>80.501999999999995</v>
      </c>
      <c r="CJ5" t="s">
        <v>676</v>
      </c>
      <c r="CL5" t="s">
        <v>1494</v>
      </c>
      <c r="CM5" s="79" t="s">
        <v>132</v>
      </c>
    </row>
    <row r="6" spans="1:92">
      <c r="A6">
        <v>4</v>
      </c>
      <c r="B6" t="s">
        <v>677</v>
      </c>
      <c r="C6" s="4">
        <v>44446</v>
      </c>
      <c r="D6" t="s">
        <v>100</v>
      </c>
      <c r="E6" t="s">
        <v>483</v>
      </c>
      <c r="F6" t="s">
        <v>439</v>
      </c>
      <c r="G6" t="s">
        <v>647</v>
      </c>
      <c r="Y6">
        <v>4</v>
      </c>
      <c r="Z6" t="s">
        <v>678</v>
      </c>
      <c r="AA6" s="4">
        <v>44447</v>
      </c>
      <c r="AB6" t="s">
        <v>1422</v>
      </c>
      <c r="AC6" t="s">
        <v>453</v>
      </c>
      <c r="AD6" t="s">
        <v>443</v>
      </c>
      <c r="AE6" t="s">
        <v>444</v>
      </c>
      <c r="AF6">
        <v>72.28</v>
      </c>
      <c r="AG6">
        <v>80.48</v>
      </c>
      <c r="AH6">
        <v>87.72</v>
      </c>
      <c r="AI6">
        <v>0.3</v>
      </c>
      <c r="AJ6">
        <v>0.7</v>
      </c>
      <c r="AK6">
        <v>11763</v>
      </c>
      <c r="AL6">
        <v>5</v>
      </c>
      <c r="AM6" s="9">
        <v>2.0000000000000001E-4</v>
      </c>
      <c r="AN6" s="9" t="s">
        <v>679</v>
      </c>
      <c r="AO6" t="s">
        <v>680</v>
      </c>
      <c r="AQ6">
        <v>4</v>
      </c>
      <c r="AR6" t="s">
        <v>681</v>
      </c>
      <c r="AS6" s="4">
        <v>44448</v>
      </c>
      <c r="AT6" t="s">
        <v>116</v>
      </c>
      <c r="AU6" t="s">
        <v>682</v>
      </c>
      <c r="AV6" s="8" t="s">
        <v>683</v>
      </c>
      <c r="AW6" t="s">
        <v>684</v>
      </c>
      <c r="BN6">
        <v>4</v>
      </c>
      <c r="BO6" t="s">
        <v>685</v>
      </c>
      <c r="BP6" s="4">
        <v>44449</v>
      </c>
      <c r="BQ6" t="s">
        <v>658</v>
      </c>
      <c r="BR6" t="s">
        <v>1423</v>
      </c>
      <c r="BS6" t="s">
        <v>268</v>
      </c>
      <c r="BT6" t="s">
        <v>19</v>
      </c>
      <c r="BU6" t="s">
        <v>19</v>
      </c>
      <c r="BV6">
        <v>34.700000000000003</v>
      </c>
      <c r="BW6">
        <v>5</v>
      </c>
      <c r="BX6">
        <v>10</v>
      </c>
      <c r="BY6">
        <v>0.2</v>
      </c>
      <c r="BZ6">
        <v>0.5</v>
      </c>
      <c r="CA6">
        <v>0.05</v>
      </c>
      <c r="CB6">
        <v>0.50000000279396795</v>
      </c>
      <c r="CC6">
        <v>2</v>
      </c>
      <c r="CD6" t="s">
        <v>127</v>
      </c>
      <c r="CE6" t="s">
        <v>128</v>
      </c>
      <c r="CF6" t="s">
        <v>129</v>
      </c>
      <c r="CG6">
        <v>0.5</v>
      </c>
      <c r="CH6">
        <v>15000</v>
      </c>
      <c r="CI6">
        <v>80.501999999999995</v>
      </c>
      <c r="CJ6" t="s">
        <v>686</v>
      </c>
      <c r="CL6" t="s">
        <v>1496</v>
      </c>
      <c r="CM6" s="79" t="s">
        <v>131</v>
      </c>
    </row>
    <row r="7" spans="1:92">
      <c r="Y7">
        <v>5</v>
      </c>
      <c r="Z7" t="s">
        <v>687</v>
      </c>
      <c r="AA7" s="4">
        <v>44447</v>
      </c>
      <c r="AB7" t="s">
        <v>1422</v>
      </c>
      <c r="AC7" t="s">
        <v>503</v>
      </c>
      <c r="AD7" t="s">
        <v>443</v>
      </c>
      <c r="AE7" t="s">
        <v>444</v>
      </c>
      <c r="AF7">
        <v>72.28</v>
      </c>
      <c r="AG7">
        <v>80.48</v>
      </c>
      <c r="AH7">
        <v>87.72</v>
      </c>
      <c r="AI7">
        <v>0.45</v>
      </c>
      <c r="AJ7">
        <v>0.7</v>
      </c>
      <c r="AK7">
        <v>11763</v>
      </c>
      <c r="AL7">
        <v>5</v>
      </c>
      <c r="AM7" s="9">
        <v>2.0000000000000001E-4</v>
      </c>
      <c r="AN7" s="9">
        <v>0.01</v>
      </c>
      <c r="AO7" t="s">
        <v>672</v>
      </c>
      <c r="AQ7">
        <v>5</v>
      </c>
      <c r="AR7" t="s">
        <v>688</v>
      </c>
      <c r="AS7" s="4">
        <v>44448</v>
      </c>
      <c r="AT7" t="s">
        <v>116</v>
      </c>
      <c r="AU7" t="s">
        <v>682</v>
      </c>
      <c r="AV7" s="8" t="s">
        <v>19</v>
      </c>
      <c r="AW7" t="s">
        <v>689</v>
      </c>
      <c r="BN7">
        <v>5</v>
      </c>
      <c r="BO7" t="s">
        <v>690</v>
      </c>
      <c r="BP7" s="4">
        <v>44449</v>
      </c>
      <c r="BQ7" t="s">
        <v>658</v>
      </c>
      <c r="BR7" t="s">
        <v>1423</v>
      </c>
      <c r="BS7" t="s">
        <v>268</v>
      </c>
      <c r="BT7" t="s">
        <v>19</v>
      </c>
      <c r="BU7" t="s">
        <v>19</v>
      </c>
      <c r="BV7">
        <v>39.299999999999997</v>
      </c>
      <c r="BW7">
        <v>5</v>
      </c>
      <c r="BX7">
        <v>10</v>
      </c>
      <c r="BY7">
        <v>0.2</v>
      </c>
      <c r="BZ7">
        <v>0.5</v>
      </c>
      <c r="CA7">
        <v>0.05</v>
      </c>
      <c r="CB7">
        <v>0.50000000279396795</v>
      </c>
      <c r="CC7">
        <v>2</v>
      </c>
      <c r="CD7" t="s">
        <v>127</v>
      </c>
      <c r="CE7" t="s">
        <v>128</v>
      </c>
      <c r="CF7" t="s">
        <v>129</v>
      </c>
      <c r="CG7">
        <v>0.5</v>
      </c>
      <c r="CH7">
        <v>15000</v>
      </c>
      <c r="CI7">
        <v>80.501999999999995</v>
      </c>
      <c r="CJ7" t="s">
        <v>691</v>
      </c>
      <c r="CL7" t="s">
        <v>1498</v>
      </c>
      <c r="CM7" s="79" t="s">
        <v>126</v>
      </c>
    </row>
    <row r="8" spans="1:92">
      <c r="Y8">
        <v>6</v>
      </c>
      <c r="Z8" t="s">
        <v>692</v>
      </c>
      <c r="AA8" s="4">
        <v>44447</v>
      </c>
      <c r="AB8" t="s">
        <v>1422</v>
      </c>
      <c r="AC8" t="s">
        <v>447</v>
      </c>
      <c r="AD8" t="s">
        <v>443</v>
      </c>
      <c r="AE8" t="s">
        <v>444</v>
      </c>
      <c r="AF8">
        <v>72.28</v>
      </c>
      <c r="AG8">
        <v>80.48</v>
      </c>
      <c r="AH8">
        <v>87.72</v>
      </c>
      <c r="AI8">
        <v>0.15</v>
      </c>
      <c r="AJ8">
        <v>0.7</v>
      </c>
      <c r="AK8">
        <v>11763</v>
      </c>
      <c r="AL8">
        <v>3.5</v>
      </c>
      <c r="AM8" s="9">
        <v>2.0000000000000001E-4</v>
      </c>
      <c r="AN8" s="9">
        <v>3.0000000000000001E-3</v>
      </c>
      <c r="AO8" t="s">
        <v>693</v>
      </c>
      <c r="AQ8">
        <v>6</v>
      </c>
      <c r="AR8" t="s">
        <v>694</v>
      </c>
      <c r="AS8" s="4">
        <v>44448</v>
      </c>
      <c r="AT8" t="s">
        <v>158</v>
      </c>
      <c r="AU8" t="s">
        <v>682</v>
      </c>
      <c r="AV8" s="8" t="s">
        <v>695</v>
      </c>
      <c r="AW8" t="s">
        <v>468</v>
      </c>
      <c r="BN8">
        <v>6</v>
      </c>
      <c r="BO8" t="s">
        <v>696</v>
      </c>
      <c r="BP8" s="4">
        <v>44449</v>
      </c>
      <c r="BQ8" t="s">
        <v>658</v>
      </c>
      <c r="BR8" t="s">
        <v>1423</v>
      </c>
      <c r="BS8" t="s">
        <v>268</v>
      </c>
      <c r="BT8" t="s">
        <v>19</v>
      </c>
      <c r="BU8" t="s">
        <v>19</v>
      </c>
      <c r="BV8">
        <v>44.1</v>
      </c>
      <c r="BW8">
        <v>5</v>
      </c>
      <c r="BX8">
        <v>10</v>
      </c>
      <c r="BY8">
        <v>0.2</v>
      </c>
      <c r="BZ8">
        <v>0.5</v>
      </c>
      <c r="CA8">
        <v>0.05</v>
      </c>
      <c r="CB8">
        <v>0.50000000279396795</v>
      </c>
      <c r="CC8">
        <v>2</v>
      </c>
      <c r="CD8" t="s">
        <v>127</v>
      </c>
      <c r="CE8" t="s">
        <v>128</v>
      </c>
      <c r="CF8" t="s">
        <v>129</v>
      </c>
      <c r="CG8">
        <v>0.5</v>
      </c>
      <c r="CH8">
        <v>15000</v>
      </c>
      <c r="CI8">
        <v>80.501999999999995</v>
      </c>
      <c r="CJ8" t="s">
        <v>697</v>
      </c>
    </row>
    <row r="9" spans="1:92">
      <c r="Y9">
        <v>7</v>
      </c>
      <c r="Z9" t="s">
        <v>698</v>
      </c>
      <c r="AA9" s="4">
        <v>44447</v>
      </c>
      <c r="AB9" t="s">
        <v>1422</v>
      </c>
      <c r="AC9" t="s">
        <v>453</v>
      </c>
      <c r="AD9" t="s">
        <v>443</v>
      </c>
      <c r="AE9" t="s">
        <v>444</v>
      </c>
      <c r="AF9">
        <v>72.28</v>
      </c>
      <c r="AG9">
        <v>80.48</v>
      </c>
      <c r="AH9">
        <v>87.72</v>
      </c>
      <c r="AI9">
        <v>0.3</v>
      </c>
      <c r="AJ9">
        <v>0.7</v>
      </c>
      <c r="AK9">
        <v>11763</v>
      </c>
      <c r="AL9">
        <v>5</v>
      </c>
      <c r="AM9" s="9">
        <v>2.0000000000000001E-4</v>
      </c>
      <c r="AN9" s="9">
        <v>3.0000000000000001E-3</v>
      </c>
      <c r="AO9" t="s">
        <v>699</v>
      </c>
      <c r="AQ9">
        <v>7</v>
      </c>
      <c r="AR9" t="s">
        <v>19</v>
      </c>
      <c r="AS9" s="4">
        <v>44448</v>
      </c>
      <c r="AT9" t="s">
        <v>14</v>
      </c>
      <c r="AU9" t="s">
        <v>682</v>
      </c>
      <c r="AV9" t="s">
        <v>700</v>
      </c>
      <c r="AW9" t="s">
        <v>701</v>
      </c>
      <c r="BN9">
        <v>7</v>
      </c>
      <c r="BO9" t="s">
        <v>702</v>
      </c>
      <c r="BP9" s="4">
        <v>44449</v>
      </c>
      <c r="BQ9" t="s">
        <v>658</v>
      </c>
      <c r="BR9" t="s">
        <v>1423</v>
      </c>
      <c r="BS9" t="s">
        <v>268</v>
      </c>
      <c r="BT9" t="s">
        <v>19</v>
      </c>
      <c r="BU9" t="s">
        <v>19</v>
      </c>
      <c r="BV9">
        <v>48.8</v>
      </c>
      <c r="BW9">
        <v>5</v>
      </c>
      <c r="BX9">
        <v>10</v>
      </c>
      <c r="BY9">
        <v>0.2</v>
      </c>
      <c r="BZ9">
        <v>0.5</v>
      </c>
      <c r="CA9">
        <v>0.05</v>
      </c>
      <c r="CB9">
        <v>0.50000000279396795</v>
      </c>
      <c r="CC9">
        <v>2</v>
      </c>
      <c r="CD9" t="s">
        <v>127</v>
      </c>
      <c r="CE9" t="s">
        <v>128</v>
      </c>
      <c r="CF9" t="s">
        <v>129</v>
      </c>
      <c r="CG9">
        <v>0.5</v>
      </c>
      <c r="CH9">
        <v>15000</v>
      </c>
      <c r="CI9">
        <v>80.501999999999995</v>
      </c>
      <c r="CJ9" t="s">
        <v>703</v>
      </c>
      <c r="CL9" t="s">
        <v>1500</v>
      </c>
      <c r="CM9" t="s">
        <v>1505</v>
      </c>
    </row>
    <row r="10" spans="1:92">
      <c r="Y10">
        <v>8</v>
      </c>
      <c r="Z10" t="s">
        <v>704</v>
      </c>
      <c r="AA10" s="4">
        <v>44448</v>
      </c>
      <c r="AB10" t="s">
        <v>1422</v>
      </c>
      <c r="AC10" t="s">
        <v>447</v>
      </c>
      <c r="AD10" t="s">
        <v>443</v>
      </c>
      <c r="AE10" t="s">
        <v>444</v>
      </c>
      <c r="AF10">
        <v>72.28</v>
      </c>
      <c r="AG10">
        <v>80.48</v>
      </c>
      <c r="AH10">
        <v>87.72</v>
      </c>
      <c r="AI10">
        <v>0.15</v>
      </c>
      <c r="AJ10">
        <v>0.7</v>
      </c>
      <c r="AK10">
        <v>11763</v>
      </c>
      <c r="AL10">
        <v>3.5</v>
      </c>
      <c r="AM10" s="9">
        <v>2.0000000000000001E-4</v>
      </c>
      <c r="AN10" s="9">
        <v>3.0000000000000001E-3</v>
      </c>
      <c r="AO10" t="s">
        <v>705</v>
      </c>
      <c r="AQ10">
        <v>8</v>
      </c>
      <c r="AR10" t="s">
        <v>706</v>
      </c>
      <c r="AS10" s="4">
        <v>44448</v>
      </c>
      <c r="AT10" t="s">
        <v>116</v>
      </c>
      <c r="AU10" t="s">
        <v>165</v>
      </c>
      <c r="AV10" s="8" t="s">
        <v>707</v>
      </c>
      <c r="AW10" t="s">
        <v>708</v>
      </c>
      <c r="BN10">
        <v>8</v>
      </c>
      <c r="BO10" t="s">
        <v>709</v>
      </c>
      <c r="BP10" s="4">
        <v>44449</v>
      </c>
      <c r="BQ10" t="s">
        <v>658</v>
      </c>
      <c r="BR10" t="s">
        <v>1423</v>
      </c>
      <c r="BS10" t="s">
        <v>268</v>
      </c>
      <c r="BT10" t="s">
        <v>19</v>
      </c>
      <c r="BU10" t="s">
        <v>19</v>
      </c>
      <c r="BV10">
        <v>54.4</v>
      </c>
      <c r="BW10">
        <v>5</v>
      </c>
      <c r="BX10">
        <v>10</v>
      </c>
      <c r="BY10">
        <v>0.2</v>
      </c>
      <c r="BZ10">
        <v>0.5</v>
      </c>
      <c r="CA10">
        <v>0.05</v>
      </c>
      <c r="CB10">
        <v>0.50000000279396795</v>
      </c>
      <c r="CC10">
        <v>2</v>
      </c>
      <c r="CD10" t="s">
        <v>127</v>
      </c>
      <c r="CE10" t="s">
        <v>128</v>
      </c>
      <c r="CF10" t="s">
        <v>129</v>
      </c>
      <c r="CG10">
        <v>0.5</v>
      </c>
      <c r="CH10">
        <v>15000</v>
      </c>
      <c r="CI10">
        <v>80.501999999999995</v>
      </c>
      <c r="CJ10" t="s">
        <v>710</v>
      </c>
    </row>
    <row r="11" spans="1:92">
      <c r="Y11">
        <v>9</v>
      </c>
      <c r="Z11" t="s">
        <v>711</v>
      </c>
      <c r="AA11" s="4">
        <v>44448</v>
      </c>
      <c r="AB11" t="s">
        <v>1422</v>
      </c>
      <c r="AC11" t="s">
        <v>453</v>
      </c>
      <c r="AD11" t="s">
        <v>443</v>
      </c>
      <c r="AE11" t="s">
        <v>444</v>
      </c>
      <c r="AF11">
        <v>72.28</v>
      </c>
      <c r="AG11">
        <v>80.48</v>
      </c>
      <c r="AH11">
        <v>87.72</v>
      </c>
      <c r="AI11">
        <v>0.3</v>
      </c>
      <c r="AJ11">
        <v>0.7</v>
      </c>
      <c r="AK11">
        <v>11763</v>
      </c>
      <c r="AL11">
        <v>5</v>
      </c>
      <c r="AM11" s="9">
        <v>5.0000000000000001E-4</v>
      </c>
      <c r="AN11" s="9">
        <v>3.0000000000000001E-3</v>
      </c>
      <c r="AO11" t="s">
        <v>712</v>
      </c>
      <c r="AQ11">
        <v>9</v>
      </c>
      <c r="AR11" t="s">
        <v>713</v>
      </c>
      <c r="AS11" s="4">
        <v>44448</v>
      </c>
      <c r="AT11" t="s">
        <v>116</v>
      </c>
      <c r="AU11" t="s">
        <v>165</v>
      </c>
      <c r="AV11" s="8" t="s">
        <v>19</v>
      </c>
      <c r="AW11" t="s">
        <v>714</v>
      </c>
      <c r="BN11">
        <v>9</v>
      </c>
      <c r="BO11" t="s">
        <v>715</v>
      </c>
      <c r="BP11" s="4">
        <v>44449</v>
      </c>
      <c r="BQ11" t="s">
        <v>658</v>
      </c>
      <c r="BR11" t="s">
        <v>1423</v>
      </c>
      <c r="BS11" t="s">
        <v>268</v>
      </c>
      <c r="BT11" t="s">
        <v>19</v>
      </c>
      <c r="BU11" t="s">
        <v>19</v>
      </c>
      <c r="BV11">
        <v>60.1</v>
      </c>
      <c r="BW11">
        <v>5</v>
      </c>
      <c r="BX11">
        <v>10</v>
      </c>
      <c r="BY11">
        <v>0.2</v>
      </c>
      <c r="BZ11">
        <v>0.5</v>
      </c>
      <c r="CA11">
        <v>0.05</v>
      </c>
      <c r="CB11">
        <v>0.50000000279396795</v>
      </c>
      <c r="CC11">
        <v>2</v>
      </c>
      <c r="CD11" t="s">
        <v>127</v>
      </c>
      <c r="CE11" t="s">
        <v>128</v>
      </c>
      <c r="CF11" t="s">
        <v>129</v>
      </c>
      <c r="CG11">
        <v>0.5</v>
      </c>
      <c r="CH11">
        <v>15000</v>
      </c>
      <c r="CI11">
        <v>80.501999999999995</v>
      </c>
      <c r="CJ11" t="s">
        <v>716</v>
      </c>
    </row>
    <row r="12" spans="1:92">
      <c r="Y12">
        <v>10</v>
      </c>
      <c r="Z12" t="s">
        <v>717</v>
      </c>
      <c r="AA12" s="4">
        <v>44448</v>
      </c>
      <c r="AB12" t="s">
        <v>1422</v>
      </c>
      <c r="AC12" t="s">
        <v>453</v>
      </c>
      <c r="AD12" t="s">
        <v>443</v>
      </c>
      <c r="AE12" t="s">
        <v>682</v>
      </c>
      <c r="AF12">
        <v>31.56</v>
      </c>
      <c r="AG12">
        <v>129.22999999999999</v>
      </c>
      <c r="AH12">
        <v>140.86000000000001</v>
      </c>
      <c r="AI12">
        <v>0.15</v>
      </c>
      <c r="AJ12">
        <v>0.5</v>
      </c>
      <c r="AK12">
        <v>11763</v>
      </c>
      <c r="AL12">
        <v>2.5</v>
      </c>
      <c r="AM12" s="9">
        <v>1E-4</v>
      </c>
      <c r="AN12" s="9">
        <v>0.01</v>
      </c>
      <c r="AO12" t="s">
        <v>718</v>
      </c>
      <c r="AQ12">
        <v>10</v>
      </c>
      <c r="AR12" t="s">
        <v>719</v>
      </c>
      <c r="AS12" s="4">
        <v>44448</v>
      </c>
      <c r="AT12" t="s">
        <v>158</v>
      </c>
      <c r="AU12" t="s">
        <v>165</v>
      </c>
      <c r="AV12" s="8" t="s">
        <v>720</v>
      </c>
      <c r="AW12" t="s">
        <v>468</v>
      </c>
      <c r="BN12">
        <v>10</v>
      </c>
      <c r="BO12" t="s">
        <v>721</v>
      </c>
      <c r="BP12" s="4">
        <v>44449</v>
      </c>
      <c r="BQ12" t="s">
        <v>658</v>
      </c>
      <c r="BR12" t="s">
        <v>1423</v>
      </c>
      <c r="BS12" t="s">
        <v>268</v>
      </c>
      <c r="BT12" t="s">
        <v>19</v>
      </c>
      <c r="BU12" t="s">
        <v>19</v>
      </c>
      <c r="BV12">
        <v>64.900000000000006</v>
      </c>
      <c r="BW12">
        <v>5</v>
      </c>
      <c r="BX12">
        <v>10</v>
      </c>
      <c r="BY12">
        <v>0.2</v>
      </c>
      <c r="BZ12">
        <v>0.5</v>
      </c>
      <c r="CA12">
        <v>0.05</v>
      </c>
      <c r="CB12">
        <v>0.50000000279396795</v>
      </c>
      <c r="CC12">
        <v>2</v>
      </c>
      <c r="CD12" t="s">
        <v>127</v>
      </c>
      <c r="CE12" t="s">
        <v>128</v>
      </c>
      <c r="CF12" t="s">
        <v>129</v>
      </c>
      <c r="CG12">
        <v>0.5</v>
      </c>
      <c r="CH12">
        <v>15000</v>
      </c>
      <c r="CI12">
        <v>80.501999999999995</v>
      </c>
      <c r="CJ12" t="s">
        <v>722</v>
      </c>
    </row>
    <row r="13" spans="1:92">
      <c r="Y13">
        <v>11</v>
      </c>
      <c r="Z13" t="s">
        <v>723</v>
      </c>
      <c r="AA13" s="4">
        <v>44448</v>
      </c>
      <c r="AB13" t="s">
        <v>1422</v>
      </c>
      <c r="AC13" t="s">
        <v>724</v>
      </c>
      <c r="AD13" t="s">
        <v>443</v>
      </c>
      <c r="AE13" t="s">
        <v>682</v>
      </c>
      <c r="AF13">
        <v>31.56</v>
      </c>
      <c r="AG13">
        <v>129.22999999999999</v>
      </c>
      <c r="AH13">
        <v>140.86000000000001</v>
      </c>
      <c r="AI13">
        <v>0.25</v>
      </c>
      <c r="AJ13">
        <v>0.5</v>
      </c>
      <c r="AK13">
        <v>11763</v>
      </c>
      <c r="AL13">
        <v>2.5</v>
      </c>
      <c r="AM13" s="9">
        <v>1E-4</v>
      </c>
      <c r="AN13" s="9">
        <v>0.01</v>
      </c>
      <c r="AO13" t="s">
        <v>725</v>
      </c>
      <c r="AQ13">
        <v>11</v>
      </c>
      <c r="AR13" t="s">
        <v>19</v>
      </c>
      <c r="AS13" s="4">
        <v>44448</v>
      </c>
      <c r="AT13" t="s">
        <v>14</v>
      </c>
      <c r="AU13" t="s">
        <v>165</v>
      </c>
      <c r="AV13" t="s">
        <v>726</v>
      </c>
      <c r="AW13" t="s">
        <v>701</v>
      </c>
      <c r="BN13">
        <v>11</v>
      </c>
      <c r="BO13" t="s">
        <v>727</v>
      </c>
      <c r="BP13" s="4">
        <v>44449</v>
      </c>
      <c r="BQ13" t="s">
        <v>658</v>
      </c>
      <c r="BR13" t="s">
        <v>1423</v>
      </c>
      <c r="BS13" t="s">
        <v>268</v>
      </c>
      <c r="BT13" t="s">
        <v>19</v>
      </c>
      <c r="BU13" t="s">
        <v>19</v>
      </c>
      <c r="BV13">
        <v>70.5</v>
      </c>
      <c r="BW13">
        <v>5</v>
      </c>
      <c r="BX13">
        <v>10</v>
      </c>
      <c r="BY13">
        <v>0.2</v>
      </c>
      <c r="BZ13">
        <v>0.5</v>
      </c>
      <c r="CA13">
        <v>0.05</v>
      </c>
      <c r="CB13">
        <v>0.50000000279396795</v>
      </c>
      <c r="CC13">
        <v>2</v>
      </c>
      <c r="CD13" t="s">
        <v>127</v>
      </c>
      <c r="CE13" t="s">
        <v>128</v>
      </c>
      <c r="CF13" t="s">
        <v>129</v>
      </c>
      <c r="CG13">
        <v>0.5</v>
      </c>
      <c r="CH13">
        <v>15000</v>
      </c>
      <c r="CI13">
        <v>80.501999999999995</v>
      </c>
      <c r="CJ13" t="s">
        <v>728</v>
      </c>
    </row>
    <row r="14" spans="1:92">
      <c r="Y14">
        <v>12</v>
      </c>
      <c r="Z14" t="s">
        <v>729</v>
      </c>
      <c r="AA14" s="4">
        <v>44448</v>
      </c>
      <c r="AB14" t="s">
        <v>1422</v>
      </c>
      <c r="AC14" t="s">
        <v>453</v>
      </c>
      <c r="AD14" t="s">
        <v>443</v>
      </c>
      <c r="AE14" t="s">
        <v>682</v>
      </c>
      <c r="AF14">
        <v>31.56</v>
      </c>
      <c r="AG14">
        <v>129.22999999999999</v>
      </c>
      <c r="AH14">
        <v>140.86000000000001</v>
      </c>
      <c r="AI14">
        <v>0.15</v>
      </c>
      <c r="AJ14">
        <v>0.55000000000000004</v>
      </c>
      <c r="AK14">
        <v>11763</v>
      </c>
      <c r="AL14">
        <v>3.5</v>
      </c>
      <c r="AM14" s="9">
        <v>2.0000000000000001E-4</v>
      </c>
      <c r="AN14" s="9">
        <v>0.01</v>
      </c>
      <c r="AO14" t="s">
        <v>730</v>
      </c>
      <c r="BN14">
        <v>12</v>
      </c>
      <c r="BO14" t="s">
        <v>731</v>
      </c>
      <c r="BP14" s="4">
        <v>44449</v>
      </c>
      <c r="BQ14" t="s">
        <v>658</v>
      </c>
      <c r="BR14" t="s">
        <v>1423</v>
      </c>
      <c r="BS14" t="s">
        <v>268</v>
      </c>
      <c r="BT14" t="s">
        <v>19</v>
      </c>
      <c r="BU14" t="s">
        <v>19</v>
      </c>
      <c r="BV14">
        <v>75.400000000000006</v>
      </c>
      <c r="BW14">
        <v>5</v>
      </c>
      <c r="BX14">
        <v>10</v>
      </c>
      <c r="BY14">
        <v>0.2</v>
      </c>
      <c r="BZ14">
        <v>0.5</v>
      </c>
      <c r="CA14">
        <v>0.05</v>
      </c>
      <c r="CB14">
        <v>0.50000000279396795</v>
      </c>
      <c r="CC14">
        <v>2</v>
      </c>
      <c r="CD14" t="s">
        <v>127</v>
      </c>
      <c r="CE14" t="s">
        <v>128</v>
      </c>
      <c r="CF14" t="s">
        <v>129</v>
      </c>
      <c r="CG14">
        <v>0.5</v>
      </c>
      <c r="CH14">
        <v>15000</v>
      </c>
      <c r="CI14">
        <v>80.501999999999995</v>
      </c>
      <c r="CJ14" t="s">
        <v>732</v>
      </c>
    </row>
    <row r="15" spans="1:92">
      <c r="Y15">
        <v>13</v>
      </c>
      <c r="Z15" t="s">
        <v>733</v>
      </c>
      <c r="AA15" s="4">
        <v>44448</v>
      </c>
      <c r="AB15" t="s">
        <v>1422</v>
      </c>
      <c r="AC15" t="s">
        <v>724</v>
      </c>
      <c r="AD15" t="s">
        <v>443</v>
      </c>
      <c r="AE15" t="s">
        <v>682</v>
      </c>
      <c r="AF15">
        <v>31.56</v>
      </c>
      <c r="AG15">
        <v>129.22999999999999</v>
      </c>
      <c r="AH15">
        <v>140.86000000000001</v>
      </c>
      <c r="AI15">
        <v>0.25</v>
      </c>
      <c r="AJ15">
        <v>0.55000000000000004</v>
      </c>
      <c r="AK15">
        <v>11763</v>
      </c>
      <c r="AL15">
        <v>3.5</v>
      </c>
      <c r="AM15" s="9">
        <v>2.0000000000000001E-4</v>
      </c>
      <c r="AN15" s="9">
        <v>0.01</v>
      </c>
      <c r="AO15" t="s">
        <v>734</v>
      </c>
      <c r="BN15">
        <v>13</v>
      </c>
      <c r="BO15" t="s">
        <v>735</v>
      </c>
      <c r="BP15" s="4">
        <v>44449</v>
      </c>
      <c r="BQ15" t="s">
        <v>658</v>
      </c>
      <c r="BR15" t="s">
        <v>1423</v>
      </c>
      <c r="BS15" t="s">
        <v>268</v>
      </c>
      <c r="BT15" t="s">
        <v>19</v>
      </c>
      <c r="BU15" t="s">
        <v>19</v>
      </c>
      <c r="BV15">
        <v>80.099999999999994</v>
      </c>
      <c r="BW15">
        <v>5</v>
      </c>
      <c r="BX15">
        <v>10</v>
      </c>
      <c r="BY15">
        <v>0.2</v>
      </c>
      <c r="BZ15">
        <v>0.5</v>
      </c>
      <c r="CA15">
        <v>0.05</v>
      </c>
      <c r="CB15">
        <v>0.50000000279396795</v>
      </c>
      <c r="CC15">
        <v>2</v>
      </c>
      <c r="CD15" t="s">
        <v>127</v>
      </c>
      <c r="CE15" t="s">
        <v>128</v>
      </c>
      <c r="CF15" t="s">
        <v>129</v>
      </c>
      <c r="CG15">
        <v>0.5</v>
      </c>
      <c r="CH15">
        <v>15000</v>
      </c>
      <c r="CI15">
        <v>80.501999999999995</v>
      </c>
      <c r="CJ15" t="s">
        <v>350</v>
      </c>
    </row>
    <row r="16" spans="1:92">
      <c r="Y16">
        <v>14</v>
      </c>
      <c r="Z16" t="s">
        <v>736</v>
      </c>
      <c r="AA16" s="4">
        <v>44448</v>
      </c>
      <c r="AB16" t="s">
        <v>1422</v>
      </c>
      <c r="AC16" t="s">
        <v>453</v>
      </c>
      <c r="AD16" t="s">
        <v>443</v>
      </c>
      <c r="AE16" t="s">
        <v>682</v>
      </c>
      <c r="AF16">
        <v>31.56</v>
      </c>
      <c r="AG16">
        <v>129.22999999999999</v>
      </c>
      <c r="AH16">
        <v>140.86000000000001</v>
      </c>
      <c r="AI16">
        <v>0.15</v>
      </c>
      <c r="AJ16">
        <v>0.55000000000000004</v>
      </c>
      <c r="AK16">
        <v>11763</v>
      </c>
      <c r="AL16">
        <v>3.5</v>
      </c>
      <c r="AM16" s="9">
        <v>2.0000000000000001E-4</v>
      </c>
      <c r="AN16" s="9">
        <v>0.01</v>
      </c>
      <c r="AO16" t="s">
        <v>737</v>
      </c>
      <c r="BN16">
        <v>14</v>
      </c>
      <c r="BO16" t="s">
        <v>738</v>
      </c>
      <c r="BP16" s="4">
        <v>44449</v>
      </c>
      <c r="BQ16" t="s">
        <v>658</v>
      </c>
      <c r="BR16" t="s">
        <v>1423</v>
      </c>
      <c r="BS16" t="s">
        <v>268</v>
      </c>
      <c r="BT16" t="s">
        <v>19</v>
      </c>
      <c r="BU16" t="s">
        <v>19</v>
      </c>
      <c r="BV16">
        <v>84.9</v>
      </c>
      <c r="BW16">
        <v>5</v>
      </c>
      <c r="BX16">
        <v>10</v>
      </c>
      <c r="BY16">
        <v>0.2</v>
      </c>
      <c r="BZ16">
        <v>0.5</v>
      </c>
      <c r="CA16">
        <v>0.05</v>
      </c>
      <c r="CB16">
        <v>0.50000000279396795</v>
      </c>
      <c r="CC16">
        <v>2</v>
      </c>
      <c r="CD16" t="s">
        <v>127</v>
      </c>
      <c r="CE16" t="s">
        <v>128</v>
      </c>
      <c r="CF16" t="s">
        <v>129</v>
      </c>
      <c r="CG16">
        <v>0.5</v>
      </c>
      <c r="CH16">
        <v>15000</v>
      </c>
      <c r="CI16">
        <v>80.501999999999995</v>
      </c>
      <c r="CJ16" t="s">
        <v>350</v>
      </c>
    </row>
    <row r="17" spans="25:88">
      <c r="Y17">
        <v>15</v>
      </c>
      <c r="Z17" t="s">
        <v>739</v>
      </c>
      <c r="AA17" s="4">
        <v>44449</v>
      </c>
      <c r="AB17" t="s">
        <v>247</v>
      </c>
      <c r="AC17" t="s">
        <v>453</v>
      </c>
      <c r="AD17" t="s">
        <v>443</v>
      </c>
      <c r="AE17" t="s">
        <v>165</v>
      </c>
      <c r="AF17" t="s">
        <v>662</v>
      </c>
      <c r="AG17">
        <v>77.09</v>
      </c>
      <c r="AH17">
        <v>84.03</v>
      </c>
      <c r="AI17">
        <v>0.3</v>
      </c>
      <c r="AJ17">
        <v>0.5</v>
      </c>
      <c r="AK17">
        <v>1591000</v>
      </c>
      <c r="AL17">
        <v>5</v>
      </c>
      <c r="AM17" t="s">
        <v>19</v>
      </c>
      <c r="AN17" t="s">
        <v>19</v>
      </c>
      <c r="AO17" t="s">
        <v>740</v>
      </c>
      <c r="BN17">
        <v>15</v>
      </c>
      <c r="BO17" t="s">
        <v>741</v>
      </c>
      <c r="BP17" s="4">
        <v>44449</v>
      </c>
      <c r="BQ17" t="s">
        <v>658</v>
      </c>
      <c r="BR17" t="s">
        <v>1423</v>
      </c>
      <c r="BS17" t="s">
        <v>268</v>
      </c>
      <c r="BT17" t="s">
        <v>19</v>
      </c>
      <c r="BU17" t="s">
        <v>19</v>
      </c>
      <c r="BV17">
        <v>89.6</v>
      </c>
      <c r="BW17">
        <v>5</v>
      </c>
      <c r="BX17">
        <v>10</v>
      </c>
      <c r="BY17">
        <v>0.2</v>
      </c>
      <c r="BZ17">
        <v>0.5</v>
      </c>
      <c r="CA17">
        <v>0.05</v>
      </c>
      <c r="CB17">
        <v>0.50000000279396795</v>
      </c>
      <c r="CC17">
        <v>2</v>
      </c>
      <c r="CD17" t="s">
        <v>127</v>
      </c>
      <c r="CE17" t="s">
        <v>128</v>
      </c>
      <c r="CF17" t="s">
        <v>129</v>
      </c>
      <c r="CG17">
        <v>0.5</v>
      </c>
      <c r="CH17">
        <v>15000</v>
      </c>
      <c r="CI17">
        <v>80.501999999999995</v>
      </c>
      <c r="CJ17" t="s">
        <v>742</v>
      </c>
    </row>
    <row r="18" spans="25:88">
      <c r="Y18">
        <v>16</v>
      </c>
      <c r="Z18" t="s">
        <v>658</v>
      </c>
      <c r="AA18" s="4">
        <v>44449</v>
      </c>
      <c r="AB18" t="s">
        <v>247</v>
      </c>
      <c r="AC18" t="s">
        <v>453</v>
      </c>
      <c r="AD18" t="s">
        <v>443</v>
      </c>
      <c r="AE18" t="s">
        <v>165</v>
      </c>
      <c r="AF18" t="s">
        <v>662</v>
      </c>
      <c r="AG18">
        <v>77.09</v>
      </c>
      <c r="AH18">
        <v>84.03</v>
      </c>
      <c r="AI18">
        <v>0.3</v>
      </c>
      <c r="AJ18">
        <v>0.5</v>
      </c>
      <c r="AK18">
        <v>1591000</v>
      </c>
      <c r="AL18">
        <v>5</v>
      </c>
      <c r="AM18" t="s">
        <v>19</v>
      </c>
      <c r="AN18" t="s">
        <v>19</v>
      </c>
      <c r="AO18" t="s">
        <v>743</v>
      </c>
      <c r="BN18">
        <v>16</v>
      </c>
      <c r="BO18" t="s">
        <v>744</v>
      </c>
      <c r="BP18" s="4">
        <v>44449</v>
      </c>
      <c r="BQ18" t="s">
        <v>658</v>
      </c>
      <c r="BR18" t="s">
        <v>1423</v>
      </c>
      <c r="BS18" t="s">
        <v>268</v>
      </c>
      <c r="BT18" t="s">
        <v>19</v>
      </c>
      <c r="BU18" t="s">
        <v>19</v>
      </c>
      <c r="BV18">
        <v>94.3</v>
      </c>
      <c r="BW18">
        <v>5</v>
      </c>
      <c r="BX18">
        <v>10</v>
      </c>
      <c r="BY18">
        <v>0.2</v>
      </c>
      <c r="BZ18">
        <v>0.5</v>
      </c>
      <c r="CA18">
        <v>0.05</v>
      </c>
      <c r="CB18">
        <v>0.50000000279396795</v>
      </c>
      <c r="CC18">
        <v>2</v>
      </c>
      <c r="CD18" t="s">
        <v>127</v>
      </c>
      <c r="CE18" t="s">
        <v>128</v>
      </c>
      <c r="CF18" t="s">
        <v>129</v>
      </c>
      <c r="CG18">
        <v>0.5</v>
      </c>
      <c r="CH18">
        <v>15000</v>
      </c>
      <c r="CI18">
        <v>80.501999999999995</v>
      </c>
      <c r="CJ18" t="s">
        <v>742</v>
      </c>
    </row>
    <row r="19" spans="25:88">
      <c r="BN19">
        <v>17</v>
      </c>
      <c r="BO19" t="s">
        <v>745</v>
      </c>
      <c r="BP19" s="4">
        <v>44449</v>
      </c>
      <c r="BQ19" t="s">
        <v>658</v>
      </c>
      <c r="BR19" t="s">
        <v>1423</v>
      </c>
      <c r="BS19" t="s">
        <v>268</v>
      </c>
      <c r="BT19" t="s">
        <v>19</v>
      </c>
      <c r="BU19" t="s">
        <v>19</v>
      </c>
      <c r="BV19">
        <v>100.2</v>
      </c>
      <c r="BW19">
        <v>5</v>
      </c>
      <c r="BX19">
        <v>10</v>
      </c>
      <c r="BY19">
        <v>0.2</v>
      </c>
      <c r="BZ19">
        <v>0.5</v>
      </c>
      <c r="CA19">
        <v>0.05</v>
      </c>
      <c r="CB19">
        <v>0.50000000279396795</v>
      </c>
      <c r="CC19">
        <v>2</v>
      </c>
      <c r="CD19" t="s">
        <v>127</v>
      </c>
      <c r="CE19" t="s">
        <v>128</v>
      </c>
      <c r="CF19" t="s">
        <v>129</v>
      </c>
      <c r="CG19">
        <v>0.5</v>
      </c>
      <c r="CH19">
        <v>15000</v>
      </c>
      <c r="CI19">
        <v>80.501999999999995</v>
      </c>
      <c r="CJ19" t="s">
        <v>746</v>
      </c>
    </row>
    <row r="20" spans="25:88">
      <c r="BN20">
        <v>18</v>
      </c>
      <c r="BO20" t="s">
        <v>747</v>
      </c>
      <c r="BP20" s="4">
        <v>44449</v>
      </c>
      <c r="BQ20" t="s">
        <v>658</v>
      </c>
      <c r="BR20" t="s">
        <v>1423</v>
      </c>
      <c r="BS20" t="s">
        <v>268</v>
      </c>
      <c r="BT20" t="s">
        <v>19</v>
      </c>
      <c r="BU20" t="s">
        <v>19</v>
      </c>
      <c r="BV20">
        <v>104.9</v>
      </c>
      <c r="BW20">
        <v>5</v>
      </c>
      <c r="BX20">
        <v>10</v>
      </c>
      <c r="BY20">
        <v>0.2</v>
      </c>
      <c r="BZ20">
        <v>0.5</v>
      </c>
      <c r="CA20">
        <v>0.05</v>
      </c>
      <c r="CB20">
        <v>0.50000000279396795</v>
      </c>
      <c r="CC20">
        <v>2</v>
      </c>
      <c r="CD20" t="s">
        <v>127</v>
      </c>
      <c r="CE20" t="s">
        <v>128</v>
      </c>
      <c r="CF20" t="s">
        <v>129</v>
      </c>
      <c r="CG20">
        <v>0.5</v>
      </c>
      <c r="CH20">
        <v>15000</v>
      </c>
      <c r="CI20">
        <v>80.501999999999995</v>
      </c>
      <c r="CJ20" t="s">
        <v>488</v>
      </c>
    </row>
    <row r="21" spans="25:88">
      <c r="BN21">
        <v>19</v>
      </c>
      <c r="BO21" t="s">
        <v>748</v>
      </c>
      <c r="BP21" s="4">
        <v>44449</v>
      </c>
      <c r="BQ21" t="s">
        <v>658</v>
      </c>
      <c r="BR21" t="s">
        <v>1423</v>
      </c>
      <c r="BS21" t="s">
        <v>268</v>
      </c>
      <c r="BT21" t="s">
        <v>19</v>
      </c>
      <c r="BU21" t="s">
        <v>19</v>
      </c>
      <c r="BV21">
        <v>109.8</v>
      </c>
      <c r="BW21">
        <v>5</v>
      </c>
      <c r="BX21">
        <v>10</v>
      </c>
      <c r="BY21">
        <v>0.2</v>
      </c>
      <c r="BZ21">
        <v>0.5</v>
      </c>
      <c r="CA21">
        <v>0.05</v>
      </c>
      <c r="CB21">
        <v>0.50000000279396795</v>
      </c>
      <c r="CC21">
        <v>2</v>
      </c>
      <c r="CD21" t="s">
        <v>127</v>
      </c>
      <c r="CE21" t="s">
        <v>128</v>
      </c>
      <c r="CF21" t="s">
        <v>129</v>
      </c>
      <c r="CG21">
        <v>0.5</v>
      </c>
      <c r="CH21">
        <v>15000</v>
      </c>
      <c r="CI21">
        <v>80.501999999999995</v>
      </c>
      <c r="CJ21" t="s">
        <v>749</v>
      </c>
    </row>
    <row r="22" spans="25:88">
      <c r="BN22">
        <v>20</v>
      </c>
      <c r="BO22" t="s">
        <v>750</v>
      </c>
      <c r="BP22" s="4">
        <v>44449</v>
      </c>
      <c r="BQ22" t="s">
        <v>658</v>
      </c>
      <c r="BR22" t="s">
        <v>1423</v>
      </c>
      <c r="BS22" t="s">
        <v>268</v>
      </c>
      <c r="BT22" t="s">
        <v>19</v>
      </c>
      <c r="BU22" t="s">
        <v>19</v>
      </c>
      <c r="BV22">
        <v>115.5</v>
      </c>
      <c r="BW22">
        <v>5</v>
      </c>
      <c r="BX22">
        <v>10</v>
      </c>
      <c r="BY22">
        <v>0.2</v>
      </c>
      <c r="BZ22">
        <v>0.5</v>
      </c>
      <c r="CA22">
        <v>0.05</v>
      </c>
      <c r="CB22">
        <v>0.50000000279396795</v>
      </c>
      <c r="CC22">
        <v>2</v>
      </c>
      <c r="CD22" t="s">
        <v>127</v>
      </c>
      <c r="CE22" t="s">
        <v>128</v>
      </c>
      <c r="CF22" t="s">
        <v>129</v>
      </c>
      <c r="CG22">
        <v>0.5</v>
      </c>
      <c r="CH22">
        <v>15000</v>
      </c>
      <c r="CI22">
        <v>80.501999999999995</v>
      </c>
      <c r="CJ22" t="s">
        <v>751</v>
      </c>
    </row>
    <row r="23" spans="25:88">
      <c r="BN23">
        <v>21</v>
      </c>
      <c r="BO23" t="s">
        <v>752</v>
      </c>
      <c r="BP23" s="4">
        <v>44449</v>
      </c>
      <c r="BQ23" t="s">
        <v>658</v>
      </c>
      <c r="BR23" t="s">
        <v>1423</v>
      </c>
      <c r="BS23" t="s">
        <v>268</v>
      </c>
      <c r="BT23" t="s">
        <v>19</v>
      </c>
      <c r="BU23" t="s">
        <v>19</v>
      </c>
      <c r="BV23">
        <v>120.3</v>
      </c>
      <c r="BW23">
        <v>5</v>
      </c>
      <c r="BX23">
        <v>10</v>
      </c>
      <c r="BY23">
        <v>0.2</v>
      </c>
      <c r="BZ23">
        <v>0.5</v>
      </c>
      <c r="CA23">
        <v>0.05</v>
      </c>
      <c r="CB23">
        <v>0.50000000279396795</v>
      </c>
      <c r="CC23">
        <v>2</v>
      </c>
      <c r="CD23" t="s">
        <v>127</v>
      </c>
      <c r="CE23" t="s">
        <v>128</v>
      </c>
      <c r="CF23" t="s">
        <v>129</v>
      </c>
      <c r="CG23">
        <v>0.5</v>
      </c>
      <c r="CH23">
        <v>15000</v>
      </c>
      <c r="CI23">
        <v>80.501999999999995</v>
      </c>
      <c r="CJ23" t="s">
        <v>753</v>
      </c>
    </row>
    <row r="24" spans="25:88">
      <c r="BN24">
        <v>22</v>
      </c>
      <c r="BO24" t="s">
        <v>754</v>
      </c>
      <c r="BP24" s="4">
        <v>44449</v>
      </c>
      <c r="BQ24" t="s">
        <v>658</v>
      </c>
      <c r="BR24" t="s">
        <v>1423</v>
      </c>
      <c r="BS24" t="s">
        <v>268</v>
      </c>
      <c r="BT24" t="s">
        <v>19</v>
      </c>
      <c r="BU24" t="s">
        <v>19</v>
      </c>
      <c r="BV24">
        <v>125.3</v>
      </c>
      <c r="BW24">
        <v>5</v>
      </c>
      <c r="BX24">
        <v>10</v>
      </c>
      <c r="BY24">
        <v>0.2</v>
      </c>
      <c r="BZ24">
        <v>0.5</v>
      </c>
      <c r="CA24">
        <v>0.05</v>
      </c>
      <c r="CB24">
        <v>0.50000000279396795</v>
      </c>
      <c r="CC24">
        <v>2</v>
      </c>
      <c r="CD24" t="s">
        <v>127</v>
      </c>
      <c r="CE24" t="s">
        <v>128</v>
      </c>
      <c r="CF24" t="s">
        <v>129</v>
      </c>
      <c r="CG24">
        <v>0.5</v>
      </c>
      <c r="CH24">
        <v>15000</v>
      </c>
      <c r="CI24">
        <v>80.501999999999995</v>
      </c>
      <c r="CJ24" t="s">
        <v>755</v>
      </c>
    </row>
    <row r="25" spans="25:88">
      <c r="BN25">
        <v>23</v>
      </c>
      <c r="BO25" t="s">
        <v>756</v>
      </c>
      <c r="BP25" s="4">
        <v>44449</v>
      </c>
      <c r="BQ25" t="s">
        <v>658</v>
      </c>
      <c r="BR25" t="s">
        <v>1423</v>
      </c>
      <c r="BS25" t="s">
        <v>268</v>
      </c>
      <c r="BT25" t="s">
        <v>19</v>
      </c>
      <c r="BU25" t="s">
        <v>19</v>
      </c>
      <c r="BV25">
        <v>130.30000000000001</v>
      </c>
      <c r="BW25">
        <v>5</v>
      </c>
      <c r="BX25">
        <v>10</v>
      </c>
      <c r="BY25">
        <v>0.2</v>
      </c>
      <c r="BZ25">
        <v>0.5</v>
      </c>
      <c r="CA25">
        <v>0.05</v>
      </c>
      <c r="CB25">
        <v>0.50000000279396795</v>
      </c>
      <c r="CC25">
        <v>2</v>
      </c>
      <c r="CD25" t="s">
        <v>127</v>
      </c>
      <c r="CE25" t="s">
        <v>128</v>
      </c>
      <c r="CF25" t="s">
        <v>129</v>
      </c>
      <c r="CG25">
        <v>0.5</v>
      </c>
      <c r="CH25">
        <v>15000</v>
      </c>
      <c r="CI25">
        <v>80.501999999999995</v>
      </c>
      <c r="CJ25" t="s">
        <v>757</v>
      </c>
    </row>
    <row r="26" spans="25:88">
      <c r="BN26">
        <v>24</v>
      </c>
      <c r="BO26" t="s">
        <v>758</v>
      </c>
      <c r="BP26" s="4">
        <v>44449</v>
      </c>
      <c r="BQ26" t="s">
        <v>658</v>
      </c>
      <c r="BR26" t="s">
        <v>1423</v>
      </c>
      <c r="BS26" t="s">
        <v>268</v>
      </c>
      <c r="BT26" t="s">
        <v>19</v>
      </c>
      <c r="BU26" t="s">
        <v>19</v>
      </c>
      <c r="BV26">
        <v>135.19999999999999</v>
      </c>
      <c r="BW26">
        <v>5</v>
      </c>
      <c r="BX26">
        <v>10</v>
      </c>
      <c r="BY26">
        <v>0.2</v>
      </c>
      <c r="BZ26">
        <v>0.5</v>
      </c>
      <c r="CA26">
        <v>0.05</v>
      </c>
      <c r="CB26">
        <v>0.50000000279396795</v>
      </c>
      <c r="CC26">
        <v>2</v>
      </c>
      <c r="CD26" t="s">
        <v>127</v>
      </c>
      <c r="CE26" t="s">
        <v>128</v>
      </c>
      <c r="CF26" t="s">
        <v>129</v>
      </c>
      <c r="CG26">
        <v>0.5</v>
      </c>
      <c r="CH26">
        <v>15000</v>
      </c>
      <c r="CI26">
        <v>80.501999999999995</v>
      </c>
      <c r="CJ26" t="s">
        <v>759</v>
      </c>
    </row>
    <row r="27" spans="25:88">
      <c r="BN27">
        <v>25</v>
      </c>
      <c r="BO27" t="s">
        <v>760</v>
      </c>
      <c r="BP27" s="4">
        <v>44449</v>
      </c>
      <c r="BQ27" t="s">
        <v>658</v>
      </c>
      <c r="BR27" t="s">
        <v>1423</v>
      </c>
      <c r="BS27" t="s">
        <v>268</v>
      </c>
      <c r="BT27" t="s">
        <v>19</v>
      </c>
      <c r="BU27" t="s">
        <v>19</v>
      </c>
      <c r="BV27">
        <v>140.1</v>
      </c>
      <c r="BW27">
        <v>5</v>
      </c>
      <c r="BX27">
        <v>10</v>
      </c>
      <c r="BY27">
        <v>0.2</v>
      </c>
      <c r="BZ27">
        <v>0.5</v>
      </c>
      <c r="CA27">
        <v>0.05</v>
      </c>
      <c r="CB27">
        <v>0.50000000279396795</v>
      </c>
      <c r="CC27">
        <v>2</v>
      </c>
      <c r="CD27" t="s">
        <v>127</v>
      </c>
      <c r="CE27" t="s">
        <v>128</v>
      </c>
      <c r="CF27" t="s">
        <v>129</v>
      </c>
      <c r="CG27">
        <v>0.5</v>
      </c>
      <c r="CH27">
        <v>15000</v>
      </c>
      <c r="CI27">
        <v>80.501999999999995</v>
      </c>
      <c r="CJ27" t="s">
        <v>488</v>
      </c>
    </row>
    <row r="28" spans="25:88">
      <c r="BN28">
        <v>26</v>
      </c>
      <c r="BO28" t="s">
        <v>761</v>
      </c>
      <c r="BP28" s="4">
        <v>44449</v>
      </c>
      <c r="BQ28" t="s">
        <v>658</v>
      </c>
      <c r="BR28" t="s">
        <v>82</v>
      </c>
      <c r="BS28" t="s">
        <v>19</v>
      </c>
      <c r="BT28" t="s">
        <v>19</v>
      </c>
      <c r="BU28" t="s">
        <v>19</v>
      </c>
      <c r="BV28" t="s">
        <v>19</v>
      </c>
      <c r="BW28">
        <v>5</v>
      </c>
      <c r="BX28">
        <v>10</v>
      </c>
      <c r="BY28">
        <v>0.1</v>
      </c>
      <c r="BZ28">
        <v>0.5</v>
      </c>
      <c r="CA28">
        <v>0.05</v>
      </c>
      <c r="CB28">
        <v>1</v>
      </c>
      <c r="CC28">
        <v>2</v>
      </c>
      <c r="CD28" t="s">
        <v>127</v>
      </c>
      <c r="CE28" t="s">
        <v>128</v>
      </c>
      <c r="CF28" t="s">
        <v>129</v>
      </c>
      <c r="CG28">
        <v>0.5</v>
      </c>
      <c r="CH28">
        <v>0</v>
      </c>
      <c r="CI28">
        <v>1</v>
      </c>
      <c r="CJ28" t="s">
        <v>762</v>
      </c>
    </row>
  </sheetData>
  <mergeCells count="7">
    <mergeCell ref="CL1:CN1"/>
    <mergeCell ref="A1:G1"/>
    <mergeCell ref="I1:W1"/>
    <mergeCell ref="Y1:AO1"/>
    <mergeCell ref="AQ1:AW1"/>
    <mergeCell ref="AY1:BL1"/>
    <mergeCell ref="BN1:CJ1"/>
  </mergeCells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1066-70F5-4AC6-9C8D-4192708B97C2}">
  <dimension ref="A1:CN33"/>
  <sheetViews>
    <sheetView topLeftCell="CC1" workbookViewId="0">
      <selection activeCell="CL14" sqref="CL14"/>
    </sheetView>
  </sheetViews>
  <sheetFormatPr defaultRowHeight="15"/>
  <cols>
    <col min="1" max="1" width="6" bestFit="1" customWidth="1"/>
    <col min="2" max="2" width="15" bestFit="1" customWidth="1"/>
    <col min="3" max="3" width="10.7109375" bestFit="1" customWidth="1"/>
    <col min="4" max="4" width="8.5703125" bestFit="1" customWidth="1"/>
    <col min="5" max="5" width="8.85546875" bestFit="1" customWidth="1"/>
    <col min="6" max="6" width="12.85546875" bestFit="1" customWidth="1"/>
    <col min="7" max="7" width="25.7109375" bestFit="1" customWidth="1"/>
    <col min="8" max="8" width="8.5703125" bestFit="1" customWidth="1"/>
    <col min="9" max="9" width="14.42578125" bestFit="1" customWidth="1"/>
    <col min="10" max="10" width="11.42578125" bestFit="1" customWidth="1"/>
    <col min="11" max="11" width="10.7109375" bestFit="1" customWidth="1"/>
    <col min="12" max="12" width="12.85546875" bestFit="1" customWidth="1"/>
    <col min="13" max="13" width="10.28515625" bestFit="1" customWidth="1"/>
    <col min="14" max="14" width="10.85546875" bestFit="1" customWidth="1"/>
    <col min="15" max="15" width="12.140625" bestFit="1" customWidth="1"/>
    <col min="17" max="17" width="12" bestFit="1" customWidth="1"/>
    <col min="18" max="18" width="8.7109375" bestFit="1" customWidth="1"/>
    <col min="19" max="19" width="17.28515625" bestFit="1" customWidth="1"/>
    <col min="20" max="20" width="14" bestFit="1" customWidth="1"/>
    <col min="21" max="21" width="17.85546875" bestFit="1" customWidth="1"/>
    <col min="22" max="22" width="15.85546875" bestFit="1" customWidth="1"/>
    <col min="23" max="23" width="45.28515625" bestFit="1" customWidth="1"/>
    <col min="25" max="25" width="5.7109375" bestFit="1" customWidth="1"/>
    <col min="26" max="26" width="11.42578125" bestFit="1" customWidth="1"/>
    <col min="27" max="27" width="10.7109375" bestFit="1" customWidth="1"/>
    <col min="28" max="28" width="12.85546875" bestFit="1" customWidth="1"/>
    <col min="29" max="29" width="11" bestFit="1" customWidth="1"/>
    <col min="30" max="30" width="12.140625" bestFit="1" customWidth="1"/>
    <col min="31" max="31" width="13.85546875" bestFit="1" customWidth="1"/>
    <col min="32" max="32" width="9.85546875" bestFit="1" customWidth="1"/>
    <col min="33" max="33" width="19.5703125" bestFit="1" customWidth="1"/>
    <col min="34" max="34" width="20.42578125" bestFit="1" customWidth="1"/>
    <col min="35" max="35" width="16.5703125" bestFit="1" customWidth="1"/>
    <col min="36" max="36" width="13.28515625" bestFit="1" customWidth="1"/>
    <col min="37" max="37" width="17" bestFit="1" customWidth="1"/>
    <col min="38" max="38" width="15" bestFit="1" customWidth="1"/>
    <col min="39" max="39" width="14.5703125" bestFit="1" customWidth="1"/>
    <col min="40" max="40" width="15.5703125" bestFit="1" customWidth="1"/>
    <col min="41" max="41" width="66" bestFit="1" customWidth="1"/>
    <col min="42" max="42" width="12.7109375" customWidth="1"/>
    <col min="43" max="43" width="6" bestFit="1" customWidth="1"/>
    <col min="44" max="44" width="11.5703125" bestFit="1" customWidth="1"/>
    <col min="45" max="45" width="10.7109375" bestFit="1" customWidth="1"/>
    <col min="46" max="46" width="11.7109375" bestFit="1" customWidth="1"/>
    <col min="47" max="47" width="14.140625" bestFit="1" customWidth="1"/>
    <col min="48" max="48" width="16.5703125" bestFit="1" customWidth="1"/>
    <col min="49" max="49" width="34" bestFit="1" customWidth="1"/>
    <col min="51" max="51" width="5.7109375" bestFit="1" customWidth="1"/>
    <col min="52" max="52" width="11.42578125" bestFit="1" customWidth="1"/>
    <col min="53" max="53" width="10.7109375" bestFit="1" customWidth="1"/>
    <col min="54" max="54" width="8" bestFit="1" customWidth="1"/>
    <col min="55" max="55" width="12.140625" bestFit="1" customWidth="1"/>
    <col min="56" max="56" width="11" bestFit="1" customWidth="1"/>
    <col min="57" max="57" width="9.28515625" bestFit="1" customWidth="1"/>
    <col min="58" max="58" width="12.28515625" bestFit="1" customWidth="1"/>
    <col min="59" max="59" width="9.85546875" customWidth="1"/>
    <col min="60" max="60" width="19.5703125" bestFit="1" customWidth="1"/>
    <col min="61" max="61" width="13" bestFit="1" customWidth="1"/>
    <col min="62" max="62" width="16.5703125" bestFit="1" customWidth="1"/>
    <col min="63" max="63" width="13.28515625" bestFit="1" customWidth="1"/>
    <col min="64" max="64" width="22.7109375" bestFit="1" customWidth="1"/>
    <col min="66" max="66" width="5.7109375" bestFit="1" customWidth="1"/>
    <col min="67" max="67" width="13.5703125" bestFit="1" customWidth="1"/>
    <col min="68" max="68" width="10.7109375" bestFit="1" customWidth="1"/>
    <col min="69" max="70" width="15.42578125" customWidth="1"/>
    <col min="71" max="71" width="6.5703125" customWidth="1"/>
    <col min="72" max="72" width="8.85546875" bestFit="1" customWidth="1"/>
    <col min="73" max="73" width="8.5703125" bestFit="1" customWidth="1"/>
    <col min="74" max="74" width="11" customWidth="1"/>
    <col min="75" max="75" width="10.28515625" customWidth="1"/>
    <col min="76" max="76" width="15" bestFit="1" customWidth="1"/>
    <col min="77" max="77" width="10.28515625" customWidth="1"/>
    <col min="78" max="78" width="12.42578125" customWidth="1"/>
    <col min="79" max="79" width="15" bestFit="1" customWidth="1"/>
    <col min="80" max="80" width="21.42578125" bestFit="1" customWidth="1"/>
    <col min="82" max="82" width="13" customWidth="1"/>
    <col min="83" max="83" width="16.42578125" bestFit="1" customWidth="1"/>
    <col min="84" max="84" width="10.5703125" bestFit="1" customWidth="1"/>
    <col min="85" max="85" width="8.42578125" bestFit="1" customWidth="1"/>
    <col min="86" max="86" width="17.28515625" bestFit="1" customWidth="1"/>
    <col min="87" max="87" width="11.7109375" bestFit="1" customWidth="1"/>
    <col min="88" max="88" width="72.28515625" bestFit="1" customWidth="1"/>
    <col min="90" max="90" width="15.28515625" bestFit="1" customWidth="1"/>
    <col min="91" max="91" width="21.42578125" bestFit="1" customWidth="1"/>
  </cols>
  <sheetData>
    <row r="1" spans="1:92" ht="19.5" thickBot="1">
      <c r="A1" s="92" t="s">
        <v>9</v>
      </c>
      <c r="B1" s="93"/>
      <c r="C1" s="93"/>
      <c r="D1" s="93"/>
      <c r="E1" s="93"/>
      <c r="F1" s="93"/>
      <c r="G1" s="94"/>
      <c r="H1" s="1"/>
      <c r="I1" s="92" t="s">
        <v>10</v>
      </c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4"/>
      <c r="Y1" s="92" t="s">
        <v>48</v>
      </c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4"/>
      <c r="AQ1" s="92" t="s">
        <v>49</v>
      </c>
      <c r="AR1" s="93"/>
      <c r="AS1" s="93"/>
      <c r="AT1" s="93"/>
      <c r="AU1" s="93"/>
      <c r="AV1" s="93"/>
      <c r="AW1" s="93"/>
      <c r="AY1" s="89" t="s">
        <v>13</v>
      </c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1"/>
      <c r="BN1" s="89" t="s">
        <v>50</v>
      </c>
      <c r="BO1" s="90"/>
      <c r="BP1" s="90"/>
      <c r="BQ1" s="90"/>
      <c r="BR1" s="90"/>
      <c r="BS1" s="90"/>
      <c r="BT1" s="90"/>
      <c r="BU1" s="90"/>
      <c r="BV1" s="90"/>
      <c r="BW1" s="90"/>
      <c r="BX1" s="90"/>
      <c r="BY1" s="90"/>
      <c r="BZ1" s="90"/>
      <c r="CA1" s="90"/>
      <c r="CB1" s="90"/>
      <c r="CC1" s="90"/>
      <c r="CD1" s="90"/>
      <c r="CE1" s="90"/>
      <c r="CF1" s="90"/>
      <c r="CG1" s="90"/>
      <c r="CH1" s="90"/>
      <c r="CI1" s="90"/>
      <c r="CJ1" s="91"/>
      <c r="CL1" s="89" t="s">
        <v>430</v>
      </c>
      <c r="CM1" s="90"/>
      <c r="CN1" s="91"/>
    </row>
    <row r="2" spans="1:92">
      <c r="A2" s="5" t="s">
        <v>2</v>
      </c>
      <c r="B2" s="5" t="s">
        <v>51</v>
      </c>
      <c r="C2" s="5" t="s">
        <v>52</v>
      </c>
      <c r="D2" s="5" t="s">
        <v>53</v>
      </c>
      <c r="E2" s="5" t="s">
        <v>54</v>
      </c>
      <c r="F2" s="5" t="s">
        <v>55</v>
      </c>
      <c r="G2" s="5" t="s">
        <v>56</v>
      </c>
      <c r="H2" s="2"/>
      <c r="I2" s="5" t="s">
        <v>2</v>
      </c>
      <c r="J2" s="5" t="s">
        <v>51</v>
      </c>
      <c r="K2" s="5" t="s">
        <v>52</v>
      </c>
      <c r="L2" s="5" t="s">
        <v>57</v>
      </c>
      <c r="M2" s="5" t="s">
        <v>58</v>
      </c>
      <c r="N2" s="5" t="s">
        <v>55</v>
      </c>
      <c r="O2" s="5" t="s">
        <v>59</v>
      </c>
      <c r="P2" s="5" t="s">
        <v>60</v>
      </c>
      <c r="Q2" s="5" t="s">
        <v>61</v>
      </c>
      <c r="R2" s="5" t="s">
        <v>62</v>
      </c>
      <c r="S2" s="5" t="s">
        <v>63</v>
      </c>
      <c r="T2" s="5" t="s">
        <v>69</v>
      </c>
      <c r="U2" s="5" t="s">
        <v>65</v>
      </c>
      <c r="V2" s="5" t="s">
        <v>431</v>
      </c>
      <c r="W2" s="2" t="s">
        <v>56</v>
      </c>
      <c r="Y2" s="5" t="s">
        <v>2</v>
      </c>
      <c r="Z2" s="5" t="s">
        <v>51</v>
      </c>
      <c r="AA2" s="5" t="s">
        <v>52</v>
      </c>
      <c r="AB2" s="5" t="s">
        <v>57</v>
      </c>
      <c r="AC2" s="5" t="s">
        <v>58</v>
      </c>
      <c r="AD2" s="5" t="s">
        <v>55</v>
      </c>
      <c r="AE2" s="5" t="s">
        <v>59</v>
      </c>
      <c r="AF2" s="5" t="s">
        <v>60</v>
      </c>
      <c r="AG2" s="5" t="s">
        <v>67</v>
      </c>
      <c r="AH2" s="5" t="s">
        <v>68</v>
      </c>
      <c r="AI2" s="5" t="s">
        <v>63</v>
      </c>
      <c r="AJ2" s="5" t="s">
        <v>69</v>
      </c>
      <c r="AK2" s="5" t="s">
        <v>65</v>
      </c>
      <c r="AL2" s="5" t="s">
        <v>70</v>
      </c>
      <c r="AM2" s="5" t="s">
        <v>71</v>
      </c>
      <c r="AN2" s="5" t="s">
        <v>72</v>
      </c>
      <c r="AO2" s="5" t="s">
        <v>763</v>
      </c>
      <c r="AQ2" s="5" t="s">
        <v>2</v>
      </c>
      <c r="AR2" s="5" t="s">
        <v>51</v>
      </c>
      <c r="AS2" s="5" t="s">
        <v>52</v>
      </c>
      <c r="AT2" s="5" t="s">
        <v>73</v>
      </c>
      <c r="AU2" s="5" t="s">
        <v>74</v>
      </c>
      <c r="AV2" s="5" t="s">
        <v>432</v>
      </c>
      <c r="AW2" s="5" t="s">
        <v>56</v>
      </c>
      <c r="AY2" t="s">
        <v>2</v>
      </c>
      <c r="AZ2" t="s">
        <v>51</v>
      </c>
      <c r="BA2" t="s">
        <v>76</v>
      </c>
      <c r="BB2" t="s">
        <v>77</v>
      </c>
      <c r="BC2" t="s">
        <v>55</v>
      </c>
      <c r="BD2" t="s">
        <v>66</v>
      </c>
      <c r="BE2" t="s">
        <v>78</v>
      </c>
      <c r="BF2" t="s">
        <v>74</v>
      </c>
      <c r="BG2" t="s">
        <v>60</v>
      </c>
      <c r="BH2" t="s">
        <v>67</v>
      </c>
      <c r="BI2" t="s">
        <v>79</v>
      </c>
      <c r="BJ2" t="s">
        <v>63</v>
      </c>
      <c r="BK2" t="s">
        <v>69</v>
      </c>
      <c r="BL2" t="s">
        <v>56</v>
      </c>
      <c r="BN2" t="s">
        <v>2</v>
      </c>
      <c r="BO2" t="s">
        <v>80</v>
      </c>
      <c r="BP2" t="s">
        <v>52</v>
      </c>
      <c r="BQ2" t="s">
        <v>81</v>
      </c>
      <c r="BR2" t="s">
        <v>73</v>
      </c>
      <c r="BS2" t="s">
        <v>82</v>
      </c>
      <c r="BT2" t="s">
        <v>83</v>
      </c>
      <c r="BU2" t="s">
        <v>84</v>
      </c>
      <c r="BV2" t="s">
        <v>85</v>
      </c>
      <c r="BW2" t="s">
        <v>86</v>
      </c>
      <c r="BX2" t="s">
        <v>433</v>
      </c>
      <c r="BY2" t="s">
        <v>88</v>
      </c>
      <c r="BZ2" t="s">
        <v>89</v>
      </c>
      <c r="CA2" t="s">
        <v>90</v>
      </c>
      <c r="CB2" t="s">
        <v>1499</v>
      </c>
      <c r="CC2" t="s">
        <v>92</v>
      </c>
      <c r="CD2" t="s">
        <v>93</v>
      </c>
      <c r="CE2" t="s">
        <v>94</v>
      </c>
      <c r="CF2" t="s">
        <v>95</v>
      </c>
      <c r="CG2" t="s">
        <v>96</v>
      </c>
      <c r="CH2" t="s">
        <v>1497</v>
      </c>
      <c r="CI2" t="s">
        <v>1495</v>
      </c>
      <c r="CJ2" t="s">
        <v>56</v>
      </c>
      <c r="CL2" t="s">
        <v>434</v>
      </c>
      <c r="CM2" t="s">
        <v>435</v>
      </c>
      <c r="CN2" s="11" t="s">
        <v>436</v>
      </c>
    </row>
    <row r="3" spans="1:92">
      <c r="A3">
        <v>1</v>
      </c>
      <c r="B3" t="s">
        <v>764</v>
      </c>
      <c r="C3" s="4">
        <v>44454</v>
      </c>
      <c r="D3" t="s">
        <v>100</v>
      </c>
      <c r="E3" t="s">
        <v>438</v>
      </c>
      <c r="F3" t="s">
        <v>439</v>
      </c>
      <c r="G3" t="s">
        <v>565</v>
      </c>
      <c r="H3" s="3"/>
      <c r="I3">
        <v>1</v>
      </c>
      <c r="J3" t="s">
        <v>765</v>
      </c>
      <c r="K3" s="4">
        <v>44460</v>
      </c>
      <c r="L3" t="s">
        <v>105</v>
      </c>
      <c r="M3" t="s">
        <v>442</v>
      </c>
      <c r="N3" t="s">
        <v>443</v>
      </c>
      <c r="O3" t="s">
        <v>444</v>
      </c>
      <c r="P3">
        <v>81.86</v>
      </c>
      <c r="Q3">
        <f>Table4830[[#This Row],[Drive-Freq '[kHz']]]/0.99</f>
        <v>301.11111111111114</v>
      </c>
      <c r="R3">
        <v>20</v>
      </c>
      <c r="S3">
        <v>0.15</v>
      </c>
      <c r="T3">
        <v>0.5</v>
      </c>
      <c r="U3">
        <v>298.10000000000002</v>
      </c>
      <c r="V3">
        <v>21.02</v>
      </c>
      <c r="W3" s="3" t="s">
        <v>766</v>
      </c>
      <c r="Y3">
        <v>1</v>
      </c>
      <c r="Z3" t="s">
        <v>767</v>
      </c>
      <c r="AA3" s="4">
        <v>44460</v>
      </c>
      <c r="AB3" t="s">
        <v>1422</v>
      </c>
      <c r="AC3" t="s">
        <v>281</v>
      </c>
      <c r="AD3" t="s">
        <v>443</v>
      </c>
      <c r="AE3" t="s">
        <v>444</v>
      </c>
      <c r="AF3">
        <v>81.86</v>
      </c>
      <c r="AG3">
        <v>61.68</v>
      </c>
      <c r="AH3">
        <v>67.23</v>
      </c>
      <c r="AI3">
        <v>0.2</v>
      </c>
      <c r="AJ3">
        <v>0.6</v>
      </c>
      <c r="AK3">
        <v>11.763</v>
      </c>
      <c r="AL3">
        <v>5.5</v>
      </c>
      <c r="AM3" s="9">
        <v>2.0000000000000001E-4</v>
      </c>
      <c r="AN3" s="9">
        <v>3.0000000000000001E-3</v>
      </c>
      <c r="AO3" t="s">
        <v>768</v>
      </c>
      <c r="AQ3">
        <v>1</v>
      </c>
      <c r="AR3" t="s">
        <v>769</v>
      </c>
      <c r="AS3" s="4">
        <v>44460</v>
      </c>
      <c r="AT3" t="s">
        <v>116</v>
      </c>
      <c r="AU3" t="s">
        <v>444</v>
      </c>
      <c r="AV3" t="s">
        <v>770</v>
      </c>
      <c r="AW3" t="s">
        <v>451</v>
      </c>
      <c r="AY3">
        <v>1</v>
      </c>
      <c r="AZ3" t="s">
        <v>771</v>
      </c>
      <c r="BA3" s="4">
        <v>44460</v>
      </c>
      <c r="BB3" t="s">
        <v>120</v>
      </c>
      <c r="BC3" t="s">
        <v>443</v>
      </c>
      <c r="BD3" t="s">
        <v>453</v>
      </c>
      <c r="BE3" t="s">
        <v>122</v>
      </c>
      <c r="BF3" t="s">
        <v>444</v>
      </c>
      <c r="BG3">
        <v>81.86</v>
      </c>
      <c r="BH3">
        <v>61.68</v>
      </c>
      <c r="BI3">
        <v>50</v>
      </c>
      <c r="BJ3">
        <v>0.3</v>
      </c>
      <c r="BK3">
        <v>0.5</v>
      </c>
      <c r="BL3" t="s">
        <v>772</v>
      </c>
      <c r="BN3">
        <v>1</v>
      </c>
      <c r="BO3" t="s">
        <v>773</v>
      </c>
      <c r="BP3" s="4">
        <v>44463</v>
      </c>
      <c r="BQ3" t="s">
        <v>774</v>
      </c>
      <c r="BR3" t="s">
        <v>82</v>
      </c>
      <c r="BS3">
        <v>1</v>
      </c>
      <c r="BT3" t="s">
        <v>19</v>
      </c>
      <c r="BU3" t="s">
        <v>19</v>
      </c>
      <c r="BV3">
        <v>30.6</v>
      </c>
      <c r="BW3">
        <v>5</v>
      </c>
      <c r="BX3">
        <v>10</v>
      </c>
      <c r="BY3">
        <v>0.1</v>
      </c>
      <c r="BZ3">
        <v>0.5</v>
      </c>
      <c r="CA3">
        <v>0.05</v>
      </c>
      <c r="CB3">
        <v>1</v>
      </c>
      <c r="CC3">
        <v>2</v>
      </c>
      <c r="CD3" t="s">
        <v>127</v>
      </c>
      <c r="CE3" t="s">
        <v>577</v>
      </c>
      <c r="CF3" t="s">
        <v>129</v>
      </c>
      <c r="CG3">
        <v>0.5</v>
      </c>
      <c r="CH3">
        <v>0</v>
      </c>
      <c r="CI3">
        <v>1</v>
      </c>
      <c r="CJ3" t="s">
        <v>775</v>
      </c>
    </row>
    <row r="4" spans="1:92">
      <c r="A4">
        <v>2</v>
      </c>
      <c r="B4" t="s">
        <v>776</v>
      </c>
      <c r="C4" s="4">
        <v>44454</v>
      </c>
      <c r="D4" t="s">
        <v>100</v>
      </c>
      <c r="E4" t="s">
        <v>460</v>
      </c>
      <c r="F4" t="s">
        <v>439</v>
      </c>
      <c r="G4" t="s">
        <v>565</v>
      </c>
      <c r="H4" s="3"/>
      <c r="I4">
        <v>2</v>
      </c>
      <c r="J4" t="s">
        <v>777</v>
      </c>
      <c r="K4" s="4">
        <v>44461</v>
      </c>
      <c r="L4" t="s">
        <v>120</v>
      </c>
      <c r="M4" t="s">
        <v>778</v>
      </c>
      <c r="N4" t="s">
        <v>443</v>
      </c>
      <c r="O4" t="s">
        <v>444</v>
      </c>
      <c r="P4">
        <v>81.86</v>
      </c>
      <c r="Q4" t="s">
        <v>19</v>
      </c>
      <c r="R4">
        <v>20</v>
      </c>
      <c r="S4">
        <v>0.4</v>
      </c>
      <c r="T4">
        <v>0.5</v>
      </c>
      <c r="U4" t="s">
        <v>19</v>
      </c>
      <c r="V4" t="s">
        <v>19</v>
      </c>
      <c r="W4" t="s">
        <v>779</v>
      </c>
      <c r="Y4">
        <v>2</v>
      </c>
      <c r="Z4" t="s">
        <v>780</v>
      </c>
      <c r="AA4" s="4">
        <v>44460</v>
      </c>
      <c r="AB4" t="s">
        <v>1422</v>
      </c>
      <c r="AC4" t="s">
        <v>453</v>
      </c>
      <c r="AD4" t="s">
        <v>443</v>
      </c>
      <c r="AE4" t="s">
        <v>444</v>
      </c>
      <c r="AF4">
        <v>81.86</v>
      </c>
      <c r="AG4">
        <v>61.68</v>
      </c>
      <c r="AH4">
        <v>67.23</v>
      </c>
      <c r="AI4">
        <v>0.4</v>
      </c>
      <c r="AJ4">
        <v>0.6</v>
      </c>
      <c r="AK4">
        <v>11.763</v>
      </c>
      <c r="AL4">
        <v>5.5</v>
      </c>
      <c r="AM4" s="9">
        <v>2.0000000000000001E-4</v>
      </c>
      <c r="AN4" s="9">
        <v>3.0000000000000001E-3</v>
      </c>
      <c r="AO4" t="s">
        <v>781</v>
      </c>
      <c r="AQ4">
        <v>2</v>
      </c>
      <c r="AR4" t="s">
        <v>782</v>
      </c>
      <c r="AS4" s="4">
        <v>44460</v>
      </c>
      <c r="AT4" t="s">
        <v>116</v>
      </c>
      <c r="AU4" t="s">
        <v>444</v>
      </c>
      <c r="AV4" t="s">
        <v>19</v>
      </c>
      <c r="AW4" t="s">
        <v>468</v>
      </c>
      <c r="AY4">
        <v>2</v>
      </c>
      <c r="AZ4" t="s">
        <v>783</v>
      </c>
      <c r="BA4" s="4">
        <v>44468</v>
      </c>
      <c r="BB4" t="s">
        <v>120</v>
      </c>
      <c r="BC4" t="s">
        <v>443</v>
      </c>
      <c r="BD4" t="s">
        <v>453</v>
      </c>
      <c r="BE4" t="s">
        <v>122</v>
      </c>
      <c r="BF4" t="s">
        <v>567</v>
      </c>
      <c r="BG4">
        <v>75.709999999999994</v>
      </c>
      <c r="BH4">
        <v>68.63</v>
      </c>
      <c r="BI4">
        <v>50</v>
      </c>
      <c r="BJ4">
        <v>0.6</v>
      </c>
      <c r="BK4">
        <v>0.5</v>
      </c>
      <c r="BL4" t="s">
        <v>19</v>
      </c>
      <c r="BN4">
        <v>2</v>
      </c>
      <c r="BO4" t="s">
        <v>784</v>
      </c>
      <c r="BP4" s="4">
        <v>44463</v>
      </c>
      <c r="BQ4" t="s">
        <v>774</v>
      </c>
      <c r="BR4" t="s">
        <v>1423</v>
      </c>
      <c r="BS4" t="s">
        <v>268</v>
      </c>
      <c r="BT4" t="s">
        <v>19</v>
      </c>
      <c r="BU4" t="s">
        <v>19</v>
      </c>
      <c r="BV4">
        <v>30.6</v>
      </c>
      <c r="BW4">
        <v>5</v>
      </c>
      <c r="BX4">
        <v>10</v>
      </c>
      <c r="BY4">
        <v>0.2</v>
      </c>
      <c r="BZ4">
        <v>0.5</v>
      </c>
      <c r="CA4">
        <v>0.05</v>
      </c>
      <c r="CB4">
        <v>0.55000000167638097</v>
      </c>
      <c r="CC4">
        <v>2</v>
      </c>
      <c r="CD4" t="s">
        <v>127</v>
      </c>
      <c r="CE4" t="s">
        <v>577</v>
      </c>
      <c r="CF4" t="s">
        <v>129</v>
      </c>
      <c r="CG4">
        <v>0.5</v>
      </c>
      <c r="CH4">
        <v>15000</v>
      </c>
      <c r="CI4">
        <v>157.1</v>
      </c>
      <c r="CJ4" t="s">
        <v>785</v>
      </c>
    </row>
    <row r="5" spans="1:92">
      <c r="A5">
        <v>3</v>
      </c>
      <c r="B5" t="s">
        <v>786</v>
      </c>
      <c r="C5" s="4">
        <v>44454</v>
      </c>
      <c r="D5" t="s">
        <v>100</v>
      </c>
      <c r="E5" t="s">
        <v>472</v>
      </c>
      <c r="F5" t="s">
        <v>439</v>
      </c>
      <c r="G5" t="s">
        <v>565</v>
      </c>
      <c r="I5">
        <v>3</v>
      </c>
      <c r="J5" t="s">
        <v>787</v>
      </c>
      <c r="K5" s="4">
        <v>44463</v>
      </c>
      <c r="L5" t="s">
        <v>105</v>
      </c>
      <c r="M5" t="s">
        <v>788</v>
      </c>
      <c r="N5" t="s">
        <v>462</v>
      </c>
      <c r="O5" t="s">
        <v>519</v>
      </c>
      <c r="P5">
        <v>8.27</v>
      </c>
      <c r="Q5">
        <f>Table4830[[#This Row],[Drive-Freq '[kHz']]]/0.99</f>
        <v>240.93535353535356</v>
      </c>
      <c r="R5">
        <v>20</v>
      </c>
      <c r="S5">
        <v>0.3</v>
      </c>
      <c r="T5">
        <v>0.7</v>
      </c>
      <c r="U5">
        <v>238.52600000000001</v>
      </c>
      <c r="V5">
        <v>35</v>
      </c>
      <c r="W5" t="s">
        <v>789</v>
      </c>
      <c r="Y5">
        <v>3</v>
      </c>
      <c r="Z5" t="s">
        <v>790</v>
      </c>
      <c r="AA5" s="4">
        <v>44460</v>
      </c>
      <c r="AB5" t="s">
        <v>1422</v>
      </c>
      <c r="AC5" t="s">
        <v>524</v>
      </c>
      <c r="AD5" t="s">
        <v>443</v>
      </c>
      <c r="AE5" t="s">
        <v>444</v>
      </c>
      <c r="AF5">
        <v>81.86</v>
      </c>
      <c r="AG5">
        <v>61.68</v>
      </c>
      <c r="AH5">
        <v>67.23</v>
      </c>
      <c r="AI5">
        <v>0.3</v>
      </c>
      <c r="AJ5">
        <v>0.6</v>
      </c>
      <c r="AK5">
        <v>11.763</v>
      </c>
      <c r="AL5">
        <v>5.5</v>
      </c>
      <c r="AM5" s="9">
        <v>2.0000000000000001E-4</v>
      </c>
      <c r="AN5" s="9">
        <v>3.0000000000000001E-3</v>
      </c>
      <c r="AO5" t="s">
        <v>791</v>
      </c>
      <c r="AQ5">
        <v>3</v>
      </c>
      <c r="AR5" t="s">
        <v>792</v>
      </c>
      <c r="AS5" s="4">
        <v>44460</v>
      </c>
      <c r="AT5" t="s">
        <v>158</v>
      </c>
      <c r="AU5" t="s">
        <v>444</v>
      </c>
      <c r="AV5" t="s">
        <v>793</v>
      </c>
      <c r="AW5" t="s">
        <v>479</v>
      </c>
      <c r="AY5">
        <v>2</v>
      </c>
      <c r="AZ5" t="s">
        <v>794</v>
      </c>
      <c r="BA5" s="4">
        <v>44468</v>
      </c>
      <c r="BB5" t="s">
        <v>120</v>
      </c>
      <c r="BC5" t="s">
        <v>443</v>
      </c>
      <c r="BD5" t="s">
        <v>453</v>
      </c>
      <c r="BE5" t="s">
        <v>122</v>
      </c>
      <c r="BF5" t="s">
        <v>567</v>
      </c>
      <c r="BG5">
        <v>75.709999999999994</v>
      </c>
      <c r="BH5">
        <v>68.63</v>
      </c>
      <c r="BI5">
        <v>-50</v>
      </c>
      <c r="BJ5">
        <v>0.5</v>
      </c>
      <c r="BK5">
        <v>0.5</v>
      </c>
      <c r="BL5" t="s">
        <v>19</v>
      </c>
      <c r="BN5">
        <v>3</v>
      </c>
      <c r="BO5" t="s">
        <v>795</v>
      </c>
      <c r="BP5" s="4">
        <v>44463</v>
      </c>
      <c r="BQ5" t="s">
        <v>774</v>
      </c>
      <c r="BR5" t="s">
        <v>1423</v>
      </c>
      <c r="BS5" t="s">
        <v>268</v>
      </c>
      <c r="BT5" t="s">
        <v>19</v>
      </c>
      <c r="BU5" t="s">
        <v>19</v>
      </c>
      <c r="BV5">
        <v>34.4</v>
      </c>
      <c r="BW5">
        <v>5</v>
      </c>
      <c r="BX5">
        <v>10</v>
      </c>
      <c r="BY5">
        <v>0.2</v>
      </c>
      <c r="BZ5">
        <v>0.5</v>
      </c>
      <c r="CA5">
        <v>0.05</v>
      </c>
      <c r="CB5">
        <v>0.55000000167638097</v>
      </c>
      <c r="CC5">
        <v>2</v>
      </c>
      <c r="CD5" t="s">
        <v>127</v>
      </c>
      <c r="CE5" t="s">
        <v>577</v>
      </c>
      <c r="CF5" t="s">
        <v>129</v>
      </c>
      <c r="CG5">
        <v>0.5</v>
      </c>
      <c r="CH5">
        <v>15000</v>
      </c>
      <c r="CI5">
        <v>157.1</v>
      </c>
      <c r="CJ5" t="s">
        <v>796</v>
      </c>
      <c r="CL5" t="s">
        <v>1494</v>
      </c>
      <c r="CM5" s="79" t="s">
        <v>132</v>
      </c>
    </row>
    <row r="6" spans="1:92">
      <c r="A6">
        <v>4</v>
      </c>
      <c r="B6" t="s">
        <v>797</v>
      </c>
      <c r="C6" s="4">
        <v>44454</v>
      </c>
      <c r="D6" t="s">
        <v>100</v>
      </c>
      <c r="E6" t="s">
        <v>483</v>
      </c>
      <c r="F6" t="s">
        <v>439</v>
      </c>
      <c r="G6" t="s">
        <v>565</v>
      </c>
      <c r="I6">
        <v>4</v>
      </c>
      <c r="J6" t="s">
        <v>798</v>
      </c>
      <c r="K6" s="4">
        <v>44468</v>
      </c>
      <c r="L6" t="s">
        <v>105</v>
      </c>
      <c r="M6" t="s">
        <v>442</v>
      </c>
      <c r="N6" t="s">
        <v>462</v>
      </c>
      <c r="O6" t="s">
        <v>567</v>
      </c>
      <c r="P6">
        <v>75.709999999999994</v>
      </c>
      <c r="Q6">
        <f>Table4830[[#This Row],[Drive-Freq '[kHz']]]/0.99</f>
        <v>240.93535353535356</v>
      </c>
      <c r="R6">
        <v>20</v>
      </c>
      <c r="S6">
        <v>0.3</v>
      </c>
      <c r="T6">
        <v>0.7</v>
      </c>
      <c r="U6">
        <v>238.52600000000001</v>
      </c>
      <c r="V6">
        <v>35</v>
      </c>
      <c r="W6" t="s">
        <v>799</v>
      </c>
      <c r="Y6">
        <v>4</v>
      </c>
      <c r="Z6" t="s">
        <v>800</v>
      </c>
      <c r="AA6" s="4">
        <v>44460</v>
      </c>
      <c r="AB6" t="s">
        <v>1422</v>
      </c>
      <c r="AC6" t="s">
        <v>453</v>
      </c>
      <c r="AD6" t="s">
        <v>443</v>
      </c>
      <c r="AE6" t="s">
        <v>444</v>
      </c>
      <c r="AF6">
        <v>81.86</v>
      </c>
      <c r="AG6">
        <v>61.68</v>
      </c>
      <c r="AH6">
        <v>67.23</v>
      </c>
      <c r="AI6">
        <v>0.35</v>
      </c>
      <c r="AJ6">
        <v>0.6</v>
      </c>
      <c r="AK6">
        <v>11.763</v>
      </c>
      <c r="AL6">
        <v>5.5</v>
      </c>
      <c r="AM6" s="9">
        <v>2.0000000000000001E-4</v>
      </c>
      <c r="AN6" s="9">
        <v>3.0000000000000001E-3</v>
      </c>
      <c r="AO6" t="s">
        <v>801</v>
      </c>
      <c r="AQ6">
        <v>4</v>
      </c>
      <c r="AR6" t="s">
        <v>19</v>
      </c>
      <c r="AS6" s="4">
        <v>44460</v>
      </c>
      <c r="AT6" t="s">
        <v>14</v>
      </c>
      <c r="AU6" t="s">
        <v>444</v>
      </c>
      <c r="AV6" t="s">
        <v>802</v>
      </c>
      <c r="AW6" t="s">
        <v>598</v>
      </c>
      <c r="BN6">
        <v>4</v>
      </c>
      <c r="BO6" t="s">
        <v>803</v>
      </c>
      <c r="BP6" s="4">
        <v>44463</v>
      </c>
      <c r="BQ6" t="s">
        <v>774</v>
      </c>
      <c r="BR6" t="s">
        <v>1423</v>
      </c>
      <c r="BS6" t="s">
        <v>268</v>
      </c>
      <c r="BT6" t="s">
        <v>19</v>
      </c>
      <c r="BU6" t="s">
        <v>19</v>
      </c>
      <c r="BV6">
        <v>39.799999999999997</v>
      </c>
      <c r="BW6">
        <v>5</v>
      </c>
      <c r="BX6">
        <v>10</v>
      </c>
      <c r="BY6">
        <v>0.2</v>
      </c>
      <c r="BZ6">
        <v>0.5</v>
      </c>
      <c r="CA6">
        <v>0.05</v>
      </c>
      <c r="CB6">
        <v>0.55000000167638097</v>
      </c>
      <c r="CC6">
        <v>2</v>
      </c>
      <c r="CD6" t="s">
        <v>127</v>
      </c>
      <c r="CE6" t="s">
        <v>577</v>
      </c>
      <c r="CF6" t="s">
        <v>129</v>
      </c>
      <c r="CG6">
        <v>0.5</v>
      </c>
      <c r="CH6">
        <v>15000</v>
      </c>
      <c r="CI6">
        <v>157.1</v>
      </c>
      <c r="CJ6" t="s">
        <v>804</v>
      </c>
      <c r="CL6" t="s">
        <v>1496</v>
      </c>
      <c r="CM6" s="79" t="s">
        <v>131</v>
      </c>
    </row>
    <row r="7" spans="1:92">
      <c r="A7">
        <v>5</v>
      </c>
      <c r="B7" t="s">
        <v>805</v>
      </c>
      <c r="C7" s="4">
        <v>44454</v>
      </c>
      <c r="D7" t="s">
        <v>100</v>
      </c>
      <c r="E7" t="s">
        <v>490</v>
      </c>
      <c r="F7" t="s">
        <v>439</v>
      </c>
      <c r="G7" t="s">
        <v>565</v>
      </c>
      <c r="Y7">
        <v>5</v>
      </c>
      <c r="Z7" t="s">
        <v>806</v>
      </c>
      <c r="AA7" s="4">
        <v>44460</v>
      </c>
      <c r="AB7" t="s">
        <v>1422</v>
      </c>
      <c r="AC7" t="s">
        <v>281</v>
      </c>
      <c r="AD7" t="s">
        <v>443</v>
      </c>
      <c r="AE7" t="s">
        <v>444</v>
      </c>
      <c r="AF7">
        <v>81.86</v>
      </c>
      <c r="AG7">
        <v>61.68</v>
      </c>
      <c r="AH7">
        <v>67.23</v>
      </c>
      <c r="AI7">
        <v>0.2</v>
      </c>
      <c r="AJ7">
        <v>0.5</v>
      </c>
      <c r="AK7">
        <v>11.763</v>
      </c>
      <c r="AL7">
        <v>5.5</v>
      </c>
      <c r="AM7" s="9">
        <v>5.0000000000000001E-4</v>
      </c>
      <c r="AN7" s="9">
        <v>3.0000000000000001E-3</v>
      </c>
      <c r="AO7" t="s">
        <v>807</v>
      </c>
      <c r="AQ7">
        <v>5</v>
      </c>
      <c r="AR7" t="s">
        <v>808</v>
      </c>
      <c r="AS7" s="4">
        <v>44461</v>
      </c>
      <c r="AT7" t="s">
        <v>116</v>
      </c>
      <c r="AU7" t="s">
        <v>809</v>
      </c>
      <c r="AV7" s="8" t="s">
        <v>810</v>
      </c>
      <c r="AW7" t="s">
        <v>451</v>
      </c>
      <c r="BN7">
        <v>5</v>
      </c>
      <c r="BO7" t="s">
        <v>811</v>
      </c>
      <c r="BP7" s="4">
        <v>44463</v>
      </c>
      <c r="BQ7" t="s">
        <v>774</v>
      </c>
      <c r="BR7" t="s">
        <v>1423</v>
      </c>
      <c r="BS7" t="s">
        <v>268</v>
      </c>
      <c r="BT7" t="s">
        <v>19</v>
      </c>
      <c r="BU7" t="s">
        <v>19</v>
      </c>
      <c r="BV7">
        <v>44.1</v>
      </c>
      <c r="BW7">
        <v>5</v>
      </c>
      <c r="BX7">
        <v>10</v>
      </c>
      <c r="BY7">
        <v>0.2</v>
      </c>
      <c r="BZ7">
        <v>0.5</v>
      </c>
      <c r="CA7">
        <v>0.05</v>
      </c>
      <c r="CB7">
        <v>0.55000000167638097</v>
      </c>
      <c r="CC7">
        <v>2</v>
      </c>
      <c r="CD7" t="s">
        <v>127</v>
      </c>
      <c r="CE7" t="s">
        <v>577</v>
      </c>
      <c r="CF7" t="s">
        <v>129</v>
      </c>
      <c r="CG7">
        <v>0.5</v>
      </c>
      <c r="CH7">
        <v>15000</v>
      </c>
      <c r="CI7">
        <v>157.1</v>
      </c>
      <c r="CJ7" t="s">
        <v>812</v>
      </c>
      <c r="CL7" t="s">
        <v>1498</v>
      </c>
      <c r="CM7" s="79" t="s">
        <v>126</v>
      </c>
    </row>
    <row r="8" spans="1:92">
      <c r="Y8">
        <v>6</v>
      </c>
      <c r="Z8" t="s">
        <v>813</v>
      </c>
      <c r="AA8" s="4">
        <v>44460</v>
      </c>
      <c r="AB8" t="s">
        <v>1422</v>
      </c>
      <c r="AC8" t="s">
        <v>281</v>
      </c>
      <c r="AD8" t="s">
        <v>443</v>
      </c>
      <c r="AE8" t="s">
        <v>444</v>
      </c>
      <c r="AF8">
        <v>81.86</v>
      </c>
      <c r="AG8">
        <v>61.68</v>
      </c>
      <c r="AH8">
        <v>67.23</v>
      </c>
      <c r="AI8">
        <v>0.2</v>
      </c>
      <c r="AJ8">
        <v>0.5</v>
      </c>
      <c r="AK8">
        <v>11.763</v>
      </c>
      <c r="AL8">
        <v>5.5</v>
      </c>
      <c r="AM8" s="9">
        <v>5.0000000000000001E-4</v>
      </c>
      <c r="AN8" s="9">
        <v>3.0000000000000001E-3</v>
      </c>
      <c r="AO8" t="s">
        <v>814</v>
      </c>
      <c r="AQ8">
        <v>6</v>
      </c>
      <c r="AR8" t="s">
        <v>815</v>
      </c>
      <c r="AS8" s="4">
        <v>44461</v>
      </c>
      <c r="AT8" t="s">
        <v>116</v>
      </c>
      <c r="AU8" t="s">
        <v>809</v>
      </c>
      <c r="AV8" t="s">
        <v>19</v>
      </c>
      <c r="AW8" t="s">
        <v>468</v>
      </c>
      <c r="BN8">
        <v>6</v>
      </c>
      <c r="BO8" t="s">
        <v>816</v>
      </c>
      <c r="BP8" s="4">
        <v>44463</v>
      </c>
      <c r="BQ8" t="s">
        <v>774</v>
      </c>
      <c r="BR8" t="s">
        <v>1423</v>
      </c>
      <c r="BS8" t="s">
        <v>268</v>
      </c>
      <c r="BT8" t="s">
        <v>19</v>
      </c>
      <c r="BU8" t="s">
        <v>19</v>
      </c>
      <c r="BV8">
        <v>49.7</v>
      </c>
      <c r="BW8">
        <v>5</v>
      </c>
      <c r="BX8">
        <v>10</v>
      </c>
      <c r="BY8">
        <v>0.2</v>
      </c>
      <c r="BZ8">
        <v>0.5</v>
      </c>
      <c r="CA8">
        <v>0.05</v>
      </c>
      <c r="CB8">
        <v>0.55000000167638097</v>
      </c>
      <c r="CC8">
        <v>2</v>
      </c>
      <c r="CD8" t="s">
        <v>127</v>
      </c>
      <c r="CE8" t="s">
        <v>577</v>
      </c>
      <c r="CF8" t="s">
        <v>129</v>
      </c>
      <c r="CG8">
        <v>0.5</v>
      </c>
      <c r="CH8">
        <v>15000</v>
      </c>
      <c r="CI8">
        <v>157.1</v>
      </c>
      <c r="CJ8" t="s">
        <v>817</v>
      </c>
    </row>
    <row r="9" spans="1:92">
      <c r="Y9">
        <v>7</v>
      </c>
      <c r="Z9" t="s">
        <v>818</v>
      </c>
      <c r="AA9" s="4">
        <v>44460</v>
      </c>
      <c r="AB9" t="s">
        <v>1422</v>
      </c>
      <c r="AC9" t="s">
        <v>281</v>
      </c>
      <c r="AD9" t="s">
        <v>443</v>
      </c>
      <c r="AE9" t="s">
        <v>444</v>
      </c>
      <c r="AF9">
        <v>81.86</v>
      </c>
      <c r="AG9">
        <v>61.68</v>
      </c>
      <c r="AH9">
        <v>67.23</v>
      </c>
      <c r="AI9">
        <v>0.2</v>
      </c>
      <c r="AJ9">
        <v>0.5</v>
      </c>
      <c r="AK9">
        <v>11.763</v>
      </c>
      <c r="AL9">
        <v>5.5</v>
      </c>
      <c r="AM9" s="9">
        <v>5.0000000000000001E-4</v>
      </c>
      <c r="AN9" s="9">
        <v>3.0000000000000001E-3</v>
      </c>
      <c r="AO9" t="s">
        <v>819</v>
      </c>
      <c r="AQ9">
        <v>7</v>
      </c>
      <c r="AR9" t="s">
        <v>820</v>
      </c>
      <c r="AS9" s="4">
        <v>44461</v>
      </c>
      <c r="AT9" t="s">
        <v>158</v>
      </c>
      <c r="AU9" t="s">
        <v>809</v>
      </c>
      <c r="AV9" t="s">
        <v>821</v>
      </c>
      <c r="AW9" t="s">
        <v>479</v>
      </c>
      <c r="BN9">
        <v>7</v>
      </c>
      <c r="BO9" t="s">
        <v>822</v>
      </c>
      <c r="BP9" s="4">
        <v>44463</v>
      </c>
      <c r="BQ9" t="s">
        <v>774</v>
      </c>
      <c r="BR9" t="s">
        <v>1423</v>
      </c>
      <c r="BS9" t="s">
        <v>268</v>
      </c>
      <c r="BT9" t="s">
        <v>19</v>
      </c>
      <c r="BU9" t="s">
        <v>19</v>
      </c>
      <c r="BV9">
        <v>55.1</v>
      </c>
      <c r="BW9">
        <v>5</v>
      </c>
      <c r="BX9">
        <v>10</v>
      </c>
      <c r="BY9">
        <v>0.2</v>
      </c>
      <c r="BZ9">
        <v>0.5</v>
      </c>
      <c r="CA9">
        <v>0.05</v>
      </c>
      <c r="CB9">
        <v>0.55000000167638097</v>
      </c>
      <c r="CC9">
        <v>2</v>
      </c>
      <c r="CD9" t="s">
        <v>127</v>
      </c>
      <c r="CE9" t="s">
        <v>577</v>
      </c>
      <c r="CF9" t="s">
        <v>129</v>
      </c>
      <c r="CG9">
        <v>0.5</v>
      </c>
      <c r="CH9">
        <v>15000</v>
      </c>
      <c r="CI9">
        <v>157.1</v>
      </c>
      <c r="CJ9" t="s">
        <v>350</v>
      </c>
      <c r="CL9" t="s">
        <v>1500</v>
      </c>
      <c r="CM9" t="s">
        <v>773</v>
      </c>
    </row>
    <row r="10" spans="1:92">
      <c r="Y10">
        <v>8</v>
      </c>
      <c r="Z10" t="s">
        <v>823</v>
      </c>
      <c r="AA10" s="4">
        <v>44461</v>
      </c>
      <c r="AB10" t="s">
        <v>1422</v>
      </c>
      <c r="AC10" t="s">
        <v>281</v>
      </c>
      <c r="AD10" t="s">
        <v>462</v>
      </c>
      <c r="AE10" t="s">
        <v>444</v>
      </c>
      <c r="AF10">
        <v>81.86</v>
      </c>
      <c r="AG10">
        <v>61.68</v>
      </c>
      <c r="AH10">
        <v>67.23</v>
      </c>
      <c r="AI10">
        <v>0.25</v>
      </c>
      <c r="AJ10">
        <v>0.5</v>
      </c>
      <c r="AK10">
        <v>11.763</v>
      </c>
      <c r="AL10">
        <v>5.5</v>
      </c>
      <c r="AM10" s="9">
        <v>2.0000000000000001E-4</v>
      </c>
      <c r="AN10" s="9">
        <v>3.0000000000000001E-3</v>
      </c>
      <c r="AO10" t="s">
        <v>824</v>
      </c>
      <c r="AQ10">
        <v>8</v>
      </c>
      <c r="AR10" t="s">
        <v>19</v>
      </c>
      <c r="AS10" s="4">
        <v>44461</v>
      </c>
      <c r="AT10" t="s">
        <v>14</v>
      </c>
      <c r="AU10" t="s">
        <v>809</v>
      </c>
      <c r="AV10" t="s">
        <v>825</v>
      </c>
      <c r="AW10" t="s">
        <v>826</v>
      </c>
      <c r="BN10">
        <v>8</v>
      </c>
      <c r="BO10" t="s">
        <v>827</v>
      </c>
      <c r="BP10" s="4">
        <v>44463</v>
      </c>
      <c r="BQ10" t="s">
        <v>774</v>
      </c>
      <c r="BR10" t="s">
        <v>1423</v>
      </c>
      <c r="BS10" t="s">
        <v>268</v>
      </c>
      <c r="BT10" t="s">
        <v>19</v>
      </c>
      <c r="BU10" t="s">
        <v>19</v>
      </c>
      <c r="BV10">
        <v>60.4</v>
      </c>
      <c r="BW10">
        <v>5</v>
      </c>
      <c r="BX10">
        <v>10</v>
      </c>
      <c r="BY10">
        <v>0.2</v>
      </c>
      <c r="BZ10">
        <v>0.5</v>
      </c>
      <c r="CA10">
        <v>0.05</v>
      </c>
      <c r="CB10">
        <v>0.55000000167638097</v>
      </c>
      <c r="CC10">
        <v>2</v>
      </c>
      <c r="CD10" t="s">
        <v>127</v>
      </c>
      <c r="CE10" t="s">
        <v>577</v>
      </c>
      <c r="CF10" t="s">
        <v>129</v>
      </c>
      <c r="CG10">
        <v>0.5</v>
      </c>
      <c r="CH10">
        <v>15000</v>
      </c>
      <c r="CI10">
        <v>157.1</v>
      </c>
      <c r="CJ10" t="s">
        <v>350</v>
      </c>
    </row>
    <row r="11" spans="1:92">
      <c r="Y11">
        <v>9</v>
      </c>
      <c r="Z11" t="s">
        <v>828</v>
      </c>
      <c r="AA11" s="4">
        <v>44461</v>
      </c>
      <c r="AB11" t="s">
        <v>1422</v>
      </c>
      <c r="AC11" t="s">
        <v>281</v>
      </c>
      <c r="AD11" t="s">
        <v>443</v>
      </c>
      <c r="AE11" t="s">
        <v>444</v>
      </c>
      <c r="AF11">
        <v>81.86</v>
      </c>
      <c r="AG11">
        <v>61.68</v>
      </c>
      <c r="AH11">
        <v>67.23</v>
      </c>
      <c r="AI11">
        <v>0.25</v>
      </c>
      <c r="AJ11">
        <v>0.5</v>
      </c>
      <c r="AK11">
        <v>11.763</v>
      </c>
      <c r="AL11">
        <v>5.5</v>
      </c>
      <c r="AM11" s="9">
        <v>2.0000000000000001E-4</v>
      </c>
      <c r="AN11" s="9">
        <v>3.0000000000000001E-3</v>
      </c>
      <c r="AO11" t="s">
        <v>829</v>
      </c>
      <c r="AQ11">
        <v>9</v>
      </c>
      <c r="AR11" t="s">
        <v>830</v>
      </c>
      <c r="AS11" s="4">
        <v>44463</v>
      </c>
      <c r="AT11" t="s">
        <v>116</v>
      </c>
      <c r="AU11" t="s">
        <v>519</v>
      </c>
      <c r="AV11" t="s">
        <v>831</v>
      </c>
      <c r="AW11" t="s">
        <v>451</v>
      </c>
      <c r="BN11">
        <v>9</v>
      </c>
      <c r="BO11" t="s">
        <v>832</v>
      </c>
      <c r="BP11" s="4">
        <v>44463</v>
      </c>
      <c r="BQ11" t="s">
        <v>774</v>
      </c>
      <c r="BR11" t="s">
        <v>1423</v>
      </c>
      <c r="BS11" t="s">
        <v>268</v>
      </c>
      <c r="BT11" t="s">
        <v>19</v>
      </c>
      <c r="BU11" t="s">
        <v>19</v>
      </c>
      <c r="BV11">
        <v>64.900000000000006</v>
      </c>
      <c r="BW11">
        <v>5</v>
      </c>
      <c r="BX11">
        <v>10</v>
      </c>
      <c r="BY11">
        <v>0.2</v>
      </c>
      <c r="BZ11">
        <v>0.5</v>
      </c>
      <c r="CA11">
        <v>0.05</v>
      </c>
      <c r="CB11">
        <v>0.55000000167638097</v>
      </c>
      <c r="CC11">
        <v>2</v>
      </c>
      <c r="CD11" t="s">
        <v>127</v>
      </c>
      <c r="CE11" t="s">
        <v>577</v>
      </c>
      <c r="CF11" t="s">
        <v>129</v>
      </c>
      <c r="CG11">
        <v>0.5</v>
      </c>
      <c r="CH11">
        <v>15000</v>
      </c>
      <c r="CI11">
        <v>157.1</v>
      </c>
      <c r="CJ11" t="s">
        <v>528</v>
      </c>
    </row>
    <row r="12" spans="1:92">
      <c r="Y12">
        <v>10</v>
      </c>
      <c r="Z12" t="s">
        <v>833</v>
      </c>
      <c r="AA12" s="4">
        <v>44461</v>
      </c>
      <c r="AB12" t="s">
        <v>1422</v>
      </c>
      <c r="AC12" t="s">
        <v>281</v>
      </c>
      <c r="AD12" t="s">
        <v>443</v>
      </c>
      <c r="AE12" t="s">
        <v>444</v>
      </c>
      <c r="AF12">
        <v>81.86</v>
      </c>
      <c r="AG12">
        <v>61.68</v>
      </c>
      <c r="AH12">
        <v>67.23</v>
      </c>
      <c r="AI12">
        <v>0.2</v>
      </c>
      <c r="AJ12">
        <v>0.5</v>
      </c>
      <c r="AK12">
        <v>11.763</v>
      </c>
      <c r="AL12">
        <v>5.5</v>
      </c>
      <c r="AM12" s="9">
        <v>2.0000000000000001E-4</v>
      </c>
      <c r="AN12" s="9">
        <v>3.0000000000000001E-3</v>
      </c>
      <c r="AO12" t="s">
        <v>834</v>
      </c>
      <c r="AQ12">
        <v>10</v>
      </c>
      <c r="AR12" t="s">
        <v>835</v>
      </c>
      <c r="AS12" s="4">
        <v>44463</v>
      </c>
      <c r="AT12" t="s">
        <v>116</v>
      </c>
      <c r="AU12" t="s">
        <v>519</v>
      </c>
      <c r="AV12" t="s">
        <v>19</v>
      </c>
      <c r="AW12" t="s">
        <v>468</v>
      </c>
      <c r="BN12">
        <v>10</v>
      </c>
      <c r="BO12" t="s">
        <v>836</v>
      </c>
      <c r="BP12" s="4">
        <v>44463</v>
      </c>
      <c r="BQ12" t="s">
        <v>774</v>
      </c>
      <c r="BR12" t="s">
        <v>1423</v>
      </c>
      <c r="BS12" t="s">
        <v>268</v>
      </c>
      <c r="BT12" t="s">
        <v>19</v>
      </c>
      <c r="BU12" t="s">
        <v>19</v>
      </c>
      <c r="BV12">
        <v>70.2</v>
      </c>
      <c r="BW12">
        <v>5</v>
      </c>
      <c r="BX12">
        <v>10</v>
      </c>
      <c r="BY12">
        <v>0.2</v>
      </c>
      <c r="BZ12">
        <v>0.5</v>
      </c>
      <c r="CA12">
        <v>0.05</v>
      </c>
      <c r="CB12">
        <v>0.55000000167638097</v>
      </c>
      <c r="CC12">
        <v>2</v>
      </c>
      <c r="CD12" t="s">
        <v>127</v>
      </c>
      <c r="CE12" t="s">
        <v>577</v>
      </c>
      <c r="CF12" t="s">
        <v>129</v>
      </c>
      <c r="CG12">
        <v>0.5</v>
      </c>
      <c r="CH12">
        <v>15000</v>
      </c>
      <c r="CI12">
        <v>157.1</v>
      </c>
      <c r="CJ12" t="s">
        <v>528</v>
      </c>
    </row>
    <row r="13" spans="1:92">
      <c r="Y13">
        <v>11</v>
      </c>
      <c r="Z13" t="s">
        <v>837</v>
      </c>
      <c r="AA13" s="4">
        <v>44461</v>
      </c>
      <c r="AB13" t="s">
        <v>1422</v>
      </c>
      <c r="AC13" t="s">
        <v>778</v>
      </c>
      <c r="AD13" t="s">
        <v>443</v>
      </c>
      <c r="AE13" t="s">
        <v>444</v>
      </c>
      <c r="AF13">
        <v>81.86</v>
      </c>
      <c r="AG13">
        <v>61.68</v>
      </c>
      <c r="AH13">
        <v>67.23</v>
      </c>
      <c r="AI13">
        <v>0.4</v>
      </c>
      <c r="AJ13">
        <v>0.5</v>
      </c>
      <c r="AK13">
        <v>11.763</v>
      </c>
      <c r="AL13">
        <v>5.5</v>
      </c>
      <c r="AM13" s="9">
        <v>2.0000000000000001E-4</v>
      </c>
      <c r="AN13" s="9">
        <v>3.0000000000000001E-3</v>
      </c>
      <c r="AO13" t="s">
        <v>838</v>
      </c>
      <c r="AQ13">
        <v>11</v>
      </c>
      <c r="AR13" t="s">
        <v>839</v>
      </c>
      <c r="AS13" s="4">
        <v>44463</v>
      </c>
      <c r="AT13" t="s">
        <v>158</v>
      </c>
      <c r="AU13" t="s">
        <v>519</v>
      </c>
      <c r="AV13" t="s">
        <v>840</v>
      </c>
      <c r="AW13" t="s">
        <v>615</v>
      </c>
      <c r="BN13">
        <v>11</v>
      </c>
      <c r="BO13" t="s">
        <v>841</v>
      </c>
      <c r="BP13" s="4">
        <v>44463</v>
      </c>
      <c r="BQ13" t="s">
        <v>774</v>
      </c>
      <c r="BR13" t="s">
        <v>1423</v>
      </c>
      <c r="BS13" t="s">
        <v>268</v>
      </c>
      <c r="BT13" t="s">
        <v>19</v>
      </c>
      <c r="BU13" t="s">
        <v>19</v>
      </c>
      <c r="BV13">
        <v>74.8</v>
      </c>
      <c r="BW13">
        <v>5</v>
      </c>
      <c r="BX13">
        <v>10</v>
      </c>
      <c r="BY13">
        <v>0.2</v>
      </c>
      <c r="BZ13">
        <v>0.5</v>
      </c>
      <c r="CA13">
        <v>0.05</v>
      </c>
      <c r="CB13">
        <v>0.55000000167638097</v>
      </c>
      <c r="CC13">
        <v>2</v>
      </c>
      <c r="CD13" t="s">
        <v>127</v>
      </c>
      <c r="CE13" t="s">
        <v>577</v>
      </c>
      <c r="CF13" t="s">
        <v>129</v>
      </c>
      <c r="CG13">
        <v>0.5</v>
      </c>
      <c r="CH13">
        <v>15000</v>
      </c>
      <c r="CI13">
        <v>157.1</v>
      </c>
      <c r="CJ13" t="s">
        <v>528</v>
      </c>
    </row>
    <row r="14" spans="1:92">
      <c r="Y14">
        <v>12</v>
      </c>
      <c r="Z14" t="s">
        <v>842</v>
      </c>
      <c r="AA14" s="4">
        <v>44461</v>
      </c>
      <c r="AB14" t="s">
        <v>1422</v>
      </c>
      <c r="AC14" t="s">
        <v>281</v>
      </c>
      <c r="AD14" t="s">
        <v>443</v>
      </c>
      <c r="AE14" t="s">
        <v>444</v>
      </c>
      <c r="AF14">
        <v>81.86</v>
      </c>
      <c r="AG14">
        <v>61.68</v>
      </c>
      <c r="AH14">
        <v>67.23</v>
      </c>
      <c r="AI14">
        <v>0.2</v>
      </c>
      <c r="AJ14">
        <v>0.5</v>
      </c>
      <c r="AK14">
        <v>11.763</v>
      </c>
      <c r="AL14">
        <v>5.5</v>
      </c>
      <c r="AM14" s="9">
        <v>5.0000000000000001E-4</v>
      </c>
      <c r="AN14" s="9">
        <v>3.0000000000000001E-3</v>
      </c>
      <c r="AO14" t="s">
        <v>843</v>
      </c>
      <c r="AQ14">
        <v>12</v>
      </c>
      <c r="AR14" t="s">
        <v>19</v>
      </c>
      <c r="AS14" s="4">
        <v>44463</v>
      </c>
      <c r="AT14" t="s">
        <v>14</v>
      </c>
      <c r="AU14" t="s">
        <v>519</v>
      </c>
      <c r="AV14" t="s">
        <v>844</v>
      </c>
      <c r="AW14" t="s">
        <v>598</v>
      </c>
      <c r="BN14">
        <v>12</v>
      </c>
      <c r="BO14" t="s">
        <v>845</v>
      </c>
      <c r="BP14" s="4">
        <v>44463</v>
      </c>
      <c r="BQ14" t="s">
        <v>774</v>
      </c>
      <c r="BR14" t="s">
        <v>1423</v>
      </c>
      <c r="BS14" t="s">
        <v>268</v>
      </c>
      <c r="BT14" t="s">
        <v>19</v>
      </c>
      <c r="BU14" t="s">
        <v>19</v>
      </c>
      <c r="BV14">
        <v>80.099999999999994</v>
      </c>
      <c r="BW14">
        <v>5</v>
      </c>
      <c r="BX14">
        <v>10</v>
      </c>
      <c r="BY14">
        <v>0.2</v>
      </c>
      <c r="BZ14">
        <v>0.5</v>
      </c>
      <c r="CA14">
        <v>0.05</v>
      </c>
      <c r="CB14">
        <v>0.55000000167638097</v>
      </c>
      <c r="CC14">
        <v>2</v>
      </c>
      <c r="CD14" t="s">
        <v>127</v>
      </c>
      <c r="CE14" t="s">
        <v>577</v>
      </c>
      <c r="CF14" t="s">
        <v>129</v>
      </c>
      <c r="CG14">
        <v>0.5</v>
      </c>
      <c r="CH14">
        <v>15000</v>
      </c>
      <c r="CI14">
        <v>157.1</v>
      </c>
      <c r="CJ14" t="s">
        <v>528</v>
      </c>
    </row>
    <row r="15" spans="1:92">
      <c r="Y15">
        <v>13</v>
      </c>
      <c r="Z15" t="s">
        <v>846</v>
      </c>
      <c r="AA15" s="4">
        <v>44461</v>
      </c>
      <c r="AB15" t="s">
        <v>1422</v>
      </c>
      <c r="AC15" t="s">
        <v>453</v>
      </c>
      <c r="AD15" t="s">
        <v>443</v>
      </c>
      <c r="AE15" t="s">
        <v>809</v>
      </c>
      <c r="AF15" t="s">
        <v>847</v>
      </c>
      <c r="AG15">
        <v>59.55</v>
      </c>
      <c r="AH15">
        <v>64.91</v>
      </c>
      <c r="AI15">
        <v>0.4</v>
      </c>
      <c r="AJ15">
        <v>0.5</v>
      </c>
      <c r="AK15">
        <v>11.763</v>
      </c>
      <c r="AL15">
        <v>5.5</v>
      </c>
      <c r="AM15" s="9">
        <v>5.0000000000000001E-4</v>
      </c>
      <c r="AN15" s="9">
        <v>3.0000000000000001E-3</v>
      </c>
      <c r="AO15" t="s">
        <v>848</v>
      </c>
      <c r="AQ15">
        <v>13</v>
      </c>
      <c r="AR15" t="s">
        <v>769</v>
      </c>
      <c r="AS15" s="4">
        <v>44468</v>
      </c>
      <c r="AT15" t="s">
        <v>116</v>
      </c>
      <c r="AU15" t="s">
        <v>567</v>
      </c>
      <c r="AV15" s="8" t="s">
        <v>849</v>
      </c>
      <c r="AW15" t="s">
        <v>451</v>
      </c>
      <c r="BN15">
        <v>13</v>
      </c>
      <c r="BO15" t="s">
        <v>850</v>
      </c>
      <c r="BP15" s="4">
        <v>44463</v>
      </c>
      <c r="BQ15" t="s">
        <v>774</v>
      </c>
      <c r="BR15" t="s">
        <v>1423</v>
      </c>
      <c r="BS15" t="s">
        <v>268</v>
      </c>
      <c r="BT15" t="s">
        <v>19</v>
      </c>
      <c r="BU15" t="s">
        <v>19</v>
      </c>
      <c r="BV15">
        <v>84.5</v>
      </c>
      <c r="BW15">
        <v>5</v>
      </c>
      <c r="BX15">
        <v>10</v>
      </c>
      <c r="BY15">
        <v>0.2</v>
      </c>
      <c r="BZ15">
        <v>0.5</v>
      </c>
      <c r="CA15">
        <v>0.05</v>
      </c>
      <c r="CB15">
        <v>0.55000000167638097</v>
      </c>
      <c r="CC15">
        <v>2</v>
      </c>
      <c r="CD15" t="s">
        <v>127</v>
      </c>
      <c r="CE15" t="s">
        <v>577</v>
      </c>
      <c r="CF15" t="s">
        <v>129</v>
      </c>
      <c r="CG15">
        <v>0.5</v>
      </c>
      <c r="CH15">
        <v>15000</v>
      </c>
      <c r="CI15">
        <v>157.1</v>
      </c>
      <c r="CJ15" t="s">
        <v>851</v>
      </c>
    </row>
    <row r="16" spans="1:92">
      <c r="Y16">
        <v>14</v>
      </c>
      <c r="Z16" t="s">
        <v>774</v>
      </c>
      <c r="AA16" s="4">
        <v>44463</v>
      </c>
      <c r="AB16" t="s">
        <v>247</v>
      </c>
      <c r="AC16" t="s">
        <v>524</v>
      </c>
      <c r="AD16" t="s">
        <v>443</v>
      </c>
      <c r="AE16" t="s">
        <v>519</v>
      </c>
      <c r="AF16">
        <v>8.27</v>
      </c>
      <c r="AG16">
        <v>73.77</v>
      </c>
      <c r="AH16">
        <v>80.41</v>
      </c>
      <c r="AI16">
        <v>0.2</v>
      </c>
      <c r="AJ16">
        <v>0.5</v>
      </c>
      <c r="AK16" t="s">
        <v>19</v>
      </c>
      <c r="AL16">
        <v>5.5</v>
      </c>
      <c r="AM16" t="s">
        <v>19</v>
      </c>
      <c r="AN16" t="s">
        <v>19</v>
      </c>
      <c r="AO16" t="s">
        <v>852</v>
      </c>
      <c r="AQ16">
        <v>14</v>
      </c>
      <c r="AR16" t="s">
        <v>782</v>
      </c>
      <c r="AS16" s="4">
        <v>44468</v>
      </c>
      <c r="AT16" t="s">
        <v>116</v>
      </c>
      <c r="AU16" t="s">
        <v>567</v>
      </c>
      <c r="AV16" t="s">
        <v>19</v>
      </c>
      <c r="AW16" t="s">
        <v>468</v>
      </c>
      <c r="BN16">
        <v>14</v>
      </c>
      <c r="BO16" t="s">
        <v>853</v>
      </c>
      <c r="BP16" s="4">
        <v>44463</v>
      </c>
      <c r="BQ16" t="s">
        <v>774</v>
      </c>
      <c r="BR16" t="s">
        <v>1423</v>
      </c>
      <c r="BS16" t="s">
        <v>268</v>
      </c>
      <c r="BT16" t="s">
        <v>19</v>
      </c>
      <c r="BU16" t="s">
        <v>19</v>
      </c>
      <c r="BV16">
        <v>89.8</v>
      </c>
      <c r="BW16">
        <v>5</v>
      </c>
      <c r="BX16">
        <v>10</v>
      </c>
      <c r="BY16">
        <v>0.2</v>
      </c>
      <c r="BZ16">
        <v>0.5</v>
      </c>
      <c r="CA16">
        <v>0.05</v>
      </c>
      <c r="CB16">
        <v>0.55000000167638097</v>
      </c>
      <c r="CC16">
        <v>2</v>
      </c>
      <c r="CD16" t="s">
        <v>127</v>
      </c>
      <c r="CE16" t="s">
        <v>577</v>
      </c>
      <c r="CF16" t="s">
        <v>129</v>
      </c>
      <c r="CG16">
        <v>0.5</v>
      </c>
      <c r="CH16">
        <v>15000</v>
      </c>
      <c r="CI16">
        <v>157.1</v>
      </c>
      <c r="CJ16" t="s">
        <v>854</v>
      </c>
    </row>
    <row r="17" spans="25:88">
      <c r="Y17">
        <v>15</v>
      </c>
      <c r="Z17" t="s">
        <v>855</v>
      </c>
      <c r="AA17" s="4">
        <v>44468</v>
      </c>
      <c r="AB17" t="s">
        <v>1422</v>
      </c>
      <c r="AC17" t="s">
        <v>281</v>
      </c>
      <c r="AD17" t="s">
        <v>443</v>
      </c>
      <c r="AE17" t="s">
        <v>567</v>
      </c>
      <c r="AF17">
        <v>75.709999999999994</v>
      </c>
      <c r="AG17">
        <v>68.63</v>
      </c>
      <c r="AH17">
        <v>74.81</v>
      </c>
      <c r="AI17">
        <v>0.2</v>
      </c>
      <c r="AJ17">
        <v>0.5</v>
      </c>
      <c r="AK17">
        <v>11.763</v>
      </c>
      <c r="AL17">
        <v>5.5</v>
      </c>
      <c r="AM17" s="9">
        <v>2.0000000000000001E-4</v>
      </c>
      <c r="AN17" s="9">
        <v>3.0000000000000001E-3</v>
      </c>
      <c r="AO17" t="s">
        <v>856</v>
      </c>
      <c r="AQ17">
        <v>15</v>
      </c>
      <c r="AR17" t="s">
        <v>792</v>
      </c>
      <c r="AS17" s="4">
        <v>44468</v>
      </c>
      <c r="AT17" t="s">
        <v>158</v>
      </c>
      <c r="AU17" t="s">
        <v>567</v>
      </c>
      <c r="AV17" t="s">
        <v>857</v>
      </c>
      <c r="AW17" t="s">
        <v>479</v>
      </c>
      <c r="BN17">
        <v>15</v>
      </c>
      <c r="BO17" t="s">
        <v>858</v>
      </c>
      <c r="BP17" s="4">
        <v>44463</v>
      </c>
      <c r="BQ17" t="s">
        <v>774</v>
      </c>
      <c r="BR17" t="s">
        <v>1423</v>
      </c>
      <c r="BS17" t="s">
        <v>268</v>
      </c>
      <c r="BT17" t="s">
        <v>19</v>
      </c>
      <c r="BU17" t="s">
        <v>19</v>
      </c>
      <c r="BV17">
        <v>95.1</v>
      </c>
      <c r="BW17">
        <v>5</v>
      </c>
      <c r="BX17">
        <v>10</v>
      </c>
      <c r="BY17">
        <v>0.2</v>
      </c>
      <c r="BZ17">
        <v>0.5</v>
      </c>
      <c r="CA17">
        <v>0.05</v>
      </c>
      <c r="CB17">
        <v>0.55000000167638097</v>
      </c>
      <c r="CC17">
        <v>2</v>
      </c>
      <c r="CD17" t="s">
        <v>127</v>
      </c>
      <c r="CE17" t="s">
        <v>577</v>
      </c>
      <c r="CF17" t="s">
        <v>129</v>
      </c>
      <c r="CG17">
        <v>0.5</v>
      </c>
      <c r="CH17">
        <v>15000</v>
      </c>
      <c r="CI17">
        <v>157.1</v>
      </c>
      <c r="CJ17" t="s">
        <v>488</v>
      </c>
    </row>
    <row r="18" spans="25:88">
      <c r="Y18">
        <v>16</v>
      </c>
      <c r="Z18" t="s">
        <v>859</v>
      </c>
      <c r="AA18" s="4">
        <v>44468</v>
      </c>
      <c r="AB18" t="s">
        <v>1422</v>
      </c>
      <c r="AC18" t="s">
        <v>281</v>
      </c>
      <c r="AD18" t="s">
        <v>443</v>
      </c>
      <c r="AE18" t="s">
        <v>567</v>
      </c>
      <c r="AF18">
        <v>75.709999999999994</v>
      </c>
      <c r="AG18">
        <v>68.63</v>
      </c>
      <c r="AH18">
        <v>74.81</v>
      </c>
      <c r="AI18">
        <v>0.2</v>
      </c>
      <c r="AJ18">
        <v>0.5</v>
      </c>
      <c r="AK18">
        <v>11.763</v>
      </c>
      <c r="AL18">
        <v>5.5</v>
      </c>
      <c r="AM18" s="9">
        <v>2.0000000000000001E-4</v>
      </c>
      <c r="AN18" s="9">
        <v>3.0000000000000001E-3</v>
      </c>
      <c r="AO18" t="s">
        <v>860</v>
      </c>
      <c r="AQ18">
        <v>16</v>
      </c>
      <c r="AR18" t="s">
        <v>19</v>
      </c>
      <c r="AS18" s="4">
        <v>44468</v>
      </c>
      <c r="AT18" t="s">
        <v>14</v>
      </c>
      <c r="AU18" t="s">
        <v>567</v>
      </c>
      <c r="AV18" t="s">
        <v>861</v>
      </c>
      <c r="AW18" t="s">
        <v>598</v>
      </c>
      <c r="BN18">
        <v>16</v>
      </c>
      <c r="BO18" t="s">
        <v>862</v>
      </c>
      <c r="BP18" s="4">
        <v>44463</v>
      </c>
      <c r="BQ18" t="s">
        <v>774</v>
      </c>
      <c r="BR18" t="s">
        <v>1423</v>
      </c>
      <c r="BS18" t="s">
        <v>268</v>
      </c>
      <c r="BT18" t="s">
        <v>19</v>
      </c>
      <c r="BU18" t="s">
        <v>19</v>
      </c>
      <c r="BV18">
        <v>99.4</v>
      </c>
      <c r="BW18">
        <v>5</v>
      </c>
      <c r="BX18">
        <v>10</v>
      </c>
      <c r="BY18">
        <v>0.2</v>
      </c>
      <c r="BZ18">
        <v>0.5</v>
      </c>
      <c r="CA18">
        <v>0.05</v>
      </c>
      <c r="CB18">
        <v>0.55000000167638097</v>
      </c>
      <c r="CC18">
        <v>2</v>
      </c>
      <c r="CD18" t="s">
        <v>127</v>
      </c>
      <c r="CE18" t="s">
        <v>577</v>
      </c>
      <c r="CF18" t="s">
        <v>129</v>
      </c>
      <c r="CG18">
        <v>0.5</v>
      </c>
      <c r="CH18">
        <v>15000</v>
      </c>
      <c r="CI18">
        <v>157.1</v>
      </c>
      <c r="CJ18" t="s">
        <v>488</v>
      </c>
    </row>
    <row r="19" spans="25:88">
      <c r="Y19">
        <v>17</v>
      </c>
      <c r="Z19" t="s">
        <v>863</v>
      </c>
      <c r="AA19" s="4">
        <v>44468</v>
      </c>
      <c r="AB19" t="s">
        <v>1422</v>
      </c>
      <c r="AC19" t="s">
        <v>281</v>
      </c>
      <c r="AD19" t="s">
        <v>443</v>
      </c>
      <c r="AE19" t="s">
        <v>567</v>
      </c>
      <c r="AF19">
        <v>75.709999999999994</v>
      </c>
      <c r="AG19">
        <v>68.63</v>
      </c>
      <c r="AH19">
        <v>74.81</v>
      </c>
      <c r="AI19">
        <v>0.2</v>
      </c>
      <c r="AJ19">
        <v>0.5</v>
      </c>
      <c r="AK19">
        <v>11.763</v>
      </c>
      <c r="AL19">
        <v>5.5</v>
      </c>
      <c r="AM19" s="9">
        <v>2.0000000000000001E-4</v>
      </c>
      <c r="AN19" s="9">
        <v>3.0000000000000001E-3</v>
      </c>
      <c r="AO19" t="s">
        <v>864</v>
      </c>
      <c r="BN19">
        <v>17</v>
      </c>
      <c r="BO19" t="s">
        <v>865</v>
      </c>
      <c r="BP19" s="4">
        <v>44463</v>
      </c>
      <c r="BQ19" t="s">
        <v>774</v>
      </c>
      <c r="BR19" t="s">
        <v>1423</v>
      </c>
      <c r="BS19" t="s">
        <v>268</v>
      </c>
      <c r="BT19" t="s">
        <v>19</v>
      </c>
      <c r="BU19" t="s">
        <v>19</v>
      </c>
      <c r="BV19">
        <v>104.7</v>
      </c>
      <c r="BW19">
        <v>5</v>
      </c>
      <c r="BX19">
        <v>10</v>
      </c>
      <c r="BY19">
        <v>0.2</v>
      </c>
      <c r="BZ19">
        <v>0.5</v>
      </c>
      <c r="CA19">
        <v>0.05</v>
      </c>
      <c r="CB19">
        <v>0.55000000167638097</v>
      </c>
      <c r="CC19">
        <v>2</v>
      </c>
      <c r="CD19" t="s">
        <v>127</v>
      </c>
      <c r="CE19" t="s">
        <v>577</v>
      </c>
      <c r="CF19" t="s">
        <v>129</v>
      </c>
      <c r="CG19">
        <v>0.5</v>
      </c>
      <c r="CH19">
        <v>15000</v>
      </c>
      <c r="CI19">
        <v>157.1</v>
      </c>
      <c r="CJ19" t="s">
        <v>866</v>
      </c>
    </row>
    <row r="20" spans="25:88">
      <c r="Y20">
        <v>18</v>
      </c>
      <c r="Z20" t="s">
        <v>867</v>
      </c>
      <c r="AA20" s="4">
        <v>44468</v>
      </c>
      <c r="AB20" t="s">
        <v>1422</v>
      </c>
      <c r="AC20" t="s">
        <v>281</v>
      </c>
      <c r="AD20" t="s">
        <v>443</v>
      </c>
      <c r="AE20" t="s">
        <v>567</v>
      </c>
      <c r="AF20">
        <v>75.709999999999994</v>
      </c>
      <c r="AG20">
        <v>68.63</v>
      </c>
      <c r="AH20">
        <v>74.81</v>
      </c>
      <c r="AI20">
        <v>0.2</v>
      </c>
      <c r="AJ20">
        <v>0.5</v>
      </c>
      <c r="AK20">
        <v>11.763</v>
      </c>
      <c r="AL20">
        <v>5.5</v>
      </c>
      <c r="AM20" s="9">
        <v>2.0000000000000001E-4</v>
      </c>
      <c r="AN20" s="9">
        <v>3.0000000000000001E-3</v>
      </c>
      <c r="AO20" t="s">
        <v>864</v>
      </c>
      <c r="BN20">
        <v>18</v>
      </c>
      <c r="BO20" t="s">
        <v>868</v>
      </c>
      <c r="BP20" s="4">
        <v>44463</v>
      </c>
      <c r="BQ20" t="s">
        <v>774</v>
      </c>
      <c r="BR20" t="s">
        <v>1423</v>
      </c>
      <c r="BS20" t="s">
        <v>268</v>
      </c>
      <c r="BT20" t="s">
        <v>19</v>
      </c>
      <c r="BU20" t="s">
        <v>19</v>
      </c>
      <c r="BV20">
        <v>109.8</v>
      </c>
      <c r="BW20">
        <v>5</v>
      </c>
      <c r="BX20">
        <v>10</v>
      </c>
      <c r="BY20">
        <v>0.2</v>
      </c>
      <c r="BZ20">
        <v>0.5</v>
      </c>
      <c r="CA20">
        <v>0.05</v>
      </c>
      <c r="CB20">
        <v>0.55000000167638097</v>
      </c>
      <c r="CC20">
        <v>2</v>
      </c>
      <c r="CD20" t="s">
        <v>127</v>
      </c>
      <c r="CE20" t="s">
        <v>577</v>
      </c>
      <c r="CF20" t="s">
        <v>129</v>
      </c>
      <c r="CG20">
        <v>0.5</v>
      </c>
      <c r="CH20">
        <v>15000</v>
      </c>
      <c r="CI20">
        <v>157.1</v>
      </c>
      <c r="CJ20" t="s">
        <v>528</v>
      </c>
    </row>
    <row r="21" spans="25:88">
      <c r="Y21">
        <v>19</v>
      </c>
      <c r="Z21" t="s">
        <v>869</v>
      </c>
      <c r="AA21" s="4">
        <v>44468</v>
      </c>
      <c r="AB21" t="s">
        <v>1422</v>
      </c>
      <c r="AC21" t="s">
        <v>281</v>
      </c>
      <c r="AD21" t="s">
        <v>443</v>
      </c>
      <c r="AE21" t="s">
        <v>567</v>
      </c>
      <c r="AF21">
        <v>75.709999999999994</v>
      </c>
      <c r="AG21">
        <v>68.63</v>
      </c>
      <c r="AH21">
        <v>74.81</v>
      </c>
      <c r="AI21">
        <v>0.2</v>
      </c>
      <c r="AJ21">
        <v>0.5</v>
      </c>
      <c r="AK21">
        <v>11.763</v>
      </c>
      <c r="AL21">
        <v>5.5</v>
      </c>
      <c r="AM21" s="9">
        <v>2.0000000000000001E-4</v>
      </c>
      <c r="AN21" s="9">
        <v>3.0000000000000001E-3</v>
      </c>
      <c r="AO21" t="s">
        <v>864</v>
      </c>
      <c r="BN21">
        <v>19</v>
      </c>
      <c r="BO21" t="s">
        <v>870</v>
      </c>
      <c r="BP21" s="4">
        <v>44463</v>
      </c>
      <c r="BQ21" t="s">
        <v>774</v>
      </c>
      <c r="BR21" t="s">
        <v>1423</v>
      </c>
      <c r="BS21" t="s">
        <v>268</v>
      </c>
      <c r="BT21" t="s">
        <v>19</v>
      </c>
      <c r="BU21" t="s">
        <v>19</v>
      </c>
      <c r="BV21">
        <v>114.9</v>
      </c>
      <c r="BW21">
        <v>5</v>
      </c>
      <c r="BX21">
        <v>10</v>
      </c>
      <c r="BY21">
        <v>0.2</v>
      </c>
      <c r="BZ21">
        <v>0.5</v>
      </c>
      <c r="CA21">
        <v>0.05</v>
      </c>
      <c r="CB21">
        <v>0.55000000167638097</v>
      </c>
      <c r="CC21">
        <v>2</v>
      </c>
      <c r="CD21" t="s">
        <v>127</v>
      </c>
      <c r="CE21" t="s">
        <v>577</v>
      </c>
      <c r="CF21" t="s">
        <v>129</v>
      </c>
      <c r="CG21">
        <v>0.5</v>
      </c>
      <c r="CH21">
        <v>15000</v>
      </c>
      <c r="CI21">
        <v>157.1</v>
      </c>
      <c r="CJ21" t="s">
        <v>871</v>
      </c>
    </row>
    <row r="22" spans="25:88">
      <c r="Y22">
        <v>20</v>
      </c>
      <c r="Z22" t="s">
        <v>872</v>
      </c>
      <c r="AA22" s="4">
        <v>44468</v>
      </c>
      <c r="AB22" t="s">
        <v>1422</v>
      </c>
      <c r="AC22" t="s">
        <v>281</v>
      </c>
      <c r="AD22" t="s">
        <v>443</v>
      </c>
      <c r="AE22" t="s">
        <v>567</v>
      </c>
      <c r="AF22">
        <v>75.709999999999994</v>
      </c>
      <c r="AG22">
        <v>68.63</v>
      </c>
      <c r="AH22">
        <v>74.81</v>
      </c>
      <c r="AI22">
        <v>0.2</v>
      </c>
      <c r="AJ22">
        <v>0.5</v>
      </c>
      <c r="AK22">
        <v>11.763</v>
      </c>
      <c r="AL22">
        <v>5.5</v>
      </c>
      <c r="AM22" s="9">
        <v>2.0000000000000001E-4</v>
      </c>
      <c r="AN22" s="9">
        <v>3.0000000000000001E-3</v>
      </c>
      <c r="AO22" t="s">
        <v>864</v>
      </c>
      <c r="BN22">
        <v>20</v>
      </c>
      <c r="BO22" t="s">
        <v>873</v>
      </c>
      <c r="BP22" s="4">
        <v>44463</v>
      </c>
      <c r="BQ22" t="s">
        <v>774</v>
      </c>
      <c r="BR22" t="s">
        <v>1423</v>
      </c>
      <c r="BS22" t="s">
        <v>268</v>
      </c>
      <c r="BT22" t="s">
        <v>19</v>
      </c>
      <c r="BU22" t="s">
        <v>19</v>
      </c>
      <c r="BV22">
        <v>120.1</v>
      </c>
      <c r="BW22">
        <v>5</v>
      </c>
      <c r="BX22">
        <v>10</v>
      </c>
      <c r="BY22">
        <v>0.2</v>
      </c>
      <c r="BZ22">
        <v>0.5</v>
      </c>
      <c r="CA22">
        <v>0.05</v>
      </c>
      <c r="CB22">
        <v>0.55000000167638097</v>
      </c>
      <c r="CC22">
        <v>2</v>
      </c>
      <c r="CD22" t="s">
        <v>127</v>
      </c>
      <c r="CE22" t="s">
        <v>577</v>
      </c>
      <c r="CF22" t="s">
        <v>129</v>
      </c>
      <c r="CG22">
        <v>0.5</v>
      </c>
      <c r="CH22">
        <v>15000</v>
      </c>
      <c r="CI22">
        <v>157.1</v>
      </c>
      <c r="CJ22" t="s">
        <v>329</v>
      </c>
    </row>
    <row r="23" spans="25:88">
      <c r="Y23">
        <v>21</v>
      </c>
      <c r="Z23" t="s">
        <v>874</v>
      </c>
      <c r="AA23" s="4">
        <v>44473</v>
      </c>
      <c r="AB23" t="s">
        <v>1422</v>
      </c>
      <c r="AC23" t="s">
        <v>281</v>
      </c>
      <c r="AD23" t="s">
        <v>443</v>
      </c>
      <c r="AE23" t="s">
        <v>567</v>
      </c>
      <c r="AF23">
        <v>75.709999999999994</v>
      </c>
      <c r="AG23">
        <v>68.63</v>
      </c>
      <c r="AH23">
        <v>74.81</v>
      </c>
      <c r="AI23">
        <v>0.2</v>
      </c>
      <c r="AJ23">
        <v>0.5</v>
      </c>
      <c r="AK23">
        <v>11.763</v>
      </c>
      <c r="AL23">
        <v>5.5</v>
      </c>
      <c r="AM23" s="9">
        <v>2.0000000000000001E-4</v>
      </c>
      <c r="AN23" s="9">
        <v>3.0000000000000001E-3</v>
      </c>
      <c r="AO23" t="s">
        <v>875</v>
      </c>
      <c r="BN23">
        <v>21</v>
      </c>
      <c r="BO23" t="s">
        <v>876</v>
      </c>
      <c r="BP23" s="4">
        <v>44463</v>
      </c>
      <c r="BQ23" t="s">
        <v>774</v>
      </c>
      <c r="BR23" t="s">
        <v>1423</v>
      </c>
      <c r="BS23" t="s">
        <v>268</v>
      </c>
      <c r="BT23" t="s">
        <v>19</v>
      </c>
      <c r="BU23" t="s">
        <v>19</v>
      </c>
      <c r="BV23">
        <v>125.3</v>
      </c>
      <c r="BW23">
        <v>5</v>
      </c>
      <c r="BX23">
        <v>10</v>
      </c>
      <c r="BY23">
        <v>0.2</v>
      </c>
      <c r="BZ23">
        <v>0.5</v>
      </c>
      <c r="CA23">
        <v>0.05</v>
      </c>
      <c r="CB23">
        <v>0.55000000167638097</v>
      </c>
      <c r="CC23">
        <v>2</v>
      </c>
      <c r="CD23" t="s">
        <v>127</v>
      </c>
      <c r="CE23" t="s">
        <v>577</v>
      </c>
      <c r="CF23" t="s">
        <v>129</v>
      </c>
      <c r="CG23">
        <v>0.5</v>
      </c>
      <c r="CH23">
        <v>15000</v>
      </c>
      <c r="CI23">
        <v>157.1</v>
      </c>
      <c r="CJ23" t="s">
        <v>871</v>
      </c>
    </row>
    <row r="24" spans="25:88">
      <c r="BN24">
        <v>22</v>
      </c>
      <c r="BO24" t="s">
        <v>877</v>
      </c>
      <c r="BP24" s="4">
        <v>44463</v>
      </c>
      <c r="BQ24" t="s">
        <v>774</v>
      </c>
      <c r="BR24" t="s">
        <v>1423</v>
      </c>
      <c r="BS24" t="s">
        <v>268</v>
      </c>
      <c r="BT24" t="s">
        <v>19</v>
      </c>
      <c r="BU24" t="s">
        <v>19</v>
      </c>
      <c r="BV24">
        <v>129.69999999999999</v>
      </c>
      <c r="BW24">
        <v>5</v>
      </c>
      <c r="BX24">
        <v>10</v>
      </c>
      <c r="BY24">
        <v>0.2</v>
      </c>
      <c r="BZ24">
        <v>0.5</v>
      </c>
      <c r="CA24">
        <v>0.05</v>
      </c>
      <c r="CB24">
        <v>0.55000000167638097</v>
      </c>
      <c r="CC24">
        <v>2</v>
      </c>
      <c r="CD24" t="s">
        <v>127</v>
      </c>
      <c r="CE24" t="s">
        <v>577</v>
      </c>
      <c r="CF24" t="s">
        <v>129</v>
      </c>
      <c r="CG24">
        <v>0.5</v>
      </c>
      <c r="CH24">
        <v>15000</v>
      </c>
      <c r="CI24">
        <v>157.1</v>
      </c>
      <c r="CJ24" t="s">
        <v>757</v>
      </c>
    </row>
    <row r="25" spans="25:88">
      <c r="BN25">
        <v>23</v>
      </c>
      <c r="BO25" t="s">
        <v>878</v>
      </c>
      <c r="BP25" s="4">
        <v>44463</v>
      </c>
      <c r="BQ25" t="s">
        <v>774</v>
      </c>
      <c r="BR25" t="s">
        <v>1423</v>
      </c>
      <c r="BS25" t="s">
        <v>268</v>
      </c>
      <c r="BT25" t="s">
        <v>19</v>
      </c>
      <c r="BU25" t="s">
        <v>19</v>
      </c>
      <c r="BV25">
        <v>135.69999999999999</v>
      </c>
      <c r="BW25">
        <v>5</v>
      </c>
      <c r="BX25">
        <v>10</v>
      </c>
      <c r="BY25">
        <v>0.2</v>
      </c>
      <c r="BZ25">
        <v>0.5</v>
      </c>
      <c r="CA25">
        <v>0.05</v>
      </c>
      <c r="CB25">
        <v>0.55000000167638097</v>
      </c>
      <c r="CC25">
        <v>2</v>
      </c>
      <c r="CD25" t="s">
        <v>127</v>
      </c>
      <c r="CE25" t="s">
        <v>577</v>
      </c>
      <c r="CF25" t="s">
        <v>129</v>
      </c>
      <c r="CG25">
        <v>0.5</v>
      </c>
      <c r="CH25">
        <v>15000</v>
      </c>
      <c r="CI25">
        <v>157.1</v>
      </c>
      <c r="CJ25" t="s">
        <v>757</v>
      </c>
    </row>
    <row r="26" spans="25:88">
      <c r="BN26">
        <v>24</v>
      </c>
      <c r="BO26" t="s">
        <v>830</v>
      </c>
      <c r="BP26" s="4">
        <v>44463</v>
      </c>
      <c r="BQ26" t="s">
        <v>774</v>
      </c>
      <c r="BR26" t="s">
        <v>1423</v>
      </c>
      <c r="BS26" t="s">
        <v>268</v>
      </c>
      <c r="BT26" t="s">
        <v>19</v>
      </c>
      <c r="BU26" t="s">
        <v>19</v>
      </c>
      <c r="BV26">
        <v>141.69999999999999</v>
      </c>
      <c r="BW26">
        <v>5</v>
      </c>
      <c r="BX26">
        <v>10</v>
      </c>
      <c r="BY26">
        <v>0.2</v>
      </c>
      <c r="BZ26">
        <v>0.5</v>
      </c>
      <c r="CA26">
        <v>0.05</v>
      </c>
      <c r="CB26">
        <v>0.55000000167638097</v>
      </c>
      <c r="CC26">
        <v>2</v>
      </c>
      <c r="CD26" t="s">
        <v>127</v>
      </c>
      <c r="CE26" t="s">
        <v>577</v>
      </c>
      <c r="CF26" t="s">
        <v>129</v>
      </c>
      <c r="CG26">
        <v>0.5</v>
      </c>
      <c r="CH26">
        <v>15000</v>
      </c>
      <c r="CI26">
        <v>157.1</v>
      </c>
      <c r="CJ26" t="s">
        <v>757</v>
      </c>
    </row>
    <row r="27" spans="25:88">
      <c r="BN27">
        <v>25</v>
      </c>
      <c r="BO27" t="s">
        <v>835</v>
      </c>
      <c r="BP27" s="4">
        <v>44468</v>
      </c>
      <c r="BQ27" t="s">
        <v>19</v>
      </c>
      <c r="BR27" t="s">
        <v>1423</v>
      </c>
      <c r="BS27" t="s">
        <v>268</v>
      </c>
      <c r="BT27" t="s">
        <v>19</v>
      </c>
      <c r="BU27" t="s">
        <v>19</v>
      </c>
      <c r="BV27">
        <v>29.6</v>
      </c>
      <c r="BW27">
        <v>5</v>
      </c>
      <c r="BX27">
        <v>10</v>
      </c>
      <c r="BY27">
        <v>0.2</v>
      </c>
      <c r="BZ27">
        <v>0.5</v>
      </c>
      <c r="CA27">
        <v>0.05</v>
      </c>
      <c r="CB27">
        <v>1</v>
      </c>
      <c r="CC27">
        <v>2</v>
      </c>
      <c r="CD27" t="s">
        <v>127</v>
      </c>
      <c r="CE27" t="s">
        <v>577</v>
      </c>
      <c r="CF27" t="s">
        <v>129</v>
      </c>
      <c r="CG27">
        <v>0.5</v>
      </c>
      <c r="CH27">
        <v>0</v>
      </c>
      <c r="CI27">
        <v>1</v>
      </c>
      <c r="CJ27" t="s">
        <v>501</v>
      </c>
    </row>
    <row r="28" spans="25:88">
      <c r="BN28">
        <v>26</v>
      </c>
      <c r="BO28" t="s">
        <v>839</v>
      </c>
      <c r="BP28" s="4">
        <v>44468</v>
      </c>
      <c r="BQ28" t="s">
        <v>19</v>
      </c>
      <c r="BR28" t="s">
        <v>1423</v>
      </c>
      <c r="BS28" t="s">
        <v>268</v>
      </c>
      <c r="BT28" t="s">
        <v>19</v>
      </c>
      <c r="BU28" t="s">
        <v>19</v>
      </c>
      <c r="BV28">
        <v>33.9</v>
      </c>
      <c r="BW28">
        <v>5</v>
      </c>
      <c r="BX28">
        <v>10</v>
      </c>
      <c r="BY28">
        <v>0.2</v>
      </c>
      <c r="BZ28">
        <v>0.5</v>
      </c>
      <c r="CA28">
        <v>0.05</v>
      </c>
      <c r="CB28">
        <v>1</v>
      </c>
      <c r="CC28">
        <v>2</v>
      </c>
      <c r="CD28" t="s">
        <v>127</v>
      </c>
      <c r="CE28" t="s">
        <v>577</v>
      </c>
      <c r="CF28" t="s">
        <v>129</v>
      </c>
      <c r="CG28">
        <v>0.5</v>
      </c>
      <c r="CH28">
        <v>0</v>
      </c>
      <c r="CI28">
        <v>1</v>
      </c>
      <c r="CJ28" t="s">
        <v>501</v>
      </c>
    </row>
    <row r="29" spans="25:88">
      <c r="BN29">
        <v>27</v>
      </c>
      <c r="BO29" t="s">
        <v>879</v>
      </c>
      <c r="BP29" s="4">
        <v>44468</v>
      </c>
      <c r="BQ29" t="s">
        <v>19</v>
      </c>
      <c r="BR29" t="s">
        <v>1423</v>
      </c>
      <c r="BS29" t="s">
        <v>268</v>
      </c>
      <c r="BT29" t="s">
        <v>19</v>
      </c>
      <c r="BU29" t="s">
        <v>19</v>
      </c>
      <c r="BV29">
        <v>39</v>
      </c>
      <c r="BW29">
        <v>5</v>
      </c>
      <c r="BX29">
        <v>10</v>
      </c>
      <c r="BY29">
        <v>0.2</v>
      </c>
      <c r="BZ29">
        <v>0.5</v>
      </c>
      <c r="CA29">
        <v>0.05</v>
      </c>
      <c r="CB29">
        <v>1</v>
      </c>
      <c r="CC29">
        <v>2</v>
      </c>
      <c r="CD29" t="s">
        <v>127</v>
      </c>
      <c r="CE29" t="s">
        <v>577</v>
      </c>
      <c r="CF29" t="s">
        <v>129</v>
      </c>
      <c r="CG29">
        <v>0.5</v>
      </c>
      <c r="CH29">
        <v>0</v>
      </c>
      <c r="CI29">
        <v>1</v>
      </c>
      <c r="CJ29" t="s">
        <v>501</v>
      </c>
    </row>
    <row r="30" spans="25:88">
      <c r="BN30">
        <v>28</v>
      </c>
      <c r="BO30" t="s">
        <v>880</v>
      </c>
      <c r="BP30" s="4">
        <v>44468</v>
      </c>
      <c r="BQ30" t="s">
        <v>19</v>
      </c>
      <c r="BR30" t="s">
        <v>1423</v>
      </c>
      <c r="BS30" t="s">
        <v>268</v>
      </c>
      <c r="BT30" t="s">
        <v>19</v>
      </c>
      <c r="BU30" t="s">
        <v>19</v>
      </c>
      <c r="BV30">
        <v>44.1</v>
      </c>
      <c r="BW30">
        <v>5</v>
      </c>
      <c r="BX30">
        <v>10</v>
      </c>
      <c r="BY30">
        <v>0.2</v>
      </c>
      <c r="BZ30">
        <v>0.5</v>
      </c>
      <c r="CA30">
        <v>0.05</v>
      </c>
      <c r="CB30">
        <v>1</v>
      </c>
      <c r="CC30">
        <v>2</v>
      </c>
      <c r="CD30" t="s">
        <v>127</v>
      </c>
      <c r="CE30" t="s">
        <v>577</v>
      </c>
      <c r="CF30" t="s">
        <v>129</v>
      </c>
      <c r="CG30">
        <v>0.5</v>
      </c>
      <c r="CH30">
        <v>0</v>
      </c>
      <c r="CI30">
        <v>1</v>
      </c>
      <c r="CJ30" t="s">
        <v>528</v>
      </c>
    </row>
    <row r="31" spans="25:88">
      <c r="BN31">
        <v>29</v>
      </c>
      <c r="BO31" t="s">
        <v>881</v>
      </c>
      <c r="BP31" s="4">
        <v>44468</v>
      </c>
      <c r="BQ31" t="s">
        <v>19</v>
      </c>
      <c r="BR31" t="s">
        <v>1423</v>
      </c>
      <c r="BS31" t="s">
        <v>268</v>
      </c>
      <c r="BT31" t="s">
        <v>19</v>
      </c>
      <c r="BU31" t="s">
        <v>19</v>
      </c>
      <c r="BV31">
        <v>49.2</v>
      </c>
      <c r="BW31">
        <v>5</v>
      </c>
      <c r="BX31">
        <v>10</v>
      </c>
      <c r="BY31">
        <v>0.2</v>
      </c>
      <c r="BZ31">
        <v>0.5</v>
      </c>
      <c r="CA31">
        <v>0.05</v>
      </c>
      <c r="CB31">
        <v>1</v>
      </c>
      <c r="CC31">
        <v>2</v>
      </c>
      <c r="CD31" t="s">
        <v>127</v>
      </c>
      <c r="CE31" t="s">
        <v>577</v>
      </c>
      <c r="CF31" t="s">
        <v>129</v>
      </c>
      <c r="CG31">
        <v>0.5</v>
      </c>
      <c r="CH31">
        <v>0</v>
      </c>
      <c r="CI31">
        <v>1</v>
      </c>
      <c r="CJ31" t="s">
        <v>528</v>
      </c>
    </row>
    <row r="32" spans="25:88">
      <c r="BN32">
        <v>30</v>
      </c>
      <c r="BO32" t="s">
        <v>882</v>
      </c>
      <c r="BP32" s="4">
        <v>44468</v>
      </c>
      <c r="BQ32" t="s">
        <v>19</v>
      </c>
      <c r="BR32" t="s">
        <v>1423</v>
      </c>
      <c r="BS32" t="s">
        <v>268</v>
      </c>
      <c r="BT32" t="s">
        <v>19</v>
      </c>
      <c r="BU32" t="s">
        <v>19</v>
      </c>
      <c r="BV32">
        <v>54.3</v>
      </c>
      <c r="BW32">
        <v>5</v>
      </c>
      <c r="BX32">
        <v>10</v>
      </c>
      <c r="BY32">
        <v>0.2</v>
      </c>
      <c r="BZ32">
        <v>0.5</v>
      </c>
      <c r="CA32">
        <v>0.05</v>
      </c>
      <c r="CB32">
        <v>1</v>
      </c>
      <c r="CC32">
        <v>2</v>
      </c>
      <c r="CD32" t="s">
        <v>127</v>
      </c>
      <c r="CE32" t="s">
        <v>577</v>
      </c>
      <c r="CF32" t="s">
        <v>129</v>
      </c>
      <c r="CG32">
        <v>0.5</v>
      </c>
      <c r="CH32">
        <v>0</v>
      </c>
      <c r="CI32">
        <v>1</v>
      </c>
      <c r="CJ32" t="s">
        <v>883</v>
      </c>
    </row>
    <row r="33" spans="66:88">
      <c r="BN33">
        <v>31</v>
      </c>
      <c r="BO33" t="s">
        <v>884</v>
      </c>
      <c r="BP33" s="4">
        <v>44468</v>
      </c>
      <c r="BQ33" t="s">
        <v>19</v>
      </c>
      <c r="BR33" t="s">
        <v>1423</v>
      </c>
      <c r="BS33" t="s">
        <v>268</v>
      </c>
      <c r="BT33" t="s">
        <v>19</v>
      </c>
      <c r="BU33" t="s">
        <v>19</v>
      </c>
      <c r="BV33">
        <v>58.9</v>
      </c>
      <c r="BW33">
        <v>5</v>
      </c>
      <c r="BX33">
        <v>10</v>
      </c>
      <c r="BY33">
        <v>0.2</v>
      </c>
      <c r="BZ33">
        <v>0.5</v>
      </c>
      <c r="CA33">
        <v>0.05</v>
      </c>
      <c r="CB33">
        <v>1</v>
      </c>
      <c r="CC33">
        <v>2</v>
      </c>
      <c r="CD33" t="s">
        <v>127</v>
      </c>
      <c r="CE33" t="s">
        <v>577</v>
      </c>
      <c r="CF33" t="s">
        <v>129</v>
      </c>
      <c r="CG33">
        <v>0.5</v>
      </c>
      <c r="CH33">
        <v>0</v>
      </c>
      <c r="CI33">
        <v>1</v>
      </c>
      <c r="CJ33" t="s">
        <v>885</v>
      </c>
    </row>
  </sheetData>
  <mergeCells count="7">
    <mergeCell ref="CL1:CN1"/>
    <mergeCell ref="A1:G1"/>
    <mergeCell ref="I1:W1"/>
    <mergeCell ref="Y1:AO1"/>
    <mergeCell ref="AQ1:AW1"/>
    <mergeCell ref="AY1:BL1"/>
    <mergeCell ref="BN1:CJ1"/>
  </mergeCells>
  <phoneticPr fontId="6" type="noConversion"/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B7ED6-7817-5B42-AADB-B75CE9C3CC9A}">
  <dimension ref="A1:CN32"/>
  <sheetViews>
    <sheetView topLeftCell="BM1" zoomScale="70" zoomScaleNormal="70" workbookViewId="0">
      <selection activeCell="BQ23" sqref="BQ23"/>
    </sheetView>
  </sheetViews>
  <sheetFormatPr defaultRowHeight="15"/>
  <cols>
    <col min="1" max="1" width="6" bestFit="1" customWidth="1"/>
    <col min="2" max="2" width="16" bestFit="1" customWidth="1"/>
    <col min="3" max="3" width="10.7109375" bestFit="1" customWidth="1"/>
    <col min="4" max="4" width="8.5703125" bestFit="1" customWidth="1"/>
    <col min="5" max="5" width="8.85546875" bestFit="1" customWidth="1"/>
    <col min="6" max="6" width="12.42578125" customWidth="1"/>
    <col min="7" max="7" width="28.140625" bestFit="1" customWidth="1"/>
    <col min="8" max="8" width="8.5703125" bestFit="1" customWidth="1"/>
    <col min="9" max="9" width="6" bestFit="1" customWidth="1"/>
    <col min="10" max="10" width="12.5703125" bestFit="1" customWidth="1"/>
    <col min="11" max="11" width="10.7109375" bestFit="1" customWidth="1"/>
    <col min="12" max="12" width="13" bestFit="1" customWidth="1"/>
    <col min="13" max="13" width="11.7109375" bestFit="1" customWidth="1"/>
    <col min="14" max="14" width="12.7109375" bestFit="1" customWidth="1"/>
    <col min="15" max="15" width="12.140625" bestFit="1" customWidth="1"/>
    <col min="16" max="16" width="10.28515625" bestFit="1" customWidth="1"/>
    <col min="17" max="17" width="11.85546875" bestFit="1" customWidth="1"/>
    <col min="18" max="18" width="8.5703125" bestFit="1" customWidth="1"/>
    <col min="19" max="19" width="17.140625" bestFit="1" customWidth="1"/>
    <col min="20" max="20" width="14" bestFit="1" customWidth="1"/>
    <col min="21" max="21" width="17.42578125" bestFit="1" customWidth="1"/>
    <col min="22" max="22" width="16" bestFit="1" customWidth="1"/>
    <col min="23" max="23" width="38.42578125" bestFit="1" customWidth="1"/>
    <col min="26" max="26" width="13.42578125" bestFit="1" customWidth="1"/>
    <col min="27" max="27" width="11.85546875" bestFit="1" customWidth="1"/>
    <col min="28" max="28" width="13" bestFit="1" customWidth="1"/>
    <col min="29" max="29" width="11.7109375" bestFit="1" customWidth="1"/>
    <col min="30" max="30" width="12.7109375" bestFit="1" customWidth="1"/>
    <col min="31" max="31" width="12.140625" bestFit="1" customWidth="1"/>
    <col min="32" max="32" width="10.28515625" bestFit="1" customWidth="1"/>
    <col min="33" max="33" width="25.85546875" customWidth="1"/>
    <col min="34" max="34" width="21" bestFit="1" customWidth="1"/>
    <col min="35" max="35" width="17.140625" bestFit="1" customWidth="1"/>
    <col min="36" max="36" width="14" bestFit="1" customWidth="1"/>
    <col min="37" max="37" width="16.42578125" customWidth="1"/>
    <col min="38" max="38" width="17" bestFit="1" customWidth="1"/>
    <col min="39" max="39" width="15" bestFit="1" customWidth="1"/>
    <col min="40" max="40" width="16.42578125" bestFit="1" customWidth="1"/>
    <col min="41" max="41" width="57.5703125" bestFit="1" customWidth="1"/>
    <col min="42" max="42" width="12.7109375" customWidth="1"/>
    <col min="43" max="43" width="6" bestFit="1" customWidth="1"/>
    <col min="44" max="44" width="12.5703125" bestFit="1" customWidth="1"/>
    <col min="45" max="45" width="11.85546875" bestFit="1" customWidth="1"/>
    <col min="46" max="46" width="10.85546875" bestFit="1" customWidth="1"/>
    <col min="47" max="47" width="13.7109375" bestFit="1" customWidth="1"/>
    <col min="48" max="48" width="19.42578125" customWidth="1"/>
    <col min="49" max="49" width="37.140625" bestFit="1" customWidth="1"/>
    <col min="51" max="51" width="5.42578125" customWidth="1"/>
    <col min="52" max="52" width="13.42578125" bestFit="1" customWidth="1"/>
    <col min="53" max="53" width="11.85546875" bestFit="1" customWidth="1"/>
    <col min="54" max="54" width="8.5703125" bestFit="1" customWidth="1"/>
    <col min="55" max="55" width="12.7109375" bestFit="1" customWidth="1"/>
    <col min="56" max="56" width="11.7109375" bestFit="1" customWidth="1"/>
    <col min="57" max="57" width="8.85546875" bestFit="1" customWidth="1"/>
    <col min="58" max="58" width="12.140625" bestFit="1" customWidth="1"/>
    <col min="59" max="59" width="9.85546875" customWidth="1"/>
    <col min="60" max="60" width="20.28515625" bestFit="1" customWidth="1"/>
    <col min="61" max="61" width="10.140625" customWidth="1"/>
    <col min="62" max="62" width="17.140625" bestFit="1" customWidth="1"/>
    <col min="63" max="63" width="13.28515625" bestFit="1" customWidth="1"/>
    <col min="64" max="64" width="36.85546875" bestFit="1" customWidth="1"/>
    <col min="66" max="66" width="5.7109375" bestFit="1" customWidth="1"/>
    <col min="67" max="67" width="12.85546875" bestFit="1" customWidth="1"/>
    <col min="68" max="68" width="11.85546875" bestFit="1" customWidth="1"/>
    <col min="69" max="69" width="17" bestFit="1" customWidth="1"/>
    <col min="70" max="70" width="17" customWidth="1"/>
    <col min="71" max="71" width="7.5703125" bestFit="1" customWidth="1"/>
    <col min="72" max="72" width="9.5703125" bestFit="1" customWidth="1"/>
    <col min="73" max="73" width="9.28515625" bestFit="1" customWidth="1"/>
    <col min="74" max="74" width="12.140625" bestFit="1" customWidth="1"/>
    <col min="75" max="75" width="15" customWidth="1"/>
    <col min="76" max="76" width="25.85546875" customWidth="1"/>
    <col min="77" max="77" width="11.85546875" bestFit="1" customWidth="1"/>
    <col min="78" max="78" width="21.7109375" customWidth="1"/>
    <col min="79" max="79" width="15" bestFit="1" customWidth="1"/>
    <col min="80" max="80" width="21.42578125" bestFit="1" customWidth="1"/>
    <col min="81" max="81" width="8.85546875" bestFit="1" customWidth="1"/>
    <col min="82" max="82" width="23.42578125" customWidth="1"/>
    <col min="83" max="83" width="16.42578125" bestFit="1" customWidth="1"/>
    <col min="84" max="84" width="10.28515625" bestFit="1" customWidth="1"/>
    <col min="85" max="85" width="23.5703125" customWidth="1"/>
    <col min="86" max="86" width="17.28515625" bestFit="1" customWidth="1"/>
    <col min="87" max="87" width="11.7109375" bestFit="1" customWidth="1"/>
    <col min="88" max="88" width="61" bestFit="1" customWidth="1"/>
    <col min="90" max="90" width="15.28515625" bestFit="1" customWidth="1"/>
    <col min="91" max="91" width="21.42578125" bestFit="1" customWidth="1"/>
  </cols>
  <sheetData>
    <row r="1" spans="1:92" ht="19.5" thickBot="1">
      <c r="A1" s="92" t="s">
        <v>9</v>
      </c>
      <c r="B1" s="93"/>
      <c r="C1" s="93"/>
      <c r="D1" s="93"/>
      <c r="E1" s="93"/>
      <c r="F1" s="93"/>
      <c r="G1" s="94"/>
      <c r="H1" s="1"/>
      <c r="I1" s="92" t="s">
        <v>10</v>
      </c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4"/>
      <c r="Y1" s="92" t="s">
        <v>48</v>
      </c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4"/>
      <c r="AQ1" s="92" t="s">
        <v>49</v>
      </c>
      <c r="AR1" s="93"/>
      <c r="AS1" s="93"/>
      <c r="AT1" s="93"/>
      <c r="AU1" s="93"/>
      <c r="AV1" s="93"/>
      <c r="AW1" s="93"/>
      <c r="AY1" s="89" t="s">
        <v>13</v>
      </c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1"/>
      <c r="BN1" s="89" t="s">
        <v>50</v>
      </c>
      <c r="BO1" s="90"/>
      <c r="BP1" s="90"/>
      <c r="BQ1" s="90"/>
      <c r="BR1" s="90"/>
      <c r="BS1" s="90"/>
      <c r="BT1" s="90"/>
      <c r="BU1" s="90"/>
      <c r="BV1" s="90"/>
      <c r="BW1" s="90"/>
      <c r="BX1" s="90"/>
      <c r="BY1" s="90"/>
      <c r="BZ1" s="90"/>
      <c r="CA1" s="90"/>
      <c r="CB1" s="90"/>
      <c r="CC1" s="90"/>
      <c r="CD1" s="90"/>
      <c r="CE1" s="90"/>
      <c r="CF1" s="90"/>
      <c r="CG1" s="90"/>
      <c r="CH1" s="90"/>
      <c r="CI1" s="90"/>
      <c r="CJ1" s="91"/>
      <c r="CL1" s="89" t="s">
        <v>430</v>
      </c>
      <c r="CM1" s="90"/>
      <c r="CN1" s="91"/>
    </row>
    <row r="2" spans="1:92">
      <c r="A2" s="5" t="s">
        <v>2</v>
      </c>
      <c r="B2" s="5" t="s">
        <v>51</v>
      </c>
      <c r="C2" s="5" t="s">
        <v>52</v>
      </c>
      <c r="D2" s="5" t="s">
        <v>53</v>
      </c>
      <c r="E2" s="5" t="s">
        <v>54</v>
      </c>
      <c r="F2" s="5" t="s">
        <v>55</v>
      </c>
      <c r="G2" s="5" t="s">
        <v>56</v>
      </c>
      <c r="H2" s="2"/>
      <c r="I2" s="5" t="s">
        <v>2</v>
      </c>
      <c r="J2" s="5" t="s">
        <v>51</v>
      </c>
      <c r="K2" s="5" t="s">
        <v>52</v>
      </c>
      <c r="L2" s="5" t="s">
        <v>57</v>
      </c>
      <c r="M2" s="5" t="s">
        <v>58</v>
      </c>
      <c r="N2" s="5" t="s">
        <v>55</v>
      </c>
      <c r="O2" s="5" t="s">
        <v>59</v>
      </c>
      <c r="P2" s="5" t="s">
        <v>60</v>
      </c>
      <c r="Q2" s="5" t="s">
        <v>61</v>
      </c>
      <c r="R2" s="5" t="s">
        <v>62</v>
      </c>
      <c r="S2" s="5" t="s">
        <v>63</v>
      </c>
      <c r="T2" s="5" t="s">
        <v>69</v>
      </c>
      <c r="U2" s="5" t="s">
        <v>65</v>
      </c>
      <c r="V2" s="5" t="s">
        <v>431</v>
      </c>
      <c r="W2" s="2" t="s">
        <v>56</v>
      </c>
      <c r="Y2" s="5" t="s">
        <v>2</v>
      </c>
      <c r="Z2" s="5" t="s">
        <v>51</v>
      </c>
      <c r="AA2" s="5" t="s">
        <v>52</v>
      </c>
      <c r="AB2" s="5" t="s">
        <v>57</v>
      </c>
      <c r="AC2" s="5" t="s">
        <v>58</v>
      </c>
      <c r="AD2" s="5" t="s">
        <v>55</v>
      </c>
      <c r="AE2" s="5" t="s">
        <v>59</v>
      </c>
      <c r="AF2" s="5" t="s">
        <v>60</v>
      </c>
      <c r="AG2" s="5" t="s">
        <v>67</v>
      </c>
      <c r="AH2" s="5" t="s">
        <v>68</v>
      </c>
      <c r="AI2" s="5" t="s">
        <v>63</v>
      </c>
      <c r="AJ2" s="5" t="s">
        <v>69</v>
      </c>
      <c r="AK2" s="5" t="s">
        <v>65</v>
      </c>
      <c r="AL2" s="5" t="s">
        <v>70</v>
      </c>
      <c r="AM2" s="5" t="s">
        <v>71</v>
      </c>
      <c r="AN2" s="5" t="s">
        <v>72</v>
      </c>
      <c r="AO2" s="5" t="s">
        <v>56</v>
      </c>
      <c r="AQ2" s="5" t="s">
        <v>2</v>
      </c>
      <c r="AR2" s="5" t="s">
        <v>51</v>
      </c>
      <c r="AS2" s="5" t="s">
        <v>52</v>
      </c>
      <c r="AT2" s="5" t="s">
        <v>73</v>
      </c>
      <c r="AU2" s="5" t="s">
        <v>74</v>
      </c>
      <c r="AV2" s="5" t="s">
        <v>432</v>
      </c>
      <c r="AW2" s="5" t="s">
        <v>56</v>
      </c>
      <c r="AY2" t="s">
        <v>2</v>
      </c>
      <c r="AZ2" t="s">
        <v>51</v>
      </c>
      <c r="BA2" t="s">
        <v>76</v>
      </c>
      <c r="BB2" t="s">
        <v>77</v>
      </c>
      <c r="BC2" t="s">
        <v>55</v>
      </c>
      <c r="BD2" t="s">
        <v>66</v>
      </c>
      <c r="BE2" t="s">
        <v>78</v>
      </c>
      <c r="BF2" t="s">
        <v>74</v>
      </c>
      <c r="BG2" t="s">
        <v>60</v>
      </c>
      <c r="BH2" t="s">
        <v>67</v>
      </c>
      <c r="BI2" t="s">
        <v>79</v>
      </c>
      <c r="BJ2" t="s">
        <v>63</v>
      </c>
      <c r="BK2" t="s">
        <v>69</v>
      </c>
      <c r="BL2" t="s">
        <v>56</v>
      </c>
      <c r="BN2" t="s">
        <v>2</v>
      </c>
      <c r="BO2" t="s">
        <v>80</v>
      </c>
      <c r="BP2" t="s">
        <v>52</v>
      </c>
      <c r="BQ2" t="s">
        <v>81</v>
      </c>
      <c r="BR2" t="s">
        <v>73</v>
      </c>
      <c r="BS2" t="s">
        <v>82</v>
      </c>
      <c r="BT2" t="s">
        <v>83</v>
      </c>
      <c r="BU2" t="s">
        <v>84</v>
      </c>
      <c r="BV2" t="s">
        <v>85</v>
      </c>
      <c r="BW2" t="s">
        <v>86</v>
      </c>
      <c r="BX2" t="s">
        <v>433</v>
      </c>
      <c r="BY2" t="s">
        <v>88</v>
      </c>
      <c r="BZ2" t="s">
        <v>89</v>
      </c>
      <c r="CA2" t="s">
        <v>90</v>
      </c>
      <c r="CB2" t="s">
        <v>1499</v>
      </c>
      <c r="CC2" t="s">
        <v>92</v>
      </c>
      <c r="CD2" t="s">
        <v>93</v>
      </c>
      <c r="CE2" t="s">
        <v>94</v>
      </c>
      <c r="CF2" t="s">
        <v>95</v>
      </c>
      <c r="CG2" t="s">
        <v>96</v>
      </c>
      <c r="CH2" t="s">
        <v>1497</v>
      </c>
      <c r="CI2" t="s">
        <v>1495</v>
      </c>
      <c r="CJ2" t="s">
        <v>56</v>
      </c>
      <c r="CL2" t="s">
        <v>434</v>
      </c>
      <c r="CM2" t="s">
        <v>435</v>
      </c>
      <c r="CN2" s="11" t="s">
        <v>436</v>
      </c>
    </row>
    <row r="3" spans="1:92">
      <c r="A3">
        <v>1</v>
      </c>
      <c r="B3" t="s">
        <v>886</v>
      </c>
      <c r="C3" s="4">
        <v>44468</v>
      </c>
      <c r="D3" t="s">
        <v>100</v>
      </c>
      <c r="E3" t="s">
        <v>438</v>
      </c>
      <c r="F3" t="s">
        <v>439</v>
      </c>
      <c r="G3" t="s">
        <v>887</v>
      </c>
      <c r="H3" s="3"/>
      <c r="I3">
        <v>1</v>
      </c>
      <c r="J3" t="s">
        <v>888</v>
      </c>
      <c r="K3" s="4">
        <v>44473</v>
      </c>
      <c r="L3" t="s">
        <v>105</v>
      </c>
      <c r="M3" t="s">
        <v>442</v>
      </c>
      <c r="N3" t="s">
        <v>443</v>
      </c>
      <c r="O3" t="s">
        <v>567</v>
      </c>
      <c r="P3">
        <v>75.709999999999994</v>
      </c>
      <c r="Q3">
        <f>Table4830[[#This Row],[Drive-Freq '[kHz']]]/0.99</f>
        <v>301.11111111111114</v>
      </c>
      <c r="R3">
        <v>20</v>
      </c>
      <c r="S3">
        <v>0.15</v>
      </c>
      <c r="T3">
        <v>0.5</v>
      </c>
      <c r="U3">
        <v>238.52600000000001</v>
      </c>
      <c r="V3">
        <v>35</v>
      </c>
      <c r="W3" t="s">
        <v>889</v>
      </c>
      <c r="Y3">
        <v>1</v>
      </c>
      <c r="Z3" t="s">
        <v>890</v>
      </c>
      <c r="AA3" s="4">
        <v>44473</v>
      </c>
      <c r="AB3" t="s">
        <v>1422</v>
      </c>
      <c r="AC3" t="s">
        <v>281</v>
      </c>
      <c r="AD3" t="s">
        <v>443</v>
      </c>
      <c r="AE3" t="s">
        <v>567</v>
      </c>
      <c r="AF3">
        <v>75.709999999999994</v>
      </c>
      <c r="AG3">
        <v>68.63</v>
      </c>
      <c r="AH3">
        <v>74.81</v>
      </c>
      <c r="AI3">
        <v>0.2</v>
      </c>
      <c r="AJ3">
        <v>0.5</v>
      </c>
      <c r="AK3">
        <v>11.763</v>
      </c>
      <c r="AL3">
        <v>4.5</v>
      </c>
      <c r="AM3" s="9">
        <v>2.0000000000000001E-4</v>
      </c>
      <c r="AN3" s="9">
        <v>3.0000000000000001E-3</v>
      </c>
      <c r="AO3" t="s">
        <v>891</v>
      </c>
      <c r="AQ3">
        <v>1</v>
      </c>
      <c r="AR3" t="s">
        <v>892</v>
      </c>
      <c r="AS3" s="4">
        <v>44474</v>
      </c>
      <c r="AT3" t="s">
        <v>116</v>
      </c>
      <c r="AU3" t="s">
        <v>893</v>
      </c>
      <c r="AV3" t="s">
        <v>894</v>
      </c>
      <c r="AW3" t="s">
        <v>451</v>
      </c>
      <c r="AY3">
        <v>1</v>
      </c>
      <c r="AZ3" t="s">
        <v>895</v>
      </c>
      <c r="BA3" s="4">
        <v>44473</v>
      </c>
      <c r="BB3" t="s">
        <v>120</v>
      </c>
      <c r="BC3" t="s">
        <v>443</v>
      </c>
      <c r="BD3" t="s">
        <v>453</v>
      </c>
      <c r="BE3" t="s">
        <v>896</v>
      </c>
      <c r="BF3" t="s">
        <v>567</v>
      </c>
      <c r="BG3">
        <v>75.709999999999994</v>
      </c>
      <c r="BH3">
        <v>68.63</v>
      </c>
      <c r="BI3">
        <v>50</v>
      </c>
      <c r="BJ3">
        <v>0.3</v>
      </c>
      <c r="BK3">
        <v>0.5</v>
      </c>
      <c r="BL3" t="s">
        <v>897</v>
      </c>
      <c r="BN3">
        <v>1</v>
      </c>
      <c r="BO3" t="s">
        <v>898</v>
      </c>
      <c r="BP3" s="4">
        <v>44474</v>
      </c>
      <c r="BQ3" t="s">
        <v>899</v>
      </c>
      <c r="BR3" t="s">
        <v>82</v>
      </c>
      <c r="BS3">
        <v>1</v>
      </c>
      <c r="BT3" t="s">
        <v>19</v>
      </c>
      <c r="BU3" t="s">
        <v>19</v>
      </c>
      <c r="BV3">
        <v>28.2</v>
      </c>
      <c r="BW3">
        <v>5</v>
      </c>
      <c r="BX3">
        <v>10</v>
      </c>
      <c r="BY3">
        <v>0.1</v>
      </c>
      <c r="BZ3">
        <v>0.5</v>
      </c>
      <c r="CA3">
        <v>0.05</v>
      </c>
      <c r="CB3">
        <v>1</v>
      </c>
      <c r="CC3">
        <v>2</v>
      </c>
      <c r="CD3" t="s">
        <v>127</v>
      </c>
      <c r="CE3" t="s">
        <v>577</v>
      </c>
      <c r="CF3" t="s">
        <v>129</v>
      </c>
      <c r="CG3">
        <v>0.5</v>
      </c>
      <c r="CH3">
        <v>0</v>
      </c>
      <c r="CI3">
        <v>1</v>
      </c>
      <c r="CJ3" t="s">
        <v>900</v>
      </c>
    </row>
    <row r="4" spans="1:92">
      <c r="A4">
        <v>2</v>
      </c>
      <c r="B4" t="s">
        <v>901</v>
      </c>
      <c r="C4" s="4">
        <v>44468</v>
      </c>
      <c r="D4" t="s">
        <v>100</v>
      </c>
      <c r="E4" t="s">
        <v>460</v>
      </c>
      <c r="F4" t="s">
        <v>439</v>
      </c>
      <c r="G4" t="s">
        <v>887</v>
      </c>
      <c r="H4" s="3"/>
      <c r="Y4">
        <v>2</v>
      </c>
      <c r="Z4" t="s">
        <v>902</v>
      </c>
      <c r="AA4" s="4">
        <v>44473</v>
      </c>
      <c r="AB4" t="s">
        <v>1422</v>
      </c>
      <c r="AC4" t="s">
        <v>453</v>
      </c>
      <c r="AD4" t="s">
        <v>443</v>
      </c>
      <c r="AE4" t="s">
        <v>567</v>
      </c>
      <c r="AF4">
        <v>75.709999999999994</v>
      </c>
      <c r="AG4">
        <v>68.63</v>
      </c>
      <c r="AH4">
        <v>74.81</v>
      </c>
      <c r="AI4">
        <v>0.5</v>
      </c>
      <c r="AJ4">
        <v>0.5</v>
      </c>
      <c r="AK4">
        <v>11.763</v>
      </c>
      <c r="AL4">
        <v>4.5</v>
      </c>
      <c r="AM4" s="9">
        <v>2.0000000000000001E-4</v>
      </c>
      <c r="AN4" s="9">
        <v>3.0000000000000001E-3</v>
      </c>
      <c r="AO4" t="s">
        <v>903</v>
      </c>
      <c r="AQ4">
        <v>2</v>
      </c>
      <c r="AR4" t="s">
        <v>904</v>
      </c>
      <c r="AS4" s="4">
        <v>44474</v>
      </c>
      <c r="AT4" t="s">
        <v>116</v>
      </c>
      <c r="AU4" t="s">
        <v>893</v>
      </c>
      <c r="AV4" t="s">
        <v>19</v>
      </c>
      <c r="AW4" t="s">
        <v>468</v>
      </c>
      <c r="AY4">
        <v>2</v>
      </c>
      <c r="AZ4" t="s">
        <v>905</v>
      </c>
      <c r="BA4" s="4">
        <v>44475</v>
      </c>
      <c r="BB4" t="s">
        <v>120</v>
      </c>
      <c r="BC4" t="s">
        <v>443</v>
      </c>
      <c r="BD4" t="s">
        <v>453</v>
      </c>
      <c r="BE4" t="s">
        <v>896</v>
      </c>
      <c r="BF4" t="s">
        <v>906</v>
      </c>
      <c r="BG4">
        <v>70.75</v>
      </c>
      <c r="BH4">
        <v>67.33</v>
      </c>
      <c r="BI4">
        <v>50</v>
      </c>
      <c r="BJ4">
        <v>0.4</v>
      </c>
      <c r="BK4">
        <v>0.5</v>
      </c>
      <c r="BL4" t="s">
        <v>907</v>
      </c>
      <c r="BN4">
        <v>2</v>
      </c>
      <c r="BO4" t="s">
        <v>908</v>
      </c>
      <c r="BP4" s="4">
        <v>44474</v>
      </c>
      <c r="BQ4" t="s">
        <v>899</v>
      </c>
      <c r="BR4" t="s">
        <v>1423</v>
      </c>
      <c r="BS4" t="s">
        <v>268</v>
      </c>
      <c r="BT4" t="s">
        <v>19</v>
      </c>
      <c r="BU4" t="s">
        <v>19</v>
      </c>
      <c r="BV4">
        <v>28.2</v>
      </c>
      <c r="BW4">
        <v>5</v>
      </c>
      <c r="BX4">
        <v>10</v>
      </c>
      <c r="BY4">
        <v>0.2</v>
      </c>
      <c r="BZ4">
        <v>0.5</v>
      </c>
      <c r="CA4">
        <v>0.05</v>
      </c>
      <c r="CB4">
        <v>0.50000000279396795</v>
      </c>
      <c r="CC4">
        <v>2</v>
      </c>
      <c r="CD4" t="s">
        <v>127</v>
      </c>
      <c r="CE4" t="s">
        <v>577</v>
      </c>
      <c r="CF4" t="s">
        <v>129</v>
      </c>
      <c r="CG4">
        <v>0.5</v>
      </c>
      <c r="CH4">
        <v>15000</v>
      </c>
      <c r="CI4">
        <v>10.648</v>
      </c>
      <c r="CJ4" t="s">
        <v>909</v>
      </c>
    </row>
    <row r="5" spans="1:92">
      <c r="A5">
        <v>3</v>
      </c>
      <c r="B5" t="s">
        <v>910</v>
      </c>
      <c r="C5" s="4">
        <v>44468</v>
      </c>
      <c r="D5" t="s">
        <v>100</v>
      </c>
      <c r="E5" t="s">
        <v>472</v>
      </c>
      <c r="F5" t="s">
        <v>439</v>
      </c>
      <c r="G5" t="s">
        <v>887</v>
      </c>
      <c r="Y5">
        <v>3</v>
      </c>
      <c r="Z5" t="s">
        <v>895</v>
      </c>
      <c r="AA5" s="4">
        <v>44473</v>
      </c>
      <c r="AB5" t="s">
        <v>1422</v>
      </c>
      <c r="AC5" t="s">
        <v>281</v>
      </c>
      <c r="AD5" t="s">
        <v>443</v>
      </c>
      <c r="AE5" t="s">
        <v>567</v>
      </c>
      <c r="AF5">
        <v>75.709999999999994</v>
      </c>
      <c r="AG5">
        <v>68.63</v>
      </c>
      <c r="AH5">
        <v>74.81</v>
      </c>
      <c r="AI5">
        <v>0.2</v>
      </c>
      <c r="AJ5">
        <v>0.5</v>
      </c>
      <c r="AK5">
        <v>11.763</v>
      </c>
      <c r="AL5">
        <v>4.5</v>
      </c>
      <c r="AM5" s="9">
        <v>2.0000000000000001E-4</v>
      </c>
      <c r="AN5" s="9">
        <v>3.0000000000000001E-3</v>
      </c>
      <c r="AO5" t="s">
        <v>911</v>
      </c>
      <c r="AQ5">
        <v>3</v>
      </c>
      <c r="AR5" t="s">
        <v>912</v>
      </c>
      <c r="AS5" s="4">
        <v>44474</v>
      </c>
      <c r="AT5" t="s">
        <v>158</v>
      </c>
      <c r="AU5" t="s">
        <v>893</v>
      </c>
      <c r="AV5" t="s">
        <v>913</v>
      </c>
      <c r="AW5" t="s">
        <v>615</v>
      </c>
      <c r="BN5">
        <v>3</v>
      </c>
      <c r="BO5" t="s">
        <v>914</v>
      </c>
      <c r="BP5" s="4">
        <v>44474</v>
      </c>
      <c r="BQ5" t="s">
        <v>899</v>
      </c>
      <c r="BR5" t="s">
        <v>1423</v>
      </c>
      <c r="BS5" t="s">
        <v>268</v>
      </c>
      <c r="BT5" t="s">
        <v>19</v>
      </c>
      <c r="BU5" t="s">
        <v>19</v>
      </c>
      <c r="BV5">
        <v>33.799999999999997</v>
      </c>
      <c r="BW5">
        <v>5</v>
      </c>
      <c r="BX5">
        <v>10</v>
      </c>
      <c r="BY5">
        <v>0.2</v>
      </c>
      <c r="BZ5">
        <v>0.5</v>
      </c>
      <c r="CA5">
        <v>0.05</v>
      </c>
      <c r="CB5">
        <v>0.50000000279396795</v>
      </c>
      <c r="CC5">
        <v>2</v>
      </c>
      <c r="CD5" t="s">
        <v>127</v>
      </c>
      <c r="CE5" t="s">
        <v>577</v>
      </c>
      <c r="CF5" t="s">
        <v>129</v>
      </c>
      <c r="CG5">
        <v>0.5</v>
      </c>
      <c r="CH5">
        <v>15000</v>
      </c>
      <c r="CI5">
        <v>10.648</v>
      </c>
      <c r="CJ5" t="s">
        <v>915</v>
      </c>
      <c r="CL5" t="s">
        <v>1494</v>
      </c>
      <c r="CM5" s="79" t="s">
        <v>132</v>
      </c>
    </row>
    <row r="6" spans="1:92">
      <c r="A6">
        <v>4</v>
      </c>
      <c r="B6" t="s">
        <v>916</v>
      </c>
      <c r="C6" s="4">
        <v>44468</v>
      </c>
      <c r="D6" t="s">
        <v>100</v>
      </c>
      <c r="E6" t="s">
        <v>483</v>
      </c>
      <c r="F6" t="s">
        <v>439</v>
      </c>
      <c r="G6" t="s">
        <v>887</v>
      </c>
      <c r="Y6">
        <v>4</v>
      </c>
      <c r="Z6" t="s">
        <v>917</v>
      </c>
      <c r="AA6" s="4">
        <v>44473</v>
      </c>
      <c r="AB6" t="s">
        <v>1422</v>
      </c>
      <c r="AC6" t="s">
        <v>281</v>
      </c>
      <c r="AD6" t="s">
        <v>443</v>
      </c>
      <c r="AE6" t="s">
        <v>918</v>
      </c>
      <c r="AF6" t="s">
        <v>19</v>
      </c>
      <c r="AG6" t="s">
        <v>19</v>
      </c>
      <c r="AH6" t="s">
        <v>19</v>
      </c>
      <c r="AI6">
        <v>0.2</v>
      </c>
      <c r="AJ6">
        <v>0.9</v>
      </c>
      <c r="AK6">
        <v>11.763</v>
      </c>
      <c r="AL6">
        <v>4.5</v>
      </c>
      <c r="AM6" s="9">
        <v>2.0000000000000001E-4</v>
      </c>
      <c r="AN6" s="9">
        <v>3.0000000000000001E-3</v>
      </c>
      <c r="AO6" t="s">
        <v>919</v>
      </c>
      <c r="AQ6">
        <v>4</v>
      </c>
      <c r="AR6" t="s">
        <v>19</v>
      </c>
      <c r="AS6" s="4">
        <v>44474</v>
      </c>
      <c r="AT6" t="s">
        <v>14</v>
      </c>
      <c r="AU6" t="s">
        <v>893</v>
      </c>
      <c r="AV6" t="s">
        <v>920</v>
      </c>
      <c r="AW6" t="s">
        <v>598</v>
      </c>
      <c r="BN6">
        <v>4</v>
      </c>
      <c r="BO6" t="s">
        <v>921</v>
      </c>
      <c r="BP6" s="4">
        <v>44474</v>
      </c>
      <c r="BQ6" t="s">
        <v>899</v>
      </c>
      <c r="BR6" t="s">
        <v>1423</v>
      </c>
      <c r="BS6" t="s">
        <v>268</v>
      </c>
      <c r="BT6" t="s">
        <v>19</v>
      </c>
      <c r="BU6" t="s">
        <v>19</v>
      </c>
      <c r="BV6">
        <v>39.799999999999997</v>
      </c>
      <c r="BW6">
        <v>5</v>
      </c>
      <c r="BX6">
        <v>10</v>
      </c>
      <c r="BY6">
        <v>0.2</v>
      </c>
      <c r="BZ6">
        <v>0.5</v>
      </c>
      <c r="CA6">
        <v>0.05</v>
      </c>
      <c r="CB6">
        <v>0.50000000279396795</v>
      </c>
      <c r="CC6">
        <v>2</v>
      </c>
      <c r="CD6" t="s">
        <v>127</v>
      </c>
      <c r="CE6" t="s">
        <v>577</v>
      </c>
      <c r="CF6" t="s">
        <v>129</v>
      </c>
      <c r="CG6">
        <v>0.5</v>
      </c>
      <c r="CH6">
        <v>15000</v>
      </c>
      <c r="CI6">
        <v>10.648</v>
      </c>
      <c r="CJ6" t="s">
        <v>528</v>
      </c>
      <c r="CL6" t="s">
        <v>1496</v>
      </c>
      <c r="CM6" s="79" t="s">
        <v>131</v>
      </c>
    </row>
    <row r="7" spans="1:92">
      <c r="A7">
        <v>5</v>
      </c>
      <c r="B7" t="s">
        <v>922</v>
      </c>
      <c r="C7" s="4">
        <v>44468</v>
      </c>
      <c r="D7" t="s">
        <v>100</v>
      </c>
      <c r="E7" t="s">
        <v>490</v>
      </c>
      <c r="F7" t="s">
        <v>439</v>
      </c>
      <c r="G7" t="s">
        <v>887</v>
      </c>
      <c r="Y7">
        <v>5</v>
      </c>
      <c r="Z7" t="s">
        <v>899</v>
      </c>
      <c r="AA7" s="4">
        <v>44474</v>
      </c>
      <c r="AB7" t="s">
        <v>247</v>
      </c>
      <c r="AC7" t="s">
        <v>281</v>
      </c>
      <c r="AD7" t="s">
        <v>462</v>
      </c>
      <c r="AE7" t="s">
        <v>893</v>
      </c>
      <c r="AF7">
        <v>6.87</v>
      </c>
      <c r="AG7">
        <v>71.260000000000005</v>
      </c>
      <c r="AH7">
        <v>77.67</v>
      </c>
      <c r="AI7">
        <v>0.2</v>
      </c>
      <c r="AJ7">
        <v>0.5</v>
      </c>
      <c r="AK7">
        <v>1462</v>
      </c>
      <c r="AL7">
        <v>5</v>
      </c>
      <c r="AM7" s="9" t="s">
        <v>19</v>
      </c>
      <c r="AN7" s="9" t="s">
        <v>19</v>
      </c>
      <c r="AO7" t="s">
        <v>923</v>
      </c>
      <c r="AQ7">
        <v>5</v>
      </c>
      <c r="AR7" t="s">
        <v>924</v>
      </c>
      <c r="AS7" s="4">
        <v>44475</v>
      </c>
      <c r="AT7" t="s">
        <v>116</v>
      </c>
      <c r="AU7" t="s">
        <v>925</v>
      </c>
      <c r="AV7" t="s">
        <v>926</v>
      </c>
      <c r="AW7" t="s">
        <v>927</v>
      </c>
      <c r="BN7">
        <v>5</v>
      </c>
      <c r="BO7" t="s">
        <v>928</v>
      </c>
      <c r="BP7" s="4">
        <v>44474</v>
      </c>
      <c r="BQ7" t="s">
        <v>899</v>
      </c>
      <c r="BR7" t="s">
        <v>1423</v>
      </c>
      <c r="BS7" t="s">
        <v>268</v>
      </c>
      <c r="BT7" t="s">
        <v>19</v>
      </c>
      <c r="BU7" t="s">
        <v>19</v>
      </c>
      <c r="BV7">
        <v>44.9</v>
      </c>
      <c r="BW7">
        <v>5</v>
      </c>
      <c r="BX7">
        <v>10</v>
      </c>
      <c r="BY7">
        <v>0.2</v>
      </c>
      <c r="BZ7">
        <v>0.5</v>
      </c>
      <c r="CA7">
        <v>0.05</v>
      </c>
      <c r="CB7">
        <v>0.50000000279396795</v>
      </c>
      <c r="CC7">
        <v>2</v>
      </c>
      <c r="CD7" t="s">
        <v>127</v>
      </c>
      <c r="CE7" t="s">
        <v>577</v>
      </c>
      <c r="CF7" t="s">
        <v>129</v>
      </c>
      <c r="CG7">
        <v>0.5</v>
      </c>
      <c r="CH7">
        <v>15000</v>
      </c>
      <c r="CI7">
        <v>10.648</v>
      </c>
      <c r="CJ7" t="s">
        <v>929</v>
      </c>
      <c r="CL7" t="s">
        <v>1498</v>
      </c>
      <c r="CM7" s="79" t="s">
        <v>126</v>
      </c>
    </row>
    <row r="8" spans="1:92">
      <c r="Y8">
        <v>6</v>
      </c>
      <c r="Z8" t="s">
        <v>930</v>
      </c>
      <c r="AA8" s="4">
        <v>44475</v>
      </c>
      <c r="AB8" t="s">
        <v>1422</v>
      </c>
      <c r="AC8" t="s">
        <v>281</v>
      </c>
      <c r="AD8" t="s">
        <v>443</v>
      </c>
      <c r="AE8" t="s">
        <v>906</v>
      </c>
      <c r="AF8">
        <v>70.75</v>
      </c>
      <c r="AG8">
        <v>67.33</v>
      </c>
      <c r="AH8">
        <v>73.39</v>
      </c>
      <c r="AI8">
        <v>0.2</v>
      </c>
      <c r="AJ8">
        <v>0.5</v>
      </c>
      <c r="AK8">
        <v>11.763</v>
      </c>
      <c r="AL8">
        <v>5</v>
      </c>
      <c r="AM8" s="9">
        <v>2.0000000000000001E-4</v>
      </c>
      <c r="AN8" s="9">
        <v>3.0000000000000001E-3</v>
      </c>
      <c r="AO8" t="s">
        <v>931</v>
      </c>
      <c r="AQ8">
        <v>6</v>
      </c>
      <c r="AR8" t="s">
        <v>932</v>
      </c>
      <c r="AS8" s="4">
        <v>44475</v>
      </c>
      <c r="AT8" t="s">
        <v>116</v>
      </c>
      <c r="AU8" t="s">
        <v>925</v>
      </c>
      <c r="AV8" t="s">
        <v>19</v>
      </c>
      <c r="AW8" t="s">
        <v>468</v>
      </c>
      <c r="BN8">
        <v>6</v>
      </c>
      <c r="BO8" t="s">
        <v>933</v>
      </c>
      <c r="BP8" s="4">
        <v>44474</v>
      </c>
      <c r="BQ8" t="s">
        <v>899</v>
      </c>
      <c r="BR8" t="s">
        <v>1423</v>
      </c>
      <c r="BS8" t="s">
        <v>268</v>
      </c>
      <c r="BT8" t="s">
        <v>19</v>
      </c>
      <c r="BU8" t="s">
        <v>19</v>
      </c>
      <c r="BV8">
        <v>50.1</v>
      </c>
      <c r="BW8">
        <v>5</v>
      </c>
      <c r="BX8">
        <v>10</v>
      </c>
      <c r="BY8">
        <v>0.2</v>
      </c>
      <c r="BZ8">
        <v>0.5</v>
      </c>
      <c r="CA8">
        <v>0.05</v>
      </c>
      <c r="CB8">
        <v>0.50000000279396795</v>
      </c>
      <c r="CC8">
        <v>2</v>
      </c>
      <c r="CD8" t="s">
        <v>127</v>
      </c>
      <c r="CE8" t="s">
        <v>577</v>
      </c>
      <c r="CF8" t="s">
        <v>129</v>
      </c>
      <c r="CG8">
        <v>0.5</v>
      </c>
      <c r="CH8">
        <v>15000</v>
      </c>
      <c r="CI8">
        <v>10.648</v>
      </c>
      <c r="CJ8" t="s">
        <v>528</v>
      </c>
    </row>
    <row r="9" spans="1:92">
      <c r="Y9">
        <v>7</v>
      </c>
      <c r="Z9" t="s">
        <v>934</v>
      </c>
      <c r="AA9" s="4">
        <v>44475</v>
      </c>
      <c r="AB9" t="s">
        <v>1422</v>
      </c>
      <c r="AC9" t="s">
        <v>281</v>
      </c>
      <c r="AD9" t="s">
        <v>443</v>
      </c>
      <c r="AE9" t="s">
        <v>906</v>
      </c>
      <c r="AF9">
        <v>70.75</v>
      </c>
      <c r="AG9">
        <v>67.33</v>
      </c>
      <c r="AH9">
        <v>73.39</v>
      </c>
      <c r="AI9">
        <v>0.2</v>
      </c>
      <c r="AJ9">
        <v>0.5</v>
      </c>
      <c r="AK9">
        <v>11.763</v>
      </c>
      <c r="AL9">
        <v>5</v>
      </c>
      <c r="AM9" s="9">
        <v>2.0000000000000001E-4</v>
      </c>
      <c r="AN9" s="9">
        <v>3.0000000000000001E-3</v>
      </c>
      <c r="AO9" t="s">
        <v>935</v>
      </c>
      <c r="AQ9">
        <v>7</v>
      </c>
      <c r="AR9" t="s">
        <v>936</v>
      </c>
      <c r="AS9" s="4">
        <v>44475</v>
      </c>
      <c r="AT9" t="s">
        <v>158</v>
      </c>
      <c r="AU9" t="s">
        <v>925</v>
      </c>
      <c r="AV9" t="s">
        <v>937</v>
      </c>
      <c r="AW9" t="s">
        <v>615</v>
      </c>
      <c r="BN9">
        <v>7</v>
      </c>
      <c r="BO9" t="s">
        <v>938</v>
      </c>
      <c r="BP9" s="4">
        <v>44474</v>
      </c>
      <c r="BQ9" t="s">
        <v>899</v>
      </c>
      <c r="BR9" t="s">
        <v>1423</v>
      </c>
      <c r="BS9" t="s">
        <v>268</v>
      </c>
      <c r="BT9" t="s">
        <v>19</v>
      </c>
      <c r="BU9" t="s">
        <v>19</v>
      </c>
      <c r="BV9">
        <v>55.1</v>
      </c>
      <c r="BW9">
        <v>5</v>
      </c>
      <c r="BX9">
        <v>10</v>
      </c>
      <c r="BY9">
        <v>0.2</v>
      </c>
      <c r="BZ9">
        <v>0.5</v>
      </c>
      <c r="CA9">
        <v>0.05</v>
      </c>
      <c r="CB9">
        <v>0.50000000279396795</v>
      </c>
      <c r="CC9">
        <v>2</v>
      </c>
      <c r="CD9" t="s">
        <v>127</v>
      </c>
      <c r="CE9" t="s">
        <v>577</v>
      </c>
      <c r="CF9" t="s">
        <v>129</v>
      </c>
      <c r="CG9">
        <v>0.5</v>
      </c>
      <c r="CH9">
        <v>15000</v>
      </c>
      <c r="CI9">
        <v>10.648</v>
      </c>
      <c r="CJ9" t="s">
        <v>528</v>
      </c>
      <c r="CL9" t="s">
        <v>1500</v>
      </c>
      <c r="CM9" t="s">
        <v>898</v>
      </c>
    </row>
    <row r="10" spans="1:92">
      <c r="Y10">
        <v>8</v>
      </c>
      <c r="Z10" t="s">
        <v>939</v>
      </c>
      <c r="AA10" s="4">
        <v>44475</v>
      </c>
      <c r="AB10" t="s">
        <v>1422</v>
      </c>
      <c r="AC10" t="s">
        <v>281</v>
      </c>
      <c r="AD10" t="s">
        <v>443</v>
      </c>
      <c r="AE10" t="s">
        <v>906</v>
      </c>
      <c r="AF10">
        <v>70.75</v>
      </c>
      <c r="AG10">
        <v>67.33</v>
      </c>
      <c r="AH10">
        <v>73.39</v>
      </c>
      <c r="AI10">
        <v>0.33</v>
      </c>
      <c r="AJ10">
        <v>0.5</v>
      </c>
      <c r="AK10">
        <v>11.763</v>
      </c>
      <c r="AL10">
        <v>5</v>
      </c>
      <c r="AM10" s="9">
        <v>2.0000000000000001E-4</v>
      </c>
      <c r="AN10" s="9">
        <v>3.0000000000000001E-3</v>
      </c>
      <c r="AO10" t="s">
        <v>940</v>
      </c>
      <c r="AQ10">
        <v>8</v>
      </c>
      <c r="AR10" t="s">
        <v>19</v>
      </c>
      <c r="AS10" s="4">
        <v>44475</v>
      </c>
      <c r="AT10" t="s">
        <v>14</v>
      </c>
      <c r="AU10" t="s">
        <v>925</v>
      </c>
      <c r="AV10" t="s">
        <v>941</v>
      </c>
      <c r="AW10" t="s">
        <v>598</v>
      </c>
      <c r="BN10">
        <v>8</v>
      </c>
      <c r="BO10" t="s">
        <v>942</v>
      </c>
      <c r="BP10" s="4">
        <v>44474</v>
      </c>
      <c r="BQ10" t="s">
        <v>899</v>
      </c>
      <c r="BR10" t="s">
        <v>1423</v>
      </c>
      <c r="BS10" t="s">
        <v>268</v>
      </c>
      <c r="BT10" t="s">
        <v>19</v>
      </c>
      <c r="BU10" t="s">
        <v>19</v>
      </c>
      <c r="BV10">
        <v>60.4</v>
      </c>
      <c r="BW10">
        <v>5</v>
      </c>
      <c r="BX10">
        <v>10</v>
      </c>
      <c r="BY10">
        <v>0.2</v>
      </c>
      <c r="BZ10">
        <v>0.5</v>
      </c>
      <c r="CA10">
        <v>0.05</v>
      </c>
      <c r="CB10">
        <v>0.50000000279396795</v>
      </c>
      <c r="CC10">
        <v>2</v>
      </c>
      <c r="CD10" t="s">
        <v>127</v>
      </c>
      <c r="CE10" t="s">
        <v>577</v>
      </c>
      <c r="CF10" t="s">
        <v>129</v>
      </c>
      <c r="CG10">
        <v>0.5</v>
      </c>
      <c r="CH10">
        <v>15000</v>
      </c>
      <c r="CI10">
        <v>10.648</v>
      </c>
      <c r="CJ10" t="s">
        <v>528</v>
      </c>
    </row>
    <row r="11" spans="1:92">
      <c r="Y11">
        <v>9</v>
      </c>
      <c r="Z11" t="s">
        <v>943</v>
      </c>
      <c r="AA11" s="4">
        <v>44476</v>
      </c>
      <c r="AB11" t="s">
        <v>1422</v>
      </c>
      <c r="AC11" t="s">
        <v>281</v>
      </c>
      <c r="AD11" t="s">
        <v>443</v>
      </c>
      <c r="AE11" t="s">
        <v>906</v>
      </c>
      <c r="AF11">
        <v>70.75</v>
      </c>
      <c r="AG11">
        <v>67.33</v>
      </c>
      <c r="AH11">
        <v>73.39</v>
      </c>
      <c r="AI11">
        <v>0.2</v>
      </c>
      <c r="AJ11">
        <v>0.5</v>
      </c>
      <c r="AK11">
        <v>11.763</v>
      </c>
      <c r="AL11">
        <v>5</v>
      </c>
      <c r="AM11" s="9">
        <v>2.0000000000000001E-4</v>
      </c>
      <c r="AN11" s="9">
        <v>3.0000000000000001E-3</v>
      </c>
      <c r="AO11" t="s">
        <v>944</v>
      </c>
      <c r="AQ11">
        <v>9</v>
      </c>
      <c r="AR11" t="s">
        <v>924</v>
      </c>
      <c r="AS11" s="4">
        <v>44475</v>
      </c>
      <c r="AT11" t="s">
        <v>116</v>
      </c>
      <c r="AU11" t="s">
        <v>906</v>
      </c>
      <c r="AV11" s="8" t="s">
        <v>945</v>
      </c>
      <c r="AW11" t="s">
        <v>927</v>
      </c>
      <c r="BN11">
        <v>9</v>
      </c>
      <c r="BO11" t="s">
        <v>946</v>
      </c>
      <c r="BP11" s="4">
        <v>44474</v>
      </c>
      <c r="BQ11" t="s">
        <v>899</v>
      </c>
      <c r="BR11" t="s">
        <v>1423</v>
      </c>
      <c r="BS11" t="s">
        <v>268</v>
      </c>
      <c r="BT11" t="s">
        <v>19</v>
      </c>
      <c r="BU11" t="s">
        <v>19</v>
      </c>
      <c r="BV11">
        <v>64.8</v>
      </c>
      <c r="BW11">
        <v>5</v>
      </c>
      <c r="BX11">
        <v>10</v>
      </c>
      <c r="BY11">
        <v>0.2</v>
      </c>
      <c r="BZ11">
        <v>0.5</v>
      </c>
      <c r="CA11">
        <v>0.05</v>
      </c>
      <c r="CB11">
        <v>0.50000000279396795</v>
      </c>
      <c r="CC11">
        <v>2</v>
      </c>
      <c r="CD11" t="s">
        <v>127</v>
      </c>
      <c r="CE11" t="s">
        <v>577</v>
      </c>
      <c r="CF11" t="s">
        <v>129</v>
      </c>
      <c r="CG11">
        <v>0.5</v>
      </c>
      <c r="CH11">
        <v>15000</v>
      </c>
      <c r="CI11">
        <v>10.648</v>
      </c>
      <c r="CJ11" t="s">
        <v>947</v>
      </c>
    </row>
    <row r="12" spans="1:92">
      <c r="Y12">
        <v>10</v>
      </c>
      <c r="Z12" t="s">
        <v>948</v>
      </c>
      <c r="AA12" s="4">
        <v>44476</v>
      </c>
      <c r="AB12" t="s">
        <v>1422</v>
      </c>
      <c r="AC12" t="s">
        <v>281</v>
      </c>
      <c r="AD12" t="s">
        <v>443</v>
      </c>
      <c r="AE12" t="s">
        <v>906</v>
      </c>
      <c r="AF12">
        <v>70.75</v>
      </c>
      <c r="AG12">
        <v>67.33</v>
      </c>
      <c r="AH12">
        <v>73.39</v>
      </c>
      <c r="AI12">
        <v>0.2</v>
      </c>
      <c r="AJ12">
        <v>0.5</v>
      </c>
      <c r="AK12">
        <v>11.763</v>
      </c>
      <c r="AL12">
        <v>5</v>
      </c>
      <c r="AM12" s="9">
        <v>2.0000000000000001E-4</v>
      </c>
      <c r="AN12" s="9">
        <v>3.0000000000000001E-3</v>
      </c>
      <c r="AO12" t="s">
        <v>949</v>
      </c>
      <c r="AQ12">
        <v>10</v>
      </c>
      <c r="AR12" t="s">
        <v>932</v>
      </c>
      <c r="AS12" s="4">
        <v>44475</v>
      </c>
      <c r="AT12" t="s">
        <v>116</v>
      </c>
      <c r="AU12" t="s">
        <v>906</v>
      </c>
      <c r="AV12" t="s">
        <v>19</v>
      </c>
      <c r="AW12" t="s">
        <v>468</v>
      </c>
      <c r="BN12">
        <v>10</v>
      </c>
      <c r="BO12" t="s">
        <v>950</v>
      </c>
      <c r="BP12" s="4">
        <v>44474</v>
      </c>
      <c r="BQ12" t="s">
        <v>899</v>
      </c>
      <c r="BR12" t="s">
        <v>1423</v>
      </c>
      <c r="BS12" t="s">
        <v>268</v>
      </c>
      <c r="BT12" t="s">
        <v>19</v>
      </c>
      <c r="BU12" t="s">
        <v>19</v>
      </c>
      <c r="BV12">
        <v>70</v>
      </c>
      <c r="BW12">
        <v>5</v>
      </c>
      <c r="BX12">
        <v>10</v>
      </c>
      <c r="BY12">
        <v>0.2</v>
      </c>
      <c r="BZ12">
        <v>0.5</v>
      </c>
      <c r="CA12">
        <v>0.05</v>
      </c>
      <c r="CB12">
        <v>0.50000000279396795</v>
      </c>
      <c r="CC12">
        <v>2</v>
      </c>
      <c r="CD12" t="s">
        <v>127</v>
      </c>
      <c r="CE12" t="s">
        <v>577</v>
      </c>
      <c r="CF12" t="s">
        <v>129</v>
      </c>
      <c r="CG12">
        <v>0.5</v>
      </c>
      <c r="CH12">
        <v>15000</v>
      </c>
      <c r="CI12">
        <v>10.648</v>
      </c>
      <c r="CJ12" t="s">
        <v>528</v>
      </c>
    </row>
    <row r="13" spans="1:92">
      <c r="AQ13">
        <v>11</v>
      </c>
      <c r="AR13" t="s">
        <v>936</v>
      </c>
      <c r="AS13" s="4">
        <v>44475</v>
      </c>
      <c r="AT13" t="s">
        <v>158</v>
      </c>
      <c r="AU13" t="s">
        <v>906</v>
      </c>
      <c r="AV13" t="s">
        <v>951</v>
      </c>
      <c r="AW13" t="s">
        <v>615</v>
      </c>
      <c r="BN13">
        <v>11</v>
      </c>
      <c r="BO13" t="s">
        <v>952</v>
      </c>
      <c r="BP13" s="4">
        <v>44474</v>
      </c>
      <c r="BQ13" t="s">
        <v>899</v>
      </c>
      <c r="BR13" t="s">
        <v>1423</v>
      </c>
      <c r="BS13" t="s">
        <v>268</v>
      </c>
      <c r="BT13" t="s">
        <v>19</v>
      </c>
      <c r="BU13" t="s">
        <v>19</v>
      </c>
      <c r="BV13">
        <v>75.400000000000006</v>
      </c>
      <c r="BW13">
        <v>5</v>
      </c>
      <c r="BX13">
        <v>10</v>
      </c>
      <c r="BY13">
        <v>0.2</v>
      </c>
      <c r="BZ13">
        <v>0.5</v>
      </c>
      <c r="CA13">
        <v>0.05</v>
      </c>
      <c r="CB13">
        <v>0.50000000279396795</v>
      </c>
      <c r="CC13">
        <v>2</v>
      </c>
      <c r="CD13" t="s">
        <v>127</v>
      </c>
      <c r="CE13" t="s">
        <v>577</v>
      </c>
      <c r="CF13" t="s">
        <v>129</v>
      </c>
      <c r="CG13">
        <v>0.5</v>
      </c>
      <c r="CH13">
        <v>15000</v>
      </c>
      <c r="CI13">
        <v>10.648</v>
      </c>
      <c r="CJ13" t="s">
        <v>953</v>
      </c>
    </row>
    <row r="14" spans="1:92">
      <c r="AQ14">
        <v>12</v>
      </c>
      <c r="AR14" t="s">
        <v>19</v>
      </c>
      <c r="AS14" s="4">
        <v>44475</v>
      </c>
      <c r="AT14" t="s">
        <v>14</v>
      </c>
      <c r="AU14" t="s">
        <v>906</v>
      </c>
      <c r="AV14" t="s">
        <v>954</v>
      </c>
      <c r="AW14" t="s">
        <v>598</v>
      </c>
      <c r="BN14">
        <v>12</v>
      </c>
      <c r="BO14" t="s">
        <v>955</v>
      </c>
      <c r="BP14" s="4">
        <v>44474</v>
      </c>
      <c r="BQ14" t="s">
        <v>899</v>
      </c>
      <c r="BR14" t="s">
        <v>1423</v>
      </c>
      <c r="BS14" t="s">
        <v>268</v>
      </c>
      <c r="BT14" t="s">
        <v>19</v>
      </c>
      <c r="BU14" t="s">
        <v>19</v>
      </c>
      <c r="BV14">
        <v>79.8</v>
      </c>
      <c r="BW14">
        <v>5</v>
      </c>
      <c r="BX14">
        <v>10</v>
      </c>
      <c r="BY14">
        <v>0.2</v>
      </c>
      <c r="BZ14">
        <v>0.5</v>
      </c>
      <c r="CA14">
        <v>0.05</v>
      </c>
      <c r="CB14">
        <v>0.50000000279396795</v>
      </c>
      <c r="CC14">
        <v>2</v>
      </c>
      <c r="CD14" t="s">
        <v>127</v>
      </c>
      <c r="CE14" t="s">
        <v>577</v>
      </c>
      <c r="CF14" t="s">
        <v>129</v>
      </c>
      <c r="CG14">
        <v>0.5</v>
      </c>
      <c r="CH14">
        <v>15000</v>
      </c>
      <c r="CI14">
        <v>10.648</v>
      </c>
      <c r="CJ14" t="s">
        <v>956</v>
      </c>
    </row>
    <row r="15" spans="1:92">
      <c r="BN15">
        <v>13</v>
      </c>
      <c r="BO15" t="s">
        <v>957</v>
      </c>
      <c r="BP15" s="4">
        <v>44474</v>
      </c>
      <c r="BQ15" t="s">
        <v>899</v>
      </c>
      <c r="BR15" t="s">
        <v>1423</v>
      </c>
      <c r="BS15" t="s">
        <v>268</v>
      </c>
      <c r="BT15" t="s">
        <v>19</v>
      </c>
      <c r="BU15" t="s">
        <v>19</v>
      </c>
      <c r="BV15">
        <v>85.3</v>
      </c>
      <c r="BW15">
        <v>5</v>
      </c>
      <c r="BX15">
        <v>10</v>
      </c>
      <c r="BY15">
        <v>0.2</v>
      </c>
      <c r="BZ15">
        <v>0.5</v>
      </c>
      <c r="CA15">
        <v>0.05</v>
      </c>
      <c r="CB15">
        <v>0.50000000279396795</v>
      </c>
      <c r="CC15">
        <v>2</v>
      </c>
      <c r="CD15" t="s">
        <v>127</v>
      </c>
      <c r="CE15" t="s">
        <v>577</v>
      </c>
      <c r="CF15" t="s">
        <v>129</v>
      </c>
      <c r="CG15">
        <v>0.5</v>
      </c>
      <c r="CH15">
        <v>15000</v>
      </c>
      <c r="CI15">
        <v>10.648</v>
      </c>
      <c r="CJ15" t="s">
        <v>958</v>
      </c>
    </row>
    <row r="16" spans="1:92">
      <c r="BN16">
        <v>14</v>
      </c>
      <c r="BO16" t="s">
        <v>959</v>
      </c>
      <c r="BP16" s="4">
        <v>44474</v>
      </c>
      <c r="BQ16" t="s">
        <v>899</v>
      </c>
      <c r="BR16" t="s">
        <v>1423</v>
      </c>
      <c r="BS16" t="s">
        <v>268</v>
      </c>
      <c r="BT16" t="s">
        <v>19</v>
      </c>
      <c r="BU16" t="s">
        <v>19</v>
      </c>
      <c r="BV16">
        <v>90.6</v>
      </c>
      <c r="BW16">
        <v>5</v>
      </c>
      <c r="BX16">
        <v>10</v>
      </c>
      <c r="BY16">
        <v>0.2</v>
      </c>
      <c r="BZ16">
        <v>0.5</v>
      </c>
      <c r="CA16">
        <v>0.05</v>
      </c>
      <c r="CB16">
        <v>0.50000000279396795</v>
      </c>
      <c r="CC16">
        <v>2</v>
      </c>
      <c r="CD16" t="s">
        <v>127</v>
      </c>
      <c r="CE16" t="s">
        <v>577</v>
      </c>
      <c r="CF16" t="s">
        <v>129</v>
      </c>
      <c r="CG16">
        <v>0.5</v>
      </c>
      <c r="CH16">
        <v>15000</v>
      </c>
      <c r="CI16">
        <v>10.648</v>
      </c>
      <c r="CJ16" t="s">
        <v>528</v>
      </c>
    </row>
    <row r="17" spans="66:88">
      <c r="BN17">
        <v>15</v>
      </c>
      <c r="BO17" t="s">
        <v>960</v>
      </c>
      <c r="BP17" s="4">
        <v>44474</v>
      </c>
      <c r="BQ17" t="s">
        <v>899</v>
      </c>
      <c r="BR17" t="s">
        <v>1423</v>
      </c>
      <c r="BS17" t="s">
        <v>268</v>
      </c>
      <c r="BT17" t="s">
        <v>19</v>
      </c>
      <c r="BU17" t="s">
        <v>19</v>
      </c>
      <c r="BV17">
        <v>95.8</v>
      </c>
      <c r="BW17">
        <v>5</v>
      </c>
      <c r="BX17">
        <v>10</v>
      </c>
      <c r="BY17">
        <v>0.2</v>
      </c>
      <c r="BZ17">
        <v>0.5</v>
      </c>
      <c r="CA17">
        <v>0.05</v>
      </c>
      <c r="CB17">
        <v>0.50000000279396795</v>
      </c>
      <c r="CC17">
        <v>2</v>
      </c>
      <c r="CD17" t="s">
        <v>127</v>
      </c>
      <c r="CE17" t="s">
        <v>577</v>
      </c>
      <c r="CF17" t="s">
        <v>129</v>
      </c>
      <c r="CG17">
        <v>0.5</v>
      </c>
      <c r="CH17">
        <v>15000</v>
      </c>
      <c r="CI17">
        <v>10.648</v>
      </c>
      <c r="CJ17" t="s">
        <v>961</v>
      </c>
    </row>
    <row r="18" spans="66:88">
      <c r="BN18">
        <v>16</v>
      </c>
      <c r="BO18" t="s">
        <v>962</v>
      </c>
      <c r="BP18" s="4">
        <v>44474</v>
      </c>
      <c r="BQ18" t="s">
        <v>899</v>
      </c>
      <c r="BR18" t="s">
        <v>1423</v>
      </c>
      <c r="BS18" t="s">
        <v>268</v>
      </c>
      <c r="BT18" t="s">
        <v>19</v>
      </c>
      <c r="BU18" t="s">
        <v>19</v>
      </c>
      <c r="BV18">
        <v>100.3</v>
      </c>
      <c r="BW18">
        <v>5</v>
      </c>
      <c r="BX18">
        <v>10</v>
      </c>
      <c r="BY18">
        <v>0.2</v>
      </c>
      <c r="BZ18">
        <v>0.5</v>
      </c>
      <c r="CA18">
        <v>0.05</v>
      </c>
      <c r="CB18">
        <v>0.50000000279396795</v>
      </c>
      <c r="CC18">
        <v>2</v>
      </c>
      <c r="CD18" t="s">
        <v>127</v>
      </c>
      <c r="CE18" t="s">
        <v>577</v>
      </c>
      <c r="CF18" t="s">
        <v>129</v>
      </c>
      <c r="CG18">
        <v>0.5</v>
      </c>
      <c r="CH18">
        <v>15000</v>
      </c>
      <c r="CI18">
        <v>10.648</v>
      </c>
      <c r="CJ18" t="s">
        <v>961</v>
      </c>
    </row>
    <row r="19" spans="66:88">
      <c r="BN19">
        <v>17</v>
      </c>
      <c r="BO19" t="s">
        <v>963</v>
      </c>
      <c r="BP19" s="4">
        <v>44474</v>
      </c>
      <c r="BQ19" t="s">
        <v>899</v>
      </c>
      <c r="BR19" t="s">
        <v>1423</v>
      </c>
      <c r="BS19" t="s">
        <v>268</v>
      </c>
      <c r="BT19" t="s">
        <v>19</v>
      </c>
      <c r="BU19" t="s">
        <v>19</v>
      </c>
      <c r="BV19">
        <v>104.5</v>
      </c>
      <c r="BW19">
        <v>5</v>
      </c>
      <c r="BX19">
        <v>10</v>
      </c>
      <c r="BY19">
        <v>0.2</v>
      </c>
      <c r="BZ19">
        <v>0.5</v>
      </c>
      <c r="CA19">
        <v>0.05</v>
      </c>
      <c r="CB19">
        <v>0.50000000279396795</v>
      </c>
      <c r="CC19">
        <v>2</v>
      </c>
      <c r="CD19" t="s">
        <v>127</v>
      </c>
      <c r="CE19" t="s">
        <v>577</v>
      </c>
      <c r="CF19" t="s">
        <v>129</v>
      </c>
      <c r="CG19">
        <v>0.5</v>
      </c>
      <c r="CH19">
        <v>15000</v>
      </c>
      <c r="CI19">
        <v>10.648</v>
      </c>
      <c r="CJ19" t="s">
        <v>964</v>
      </c>
    </row>
    <row r="20" spans="66:88">
      <c r="BN20">
        <v>18</v>
      </c>
      <c r="BO20" t="s">
        <v>965</v>
      </c>
      <c r="BP20" s="4">
        <v>44474</v>
      </c>
      <c r="BQ20" t="s">
        <v>899</v>
      </c>
      <c r="BR20" t="s">
        <v>1423</v>
      </c>
      <c r="BS20" t="s">
        <v>268</v>
      </c>
      <c r="BT20" t="s">
        <v>19</v>
      </c>
      <c r="BU20" t="s">
        <v>19</v>
      </c>
      <c r="BV20">
        <v>109.7</v>
      </c>
      <c r="BW20">
        <v>5</v>
      </c>
      <c r="BX20">
        <v>10</v>
      </c>
      <c r="BY20">
        <v>0.2</v>
      </c>
      <c r="BZ20">
        <v>0.5</v>
      </c>
      <c r="CA20">
        <v>0.05</v>
      </c>
      <c r="CB20">
        <v>0.50000000279396795</v>
      </c>
      <c r="CC20">
        <v>2</v>
      </c>
      <c r="CD20" t="s">
        <v>127</v>
      </c>
      <c r="CE20" t="s">
        <v>577</v>
      </c>
      <c r="CF20" t="s">
        <v>129</v>
      </c>
      <c r="CG20">
        <v>0.5</v>
      </c>
      <c r="CH20">
        <v>15000</v>
      </c>
      <c r="CI20">
        <v>10.648</v>
      </c>
      <c r="CJ20" t="s">
        <v>964</v>
      </c>
    </row>
    <row r="21" spans="66:88">
      <c r="BN21">
        <v>19</v>
      </c>
      <c r="BO21" t="s">
        <v>966</v>
      </c>
      <c r="BP21" s="4">
        <v>44474</v>
      </c>
      <c r="BQ21" t="s">
        <v>899</v>
      </c>
      <c r="BR21" t="s">
        <v>1423</v>
      </c>
      <c r="BS21" t="s">
        <v>268</v>
      </c>
      <c r="BT21" t="s">
        <v>19</v>
      </c>
      <c r="BU21" t="s">
        <v>19</v>
      </c>
      <c r="BV21">
        <v>114.9</v>
      </c>
      <c r="BW21">
        <v>5</v>
      </c>
      <c r="BX21">
        <v>10</v>
      </c>
      <c r="BY21">
        <v>0.2</v>
      </c>
      <c r="BZ21">
        <v>0.5</v>
      </c>
      <c r="CA21">
        <v>0.05</v>
      </c>
      <c r="CB21">
        <v>0.50000000279396795</v>
      </c>
      <c r="CC21">
        <v>2</v>
      </c>
      <c r="CD21" t="s">
        <v>127</v>
      </c>
      <c r="CE21" t="s">
        <v>577</v>
      </c>
      <c r="CF21" t="s">
        <v>129</v>
      </c>
      <c r="CG21">
        <v>0.5</v>
      </c>
      <c r="CH21">
        <v>15000</v>
      </c>
      <c r="CI21">
        <v>10.648</v>
      </c>
      <c r="CJ21" t="s">
        <v>967</v>
      </c>
    </row>
    <row r="22" spans="66:88">
      <c r="BN22">
        <v>20</v>
      </c>
      <c r="BO22" t="s">
        <v>968</v>
      </c>
      <c r="BP22" s="4">
        <v>44474</v>
      </c>
      <c r="BQ22" t="s">
        <v>899</v>
      </c>
      <c r="BR22" t="s">
        <v>1423</v>
      </c>
      <c r="BS22" t="s">
        <v>268</v>
      </c>
      <c r="BT22" t="s">
        <v>19</v>
      </c>
      <c r="BU22" t="s">
        <v>19</v>
      </c>
      <c r="BV22">
        <v>120.2</v>
      </c>
      <c r="BW22">
        <v>5</v>
      </c>
      <c r="BX22">
        <v>10</v>
      </c>
      <c r="BY22">
        <v>0.2</v>
      </c>
      <c r="BZ22">
        <v>0.5</v>
      </c>
      <c r="CA22">
        <v>0.05</v>
      </c>
      <c r="CB22">
        <v>0.50000000279396795</v>
      </c>
      <c r="CC22">
        <v>2</v>
      </c>
      <c r="CD22" t="s">
        <v>127</v>
      </c>
      <c r="CE22" t="s">
        <v>577</v>
      </c>
      <c r="CF22" t="s">
        <v>129</v>
      </c>
      <c r="CG22">
        <v>0.5</v>
      </c>
      <c r="CH22">
        <v>15000</v>
      </c>
      <c r="CI22">
        <v>10.648</v>
      </c>
      <c r="CJ22" t="s">
        <v>969</v>
      </c>
    </row>
    <row r="23" spans="66:88">
      <c r="BN23">
        <v>21</v>
      </c>
      <c r="BO23" t="s">
        <v>970</v>
      </c>
      <c r="BP23" s="4">
        <v>44474</v>
      </c>
      <c r="BQ23" t="s">
        <v>899</v>
      </c>
      <c r="BR23" t="s">
        <v>1423</v>
      </c>
      <c r="BS23" t="s">
        <v>268</v>
      </c>
      <c r="BT23" t="s">
        <v>19</v>
      </c>
      <c r="BU23" t="s">
        <v>19</v>
      </c>
      <c r="BV23">
        <v>124.6</v>
      </c>
      <c r="BW23">
        <v>5</v>
      </c>
      <c r="BX23">
        <v>10</v>
      </c>
      <c r="BY23">
        <v>0.2</v>
      </c>
      <c r="BZ23">
        <v>0.5</v>
      </c>
      <c r="CA23">
        <v>0.05</v>
      </c>
      <c r="CB23">
        <v>0.50000000279396795</v>
      </c>
      <c r="CC23">
        <v>2</v>
      </c>
      <c r="CD23" t="s">
        <v>127</v>
      </c>
      <c r="CE23" t="s">
        <v>577</v>
      </c>
      <c r="CF23" t="s">
        <v>129</v>
      </c>
      <c r="CG23">
        <v>0.5</v>
      </c>
      <c r="CH23">
        <v>15000</v>
      </c>
      <c r="CI23">
        <v>10.648</v>
      </c>
      <c r="CJ23" t="s">
        <v>971</v>
      </c>
    </row>
    <row r="24" spans="66:88">
      <c r="BN24">
        <v>22</v>
      </c>
      <c r="BO24" t="s">
        <v>972</v>
      </c>
      <c r="BP24" s="4">
        <v>44475</v>
      </c>
      <c r="BQ24" t="s">
        <v>899</v>
      </c>
      <c r="BR24" t="s">
        <v>1423</v>
      </c>
      <c r="BS24" t="s">
        <v>268</v>
      </c>
      <c r="BT24" t="s">
        <v>19</v>
      </c>
      <c r="BU24" t="s">
        <v>19</v>
      </c>
      <c r="BV24">
        <v>135.9</v>
      </c>
      <c r="BW24">
        <v>5</v>
      </c>
      <c r="BX24">
        <v>10</v>
      </c>
      <c r="BY24">
        <v>0.2</v>
      </c>
      <c r="BZ24">
        <v>0.5</v>
      </c>
      <c r="CA24">
        <v>0.05</v>
      </c>
      <c r="CB24">
        <v>1</v>
      </c>
      <c r="CC24">
        <v>2</v>
      </c>
      <c r="CD24" t="s">
        <v>127</v>
      </c>
      <c r="CE24" t="s">
        <v>577</v>
      </c>
      <c r="CF24" t="s">
        <v>129</v>
      </c>
      <c r="CG24">
        <v>0.5</v>
      </c>
      <c r="CH24">
        <v>0</v>
      </c>
      <c r="CI24">
        <v>1</v>
      </c>
      <c r="CJ24" t="s">
        <v>973</v>
      </c>
    </row>
    <row r="25" spans="66:88">
      <c r="BN25">
        <v>23</v>
      </c>
      <c r="BO25" t="s">
        <v>974</v>
      </c>
      <c r="BP25" s="4">
        <v>44475</v>
      </c>
      <c r="BQ25" t="s">
        <v>899</v>
      </c>
      <c r="BR25" t="s">
        <v>1423</v>
      </c>
      <c r="BS25" t="s">
        <v>268</v>
      </c>
      <c r="BT25" t="s">
        <v>19</v>
      </c>
      <c r="BU25" t="s">
        <v>19</v>
      </c>
      <c r="BV25">
        <v>141.19999999999999</v>
      </c>
      <c r="BW25">
        <v>5</v>
      </c>
      <c r="BX25">
        <v>10</v>
      </c>
      <c r="BY25">
        <v>0.2</v>
      </c>
      <c r="BZ25">
        <v>0.5</v>
      </c>
      <c r="CA25">
        <v>0.05</v>
      </c>
      <c r="CB25">
        <v>1</v>
      </c>
      <c r="CC25">
        <v>2</v>
      </c>
      <c r="CD25" t="s">
        <v>127</v>
      </c>
      <c r="CE25" t="s">
        <v>577</v>
      </c>
      <c r="CF25" t="s">
        <v>129</v>
      </c>
      <c r="CG25">
        <v>0.5</v>
      </c>
      <c r="CH25">
        <v>0</v>
      </c>
      <c r="CI25">
        <v>1</v>
      </c>
      <c r="CJ25" t="s">
        <v>329</v>
      </c>
    </row>
    <row r="26" spans="66:88">
      <c r="BN26">
        <v>24</v>
      </c>
      <c r="BO26" t="s">
        <v>975</v>
      </c>
      <c r="BP26" s="4">
        <v>44475</v>
      </c>
      <c r="BQ26" t="s">
        <v>899</v>
      </c>
      <c r="BR26" t="s">
        <v>1423</v>
      </c>
      <c r="BS26" t="s">
        <v>268</v>
      </c>
      <c r="BT26" t="s">
        <v>19</v>
      </c>
      <c r="BU26" t="s">
        <v>19</v>
      </c>
      <c r="BV26">
        <v>133.1</v>
      </c>
      <c r="BW26">
        <v>5</v>
      </c>
      <c r="BX26">
        <v>10</v>
      </c>
      <c r="BY26">
        <v>0.2</v>
      </c>
      <c r="BZ26">
        <v>0.5</v>
      </c>
      <c r="CA26">
        <v>0.05</v>
      </c>
      <c r="CB26">
        <v>1</v>
      </c>
      <c r="CC26">
        <v>2</v>
      </c>
      <c r="CD26" t="s">
        <v>127</v>
      </c>
      <c r="CE26" t="s">
        <v>577</v>
      </c>
      <c r="CF26" t="s">
        <v>129</v>
      </c>
      <c r="CG26">
        <v>0.5</v>
      </c>
      <c r="CH26">
        <v>0</v>
      </c>
      <c r="CI26">
        <v>1</v>
      </c>
      <c r="CJ26" t="s">
        <v>329</v>
      </c>
    </row>
    <row r="27" spans="66:88">
      <c r="BN27">
        <v>25</v>
      </c>
      <c r="BO27" t="s">
        <v>976</v>
      </c>
      <c r="BP27" s="4">
        <v>44475</v>
      </c>
      <c r="BQ27" t="s">
        <v>899</v>
      </c>
      <c r="BR27" t="s">
        <v>1423</v>
      </c>
      <c r="BS27" t="s">
        <v>268</v>
      </c>
      <c r="BT27" t="s">
        <v>19</v>
      </c>
      <c r="BU27" t="s">
        <v>19</v>
      </c>
      <c r="BV27">
        <v>125.5</v>
      </c>
      <c r="BW27">
        <v>5</v>
      </c>
      <c r="BX27">
        <v>10</v>
      </c>
      <c r="BY27">
        <v>0.2</v>
      </c>
      <c r="BZ27">
        <v>0.5</v>
      </c>
      <c r="CA27">
        <v>0.05</v>
      </c>
      <c r="CB27">
        <v>1</v>
      </c>
      <c r="CC27">
        <v>2</v>
      </c>
      <c r="CD27" t="s">
        <v>127</v>
      </c>
      <c r="CE27" t="s">
        <v>577</v>
      </c>
      <c r="CF27" t="s">
        <v>129</v>
      </c>
      <c r="CG27">
        <v>0.5</v>
      </c>
      <c r="CH27">
        <v>0</v>
      </c>
      <c r="CI27">
        <v>1</v>
      </c>
      <c r="CJ27" t="s">
        <v>329</v>
      </c>
    </row>
    <row r="28" spans="66:88">
      <c r="BN28">
        <v>26</v>
      </c>
      <c r="BO28" t="s">
        <v>977</v>
      </c>
      <c r="BP28" s="4">
        <v>44475</v>
      </c>
      <c r="BQ28" t="s">
        <v>899</v>
      </c>
      <c r="BR28" t="s">
        <v>1423</v>
      </c>
      <c r="BS28" t="s">
        <v>268</v>
      </c>
      <c r="BT28" t="s">
        <v>19</v>
      </c>
      <c r="BU28" t="s">
        <v>19</v>
      </c>
      <c r="BV28">
        <v>120.6</v>
      </c>
      <c r="BW28">
        <v>5</v>
      </c>
      <c r="BX28">
        <v>10</v>
      </c>
      <c r="BY28">
        <v>0.2</v>
      </c>
      <c r="BZ28">
        <v>0.5</v>
      </c>
      <c r="CA28">
        <v>0.05</v>
      </c>
      <c r="CB28">
        <v>1</v>
      </c>
      <c r="CC28">
        <v>2</v>
      </c>
      <c r="CD28" t="s">
        <v>127</v>
      </c>
      <c r="CE28" t="s">
        <v>577</v>
      </c>
      <c r="CF28" t="s">
        <v>129</v>
      </c>
      <c r="CG28">
        <v>0.5</v>
      </c>
      <c r="CH28">
        <v>0</v>
      </c>
      <c r="CI28">
        <v>1</v>
      </c>
      <c r="CJ28" t="s">
        <v>329</v>
      </c>
    </row>
    <row r="29" spans="66:88">
      <c r="BN29">
        <v>27</v>
      </c>
      <c r="BO29" t="s">
        <v>978</v>
      </c>
      <c r="BP29" s="4">
        <v>44475</v>
      </c>
      <c r="BQ29" t="s">
        <v>899</v>
      </c>
      <c r="BR29" t="s">
        <v>1423</v>
      </c>
      <c r="BS29" t="s">
        <v>268</v>
      </c>
      <c r="BT29" t="s">
        <v>19</v>
      </c>
      <c r="BU29" t="s">
        <v>19</v>
      </c>
      <c r="BV29">
        <v>115.8</v>
      </c>
      <c r="BW29">
        <v>5</v>
      </c>
      <c r="BX29">
        <v>10</v>
      </c>
      <c r="BY29">
        <v>0.2</v>
      </c>
      <c r="BZ29">
        <v>0.5</v>
      </c>
      <c r="CA29">
        <v>0.05</v>
      </c>
      <c r="CB29">
        <v>1</v>
      </c>
      <c r="CC29">
        <v>2</v>
      </c>
      <c r="CD29" t="s">
        <v>127</v>
      </c>
      <c r="CE29" t="s">
        <v>577</v>
      </c>
      <c r="CF29" t="s">
        <v>129</v>
      </c>
      <c r="CG29">
        <v>0.5</v>
      </c>
      <c r="CH29">
        <v>0</v>
      </c>
      <c r="CI29">
        <v>1</v>
      </c>
      <c r="CJ29" t="s">
        <v>329</v>
      </c>
    </row>
    <row r="30" spans="66:88">
      <c r="BN30">
        <v>28</v>
      </c>
      <c r="BO30" t="s">
        <v>979</v>
      </c>
      <c r="BP30" s="4">
        <v>44475</v>
      </c>
      <c r="BQ30" t="s">
        <v>899</v>
      </c>
      <c r="BR30" t="s">
        <v>1423</v>
      </c>
      <c r="BS30" t="s">
        <v>268</v>
      </c>
      <c r="BT30" t="s">
        <v>19</v>
      </c>
      <c r="BU30" t="s">
        <v>19</v>
      </c>
      <c r="BV30">
        <v>110.7</v>
      </c>
      <c r="BW30">
        <v>5</v>
      </c>
      <c r="BX30">
        <v>10</v>
      </c>
      <c r="BY30">
        <v>0.2</v>
      </c>
      <c r="BZ30">
        <v>0.5</v>
      </c>
      <c r="CA30">
        <v>0.05</v>
      </c>
      <c r="CB30">
        <v>1</v>
      </c>
      <c r="CC30">
        <v>2</v>
      </c>
      <c r="CD30" t="s">
        <v>127</v>
      </c>
      <c r="CE30" t="s">
        <v>577</v>
      </c>
      <c r="CF30" t="s">
        <v>129</v>
      </c>
      <c r="CG30">
        <v>0.5</v>
      </c>
      <c r="CH30">
        <v>0</v>
      </c>
      <c r="CI30">
        <v>1</v>
      </c>
      <c r="CJ30" t="s">
        <v>980</v>
      </c>
    </row>
    <row r="31" spans="66:88">
      <c r="BN31">
        <v>29</v>
      </c>
      <c r="BO31" t="s">
        <v>981</v>
      </c>
      <c r="BP31" s="4">
        <v>44475</v>
      </c>
      <c r="BQ31" t="s">
        <v>899</v>
      </c>
      <c r="BR31" t="s">
        <v>1423</v>
      </c>
      <c r="BS31" t="s">
        <v>268</v>
      </c>
      <c r="BT31" t="s">
        <v>19</v>
      </c>
      <c r="BU31" t="s">
        <v>19</v>
      </c>
      <c r="BV31">
        <v>105.8</v>
      </c>
      <c r="BW31">
        <v>5</v>
      </c>
      <c r="BX31">
        <v>10</v>
      </c>
      <c r="BY31">
        <v>0.2</v>
      </c>
      <c r="BZ31">
        <v>0.5</v>
      </c>
      <c r="CA31">
        <v>0.05</v>
      </c>
      <c r="CB31">
        <v>1</v>
      </c>
      <c r="CC31">
        <v>2</v>
      </c>
      <c r="CD31" t="s">
        <v>127</v>
      </c>
      <c r="CE31" t="s">
        <v>577</v>
      </c>
      <c r="CF31" t="s">
        <v>129</v>
      </c>
      <c r="CG31">
        <v>0.5</v>
      </c>
      <c r="CH31">
        <v>0</v>
      </c>
      <c r="CI31">
        <v>1</v>
      </c>
      <c r="CJ31" t="s">
        <v>982</v>
      </c>
    </row>
    <row r="32" spans="66:88">
      <c r="BN32">
        <v>30</v>
      </c>
      <c r="BO32" t="s">
        <v>983</v>
      </c>
      <c r="BP32" s="4">
        <v>44475</v>
      </c>
      <c r="BQ32" t="s">
        <v>899</v>
      </c>
      <c r="BR32" t="s">
        <v>1423</v>
      </c>
      <c r="BS32" t="s">
        <v>268</v>
      </c>
      <c r="BT32" t="s">
        <v>19</v>
      </c>
      <c r="BU32" t="s">
        <v>19</v>
      </c>
      <c r="BV32">
        <v>100.8</v>
      </c>
      <c r="BW32">
        <v>5</v>
      </c>
      <c r="BX32">
        <v>10</v>
      </c>
      <c r="BY32">
        <v>0.2</v>
      </c>
      <c r="BZ32">
        <v>0.5</v>
      </c>
      <c r="CA32">
        <v>0.05</v>
      </c>
      <c r="CB32">
        <v>1</v>
      </c>
      <c r="CC32">
        <v>2</v>
      </c>
      <c r="CD32" t="s">
        <v>127</v>
      </c>
      <c r="CE32" t="s">
        <v>577</v>
      </c>
      <c r="CF32" t="s">
        <v>129</v>
      </c>
      <c r="CG32">
        <v>0.5</v>
      </c>
      <c r="CH32">
        <v>0</v>
      </c>
      <c r="CI32">
        <v>1</v>
      </c>
      <c r="CJ32" t="s">
        <v>984</v>
      </c>
    </row>
  </sheetData>
  <mergeCells count="7">
    <mergeCell ref="CL1:CN1"/>
    <mergeCell ref="A1:G1"/>
    <mergeCell ref="I1:W1"/>
    <mergeCell ref="Y1:AO1"/>
    <mergeCell ref="AQ1:AW1"/>
    <mergeCell ref="AY1:BL1"/>
    <mergeCell ref="BN1:CJ1"/>
  </mergeCells>
  <phoneticPr fontId="8" alignment="center"/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11F0B-D517-EA42-9084-7DE96A08685A}">
  <dimension ref="A1:CN24"/>
  <sheetViews>
    <sheetView topLeftCell="BM1" workbookViewId="0">
      <selection activeCell="BO3" sqref="BO3"/>
    </sheetView>
  </sheetViews>
  <sheetFormatPr defaultRowHeight="15"/>
  <cols>
    <col min="1" max="1" width="6" bestFit="1" customWidth="1"/>
    <col min="2" max="2" width="16" bestFit="1" customWidth="1"/>
    <col min="3" max="3" width="10.7109375" bestFit="1" customWidth="1"/>
    <col min="4" max="4" width="8.5703125" bestFit="1" customWidth="1"/>
    <col min="5" max="5" width="8.85546875" bestFit="1" customWidth="1"/>
    <col min="6" max="6" width="12.42578125" customWidth="1"/>
    <col min="7" max="7" width="28.140625" bestFit="1" customWidth="1"/>
    <col min="8" max="8" width="8.5703125" bestFit="1" customWidth="1"/>
    <col min="9" max="9" width="6" bestFit="1" customWidth="1"/>
    <col min="10" max="10" width="12.42578125" bestFit="1" customWidth="1"/>
    <col min="11" max="11" width="10.7109375" bestFit="1" customWidth="1"/>
    <col min="12" max="12" width="10.85546875" bestFit="1" customWidth="1"/>
    <col min="13" max="13" width="11.7109375" bestFit="1" customWidth="1"/>
    <col min="14" max="14" width="12.7109375" bestFit="1" customWidth="1"/>
    <col min="15" max="15" width="12.140625" bestFit="1" customWidth="1"/>
    <col min="16" max="16" width="10.28515625" bestFit="1" customWidth="1"/>
    <col min="17" max="17" width="11.85546875" bestFit="1" customWidth="1"/>
    <col min="20" max="20" width="14" bestFit="1" customWidth="1"/>
    <col min="22" max="22" width="15.85546875" bestFit="1" customWidth="1"/>
    <col min="23" max="23" width="21.7109375" bestFit="1" customWidth="1"/>
    <col min="26" max="26" width="12.42578125" bestFit="1" customWidth="1"/>
    <col min="27" max="27" width="10.7109375" bestFit="1" customWidth="1"/>
    <col min="28" max="28" width="11" customWidth="1"/>
    <col min="29" max="29" width="11.7109375" bestFit="1" customWidth="1"/>
    <col min="30" max="30" width="12.7109375" customWidth="1"/>
    <col min="31" max="31" width="13.7109375" bestFit="1" customWidth="1"/>
    <col min="32" max="32" width="12.42578125" customWidth="1"/>
    <col min="33" max="33" width="11" customWidth="1"/>
    <col min="34" max="34" width="13.5703125" bestFit="1" customWidth="1"/>
    <col min="35" max="35" width="17.140625" bestFit="1" customWidth="1"/>
    <col min="36" max="36" width="14" bestFit="1" customWidth="1"/>
    <col min="37" max="37" width="16.42578125" customWidth="1"/>
    <col min="38" max="38" width="10.28515625" customWidth="1"/>
    <col min="39" max="39" width="15" bestFit="1" customWidth="1"/>
    <col min="40" max="40" width="16.28515625" bestFit="1" customWidth="1"/>
    <col min="41" max="41" width="48.28515625" bestFit="1" customWidth="1"/>
    <col min="42" max="42" width="12.7109375" customWidth="1"/>
    <col min="43" max="43" width="5.42578125" customWidth="1"/>
    <col min="44" max="44" width="12.5703125" bestFit="1" customWidth="1"/>
    <col min="45" max="45" width="10.7109375" bestFit="1" customWidth="1"/>
    <col min="46" max="46" width="10.28515625" bestFit="1" customWidth="1"/>
    <col min="47" max="47" width="13" bestFit="1" customWidth="1"/>
    <col min="48" max="48" width="15.85546875" bestFit="1" customWidth="1"/>
    <col min="49" max="49" width="18.42578125" bestFit="1" customWidth="1"/>
    <col min="51" max="51" width="5.42578125" customWidth="1"/>
    <col min="52" max="52" width="12.42578125" bestFit="1" customWidth="1"/>
    <col min="53" max="53" width="10.7109375" bestFit="1" customWidth="1"/>
    <col min="55" max="55" width="12.7109375" bestFit="1" customWidth="1"/>
    <col min="56" max="56" width="11.7109375" bestFit="1" customWidth="1"/>
    <col min="57" max="57" width="8.85546875" bestFit="1" customWidth="1"/>
    <col min="58" max="58" width="12.140625" bestFit="1" customWidth="1"/>
    <col min="59" max="59" width="10.28515625" bestFit="1" customWidth="1"/>
    <col min="60" max="60" width="20.28515625" bestFit="1" customWidth="1"/>
    <col min="61" max="61" width="13.85546875" bestFit="1" customWidth="1"/>
    <col min="62" max="62" width="17.140625" bestFit="1" customWidth="1"/>
    <col min="63" max="63" width="13.28515625" bestFit="1" customWidth="1"/>
    <col min="64" max="64" width="12.7109375" bestFit="1" customWidth="1"/>
    <col min="66" max="66" width="5.7109375" bestFit="1" customWidth="1"/>
    <col min="67" max="67" width="12" bestFit="1" customWidth="1"/>
    <col min="68" max="68" width="10.7109375" bestFit="1" customWidth="1"/>
    <col min="69" max="70" width="15.42578125" customWidth="1"/>
    <col min="71" max="71" width="7.28515625" bestFit="1" customWidth="1"/>
    <col min="72" max="72" width="8.85546875" bestFit="1" customWidth="1"/>
    <col min="73" max="73" width="8.5703125" bestFit="1" customWidth="1"/>
    <col min="74" max="74" width="11" customWidth="1"/>
    <col min="75" max="75" width="10.28515625" customWidth="1"/>
    <col min="76" max="76" width="15" bestFit="1" customWidth="1"/>
    <col min="77" max="77" width="10.28515625" customWidth="1"/>
    <col min="78" max="78" width="12.42578125" customWidth="1"/>
    <col min="79" max="79" width="15" bestFit="1" customWidth="1"/>
    <col min="80" max="80" width="11" bestFit="1" customWidth="1"/>
    <col min="82" max="82" width="13" customWidth="1"/>
    <col min="83" max="83" width="15" customWidth="1"/>
    <col min="84" max="84" width="9.42578125" customWidth="1"/>
    <col min="86" max="86" width="17.28515625" bestFit="1" customWidth="1"/>
    <col min="87" max="87" width="10.28515625" customWidth="1"/>
    <col min="88" max="88" width="24.7109375" bestFit="1" customWidth="1"/>
    <col min="90" max="90" width="15.28515625" bestFit="1" customWidth="1"/>
    <col min="91" max="91" width="21.42578125" bestFit="1" customWidth="1"/>
  </cols>
  <sheetData>
    <row r="1" spans="1:92" ht="19.5" thickBot="1">
      <c r="A1" s="92" t="s">
        <v>9</v>
      </c>
      <c r="B1" s="93"/>
      <c r="C1" s="93"/>
      <c r="D1" s="93"/>
      <c r="E1" s="93"/>
      <c r="F1" s="93"/>
      <c r="G1" s="94"/>
      <c r="H1" s="1"/>
      <c r="I1" s="92" t="s">
        <v>10</v>
      </c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4"/>
      <c r="Y1" s="92" t="s">
        <v>48</v>
      </c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4"/>
      <c r="AQ1" s="92" t="s">
        <v>49</v>
      </c>
      <c r="AR1" s="93"/>
      <c r="AS1" s="93"/>
      <c r="AT1" s="93"/>
      <c r="AU1" s="93"/>
      <c r="AV1" s="93"/>
      <c r="AW1" s="93"/>
      <c r="AY1" s="89" t="s">
        <v>13</v>
      </c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1"/>
      <c r="BN1" s="89" t="s">
        <v>50</v>
      </c>
      <c r="BO1" s="90"/>
      <c r="BP1" s="90"/>
      <c r="BQ1" s="90"/>
      <c r="BR1" s="90"/>
      <c r="BS1" s="90"/>
      <c r="BT1" s="90"/>
      <c r="BU1" s="90"/>
      <c r="BV1" s="90"/>
      <c r="BW1" s="90"/>
      <c r="BX1" s="90"/>
      <c r="BY1" s="90"/>
      <c r="BZ1" s="90"/>
      <c r="CA1" s="90"/>
      <c r="CB1" s="90"/>
      <c r="CC1" s="90"/>
      <c r="CD1" s="90"/>
      <c r="CE1" s="90"/>
      <c r="CF1" s="90"/>
      <c r="CG1" s="90"/>
      <c r="CH1" s="90"/>
      <c r="CI1" s="90"/>
      <c r="CJ1" s="91"/>
      <c r="CL1" s="89" t="s">
        <v>430</v>
      </c>
      <c r="CM1" s="90"/>
      <c r="CN1" s="91"/>
    </row>
    <row r="2" spans="1:92">
      <c r="A2" s="5" t="s">
        <v>2</v>
      </c>
      <c r="B2" s="5" t="s">
        <v>51</v>
      </c>
      <c r="C2" s="5" t="s">
        <v>52</v>
      </c>
      <c r="D2" s="5" t="s">
        <v>53</v>
      </c>
      <c r="E2" s="5" t="s">
        <v>54</v>
      </c>
      <c r="F2" s="5" t="s">
        <v>55</v>
      </c>
      <c r="G2" s="5" t="s">
        <v>56</v>
      </c>
      <c r="H2" s="2"/>
      <c r="I2" s="5" t="s">
        <v>2</v>
      </c>
      <c r="J2" s="5" t="s">
        <v>51</v>
      </c>
      <c r="K2" s="5" t="s">
        <v>52</v>
      </c>
      <c r="L2" s="5" t="s">
        <v>57</v>
      </c>
      <c r="M2" s="5" t="s">
        <v>58</v>
      </c>
      <c r="N2" s="5" t="s">
        <v>55</v>
      </c>
      <c r="O2" s="5" t="s">
        <v>59</v>
      </c>
      <c r="P2" s="5" t="s">
        <v>60</v>
      </c>
      <c r="Q2" s="5" t="s">
        <v>61</v>
      </c>
      <c r="R2" s="5" t="s">
        <v>62</v>
      </c>
      <c r="S2" s="5" t="s">
        <v>63</v>
      </c>
      <c r="T2" s="5" t="s">
        <v>69</v>
      </c>
      <c r="U2" s="5" t="s">
        <v>65</v>
      </c>
      <c r="V2" s="5" t="s">
        <v>431</v>
      </c>
      <c r="W2" s="2" t="s">
        <v>56</v>
      </c>
      <c r="Y2" s="5" t="s">
        <v>2</v>
      </c>
      <c r="Z2" s="5" t="s">
        <v>51</v>
      </c>
      <c r="AA2" s="5" t="s">
        <v>52</v>
      </c>
      <c r="AB2" s="5" t="s">
        <v>57</v>
      </c>
      <c r="AC2" s="5" t="s">
        <v>66</v>
      </c>
      <c r="AD2" s="5" t="s">
        <v>55</v>
      </c>
      <c r="AE2" s="5" t="s">
        <v>59</v>
      </c>
      <c r="AF2" s="5" t="s">
        <v>60</v>
      </c>
      <c r="AG2" s="5" t="s">
        <v>67</v>
      </c>
      <c r="AH2" s="5" t="s">
        <v>68</v>
      </c>
      <c r="AI2" s="5" t="s">
        <v>63</v>
      </c>
      <c r="AJ2" s="5" t="s">
        <v>69</v>
      </c>
      <c r="AK2" s="5" t="s">
        <v>65</v>
      </c>
      <c r="AL2" s="5" t="s">
        <v>70</v>
      </c>
      <c r="AM2" s="5" t="s">
        <v>71</v>
      </c>
      <c r="AN2" s="5" t="s">
        <v>72</v>
      </c>
      <c r="AO2" s="5" t="s">
        <v>56</v>
      </c>
      <c r="AQ2" s="5" t="s">
        <v>2</v>
      </c>
      <c r="AR2" s="5" t="s">
        <v>51</v>
      </c>
      <c r="AS2" s="5" t="s">
        <v>52</v>
      </c>
      <c r="AT2" s="5" t="s">
        <v>73</v>
      </c>
      <c r="AU2" s="5" t="s">
        <v>74</v>
      </c>
      <c r="AV2" s="5" t="s">
        <v>432</v>
      </c>
      <c r="AW2" s="5" t="s">
        <v>56</v>
      </c>
      <c r="AY2" t="s">
        <v>2</v>
      </c>
      <c r="AZ2" t="s">
        <v>51</v>
      </c>
      <c r="BA2" t="s">
        <v>76</v>
      </c>
      <c r="BB2" t="s">
        <v>77</v>
      </c>
      <c r="BC2" t="s">
        <v>55</v>
      </c>
      <c r="BD2" t="s">
        <v>66</v>
      </c>
      <c r="BE2" t="s">
        <v>78</v>
      </c>
      <c r="BF2" t="s">
        <v>74</v>
      </c>
      <c r="BG2" t="s">
        <v>60</v>
      </c>
      <c r="BH2" t="s">
        <v>67</v>
      </c>
      <c r="BI2" t="s">
        <v>79</v>
      </c>
      <c r="BJ2" t="s">
        <v>63</v>
      </c>
      <c r="BK2" t="s">
        <v>69</v>
      </c>
      <c r="BL2" t="s">
        <v>56</v>
      </c>
      <c r="BN2" t="s">
        <v>2</v>
      </c>
      <c r="BO2" t="s">
        <v>80</v>
      </c>
      <c r="BP2" t="s">
        <v>52</v>
      </c>
      <c r="BQ2" t="s">
        <v>81</v>
      </c>
      <c r="BR2" t="s">
        <v>73</v>
      </c>
      <c r="BS2" t="s">
        <v>82</v>
      </c>
      <c r="BT2" t="s">
        <v>83</v>
      </c>
      <c r="BU2" t="s">
        <v>84</v>
      </c>
      <c r="BV2" t="s">
        <v>85</v>
      </c>
      <c r="BW2" t="s">
        <v>86</v>
      </c>
      <c r="BX2" t="s">
        <v>433</v>
      </c>
      <c r="BY2" t="s">
        <v>88</v>
      </c>
      <c r="BZ2" t="s">
        <v>89</v>
      </c>
      <c r="CA2" t="s">
        <v>90</v>
      </c>
      <c r="CB2" t="s">
        <v>1499</v>
      </c>
      <c r="CC2" t="s">
        <v>92</v>
      </c>
      <c r="CD2" t="s">
        <v>93</v>
      </c>
      <c r="CE2" t="s">
        <v>94</v>
      </c>
      <c r="CF2" t="s">
        <v>95</v>
      </c>
      <c r="CG2" t="s">
        <v>96</v>
      </c>
      <c r="CH2" t="s">
        <v>1497</v>
      </c>
      <c r="CI2" t="s">
        <v>1495</v>
      </c>
      <c r="CJ2" t="s">
        <v>56</v>
      </c>
      <c r="CL2" t="s">
        <v>434</v>
      </c>
      <c r="CM2" t="s">
        <v>435</v>
      </c>
      <c r="CN2" s="11" t="s">
        <v>436</v>
      </c>
    </row>
    <row r="3" spans="1:92">
      <c r="A3">
        <v>1</v>
      </c>
      <c r="B3" t="s">
        <v>985</v>
      </c>
      <c r="C3" s="4">
        <v>44475</v>
      </c>
      <c r="D3" t="s">
        <v>100</v>
      </c>
      <c r="E3" t="s">
        <v>438</v>
      </c>
      <c r="F3" t="s">
        <v>439</v>
      </c>
      <c r="G3" t="s">
        <v>887</v>
      </c>
      <c r="H3" s="3"/>
      <c r="I3">
        <v>1</v>
      </c>
      <c r="J3" t="s">
        <v>986</v>
      </c>
      <c r="K3" s="4">
        <v>44480</v>
      </c>
      <c r="L3" t="s">
        <v>105</v>
      </c>
      <c r="M3" t="s">
        <v>442</v>
      </c>
      <c r="N3" t="s">
        <v>443</v>
      </c>
      <c r="O3" t="s">
        <v>987</v>
      </c>
      <c r="P3">
        <v>117.04</v>
      </c>
      <c r="Q3">
        <f>Table4851[[#This Row],[Drive-Freq '[kHz']]]/0.99</f>
        <v>310.38282828282826</v>
      </c>
      <c r="R3">
        <v>20</v>
      </c>
      <c r="S3">
        <v>0.15</v>
      </c>
      <c r="T3">
        <v>0.45</v>
      </c>
      <c r="U3">
        <v>307.279</v>
      </c>
      <c r="V3">
        <v>14.65</v>
      </c>
      <c r="W3" s="3" t="s">
        <v>988</v>
      </c>
      <c r="Y3">
        <v>1</v>
      </c>
      <c r="Z3" t="s">
        <v>989</v>
      </c>
      <c r="AA3" s="4">
        <v>44480</v>
      </c>
      <c r="AB3" t="s">
        <v>1422</v>
      </c>
      <c r="AC3" t="s">
        <v>281</v>
      </c>
      <c r="AD3" t="s">
        <v>443</v>
      </c>
      <c r="AE3" t="s">
        <v>987</v>
      </c>
      <c r="AF3">
        <v>117.04</v>
      </c>
      <c r="AG3">
        <v>43.95</v>
      </c>
      <c r="AH3">
        <v>47.91</v>
      </c>
      <c r="AI3">
        <v>0.2</v>
      </c>
      <c r="AJ3">
        <v>0.5</v>
      </c>
      <c r="AK3">
        <v>11.763</v>
      </c>
      <c r="AL3">
        <v>4</v>
      </c>
      <c r="AM3" s="9">
        <v>5.0000000000000001E-4</v>
      </c>
      <c r="AN3" s="9">
        <v>0.01</v>
      </c>
      <c r="AO3" t="s">
        <v>990</v>
      </c>
      <c r="AQ3">
        <v>1</v>
      </c>
      <c r="AR3" t="s">
        <v>991</v>
      </c>
      <c r="AS3" s="4">
        <v>44480</v>
      </c>
      <c r="AT3" t="s">
        <v>116</v>
      </c>
      <c r="AU3" t="s">
        <v>987</v>
      </c>
      <c r="AV3" s="8" t="s">
        <v>992</v>
      </c>
      <c r="AW3" t="s">
        <v>993</v>
      </c>
      <c r="AY3">
        <v>1</v>
      </c>
      <c r="AZ3" t="s">
        <v>994</v>
      </c>
      <c r="BA3" s="4">
        <v>44480</v>
      </c>
      <c r="BB3" t="s">
        <v>995</v>
      </c>
      <c r="BC3" t="s">
        <v>443</v>
      </c>
      <c r="BD3" t="s">
        <v>453</v>
      </c>
      <c r="BE3" t="s">
        <v>896</v>
      </c>
      <c r="BF3" t="s">
        <v>987</v>
      </c>
      <c r="BG3">
        <v>117.04</v>
      </c>
      <c r="BH3">
        <v>43.95</v>
      </c>
      <c r="BI3">
        <v>50</v>
      </c>
      <c r="BJ3">
        <v>0.4</v>
      </c>
      <c r="BK3">
        <v>0.3</v>
      </c>
      <c r="BL3" t="s">
        <v>996</v>
      </c>
      <c r="BN3">
        <v>1</v>
      </c>
      <c r="BO3" t="s">
        <v>997</v>
      </c>
      <c r="BP3" s="4">
        <v>44481</v>
      </c>
      <c r="BQ3" t="s">
        <v>998</v>
      </c>
      <c r="BR3" t="s">
        <v>1423</v>
      </c>
      <c r="BS3" t="s">
        <v>268</v>
      </c>
      <c r="BT3" t="s">
        <v>19</v>
      </c>
      <c r="BU3" t="s">
        <v>19</v>
      </c>
      <c r="BV3">
        <v>34.200000000000003</v>
      </c>
      <c r="BW3">
        <v>5</v>
      </c>
      <c r="BX3">
        <v>10</v>
      </c>
      <c r="BY3">
        <v>0.2</v>
      </c>
      <c r="BZ3">
        <v>0.5</v>
      </c>
      <c r="CA3">
        <v>0.05</v>
      </c>
      <c r="CB3">
        <v>0.40000000037252897</v>
      </c>
      <c r="CC3">
        <v>2</v>
      </c>
      <c r="CD3" t="s">
        <v>127</v>
      </c>
      <c r="CE3" t="s">
        <v>577</v>
      </c>
      <c r="CF3" t="s">
        <v>129</v>
      </c>
      <c r="CG3">
        <v>0.5</v>
      </c>
      <c r="CH3">
        <v>10000</v>
      </c>
      <c r="CI3">
        <v>697.59</v>
      </c>
      <c r="CJ3" t="s">
        <v>999</v>
      </c>
    </row>
    <row r="4" spans="1:92">
      <c r="A4">
        <v>2</v>
      </c>
      <c r="B4" t="s">
        <v>1000</v>
      </c>
      <c r="C4" s="4">
        <v>44475</v>
      </c>
      <c r="D4" t="s">
        <v>100</v>
      </c>
      <c r="E4" t="s">
        <v>460</v>
      </c>
      <c r="F4" t="s">
        <v>439</v>
      </c>
      <c r="G4" t="s">
        <v>887</v>
      </c>
      <c r="H4" s="3"/>
      <c r="Q4">
        <f>Table4851[[#This Row],[Drive-Freq '[kHz']]]/0.99</f>
        <v>0</v>
      </c>
      <c r="Y4">
        <v>2</v>
      </c>
      <c r="Z4" t="s">
        <v>1001</v>
      </c>
      <c r="AA4" s="4">
        <v>44480</v>
      </c>
      <c r="AB4" t="s">
        <v>1422</v>
      </c>
      <c r="AC4" t="s">
        <v>453</v>
      </c>
      <c r="AD4" t="s">
        <v>443</v>
      </c>
      <c r="AE4" t="s">
        <v>987</v>
      </c>
      <c r="AF4">
        <v>117.04</v>
      </c>
      <c r="AG4">
        <v>43.95</v>
      </c>
      <c r="AH4">
        <v>47.91</v>
      </c>
      <c r="AI4">
        <v>0.4</v>
      </c>
      <c r="AJ4">
        <v>0.5</v>
      </c>
      <c r="AK4">
        <v>11.763</v>
      </c>
      <c r="AL4">
        <v>4</v>
      </c>
      <c r="AM4" s="9">
        <v>5.0000000000000001E-4</v>
      </c>
      <c r="AN4" s="9">
        <v>0.01</v>
      </c>
      <c r="AO4" t="s">
        <v>1002</v>
      </c>
      <c r="AQ4">
        <v>2</v>
      </c>
      <c r="AR4" t="s">
        <v>1003</v>
      </c>
      <c r="AS4" s="4">
        <v>44480</v>
      </c>
      <c r="AT4" t="s">
        <v>116</v>
      </c>
      <c r="AU4" t="s">
        <v>987</v>
      </c>
      <c r="AV4" t="s">
        <v>19</v>
      </c>
      <c r="AW4" t="s">
        <v>468</v>
      </c>
      <c r="BN4">
        <v>2</v>
      </c>
      <c r="BO4" t="s">
        <v>1004</v>
      </c>
      <c r="BP4" s="4">
        <v>44481</v>
      </c>
      <c r="BQ4" t="s">
        <v>998</v>
      </c>
      <c r="BR4" t="s">
        <v>1423</v>
      </c>
      <c r="BS4" t="s">
        <v>268</v>
      </c>
      <c r="BT4" t="s">
        <v>19</v>
      </c>
      <c r="BU4" t="s">
        <v>19</v>
      </c>
      <c r="BV4">
        <v>39.299999999999997</v>
      </c>
      <c r="BW4">
        <v>5</v>
      </c>
      <c r="BX4">
        <v>10</v>
      </c>
      <c r="BY4">
        <v>0.2</v>
      </c>
      <c r="BZ4">
        <v>0.5</v>
      </c>
      <c r="CA4">
        <v>0.05</v>
      </c>
      <c r="CB4">
        <v>0.40000000037252897</v>
      </c>
      <c r="CC4">
        <v>2</v>
      </c>
      <c r="CD4" t="s">
        <v>127</v>
      </c>
      <c r="CE4" t="s">
        <v>577</v>
      </c>
      <c r="CF4" t="s">
        <v>129</v>
      </c>
      <c r="CG4">
        <v>0.5</v>
      </c>
      <c r="CH4">
        <v>10000</v>
      </c>
      <c r="CI4">
        <v>697.59</v>
      </c>
      <c r="CJ4" t="s">
        <v>999</v>
      </c>
    </row>
    <row r="5" spans="1:92">
      <c r="A5">
        <v>3</v>
      </c>
      <c r="B5" t="s">
        <v>1005</v>
      </c>
      <c r="C5" s="4">
        <v>44475</v>
      </c>
      <c r="D5" t="s">
        <v>100</v>
      </c>
      <c r="E5" t="s">
        <v>472</v>
      </c>
      <c r="F5" t="s">
        <v>439</v>
      </c>
      <c r="G5" t="s">
        <v>887</v>
      </c>
      <c r="Y5">
        <v>3</v>
      </c>
      <c r="Z5" t="s">
        <v>1006</v>
      </c>
      <c r="AA5" s="4">
        <v>44480</v>
      </c>
      <c r="AB5" t="s">
        <v>1422</v>
      </c>
      <c r="AC5" t="s">
        <v>281</v>
      </c>
      <c r="AD5" t="s">
        <v>443</v>
      </c>
      <c r="AE5" t="s">
        <v>987</v>
      </c>
      <c r="AF5">
        <v>117.04</v>
      </c>
      <c r="AG5">
        <v>43.95</v>
      </c>
      <c r="AH5">
        <v>47.91</v>
      </c>
      <c r="AI5">
        <v>0.2</v>
      </c>
      <c r="AJ5">
        <v>0.5</v>
      </c>
      <c r="AK5">
        <v>11.763</v>
      </c>
      <c r="AL5">
        <v>4</v>
      </c>
      <c r="AM5" s="9">
        <v>5.0000000000000001E-4</v>
      </c>
      <c r="AN5" s="9">
        <v>3.0000000000000001E-3</v>
      </c>
      <c r="AO5" t="s">
        <v>1007</v>
      </c>
      <c r="AQ5">
        <v>3</v>
      </c>
      <c r="AR5" t="s">
        <v>1008</v>
      </c>
      <c r="AS5" s="4">
        <v>44480</v>
      </c>
      <c r="AT5" t="s">
        <v>158</v>
      </c>
      <c r="AU5" t="s">
        <v>987</v>
      </c>
      <c r="AV5" t="s">
        <v>1009</v>
      </c>
      <c r="AW5" t="s">
        <v>468</v>
      </c>
      <c r="BN5">
        <v>3</v>
      </c>
      <c r="BO5" t="s">
        <v>1010</v>
      </c>
      <c r="BP5" s="4">
        <v>44481</v>
      </c>
      <c r="BQ5" t="s">
        <v>998</v>
      </c>
      <c r="BR5" t="s">
        <v>1423</v>
      </c>
      <c r="BS5" t="s">
        <v>268</v>
      </c>
      <c r="BT5" t="s">
        <v>19</v>
      </c>
      <c r="BU5" t="s">
        <v>19</v>
      </c>
      <c r="BV5">
        <v>44.4</v>
      </c>
      <c r="BW5">
        <v>5</v>
      </c>
      <c r="BX5">
        <v>10</v>
      </c>
      <c r="BY5">
        <v>0.2</v>
      </c>
      <c r="BZ5">
        <v>0.5</v>
      </c>
      <c r="CA5">
        <v>0.05</v>
      </c>
      <c r="CB5">
        <v>0.40000000037252897</v>
      </c>
      <c r="CC5">
        <v>2</v>
      </c>
      <c r="CD5" t="s">
        <v>127</v>
      </c>
      <c r="CE5" t="s">
        <v>577</v>
      </c>
      <c r="CF5" t="s">
        <v>129</v>
      </c>
      <c r="CG5">
        <v>0.5</v>
      </c>
      <c r="CH5">
        <v>10000</v>
      </c>
      <c r="CI5">
        <v>697.59</v>
      </c>
      <c r="CJ5" t="s">
        <v>999</v>
      </c>
      <c r="CL5" t="s">
        <v>1494</v>
      </c>
      <c r="CM5" s="79" t="s">
        <v>132</v>
      </c>
    </row>
    <row r="6" spans="1:92">
      <c r="A6">
        <v>4</v>
      </c>
      <c r="B6" t="s">
        <v>1011</v>
      </c>
      <c r="C6" s="4">
        <v>44475</v>
      </c>
      <c r="D6" t="s">
        <v>100</v>
      </c>
      <c r="E6" t="s">
        <v>483</v>
      </c>
      <c r="F6" t="s">
        <v>439</v>
      </c>
      <c r="G6" t="s">
        <v>887</v>
      </c>
      <c r="Y6">
        <v>4</v>
      </c>
      <c r="Z6" t="s">
        <v>1012</v>
      </c>
      <c r="AA6" s="4">
        <v>44480</v>
      </c>
      <c r="AB6" t="s">
        <v>1422</v>
      </c>
      <c r="AC6" t="s">
        <v>281</v>
      </c>
      <c r="AD6" t="s">
        <v>443</v>
      </c>
      <c r="AE6" t="s">
        <v>987</v>
      </c>
      <c r="AF6">
        <v>117.04</v>
      </c>
      <c r="AG6">
        <v>43.95</v>
      </c>
      <c r="AH6">
        <v>47.91</v>
      </c>
      <c r="AI6">
        <v>0.2</v>
      </c>
      <c r="AJ6">
        <v>0.5</v>
      </c>
      <c r="AK6">
        <v>11.763</v>
      </c>
      <c r="AL6">
        <v>4</v>
      </c>
      <c r="AM6" s="9">
        <v>5.0000000000000001E-4</v>
      </c>
      <c r="AN6" s="9">
        <v>3.0000000000000001E-3</v>
      </c>
      <c r="AO6" t="s">
        <v>1013</v>
      </c>
      <c r="AQ6">
        <v>4</v>
      </c>
      <c r="AR6" t="s">
        <v>19</v>
      </c>
      <c r="AS6" s="4">
        <v>44480</v>
      </c>
      <c r="AT6" t="s">
        <v>14</v>
      </c>
      <c r="AU6" t="s">
        <v>987</v>
      </c>
      <c r="AV6" t="s">
        <v>1014</v>
      </c>
      <c r="AW6" t="s">
        <v>1015</v>
      </c>
      <c r="BN6">
        <v>4</v>
      </c>
      <c r="BO6" t="s">
        <v>1016</v>
      </c>
      <c r="BP6" s="4">
        <v>44481</v>
      </c>
      <c r="BQ6" t="s">
        <v>998</v>
      </c>
      <c r="BR6" t="s">
        <v>1423</v>
      </c>
      <c r="BS6" t="s">
        <v>268</v>
      </c>
      <c r="BT6" t="s">
        <v>19</v>
      </c>
      <c r="BU6" t="s">
        <v>19</v>
      </c>
      <c r="BV6">
        <v>49.7</v>
      </c>
      <c r="BW6">
        <v>5</v>
      </c>
      <c r="BX6">
        <v>10</v>
      </c>
      <c r="BY6">
        <v>0.2</v>
      </c>
      <c r="BZ6">
        <v>0.5</v>
      </c>
      <c r="CA6">
        <v>0.05</v>
      </c>
      <c r="CB6">
        <v>0.40000000037252897</v>
      </c>
      <c r="CC6">
        <v>2</v>
      </c>
      <c r="CD6" t="s">
        <v>127</v>
      </c>
      <c r="CE6" t="s">
        <v>577</v>
      </c>
      <c r="CF6" t="s">
        <v>129</v>
      </c>
      <c r="CG6">
        <v>0.5</v>
      </c>
      <c r="CH6">
        <v>10000</v>
      </c>
      <c r="CI6">
        <v>697.59</v>
      </c>
      <c r="CJ6" t="s">
        <v>1017</v>
      </c>
      <c r="CL6" t="s">
        <v>1496</v>
      </c>
      <c r="CM6" s="79" t="s">
        <v>131</v>
      </c>
    </row>
    <row r="7" spans="1:92">
      <c r="A7">
        <v>5</v>
      </c>
      <c r="B7" t="s">
        <v>1018</v>
      </c>
      <c r="C7" s="4">
        <v>44475</v>
      </c>
      <c r="D7" t="s">
        <v>100</v>
      </c>
      <c r="E7" t="s">
        <v>490</v>
      </c>
      <c r="F7" t="s">
        <v>439</v>
      </c>
      <c r="G7" t="s">
        <v>887</v>
      </c>
      <c r="Y7">
        <v>5</v>
      </c>
      <c r="Z7" t="s">
        <v>1019</v>
      </c>
      <c r="AA7" s="4">
        <v>44481</v>
      </c>
      <c r="AB7" t="s">
        <v>1422</v>
      </c>
      <c r="AC7" t="s">
        <v>281</v>
      </c>
      <c r="AD7" t="s">
        <v>443</v>
      </c>
      <c r="AE7" t="s">
        <v>987</v>
      </c>
      <c r="AF7">
        <v>117.04</v>
      </c>
      <c r="AG7">
        <v>43.95</v>
      </c>
      <c r="AH7">
        <v>47.91</v>
      </c>
      <c r="AI7">
        <v>0.2</v>
      </c>
      <c r="AJ7">
        <v>0.5</v>
      </c>
      <c r="AK7">
        <v>11.763</v>
      </c>
      <c r="AL7">
        <v>4</v>
      </c>
      <c r="AM7" s="9">
        <v>5.0000000000000001E-4</v>
      </c>
      <c r="AN7" s="9">
        <v>3.0000000000000001E-3</v>
      </c>
      <c r="AO7" t="s">
        <v>1020</v>
      </c>
      <c r="AQ7">
        <v>5</v>
      </c>
      <c r="AR7" t="s">
        <v>1021</v>
      </c>
      <c r="AS7" s="4">
        <v>44481</v>
      </c>
      <c r="AT7" t="s">
        <v>116</v>
      </c>
      <c r="AU7" t="s">
        <v>1022</v>
      </c>
      <c r="AV7" s="8" t="s">
        <v>1023</v>
      </c>
      <c r="AW7" t="s">
        <v>993</v>
      </c>
      <c r="BN7">
        <v>5</v>
      </c>
      <c r="BO7" t="s">
        <v>1024</v>
      </c>
      <c r="BP7" s="4">
        <v>44481</v>
      </c>
      <c r="BQ7" t="s">
        <v>998</v>
      </c>
      <c r="BR7" t="s">
        <v>1423</v>
      </c>
      <c r="BS7" t="s">
        <v>268</v>
      </c>
      <c r="BT7" t="s">
        <v>19</v>
      </c>
      <c r="BU7" t="s">
        <v>19</v>
      </c>
      <c r="BV7">
        <v>54.7</v>
      </c>
      <c r="BW7">
        <v>5</v>
      </c>
      <c r="BX7">
        <v>10</v>
      </c>
      <c r="BY7">
        <v>0.2</v>
      </c>
      <c r="BZ7">
        <v>0.5</v>
      </c>
      <c r="CA7">
        <v>0.05</v>
      </c>
      <c r="CB7">
        <v>0.40000000037252897</v>
      </c>
      <c r="CC7">
        <v>2</v>
      </c>
      <c r="CD7" t="s">
        <v>127</v>
      </c>
      <c r="CE7" t="s">
        <v>577</v>
      </c>
      <c r="CF7" t="s">
        <v>129</v>
      </c>
      <c r="CG7">
        <v>0.5</v>
      </c>
      <c r="CH7">
        <v>10000</v>
      </c>
      <c r="CI7">
        <v>697.59</v>
      </c>
      <c r="CJ7" t="s">
        <v>1025</v>
      </c>
      <c r="CL7" t="s">
        <v>1498</v>
      </c>
      <c r="CM7" s="79" t="s">
        <v>126</v>
      </c>
    </row>
    <row r="8" spans="1:92">
      <c r="Y8">
        <v>6</v>
      </c>
      <c r="Z8" t="s">
        <v>998</v>
      </c>
      <c r="AA8" s="4">
        <v>44481</v>
      </c>
      <c r="AB8" t="s">
        <v>247</v>
      </c>
      <c r="AC8" t="s">
        <v>281</v>
      </c>
      <c r="AD8" t="s">
        <v>443</v>
      </c>
      <c r="AE8" t="s">
        <v>925</v>
      </c>
      <c r="AF8" t="s">
        <v>19</v>
      </c>
      <c r="AG8" t="s">
        <v>19</v>
      </c>
      <c r="AH8" t="s">
        <v>19</v>
      </c>
      <c r="AI8">
        <v>0.2</v>
      </c>
      <c r="AJ8">
        <v>0.7</v>
      </c>
      <c r="AK8">
        <v>1275</v>
      </c>
      <c r="AL8">
        <v>4</v>
      </c>
      <c r="AM8" s="9" t="s">
        <v>19</v>
      </c>
      <c r="AN8" s="9" t="s">
        <v>19</v>
      </c>
      <c r="AO8" t="s">
        <v>1026</v>
      </c>
      <c r="AQ8">
        <v>6</v>
      </c>
      <c r="AR8" t="s">
        <v>1027</v>
      </c>
      <c r="AS8" s="4">
        <v>44481</v>
      </c>
      <c r="AT8" t="s">
        <v>116</v>
      </c>
      <c r="AU8" t="s">
        <v>1022</v>
      </c>
      <c r="AV8" t="s">
        <v>19</v>
      </c>
      <c r="AW8" t="s">
        <v>468</v>
      </c>
      <c r="BN8">
        <v>6</v>
      </c>
      <c r="BO8" t="s">
        <v>1028</v>
      </c>
      <c r="BP8" s="4">
        <v>44481</v>
      </c>
      <c r="BQ8" t="s">
        <v>998</v>
      </c>
      <c r="BR8" t="s">
        <v>1423</v>
      </c>
      <c r="BS8" t="s">
        <v>268</v>
      </c>
      <c r="BT8" t="s">
        <v>19</v>
      </c>
      <c r="BU8" t="s">
        <v>19</v>
      </c>
      <c r="BV8">
        <v>59.9</v>
      </c>
      <c r="BW8">
        <v>5</v>
      </c>
      <c r="BX8">
        <v>10</v>
      </c>
      <c r="BY8">
        <v>0.2</v>
      </c>
      <c r="BZ8">
        <v>0.5</v>
      </c>
      <c r="CA8">
        <v>0.05</v>
      </c>
      <c r="CB8">
        <v>0.40000000037252897</v>
      </c>
      <c r="CC8">
        <v>2</v>
      </c>
      <c r="CD8" t="s">
        <v>127</v>
      </c>
      <c r="CE8" t="s">
        <v>577</v>
      </c>
      <c r="CF8" t="s">
        <v>129</v>
      </c>
      <c r="CG8">
        <v>0.5</v>
      </c>
      <c r="CH8">
        <v>10000</v>
      </c>
      <c r="CI8">
        <v>697.59</v>
      </c>
      <c r="CJ8" t="s">
        <v>1025</v>
      </c>
    </row>
    <row r="9" spans="1:92">
      <c r="AQ9">
        <v>7</v>
      </c>
      <c r="AR9" t="s">
        <v>1029</v>
      </c>
      <c r="AS9" s="4">
        <v>44481</v>
      </c>
      <c r="AT9" t="s">
        <v>158</v>
      </c>
      <c r="AU9" t="s">
        <v>1022</v>
      </c>
      <c r="AV9" t="s">
        <v>1030</v>
      </c>
      <c r="AW9" t="s">
        <v>468</v>
      </c>
      <c r="BN9">
        <v>7</v>
      </c>
      <c r="BO9" t="s">
        <v>1031</v>
      </c>
      <c r="BP9" s="4">
        <v>44481</v>
      </c>
      <c r="BQ9" t="s">
        <v>998</v>
      </c>
      <c r="BR9" t="s">
        <v>1423</v>
      </c>
      <c r="BS9" t="s">
        <v>268</v>
      </c>
      <c r="BT9" t="s">
        <v>19</v>
      </c>
      <c r="BU9" t="s">
        <v>19</v>
      </c>
      <c r="BV9">
        <v>65</v>
      </c>
      <c r="BW9">
        <v>5</v>
      </c>
      <c r="BX9">
        <v>10</v>
      </c>
      <c r="BY9">
        <v>0.2</v>
      </c>
      <c r="BZ9">
        <v>0.5</v>
      </c>
      <c r="CA9">
        <v>0.05</v>
      </c>
      <c r="CB9">
        <v>0.40000000037252897</v>
      </c>
      <c r="CC9">
        <v>2</v>
      </c>
      <c r="CD9" t="s">
        <v>127</v>
      </c>
      <c r="CE9" t="s">
        <v>577</v>
      </c>
      <c r="CF9" t="s">
        <v>129</v>
      </c>
      <c r="CG9">
        <v>0.5</v>
      </c>
      <c r="CH9">
        <v>10000</v>
      </c>
      <c r="CI9">
        <v>697.59</v>
      </c>
      <c r="CJ9" t="s">
        <v>1032</v>
      </c>
      <c r="CL9" t="s">
        <v>1500</v>
      </c>
      <c r="CM9" t="s">
        <v>1506</v>
      </c>
    </row>
    <row r="10" spans="1:92">
      <c r="AQ10">
        <v>8</v>
      </c>
      <c r="AR10" t="s">
        <v>19</v>
      </c>
      <c r="AS10" s="4">
        <v>44481</v>
      </c>
      <c r="AT10" t="s">
        <v>14</v>
      </c>
      <c r="AU10" t="s">
        <v>1022</v>
      </c>
      <c r="AV10" t="s">
        <v>1033</v>
      </c>
      <c r="AW10" t="s">
        <v>1197</v>
      </c>
      <c r="BN10">
        <v>8</v>
      </c>
      <c r="BO10" t="s">
        <v>1034</v>
      </c>
      <c r="BP10" s="4">
        <v>44481</v>
      </c>
      <c r="BQ10" t="s">
        <v>998</v>
      </c>
      <c r="BR10" t="s">
        <v>1423</v>
      </c>
      <c r="BS10" t="s">
        <v>268</v>
      </c>
      <c r="BT10" t="s">
        <v>19</v>
      </c>
      <c r="BU10" t="s">
        <v>19</v>
      </c>
      <c r="BV10">
        <v>69.8</v>
      </c>
      <c r="BW10">
        <v>5</v>
      </c>
      <c r="BX10">
        <v>10</v>
      </c>
      <c r="BY10">
        <v>0.2</v>
      </c>
      <c r="BZ10">
        <v>0.5</v>
      </c>
      <c r="CA10">
        <v>0.05</v>
      </c>
      <c r="CB10">
        <v>0.40000000037252897</v>
      </c>
      <c r="CC10">
        <v>2</v>
      </c>
      <c r="CD10" t="s">
        <v>127</v>
      </c>
      <c r="CE10" t="s">
        <v>577</v>
      </c>
      <c r="CF10" t="s">
        <v>129</v>
      </c>
      <c r="CG10">
        <v>0.5</v>
      </c>
      <c r="CH10">
        <v>10000</v>
      </c>
      <c r="CI10">
        <v>697.59</v>
      </c>
      <c r="CJ10" t="s">
        <v>1035</v>
      </c>
    </row>
    <row r="11" spans="1:92">
      <c r="BN11">
        <v>9</v>
      </c>
      <c r="BO11" t="s">
        <v>1036</v>
      </c>
      <c r="BP11" s="4">
        <v>44481</v>
      </c>
      <c r="BQ11" t="s">
        <v>998</v>
      </c>
      <c r="BR11" t="s">
        <v>1423</v>
      </c>
      <c r="BS11" t="s">
        <v>268</v>
      </c>
      <c r="BT11" t="s">
        <v>19</v>
      </c>
      <c r="BU11" t="s">
        <v>19</v>
      </c>
      <c r="BV11">
        <v>74.900000000000006</v>
      </c>
      <c r="BW11">
        <v>5</v>
      </c>
      <c r="BX11">
        <v>10</v>
      </c>
      <c r="BY11">
        <v>0.2</v>
      </c>
      <c r="BZ11">
        <v>0.5</v>
      </c>
      <c r="CA11">
        <v>0.05</v>
      </c>
      <c r="CB11">
        <v>0.40000000037252897</v>
      </c>
      <c r="CC11">
        <v>2</v>
      </c>
      <c r="CD11" t="s">
        <v>127</v>
      </c>
      <c r="CE11" t="s">
        <v>577</v>
      </c>
      <c r="CF11" t="s">
        <v>129</v>
      </c>
      <c r="CG11">
        <v>0.5</v>
      </c>
      <c r="CH11">
        <v>10000</v>
      </c>
      <c r="CI11">
        <v>697.59</v>
      </c>
      <c r="CJ11" t="s">
        <v>1037</v>
      </c>
    </row>
    <row r="12" spans="1:92">
      <c r="BN12">
        <v>10</v>
      </c>
      <c r="BO12" t="s">
        <v>1038</v>
      </c>
      <c r="BP12" s="4">
        <v>44481</v>
      </c>
      <c r="BQ12" t="s">
        <v>998</v>
      </c>
      <c r="BR12" t="s">
        <v>1423</v>
      </c>
      <c r="BS12" t="s">
        <v>268</v>
      </c>
      <c r="BT12" t="s">
        <v>19</v>
      </c>
      <c r="BU12" t="s">
        <v>19</v>
      </c>
      <c r="BV12">
        <v>79.8</v>
      </c>
      <c r="BW12">
        <v>5</v>
      </c>
      <c r="BX12">
        <v>10</v>
      </c>
      <c r="BY12">
        <v>0.2</v>
      </c>
      <c r="BZ12">
        <v>0.5</v>
      </c>
      <c r="CA12">
        <v>0.05</v>
      </c>
      <c r="CB12">
        <v>0.40000000037252897</v>
      </c>
      <c r="CC12">
        <v>2</v>
      </c>
      <c r="CD12" t="s">
        <v>127</v>
      </c>
      <c r="CE12" t="s">
        <v>577</v>
      </c>
      <c r="CF12" t="s">
        <v>129</v>
      </c>
      <c r="CG12">
        <v>0.5</v>
      </c>
      <c r="CH12">
        <v>10000</v>
      </c>
      <c r="CI12">
        <v>697.59</v>
      </c>
      <c r="CJ12" t="s">
        <v>1039</v>
      </c>
    </row>
    <row r="13" spans="1:92">
      <c r="BN13">
        <v>11</v>
      </c>
      <c r="BO13" t="s">
        <v>1040</v>
      </c>
      <c r="BP13" s="4">
        <v>44481</v>
      </c>
      <c r="BQ13" t="s">
        <v>998</v>
      </c>
      <c r="BR13" t="s">
        <v>1423</v>
      </c>
      <c r="BS13" t="s">
        <v>268</v>
      </c>
      <c r="BT13" t="s">
        <v>19</v>
      </c>
      <c r="BU13" t="s">
        <v>19</v>
      </c>
      <c r="BV13">
        <v>85.6</v>
      </c>
      <c r="BW13">
        <v>5</v>
      </c>
      <c r="BX13">
        <v>10</v>
      </c>
      <c r="BY13">
        <v>0.2</v>
      </c>
      <c r="BZ13">
        <v>3</v>
      </c>
      <c r="CA13">
        <v>0.05</v>
      </c>
      <c r="CB13">
        <v>0.40000000037252897</v>
      </c>
      <c r="CC13">
        <v>2</v>
      </c>
      <c r="CD13" t="s">
        <v>127</v>
      </c>
      <c r="CE13" t="s">
        <v>577</v>
      </c>
      <c r="CF13" t="s">
        <v>129</v>
      </c>
      <c r="CG13">
        <v>0.5</v>
      </c>
      <c r="CH13">
        <v>10000</v>
      </c>
      <c r="CI13">
        <v>697.59</v>
      </c>
      <c r="CJ13" t="s">
        <v>1041</v>
      </c>
    </row>
    <row r="14" spans="1:92">
      <c r="BN14">
        <v>12</v>
      </c>
      <c r="BO14" t="s">
        <v>1042</v>
      </c>
      <c r="BP14" s="4">
        <v>44481</v>
      </c>
      <c r="BQ14" t="s">
        <v>998</v>
      </c>
      <c r="BR14" t="s">
        <v>1423</v>
      </c>
      <c r="BS14" t="s">
        <v>268</v>
      </c>
      <c r="BT14" t="s">
        <v>19</v>
      </c>
      <c r="BU14" t="s">
        <v>19</v>
      </c>
      <c r="BV14">
        <v>90.7</v>
      </c>
      <c r="BW14">
        <v>5</v>
      </c>
      <c r="BX14">
        <v>10</v>
      </c>
      <c r="BY14">
        <v>0.2</v>
      </c>
      <c r="BZ14">
        <v>0.5</v>
      </c>
      <c r="CA14">
        <v>0.05</v>
      </c>
      <c r="CB14">
        <v>0.40000000037252897</v>
      </c>
      <c r="CC14">
        <v>2</v>
      </c>
      <c r="CD14" t="s">
        <v>127</v>
      </c>
      <c r="CE14" t="s">
        <v>577</v>
      </c>
      <c r="CF14" t="s">
        <v>129</v>
      </c>
      <c r="CG14">
        <v>0.5</v>
      </c>
      <c r="CH14">
        <v>10000</v>
      </c>
      <c r="CI14">
        <v>697.59</v>
      </c>
      <c r="CJ14" t="s">
        <v>1043</v>
      </c>
    </row>
    <row r="15" spans="1:92">
      <c r="BN15">
        <v>13</v>
      </c>
      <c r="BO15" t="s">
        <v>1044</v>
      </c>
      <c r="BP15" s="4">
        <v>44481</v>
      </c>
      <c r="BQ15" t="s">
        <v>998</v>
      </c>
      <c r="BR15" t="s">
        <v>1423</v>
      </c>
      <c r="BS15" t="s">
        <v>268</v>
      </c>
      <c r="BT15" t="s">
        <v>19</v>
      </c>
      <c r="BU15" t="s">
        <v>19</v>
      </c>
      <c r="BV15">
        <v>96.1</v>
      </c>
      <c r="BW15">
        <v>5</v>
      </c>
      <c r="BX15">
        <v>10</v>
      </c>
      <c r="BY15">
        <v>0.2</v>
      </c>
      <c r="BZ15">
        <v>0.5</v>
      </c>
      <c r="CA15">
        <v>0.05</v>
      </c>
      <c r="CB15">
        <v>0.40000000037252897</v>
      </c>
      <c r="CC15">
        <v>2</v>
      </c>
      <c r="CD15" t="s">
        <v>127</v>
      </c>
      <c r="CE15" t="s">
        <v>577</v>
      </c>
      <c r="CF15" t="s">
        <v>129</v>
      </c>
      <c r="CG15">
        <v>0.5</v>
      </c>
      <c r="CH15">
        <v>10000</v>
      </c>
      <c r="CI15">
        <v>697.59</v>
      </c>
      <c r="CJ15" t="s">
        <v>1045</v>
      </c>
    </row>
    <row r="16" spans="1:92">
      <c r="BN16">
        <v>14</v>
      </c>
      <c r="BO16" t="s">
        <v>1046</v>
      </c>
      <c r="BP16" s="4">
        <v>44481</v>
      </c>
      <c r="BQ16" t="s">
        <v>998</v>
      </c>
      <c r="BR16" t="s">
        <v>1423</v>
      </c>
      <c r="BS16" t="s">
        <v>268</v>
      </c>
      <c r="BT16" t="s">
        <v>19</v>
      </c>
      <c r="BU16" t="s">
        <v>19</v>
      </c>
      <c r="BV16">
        <v>101.2</v>
      </c>
      <c r="BW16">
        <v>5</v>
      </c>
      <c r="BX16">
        <v>10</v>
      </c>
      <c r="BY16">
        <v>0.2</v>
      </c>
      <c r="BZ16">
        <v>0.5</v>
      </c>
      <c r="CA16">
        <v>0.05</v>
      </c>
      <c r="CB16">
        <v>0.40000000037252897</v>
      </c>
      <c r="CC16">
        <v>2</v>
      </c>
      <c r="CD16" t="s">
        <v>127</v>
      </c>
      <c r="CE16" t="s">
        <v>577</v>
      </c>
      <c r="CF16" t="s">
        <v>129</v>
      </c>
      <c r="CG16">
        <v>0.5</v>
      </c>
      <c r="CH16">
        <v>10000</v>
      </c>
      <c r="CI16">
        <v>697.59</v>
      </c>
      <c r="CJ16" t="s">
        <v>1045</v>
      </c>
    </row>
    <row r="17" spans="66:88">
      <c r="BN17">
        <v>15</v>
      </c>
      <c r="BO17" t="s">
        <v>1047</v>
      </c>
      <c r="BP17" s="4">
        <v>44481</v>
      </c>
      <c r="BQ17" t="s">
        <v>998</v>
      </c>
      <c r="BR17" t="s">
        <v>1423</v>
      </c>
      <c r="BS17" t="s">
        <v>268</v>
      </c>
      <c r="BT17" t="s">
        <v>19</v>
      </c>
      <c r="BU17" t="s">
        <v>19</v>
      </c>
      <c r="BV17">
        <v>105.5</v>
      </c>
      <c r="BW17">
        <v>5</v>
      </c>
      <c r="BX17">
        <v>10</v>
      </c>
      <c r="BY17">
        <v>0.2</v>
      </c>
      <c r="BZ17">
        <v>0.5</v>
      </c>
      <c r="CA17">
        <v>0.05</v>
      </c>
      <c r="CB17">
        <v>0.40000000037252897</v>
      </c>
      <c r="CC17">
        <v>2</v>
      </c>
      <c r="CD17" t="s">
        <v>127</v>
      </c>
      <c r="CE17" t="s">
        <v>577</v>
      </c>
      <c r="CF17" t="s">
        <v>129</v>
      </c>
      <c r="CG17">
        <v>0.5</v>
      </c>
      <c r="CH17">
        <v>10000</v>
      </c>
      <c r="CI17">
        <v>697.59</v>
      </c>
      <c r="CJ17" t="s">
        <v>1045</v>
      </c>
    </row>
    <row r="18" spans="66:88">
      <c r="BN18">
        <v>16</v>
      </c>
      <c r="BO18" t="s">
        <v>1048</v>
      </c>
      <c r="BP18" s="4">
        <v>44481</v>
      </c>
      <c r="BQ18" t="s">
        <v>998</v>
      </c>
      <c r="BR18" t="s">
        <v>1423</v>
      </c>
      <c r="BS18" t="s">
        <v>268</v>
      </c>
      <c r="BT18" t="s">
        <v>19</v>
      </c>
      <c r="BU18" t="s">
        <v>19</v>
      </c>
      <c r="BV18">
        <v>110.6</v>
      </c>
      <c r="BW18">
        <v>5</v>
      </c>
      <c r="BX18">
        <v>10</v>
      </c>
      <c r="BY18">
        <v>0.2</v>
      </c>
      <c r="BZ18">
        <v>0.5</v>
      </c>
      <c r="CA18">
        <v>0.05</v>
      </c>
      <c r="CB18">
        <v>0.40000000037252897</v>
      </c>
      <c r="CC18">
        <v>2</v>
      </c>
      <c r="CD18" t="s">
        <v>127</v>
      </c>
      <c r="CE18" t="s">
        <v>577</v>
      </c>
      <c r="CF18" t="s">
        <v>129</v>
      </c>
      <c r="CG18">
        <v>0.5</v>
      </c>
      <c r="CH18">
        <v>10000</v>
      </c>
      <c r="CI18">
        <v>697.59</v>
      </c>
      <c r="CJ18" t="s">
        <v>1045</v>
      </c>
    </row>
    <row r="19" spans="66:88">
      <c r="BN19">
        <v>17</v>
      </c>
      <c r="BO19" t="s">
        <v>1049</v>
      </c>
      <c r="BP19" s="4">
        <v>44481</v>
      </c>
      <c r="BQ19" t="s">
        <v>998</v>
      </c>
      <c r="BR19" t="s">
        <v>1423</v>
      </c>
      <c r="BS19" t="s">
        <v>268</v>
      </c>
      <c r="BT19" t="s">
        <v>19</v>
      </c>
      <c r="BU19" t="s">
        <v>19</v>
      </c>
      <c r="BV19">
        <v>115.7</v>
      </c>
      <c r="BW19">
        <v>5</v>
      </c>
      <c r="BX19">
        <v>10</v>
      </c>
      <c r="BY19">
        <v>0.2</v>
      </c>
      <c r="BZ19">
        <v>0.5</v>
      </c>
      <c r="CA19">
        <v>0.05</v>
      </c>
      <c r="CB19">
        <v>0.40000000037252897</v>
      </c>
      <c r="CC19">
        <v>2</v>
      </c>
      <c r="CD19" t="s">
        <v>127</v>
      </c>
      <c r="CE19" t="s">
        <v>577</v>
      </c>
      <c r="CF19" t="s">
        <v>129</v>
      </c>
      <c r="CG19">
        <v>0.5</v>
      </c>
      <c r="CH19">
        <v>10000</v>
      </c>
      <c r="CI19">
        <v>697.59</v>
      </c>
      <c r="CJ19" t="s">
        <v>1045</v>
      </c>
    </row>
    <row r="20" spans="66:88">
      <c r="BN20">
        <v>18</v>
      </c>
      <c r="BO20" t="s">
        <v>1050</v>
      </c>
      <c r="BP20" s="4">
        <v>44481</v>
      </c>
      <c r="BQ20" t="s">
        <v>998</v>
      </c>
      <c r="BR20" t="s">
        <v>1423</v>
      </c>
      <c r="BS20" t="s">
        <v>268</v>
      </c>
      <c r="BT20" t="s">
        <v>19</v>
      </c>
      <c r="BU20" t="s">
        <v>19</v>
      </c>
      <c r="BV20">
        <v>120.1</v>
      </c>
      <c r="BW20">
        <v>5</v>
      </c>
      <c r="BX20">
        <v>10</v>
      </c>
      <c r="BY20">
        <v>0.2</v>
      </c>
      <c r="BZ20">
        <v>0.5</v>
      </c>
      <c r="CA20">
        <v>0.05</v>
      </c>
      <c r="CB20">
        <v>0.40000000037252897</v>
      </c>
      <c r="CC20">
        <v>2</v>
      </c>
      <c r="CD20" t="s">
        <v>127</v>
      </c>
      <c r="CE20" t="s">
        <v>577</v>
      </c>
      <c r="CF20" t="s">
        <v>129</v>
      </c>
      <c r="CG20">
        <v>0.5</v>
      </c>
      <c r="CH20">
        <v>10000</v>
      </c>
      <c r="CI20">
        <v>697.59</v>
      </c>
      <c r="CJ20" t="s">
        <v>1045</v>
      </c>
    </row>
    <row r="21" spans="66:88">
      <c r="BN21">
        <v>19</v>
      </c>
      <c r="BO21" t="s">
        <v>1051</v>
      </c>
      <c r="BP21" s="4">
        <v>44481</v>
      </c>
      <c r="BQ21" t="s">
        <v>998</v>
      </c>
      <c r="BR21" t="s">
        <v>1423</v>
      </c>
      <c r="BS21" t="s">
        <v>268</v>
      </c>
      <c r="BT21" t="s">
        <v>19</v>
      </c>
      <c r="BU21" t="s">
        <v>19</v>
      </c>
      <c r="BV21">
        <v>125</v>
      </c>
      <c r="BW21">
        <v>5</v>
      </c>
      <c r="BX21">
        <v>10</v>
      </c>
      <c r="BY21">
        <v>0.2</v>
      </c>
      <c r="BZ21">
        <v>0.5</v>
      </c>
      <c r="CA21">
        <v>0.05</v>
      </c>
      <c r="CB21">
        <v>0.40000000037252897</v>
      </c>
      <c r="CC21">
        <v>2</v>
      </c>
      <c r="CD21" t="s">
        <v>127</v>
      </c>
      <c r="CE21" t="s">
        <v>577</v>
      </c>
      <c r="CF21" t="s">
        <v>129</v>
      </c>
      <c r="CG21">
        <v>0.5</v>
      </c>
      <c r="CH21">
        <v>10000</v>
      </c>
      <c r="CI21">
        <v>697.59</v>
      </c>
      <c r="CJ21" t="s">
        <v>1045</v>
      </c>
    </row>
    <row r="22" spans="66:88">
      <c r="BN22">
        <v>20</v>
      </c>
      <c r="BO22" t="s">
        <v>1052</v>
      </c>
      <c r="BP22" s="4">
        <v>44481</v>
      </c>
      <c r="BQ22" t="s">
        <v>998</v>
      </c>
      <c r="BR22" t="s">
        <v>1423</v>
      </c>
      <c r="BS22" t="s">
        <v>268</v>
      </c>
      <c r="BT22" t="s">
        <v>19</v>
      </c>
      <c r="BU22" t="s">
        <v>19</v>
      </c>
      <c r="BV22">
        <v>129.80000000000001</v>
      </c>
      <c r="BW22">
        <v>5</v>
      </c>
      <c r="BX22">
        <v>10</v>
      </c>
      <c r="BY22">
        <v>0.2</v>
      </c>
      <c r="BZ22">
        <v>0.5</v>
      </c>
      <c r="CA22">
        <v>0.05</v>
      </c>
      <c r="CB22">
        <v>0.40000000037252897</v>
      </c>
      <c r="CC22">
        <v>2</v>
      </c>
      <c r="CD22" t="s">
        <v>127</v>
      </c>
      <c r="CE22" t="s">
        <v>577</v>
      </c>
      <c r="CF22" t="s">
        <v>129</v>
      </c>
      <c r="CG22">
        <v>0.5</v>
      </c>
      <c r="CH22">
        <v>10000</v>
      </c>
      <c r="CI22">
        <v>697.59</v>
      </c>
      <c r="CJ22" t="s">
        <v>1053</v>
      </c>
    </row>
    <row r="23" spans="66:88">
      <c r="BP23" s="4"/>
    </row>
    <row r="24" spans="66:88">
      <c r="BP24" s="4"/>
    </row>
  </sheetData>
  <mergeCells count="7">
    <mergeCell ref="CL1:CN1"/>
    <mergeCell ref="A1:G1"/>
    <mergeCell ref="I1:W1"/>
    <mergeCell ref="Y1:AO1"/>
    <mergeCell ref="AQ1:AW1"/>
    <mergeCell ref="AY1:BL1"/>
    <mergeCell ref="BN1:CJ1"/>
  </mergeCells>
  <phoneticPr fontId="6" type="noConversion"/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Sample_Overview</vt:lpstr>
      <vt:lpstr>0_BT</vt:lpstr>
      <vt:lpstr>1_BZT_10</vt:lpstr>
      <vt:lpstr>2_BNT_7</vt:lpstr>
      <vt:lpstr>3_BZT_40</vt:lpstr>
      <vt:lpstr>4_BNT_2p5</vt:lpstr>
      <vt:lpstr>5_BNT_5</vt:lpstr>
      <vt:lpstr>7_BNT_10</vt:lpstr>
      <vt:lpstr>8_BNT_15</vt:lpstr>
      <vt:lpstr>16_BNZT_2p5_30</vt:lpstr>
      <vt:lpstr>17_BNZT_2p5_10</vt:lpstr>
      <vt:lpstr>18_BNZT_2p5_20</vt:lpstr>
      <vt:lpstr>19_BNZT_2p5_40</vt:lpstr>
      <vt:lpstr>23_BZT_20</vt:lpstr>
      <vt:lpstr>24_BZT_30</vt:lpstr>
      <vt:lpstr>Sample_Template</vt:lpstr>
      <vt:lpstr>Test_Ravi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Münzer</dc:creator>
  <cp:keywords/>
  <dc:description/>
  <cp:lastModifiedBy>Philipp Münzer</cp:lastModifiedBy>
  <cp:revision/>
  <dcterms:created xsi:type="dcterms:W3CDTF">2021-07-06T09:45:36Z</dcterms:created>
  <dcterms:modified xsi:type="dcterms:W3CDTF">2023-06-24T19:52:34Z</dcterms:modified>
  <cp:category/>
  <cp:contentStatus/>
</cp:coreProperties>
</file>