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" sheetId="1" state="visible" r:id="rId2"/>
    <sheet name="Snaps" sheetId="2" state="visible" r:id="rId3"/>
    <sheet name="Complete" sheetId="3" state="visible" r:id="rId4"/>
    <sheet name="DB" sheetId="4" state="visible" r:id="rId5"/>
    <sheet name="DL" sheetId="5" state="visible" r:id="rId6"/>
    <sheet name="LB" sheetId="6" state="visible" r:id="rId7"/>
    <sheet name="OL" sheetId="7" state="visible" r:id="rId8"/>
    <sheet name="QB" sheetId="8" state="visible" r:id="rId9"/>
    <sheet name="RB" sheetId="9" state="visible" r:id="rId10"/>
    <sheet name="ST" sheetId="10" state="visible" r:id="rId11"/>
    <sheet name="TE" sheetId="11" state="visible" r:id="rId12"/>
    <sheet name="WR" sheetId="12" state="visible" r:id="rId13"/>
    <sheet name="2014 NFL Snaps" sheetId="13" state="visible" r:id="rId14"/>
    <sheet name="2015 NFL Snaps" sheetId="14" state="visible" r:id="rId15"/>
    <sheet name="2016 NFL Snaps" sheetId="15" state="visible" r:id="rId16"/>
    <sheet name="2017 NFL Snaps" sheetId="16" state="visible" r:id="rId17"/>
  </sheets>
  <definedNames>
    <definedName function="false" hidden="false" localSheetId="12" name="_xlnm._FilterDatabase" vbProcedure="false">'2014 NFL Snaps'!$N$1:$S$342</definedName>
    <definedName function="false" hidden="false" localSheetId="13" name="_xlnm._FilterDatabase" vbProcedure="false">'2015 NFL Snaps'!$C$1:$K$506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<sst xmlns="http://schemas.openxmlformats.org/spreadsheetml/2006/main" count="10192" uniqueCount="769">
  <si>
    <t xml:space="preserve">Year</t>
  </si>
  <si>
    <t xml:space="preserve">Name</t>
  </si>
  <si>
    <t xml:space="preserve">Pos</t>
  </si>
  <si>
    <t xml:space="preserve">College</t>
  </si>
  <si>
    <t xml:space="preserve">Ht (")</t>
  </si>
  <si>
    <t xml:space="preserve">Wt (lbs)</t>
  </si>
  <si>
    <t xml:space="preserve">40yd</t>
  </si>
  <si>
    <t xml:space="preserve">BP</t>
  </si>
  <si>
    <t xml:space="preserve">Vertical</t>
  </si>
  <si>
    <t xml:space="preserve">Broad Jump</t>
  </si>
  <si>
    <t xml:space="preserve">Shuttle</t>
  </si>
  <si>
    <t xml:space="preserve">3Cone</t>
  </si>
  <si>
    <t xml:space="preserve">A.C. Leonard</t>
  </si>
  <si>
    <t xml:space="preserve">TE</t>
  </si>
  <si>
    <t xml:space="preserve">Tennessee State</t>
  </si>
  <si>
    <t xml:space="preserve">A.J. McCarron</t>
  </si>
  <si>
    <t xml:space="preserve">QB</t>
  </si>
  <si>
    <t xml:space="preserve">Alabama</t>
  </si>
  <si>
    <t xml:space="preserve">Aaron Donald</t>
  </si>
  <si>
    <t xml:space="preserve">DT</t>
  </si>
  <si>
    <t xml:space="preserve">Pittsburgh</t>
  </si>
  <si>
    <t xml:space="preserve">Aaron Lynch</t>
  </si>
  <si>
    <t xml:space="preserve">DE</t>
  </si>
  <si>
    <t xml:space="preserve">South Florida</t>
  </si>
  <si>
    <t xml:space="preserve">Adrian Hubbard</t>
  </si>
  <si>
    <t xml:space="preserve">OLB</t>
  </si>
  <si>
    <t xml:space="preserve">Ahmad Dixon</t>
  </si>
  <si>
    <t xml:space="preserve">SS</t>
  </si>
  <si>
    <t xml:space="preserve">Baylor</t>
  </si>
  <si>
    <t xml:space="preserve">Albert Wilson</t>
  </si>
  <si>
    <t xml:space="preserve">WR</t>
  </si>
  <si>
    <t xml:space="preserve">Georgia State</t>
  </si>
  <si>
    <t xml:space="preserve">Alfred Blue</t>
  </si>
  <si>
    <t xml:space="preserve">RB</t>
  </si>
  <si>
    <t xml:space="preserve">Louisiana State</t>
  </si>
  <si>
    <t xml:space="preserve">Allen Hurns</t>
  </si>
  <si>
    <t xml:space="preserve">Miami (FL)</t>
  </si>
  <si>
    <t xml:space="preserve">Allen Robinson</t>
  </si>
  <si>
    <t xml:space="preserve">Penn State</t>
  </si>
  <si>
    <t xml:space="preserve">Andre Hal</t>
  </si>
  <si>
    <t xml:space="preserve">CB</t>
  </si>
  <si>
    <t xml:space="preserve">Vanderbilt</t>
  </si>
  <si>
    <t xml:space="preserve">Andre Williams</t>
  </si>
  <si>
    <t xml:space="preserve">Boston College</t>
  </si>
  <si>
    <t xml:space="preserve">Anthony Barr</t>
  </si>
  <si>
    <t xml:space="preserve">UCLA</t>
  </si>
  <si>
    <t xml:space="preserve">Anthony Denham</t>
  </si>
  <si>
    <t xml:space="preserve">Utah</t>
  </si>
  <si>
    <t xml:space="preserve">Anthony Hitchens</t>
  </si>
  <si>
    <t xml:space="preserve">Iowa</t>
  </si>
  <si>
    <t xml:space="preserve">Anthony Johnson</t>
  </si>
  <si>
    <t xml:space="preserve">Antone Exum</t>
  </si>
  <si>
    <t xml:space="preserve">Virginia Tech</t>
  </si>
  <si>
    <t xml:space="preserve">Antonio Andrews</t>
  </si>
  <si>
    <t xml:space="preserve">Western Kentucky</t>
  </si>
  <si>
    <t xml:space="preserve">Antonio Richardson</t>
  </si>
  <si>
    <t xml:space="preserve">OT</t>
  </si>
  <si>
    <t xml:space="preserve">Tennessee</t>
  </si>
  <si>
    <t xml:space="preserve">Arthur Lynch</t>
  </si>
  <si>
    <t xml:space="preserve">Georgia</t>
  </si>
  <si>
    <t xml:space="preserve">Austin Franklin</t>
  </si>
  <si>
    <t xml:space="preserve">New Mexico State</t>
  </si>
  <si>
    <t xml:space="preserve">Austin Seferian-Jenkins</t>
  </si>
  <si>
    <t xml:space="preserve">Washington</t>
  </si>
  <si>
    <t xml:space="preserve">Avery Williamson</t>
  </si>
  <si>
    <t xml:space="preserve">ILB</t>
  </si>
  <si>
    <t xml:space="preserve">Kentucky</t>
  </si>
  <si>
    <t xml:space="preserve">Bashaud Breeland</t>
  </si>
  <si>
    <t xml:space="preserve">Clemson</t>
  </si>
  <si>
    <t xml:space="preserve">Bene Benwikere</t>
  </si>
  <si>
    <t xml:space="preserve">San Jose State</t>
  </si>
  <si>
    <t xml:space="preserve">Bennett Jackson</t>
  </si>
  <si>
    <t xml:space="preserve">Notre Dame</t>
  </si>
  <si>
    <t xml:space="preserve">Bennie Fowler</t>
  </si>
  <si>
    <t xml:space="preserve">Michigan State</t>
  </si>
  <si>
    <t xml:space="preserve">Billy Turner</t>
  </si>
  <si>
    <t xml:space="preserve">North Dakota State</t>
  </si>
  <si>
    <t xml:space="preserve">Bishop Sankey</t>
  </si>
  <si>
    <t xml:space="preserve">Blake Bortles</t>
  </si>
  <si>
    <t xml:space="preserve">Central Florida</t>
  </si>
  <si>
    <t xml:space="preserve">Boseko Lokombo</t>
  </si>
  <si>
    <t xml:space="preserve">Oregon</t>
  </si>
  <si>
    <t xml:space="preserve">Bradley Roby</t>
  </si>
  <si>
    <t xml:space="preserve">Ohio State</t>
  </si>
  <si>
    <t xml:space="preserve">Brandin Cooks</t>
  </si>
  <si>
    <t xml:space="preserve">Oregon State</t>
  </si>
  <si>
    <t xml:space="preserve">Brandon Coleman</t>
  </si>
  <si>
    <t xml:space="preserve">Rutgers</t>
  </si>
  <si>
    <t xml:space="preserve">Brandon Dixon</t>
  </si>
  <si>
    <t xml:space="preserve">Northwest Missouri State</t>
  </si>
  <si>
    <t xml:space="preserve">Brandon Linder</t>
  </si>
  <si>
    <t xml:space="preserve">OG</t>
  </si>
  <si>
    <t xml:space="preserve">Brandon Thomas</t>
  </si>
  <si>
    <t xml:space="preserve">Brock Vereen</t>
  </si>
  <si>
    <t xml:space="preserve">Minnesota</t>
  </si>
  <si>
    <t xml:space="preserve">Bruce Ellington</t>
  </si>
  <si>
    <t xml:space="preserve">South Carolina</t>
  </si>
  <si>
    <t xml:space="preserve">Bryn Renner</t>
  </si>
  <si>
    <t xml:space="preserve">North Carolina</t>
  </si>
  <si>
    <t xml:space="preserve">C.J. Fiedorowicz</t>
  </si>
  <si>
    <t xml:space="preserve">C.J. Mosley</t>
  </si>
  <si>
    <t xml:space="preserve">Calvin Pryor</t>
  </si>
  <si>
    <t xml:space="preserve">FS</t>
  </si>
  <si>
    <t xml:space="preserve">Louisville</t>
  </si>
  <si>
    <t xml:space="preserve">Cameron Fleming</t>
  </si>
  <si>
    <t xml:space="preserve">Stanford</t>
  </si>
  <si>
    <t xml:space="preserve">Caraun Reid</t>
  </si>
  <si>
    <t xml:space="preserve">Princeton</t>
  </si>
  <si>
    <t xml:space="preserve">Carl Bradford</t>
  </si>
  <si>
    <t xml:space="preserve">Arizona State</t>
  </si>
  <si>
    <t xml:space="preserve">Carlos Hyde</t>
  </si>
  <si>
    <t xml:space="preserve">Cassius Marsh</t>
  </si>
  <si>
    <t xml:space="preserve">Charles Leno</t>
  </si>
  <si>
    <t xml:space="preserve">Boise State</t>
  </si>
  <si>
    <t xml:space="preserve">Charles Sims</t>
  </si>
  <si>
    <t xml:space="preserve">West Virginia</t>
  </si>
  <si>
    <t xml:space="preserve">Chris Borland</t>
  </si>
  <si>
    <t xml:space="preserve">Wisconsin</t>
  </si>
  <si>
    <t xml:space="preserve">Chris Boyd</t>
  </si>
  <si>
    <t xml:space="preserve">Chris Davis</t>
  </si>
  <si>
    <t xml:space="preserve">Auburn</t>
  </si>
  <si>
    <t xml:space="preserve">Chris Smith</t>
  </si>
  <si>
    <t xml:space="preserve">Arkansas</t>
  </si>
  <si>
    <t xml:space="preserve">Chris Watt</t>
  </si>
  <si>
    <t xml:space="preserve">Christian Jones</t>
  </si>
  <si>
    <t xml:space="preserve">Florida State</t>
  </si>
  <si>
    <t xml:space="preserve">Christian Kirksey</t>
  </si>
  <si>
    <t xml:space="preserve">Cody Hoffman</t>
  </si>
  <si>
    <t xml:space="preserve">Brigham Young</t>
  </si>
  <si>
    <t xml:space="preserve">Cody Latimer</t>
  </si>
  <si>
    <t xml:space="preserve">Indiana</t>
  </si>
  <si>
    <t xml:space="preserve">Cody Mandell</t>
  </si>
  <si>
    <t xml:space="preserve">P</t>
  </si>
  <si>
    <t xml:space="preserve">Colt Lyerla</t>
  </si>
  <si>
    <t xml:space="preserve">Connor Shaw</t>
  </si>
  <si>
    <t xml:space="preserve">Conor Boffeli</t>
  </si>
  <si>
    <t xml:space="preserve">Corey Brown</t>
  </si>
  <si>
    <t xml:space="preserve">Corey Linsley</t>
  </si>
  <si>
    <t xml:space="preserve">C</t>
  </si>
  <si>
    <t xml:space="preserve">Craig Loston</t>
  </si>
  <si>
    <t xml:space="preserve">Crockett Gillmore</t>
  </si>
  <si>
    <t xml:space="preserve">Colorado State</t>
  </si>
  <si>
    <t xml:space="preserve">Cyril Richardson</t>
  </si>
  <si>
    <t xml:space="preserve">Cyrus Kouandjio</t>
  </si>
  <si>
    <t xml:space="preserve">Dakota Dozier</t>
  </si>
  <si>
    <t xml:space="preserve">Furman (SC)</t>
  </si>
  <si>
    <t xml:space="preserve">Damian Copeland</t>
  </si>
  <si>
    <t xml:space="preserve">Damien Williams</t>
  </si>
  <si>
    <t xml:space="preserve">Oklahoma</t>
  </si>
  <si>
    <t xml:space="preserve">Daniel McCullers</t>
  </si>
  <si>
    <t xml:space="preserve">Daniel Sorensen</t>
  </si>
  <si>
    <t xml:space="preserve">DaQuan Jones</t>
  </si>
  <si>
    <t xml:space="preserve">Darqueze Dennard</t>
  </si>
  <si>
    <t xml:space="preserve">Davante Adams</t>
  </si>
  <si>
    <t xml:space="preserve">Frenso State (CA)</t>
  </si>
  <si>
    <t xml:space="preserve">David Fales</t>
  </si>
  <si>
    <t xml:space="preserve">David Fluellen</t>
  </si>
  <si>
    <t xml:space="preserve">Toledo</t>
  </si>
  <si>
    <t xml:space="preserve">David Yankey</t>
  </si>
  <si>
    <t xml:space="preserve">Deandre Coleman</t>
  </si>
  <si>
    <t xml:space="preserve">California</t>
  </si>
  <si>
    <t xml:space="preserve">DeAnthony Thomas</t>
  </si>
  <si>
    <t xml:space="preserve">Dee Ford</t>
  </si>
  <si>
    <t xml:space="preserve">Deion Belue</t>
  </si>
  <si>
    <t xml:space="preserve">Demarcus Lawrence</t>
  </si>
  <si>
    <t xml:space="preserve">Demetri Goodson</t>
  </si>
  <si>
    <t xml:space="preserve">Deone Bucannon</t>
  </si>
  <si>
    <t xml:space="preserve">Washington State</t>
  </si>
  <si>
    <t xml:space="preserve">Derek Carr</t>
  </si>
  <si>
    <t xml:space="preserve">Devin Street</t>
  </si>
  <si>
    <t xml:space="preserve">Devon Kennard</t>
  </si>
  <si>
    <t xml:space="preserve">Southern California</t>
  </si>
  <si>
    <t xml:space="preserve">Devonta Freeman</t>
  </si>
  <si>
    <t xml:space="preserve">Dion Bailey</t>
  </si>
  <si>
    <t xml:space="preserve">Dominique Easley</t>
  </si>
  <si>
    <t xml:space="preserve">Florida</t>
  </si>
  <si>
    <t xml:space="preserve">Dontae Johnson</t>
  </si>
  <si>
    <t xml:space="preserve">North Carolina State</t>
  </si>
  <si>
    <t xml:space="preserve">Donte Moncrief</t>
  </si>
  <si>
    <t xml:space="preserve">Mississippi</t>
  </si>
  <si>
    <t xml:space="preserve">Dri Archer</t>
  </si>
  <si>
    <t xml:space="preserve">Kent State (OH)</t>
  </si>
  <si>
    <t xml:space="preserve">Dustin Vaughan</t>
  </si>
  <si>
    <t xml:space="preserve">West Texas A&amp;M</t>
  </si>
  <si>
    <t xml:space="preserve">E.J. Gaines</t>
  </si>
  <si>
    <t xml:space="preserve">Missouri</t>
  </si>
  <si>
    <t xml:space="preserve">Eathyn Manumaleuna</t>
  </si>
  <si>
    <t xml:space="preserve">Ed Reynolds</t>
  </si>
  <si>
    <t xml:space="preserve">Ego Ferguson</t>
  </si>
  <si>
    <t xml:space="preserve">Eric Ebron</t>
  </si>
  <si>
    <t xml:space="preserve">Ethan Westbrooks</t>
  </si>
  <si>
    <t xml:space="preserve">Gabe Ikard</t>
  </si>
  <si>
    <t xml:space="preserve">Gabe Jackson</t>
  </si>
  <si>
    <t xml:space="preserve">Mississippi State</t>
  </si>
  <si>
    <t xml:space="preserve">George Atkinson</t>
  </si>
  <si>
    <t xml:space="preserve">George Uko</t>
  </si>
  <si>
    <t xml:space="preserve">Greg Robinson</t>
  </si>
  <si>
    <t xml:space="preserve">HaSean Clinton-Dix</t>
  </si>
  <si>
    <t xml:space="preserve">Henry Josey</t>
  </si>
  <si>
    <t xml:space="preserve">Howard Jones</t>
  </si>
  <si>
    <t xml:space="preserve">Shepherd (WV)</t>
  </si>
  <si>
    <t xml:space="preserve">IK Enemkpali</t>
  </si>
  <si>
    <t xml:space="preserve">Louisiana Tech</t>
  </si>
  <si>
    <t xml:space="preserve">Isaiah Burse</t>
  </si>
  <si>
    <t xml:space="preserve">Isaiah Crowell</t>
  </si>
  <si>
    <t xml:space="preserve">Alabama State</t>
  </si>
  <si>
    <t xml:space="preserve">Isaiah Lewis</t>
  </si>
  <si>
    <t xml:space="preserve">J.C. Copeland</t>
  </si>
  <si>
    <t xml:space="preserve">FB</t>
  </si>
  <si>
    <t xml:space="preserve">Jabari Price</t>
  </si>
  <si>
    <t xml:space="preserve">Jace Amaro</t>
  </si>
  <si>
    <t xml:space="preserve">Texas Tech</t>
  </si>
  <si>
    <t xml:space="preserve">Jack Mewhort</t>
  </si>
  <si>
    <t xml:space="preserve">Jackson Jeffcoat</t>
  </si>
  <si>
    <t xml:space="preserve">Texas</t>
  </si>
  <si>
    <t xml:space="preserve">Jadeveon Clowney</t>
  </si>
  <si>
    <t xml:space="preserve">Jake Matthews</t>
  </si>
  <si>
    <t xml:space="preserve">Texas A&amp;M</t>
  </si>
  <si>
    <t xml:space="preserve">Jake Murphy</t>
  </si>
  <si>
    <t xml:space="preserve">Jalen Saunders</t>
  </si>
  <si>
    <t xml:space="preserve">James Gayle</t>
  </si>
  <si>
    <t xml:space="preserve">James Morris</t>
  </si>
  <si>
    <t xml:space="preserve">James Stone</t>
  </si>
  <si>
    <t xml:space="preserve">James White</t>
  </si>
  <si>
    <t xml:space="preserve">James Wilder</t>
  </si>
  <si>
    <t xml:space="preserve">Jared Abbrederis</t>
  </si>
  <si>
    <t xml:space="preserve">Jarvis Landry</t>
  </si>
  <si>
    <t xml:space="preserve">Jason Verrett</t>
  </si>
  <si>
    <t xml:space="preserve">Texas Christian</t>
  </si>
  <si>
    <t xml:space="preserve">JaWuan James</t>
  </si>
  <si>
    <t xml:space="preserve">Jay Bromley</t>
  </si>
  <si>
    <t xml:space="preserve">Syracuse</t>
  </si>
  <si>
    <t xml:space="preserve">Jaylen Watkins</t>
  </si>
  <si>
    <t xml:space="preserve">Jeff Janis</t>
  </si>
  <si>
    <t xml:space="preserve">Saginaw Valley State (MI)</t>
  </si>
  <si>
    <t xml:space="preserve">Jeff Mathews</t>
  </si>
  <si>
    <t xml:space="preserve">Cornell (NY)</t>
  </si>
  <si>
    <t xml:space="preserve">Jemea Thomas</t>
  </si>
  <si>
    <t xml:space="preserve">Georgia Tech</t>
  </si>
  <si>
    <t xml:space="preserve">Jeremiah Attaochu</t>
  </si>
  <si>
    <t xml:space="preserve">Jeremiah George</t>
  </si>
  <si>
    <t xml:space="preserve">Iowa State</t>
  </si>
  <si>
    <t xml:space="preserve">Jeremy Gallon</t>
  </si>
  <si>
    <t xml:space="preserve">Michigan</t>
  </si>
  <si>
    <t xml:space="preserve">Jeremy Hill</t>
  </si>
  <si>
    <t xml:space="preserve">Jerick McKinnon</t>
  </si>
  <si>
    <t xml:space="preserve">Georgia Southern</t>
  </si>
  <si>
    <t xml:space="preserve">Jerome Smith</t>
  </si>
  <si>
    <t xml:space="preserve">Jimmie Ward</t>
  </si>
  <si>
    <t xml:space="preserve">Northern Illinois</t>
  </si>
  <si>
    <t xml:space="preserve">Jimmy Garoppolo</t>
  </si>
  <si>
    <t xml:space="preserve">Eastern Illinois</t>
  </si>
  <si>
    <t xml:space="preserve">Joe Don Duncan</t>
  </si>
  <si>
    <t xml:space="preserve">Dixie State (UT)</t>
  </si>
  <si>
    <t xml:space="preserve">Joel Bitonio</t>
  </si>
  <si>
    <t xml:space="preserve">Nevada</t>
  </si>
  <si>
    <t xml:space="preserve">John Brown</t>
  </si>
  <si>
    <t xml:space="preserve">Pittsburg State (KS)</t>
  </si>
  <si>
    <t xml:space="preserve">John Urschel</t>
  </si>
  <si>
    <t xml:space="preserve">Johnny Manziel</t>
  </si>
  <si>
    <t xml:space="preserve">Jon Halapio</t>
  </si>
  <si>
    <t xml:space="preserve">Jonathan Brown</t>
  </si>
  <si>
    <t xml:space="preserve">Illinois</t>
  </si>
  <si>
    <t xml:space="preserve">Jonathan Dowling</t>
  </si>
  <si>
    <t xml:space="preserve">Jonathan Newsome</t>
  </si>
  <si>
    <t xml:space="preserve">Ball State (IN)</t>
  </si>
  <si>
    <t xml:space="preserve">Jonotthan Harrison</t>
  </si>
  <si>
    <t xml:space="preserve">Jordan Lynch</t>
  </si>
  <si>
    <t xml:space="preserve">Jordan Matthews</t>
  </si>
  <si>
    <t xml:space="preserve">Jordan Najvar</t>
  </si>
  <si>
    <t xml:space="preserve">Jordan Tripp</t>
  </si>
  <si>
    <t xml:space="preserve">Montana</t>
  </si>
  <si>
    <t xml:space="preserve">Jordan Zumwalt</t>
  </si>
  <si>
    <t xml:space="preserve">Josh Huff</t>
  </si>
  <si>
    <t xml:space="preserve">Josh Mauro</t>
  </si>
  <si>
    <t xml:space="preserve">Josh Stewart</t>
  </si>
  <si>
    <t xml:space="preserve">Oklahoma State</t>
  </si>
  <si>
    <t xml:space="preserve">Justin Britt</t>
  </si>
  <si>
    <t xml:space="preserve">Justin Ellis</t>
  </si>
  <si>
    <t xml:space="preserve">Justin Gilbert</t>
  </si>
  <si>
    <t xml:space="preserve">KaDeem Carey</t>
  </si>
  <si>
    <t xml:space="preserve">Arizona</t>
  </si>
  <si>
    <t xml:space="preserve">Kadeem Edwards</t>
  </si>
  <si>
    <t xml:space="preserve">Kaleb Ramsey</t>
  </si>
  <si>
    <t xml:space="preserve">Kapri Bibbs</t>
  </si>
  <si>
    <t xml:space="preserve">Kareem Martin</t>
  </si>
  <si>
    <t xml:space="preserve">Kasim Edebali</t>
  </si>
  <si>
    <t xml:space="preserve">Keith McGill</t>
  </si>
  <si>
    <t xml:space="preserve">Keith Reaser</t>
  </si>
  <si>
    <t xml:space="preserve">Florida Atlantic</t>
  </si>
  <si>
    <t xml:space="preserve">Keith Wenning</t>
  </si>
  <si>
    <t xml:space="preserve">Kelcy Quarles</t>
  </si>
  <si>
    <t xml:space="preserve">Kelvin Benjamin</t>
  </si>
  <si>
    <t xml:space="preserve">Kendall James</t>
  </si>
  <si>
    <t xml:space="preserve">Maine</t>
  </si>
  <si>
    <t xml:space="preserve">Kenny Ladler</t>
  </si>
  <si>
    <t xml:space="preserve">Kerry Hyder</t>
  </si>
  <si>
    <t xml:space="preserve">Kerry Wynn</t>
  </si>
  <si>
    <t xml:space="preserve">Richmond (VA)</t>
  </si>
  <si>
    <t xml:space="preserve">Kevin Norwood</t>
  </si>
  <si>
    <t xml:space="preserve">Kevin Pierre-Louis</t>
  </si>
  <si>
    <t xml:space="preserve">Khairi Fortt</t>
  </si>
  <si>
    <t xml:space="preserve">Khalil Mack</t>
  </si>
  <si>
    <t xml:space="preserve">Buffalo</t>
  </si>
  <si>
    <t xml:space="preserve">Khyri Thornton</t>
  </si>
  <si>
    <t xml:space="preserve">Southern Mississippi</t>
  </si>
  <si>
    <t xml:space="preserve">Kony Ealy</t>
  </si>
  <si>
    <t xml:space="preserve">Kyle Fuller</t>
  </si>
  <si>
    <t xml:space="preserve">Kyle Van Noy</t>
  </si>
  <si>
    <t xml:space="preserve">Lache Seastrunk</t>
  </si>
  <si>
    <t xml:space="preserve">LaDarius Perkins</t>
  </si>
  <si>
    <t xml:space="preserve">Lamarcus Joyner</t>
  </si>
  <si>
    <t xml:space="preserve">Lamin Barrow</t>
  </si>
  <si>
    <t xml:space="preserve">Larry Webster</t>
  </si>
  <si>
    <t xml:space="preserve">Bloomsburg</t>
  </si>
  <si>
    <t xml:space="preserve">Lavelle Westbrooks</t>
  </si>
  <si>
    <t xml:space="preserve">L'Damian Washington</t>
  </si>
  <si>
    <t xml:space="preserve">Logan Thomas</t>
  </si>
  <si>
    <t xml:space="preserve">Lorenzo Taliaferro</t>
  </si>
  <si>
    <t xml:space="preserve">Coastal Carolina (SC)</t>
  </si>
  <si>
    <t xml:space="preserve">Loucheiz Purifoy</t>
  </si>
  <si>
    <t xml:space="preserve">Louis Nix</t>
  </si>
  <si>
    <t xml:space="preserve">Marcel Jensen</t>
  </si>
  <si>
    <t xml:space="preserve">Marcus Heit</t>
  </si>
  <si>
    <t xml:space="preserve">LS</t>
  </si>
  <si>
    <t xml:space="preserve">Kansas State</t>
  </si>
  <si>
    <t xml:space="preserve">Marcus Lucas</t>
  </si>
  <si>
    <t xml:space="preserve">Marcus Martin</t>
  </si>
  <si>
    <t xml:space="preserve">Marcus Roberson</t>
  </si>
  <si>
    <t xml:space="preserve">Marcus Smith</t>
  </si>
  <si>
    <t xml:space="preserve">Marqise Lee</t>
  </si>
  <si>
    <t xml:space="preserve">Marqueston Huff</t>
  </si>
  <si>
    <t xml:space="preserve">Wyoming</t>
  </si>
  <si>
    <t xml:space="preserve">Martavis Bryant</t>
  </si>
  <si>
    <t xml:space="preserve">Matt Feiler</t>
  </si>
  <si>
    <t xml:space="preserve">Matt Hazel</t>
  </si>
  <si>
    <t xml:space="preserve">Matt Paradis</t>
  </si>
  <si>
    <t xml:space="preserve">Matt Patchan</t>
  </si>
  <si>
    <t xml:space="preserve">Maurice Alexander</t>
  </si>
  <si>
    <t xml:space="preserve">Utah State</t>
  </si>
  <si>
    <t xml:space="preserve">Max Bullough</t>
  </si>
  <si>
    <t xml:space="preserve">Michael Campanaro</t>
  </si>
  <si>
    <t xml:space="preserve">Wake Forest</t>
  </si>
  <si>
    <t xml:space="preserve">Michael Sam</t>
  </si>
  <si>
    <t xml:space="preserve">Michael Schofield</t>
  </si>
  <si>
    <t xml:space="preserve">Mike Davis</t>
  </si>
  <si>
    <t xml:space="preserve">Mike Evans</t>
  </si>
  <si>
    <t xml:space="preserve">Mike Pennel</t>
  </si>
  <si>
    <t xml:space="preserve">Colorado State-Pueblo</t>
  </si>
  <si>
    <t xml:space="preserve">Morgan Moses</t>
  </si>
  <si>
    <t xml:space="preserve">Virginia</t>
  </si>
  <si>
    <t xml:space="preserve">Nat Berhe</t>
  </si>
  <si>
    <t xml:space="preserve">San Diego State</t>
  </si>
  <si>
    <t xml:space="preserve">Nevin Lawson</t>
  </si>
  <si>
    <t xml:space="preserve">Nic Jacobs</t>
  </si>
  <si>
    <t xml:space="preserve">McNeese State (LA)</t>
  </si>
  <si>
    <t xml:space="preserve">Odell Beckham</t>
  </si>
  <si>
    <t xml:space="preserve">Pat O'Donnell</t>
  </si>
  <si>
    <t xml:space="preserve">Paul Richardson</t>
  </si>
  <si>
    <t xml:space="preserve">Colorado</t>
  </si>
  <si>
    <t xml:space="preserve">Phillip Gaines</t>
  </si>
  <si>
    <t xml:space="preserve">Rice (TX)</t>
  </si>
  <si>
    <t xml:space="preserve">Pierre Desir</t>
  </si>
  <si>
    <t xml:space="preserve">Lindenwood (MO)</t>
  </si>
  <si>
    <t xml:space="preserve">Preston Brown</t>
  </si>
  <si>
    <t xml:space="preserve">Prince Shembo</t>
  </si>
  <si>
    <t xml:space="preserve">Quincy Enunwa</t>
  </si>
  <si>
    <t xml:space="preserve">Nebraska</t>
  </si>
  <si>
    <t xml:space="preserve">Rashaad Reynolds</t>
  </si>
  <si>
    <t xml:space="preserve">RaShede Hageman</t>
  </si>
  <si>
    <t xml:space="preserve">Reggie Jordan</t>
  </si>
  <si>
    <t xml:space="preserve">Missouri Western</t>
  </si>
  <si>
    <t xml:space="preserve">Ricardo Allen</t>
  </si>
  <si>
    <t xml:space="preserve">Purdue</t>
  </si>
  <si>
    <t xml:space="preserve">Richard Rodgers</t>
  </si>
  <si>
    <t xml:space="preserve">Robert Herron</t>
  </si>
  <si>
    <t xml:space="preserve">Robert Thomas</t>
  </si>
  <si>
    <t xml:space="preserve">Ronald Powell</t>
  </si>
  <si>
    <t xml:space="preserve">Ross Cockrell</t>
  </si>
  <si>
    <t xml:space="preserve">Duke</t>
  </si>
  <si>
    <t xml:space="preserve">Russell Bodine</t>
  </si>
  <si>
    <t xml:space="preserve">Ryan Carrethers</t>
  </si>
  <si>
    <t xml:space="preserve">Arkansas State</t>
  </si>
  <si>
    <t xml:space="preserve">Ryan Grant</t>
  </si>
  <si>
    <t xml:space="preserve">Tulane (LA)</t>
  </si>
  <si>
    <t xml:space="preserve">Ryan Groy</t>
  </si>
  <si>
    <t xml:space="preserve">Ryan Hewitt</t>
  </si>
  <si>
    <t xml:space="preserve">Ryan Shazier</t>
  </si>
  <si>
    <t xml:space="preserve">Sammy Watkins</t>
  </si>
  <si>
    <t xml:space="preserve">Scott Crichton</t>
  </si>
  <si>
    <t xml:space="preserve">Seantrel Henderson</t>
  </si>
  <si>
    <t xml:space="preserve">Shamar Stephen</t>
  </si>
  <si>
    <t xml:space="preserve">Connecticut</t>
  </si>
  <si>
    <t xml:space="preserve">Shaquelle Evans</t>
  </si>
  <si>
    <t xml:space="preserve">Silas Redd</t>
  </si>
  <si>
    <t xml:space="preserve">Stanley Jean-Baptiste</t>
  </si>
  <si>
    <t xml:space="preserve">Stephen Morris</t>
  </si>
  <si>
    <t xml:space="preserve">Stephon Tuitt</t>
  </si>
  <si>
    <t xml:space="preserve">Storm Johnson</t>
  </si>
  <si>
    <t xml:space="preserve">Tajh Boyd</t>
  </si>
  <si>
    <t xml:space="preserve">Taylor Hart</t>
  </si>
  <si>
    <t xml:space="preserve">Taylor Lewan</t>
  </si>
  <si>
    <t xml:space="preserve">Teddy Bridgewater</t>
  </si>
  <si>
    <t xml:space="preserve">Telvin Smith</t>
  </si>
  <si>
    <t xml:space="preserve">Tenny Palepoi</t>
  </si>
  <si>
    <t xml:space="preserve">Terrance Mitchell</t>
  </si>
  <si>
    <t xml:space="preserve">Terrance West</t>
  </si>
  <si>
    <t xml:space="preserve">Towson (MD)</t>
  </si>
  <si>
    <t xml:space="preserve">Terrence Brooks</t>
  </si>
  <si>
    <t xml:space="preserve">Tevin Mims</t>
  </si>
  <si>
    <t xml:space="preserve">Tevin Reese</t>
  </si>
  <si>
    <t xml:space="preserve">Tim Cornett</t>
  </si>
  <si>
    <t xml:space="preserve">Nevada Las Vegas</t>
  </si>
  <si>
    <t xml:space="preserve">Tim Flanders</t>
  </si>
  <si>
    <t xml:space="preserve">Sam Houston State (TX)</t>
  </si>
  <si>
    <t xml:space="preserve">Timmy Jernigan</t>
  </si>
  <si>
    <t xml:space="preserve">TJ Jones</t>
  </si>
  <si>
    <t xml:space="preserve">Todd Washington</t>
  </si>
  <si>
    <t xml:space="preserve">Southeast Louisiana</t>
  </si>
  <si>
    <t xml:space="preserve">Tom Savage</t>
  </si>
  <si>
    <t xml:space="preserve">Trai Turner</t>
  </si>
  <si>
    <t xml:space="preserve">Travis Carrie</t>
  </si>
  <si>
    <t xml:space="preserve">Ohio</t>
  </si>
  <si>
    <t xml:space="preserve">Travis Swanson</t>
  </si>
  <si>
    <t xml:space="preserve">Tre Boston</t>
  </si>
  <si>
    <t xml:space="preserve">Tre Mason</t>
  </si>
  <si>
    <t xml:space="preserve">Trent Murphy</t>
  </si>
  <si>
    <t xml:space="preserve">Trevor Reilly</t>
  </si>
  <si>
    <t xml:space="preserve">Trey Burton</t>
  </si>
  <si>
    <t xml:space="preserve">Troy Niklas</t>
  </si>
  <si>
    <t xml:space="preserve">Tyler Gaffney</t>
  </si>
  <si>
    <t xml:space="preserve">Tyler Larsen</t>
  </si>
  <si>
    <t xml:space="preserve">Tyler Starr</t>
  </si>
  <si>
    <t xml:space="preserve">South Dakota</t>
  </si>
  <si>
    <t xml:space="preserve">Victor Hampton</t>
  </si>
  <si>
    <t xml:space="preserve">Vinnie Sunseri</t>
  </si>
  <si>
    <t xml:space="preserve">Walter Powell</t>
  </si>
  <si>
    <t xml:space="preserve">Murray State (KY)</t>
  </si>
  <si>
    <t xml:space="preserve">Wesley Johnson</t>
  </si>
  <si>
    <t xml:space="preserve">Weston Richburg</t>
  </si>
  <si>
    <t xml:space="preserve">Will Clarke</t>
  </si>
  <si>
    <t xml:space="preserve">Will Sutton</t>
  </si>
  <si>
    <t xml:space="preserve">Willie Snead</t>
  </si>
  <si>
    <t xml:space="preserve">Xavier Grimble</t>
  </si>
  <si>
    <t xml:space="preserve">Xavier Su'a-Filo</t>
  </si>
  <si>
    <t xml:space="preserve">Yawin Smallwood</t>
  </si>
  <si>
    <t xml:space="preserve">Zach Fulton</t>
  </si>
  <si>
    <t xml:space="preserve">Zach Mettenberger</t>
  </si>
  <si>
    <t xml:space="preserve">Zach Moore</t>
  </si>
  <si>
    <t xml:space="preserve">Concordia - St Paul (MN)</t>
  </si>
  <si>
    <t xml:space="preserve">Zack Kerr</t>
  </si>
  <si>
    <t xml:space="preserve">Delaware</t>
  </si>
  <si>
    <t xml:space="preserve">Zack Martin</t>
  </si>
  <si>
    <t xml:space="preserve">2014 Combine </t>
  </si>
  <si>
    <t xml:space="preserve">O Snaps14</t>
  </si>
  <si>
    <t xml:space="preserve">D Snaps14</t>
  </si>
  <si>
    <t xml:space="preserve">ST/Snap14</t>
  </si>
  <si>
    <t xml:space="preserve">O Snaps15</t>
  </si>
  <si>
    <t xml:space="preserve">D Snaps15</t>
  </si>
  <si>
    <t xml:space="preserve">ST/Snap15</t>
  </si>
  <si>
    <t xml:space="preserve">O Snaps16</t>
  </si>
  <si>
    <t xml:space="preserve">D Snaps16</t>
  </si>
  <si>
    <t xml:space="preserve">ST/Snap16</t>
  </si>
  <si>
    <t xml:space="preserve">O Snaps17</t>
  </si>
  <si>
    <t xml:space="preserve">D Snaps17</t>
  </si>
  <si>
    <t xml:space="preserve">ST/Snap17</t>
  </si>
  <si>
    <t xml:space="preserve">2014 NFL COMBINE</t>
  </si>
  <si>
    <t xml:space="preserve">POS</t>
  </si>
  <si>
    <t xml:space="preserve">40Z</t>
  </si>
  <si>
    <t xml:space="preserve">BPZ</t>
  </si>
  <si>
    <t xml:space="preserve">Vertical (")</t>
  </si>
  <si>
    <t xml:space="preserve">VZ</t>
  </si>
  <si>
    <t xml:space="preserve">Broad Jump (")</t>
  </si>
  <si>
    <t xml:space="preserve">BJZ</t>
  </si>
  <si>
    <t xml:space="preserve">SZ</t>
  </si>
  <si>
    <t xml:space="preserve">3CZ</t>
  </si>
  <si>
    <t xml:space="preserve">TotZ</t>
  </si>
  <si>
    <t xml:space="preserve">AvgZ</t>
  </si>
  <si>
    <t xml:space="preserve">Rd</t>
  </si>
  <si>
    <t xml:space="preserve">Pick</t>
  </si>
  <si>
    <t xml:space="preserve">Rank</t>
  </si>
  <si>
    <t xml:space="preserve">GP</t>
  </si>
  <si>
    <t xml:space="preserve">O Snaps</t>
  </si>
  <si>
    <t xml:space="preserve">D Snaps</t>
  </si>
  <si>
    <t xml:space="preserve">ST/Snap</t>
  </si>
  <si>
    <t xml:space="preserve">SnapTot</t>
  </si>
  <si>
    <t xml:space="preserve">SnapAvg</t>
  </si>
  <si>
    <t xml:space="preserve">AVG</t>
  </si>
  <si>
    <t xml:space="preserve">SD</t>
  </si>
  <si>
    <t xml:space="preserve">AVG </t>
  </si>
  <si>
    <t xml:space="preserve">Off.</t>
  </si>
  <si>
    <t xml:space="preserve">Def.</t>
  </si>
  <si>
    <t xml:space="preserve">ST</t>
  </si>
  <si>
    <t xml:space="preserve">Draftees</t>
  </si>
  <si>
    <t xml:space="preserve">2014 Stats</t>
  </si>
  <si>
    <t xml:space="preserve">Num</t>
  </si>
  <si>
    <t xml:space="preserve">Pct</t>
  </si>
  <si>
    <t xml:space="preserve">LB</t>
  </si>
  <si>
    <t xml:space="preserve">S</t>
  </si>
  <si>
    <t xml:space="preserve">Alex Smith</t>
  </si>
  <si>
    <t xml:space="preserve">https://www.ozgrid.com/forum/forum/help-forums/excel-general/10821-vlookup-multiple-col_index_num</t>
  </si>
  <si>
    <t xml:space="preserve">Antoine Cason</t>
  </si>
  <si>
    <t xml:space="preserve">Bacarri Rambo</t>
  </si>
  <si>
    <t xml:space="preserve">Ben Tate</t>
  </si>
  <si>
    <t xml:space="preserve">G</t>
  </si>
  <si>
    <t xml:space="preserve">Brandian Ross</t>
  </si>
  <si>
    <t xml:space="preserve">Brandon Marshall</t>
  </si>
  <si>
    <t xml:space="preserve">Brandon Williams</t>
  </si>
  <si>
    <t xml:space="preserve">NT</t>
  </si>
  <si>
    <t xml:space="preserve">Brett Brackett</t>
  </si>
  <si>
    <t xml:space="preserve">C.J. Wilson</t>
  </si>
  <si>
    <t xml:space="preserve">T</t>
  </si>
  <si>
    <t xml:space="preserve">Casey Walker</t>
  </si>
  <si>
    <t xml:space="preserve">Charles Godfrey</t>
  </si>
  <si>
    <t xml:space="preserve">Charles Johnson</t>
  </si>
  <si>
    <t xml:space="preserve">Chris Carter</t>
  </si>
  <si>
    <t xml:space="preserve">Chris Clemons</t>
  </si>
  <si>
    <t xml:space="preserve">Chris Jones</t>
  </si>
  <si>
    <t xml:space="preserve">Chris Ogbonnaya</t>
  </si>
  <si>
    <t xml:space="preserve">Chris Owusu</t>
  </si>
  <si>
    <t xml:space="preserve">Chris Prosinski</t>
  </si>
  <si>
    <t xml:space="preserve">Chris Williams</t>
  </si>
  <si>
    <t xml:space="preserve">Chykie Brown</t>
  </si>
  <si>
    <t xml:space="preserve">Damian Williams</t>
  </si>
  <si>
    <t xml:space="preserve">RB,WR</t>
  </si>
  <si>
    <t xml:space="preserve">Danny Gorrer</t>
  </si>
  <si>
    <t xml:space="preserve">DB</t>
  </si>
  <si>
    <t xml:space="preserve">Dekoda Watson</t>
  </si>
  <si>
    <t xml:space="preserve">Demarcus Dobbs</t>
  </si>
  <si>
    <t xml:space="preserve">Don Jones</t>
  </si>
  <si>
    <t xml:space="preserve">https://www.pro-football-reference.com/players/S/SaunJa00.htm</t>
  </si>
  <si>
    <t xml:space="preserve">Eric Olsen</t>
  </si>
  <si>
    <t xml:space="preserve">Gerrell Robinson</t>
  </si>
  <si>
    <t xml:space="preserve">Isaiah Frey</t>
  </si>
  <si>
    <t xml:space="preserve">Ja'Gared Davis</t>
  </si>
  <si>
    <t xml:space="preserve">Jalil Brown</t>
  </si>
  <si>
    <t xml:space="preserve">K</t>
  </si>
  <si>
    <t xml:space="preserve">Jamarca Sanford</t>
  </si>
  <si>
    <t xml:space="preserve">Jamon Meredith</t>
  </si>
  <si>
    <t xml:space="preserve">Jason Avant</t>
  </si>
  <si>
    <t xml:space="preserve">Jason Williams</t>
  </si>
  <si>
    <t xml:space="preserve">Jonathan Casillas</t>
  </si>
  <si>
    <t xml:space="preserve">Josh Bush</t>
  </si>
  <si>
    <t xml:space="preserve">Josh Harris</t>
  </si>
  <si>
    <t xml:space="preserve">Josh Thomas</t>
  </si>
  <si>
    <t xml:space="preserve">Kenbrell Thompkins</t>
  </si>
  <si>
    <t xml:space="preserve">Kevin Reddick</t>
  </si>
  <si>
    <t xml:space="preserve">Korey Toomer</t>
  </si>
  <si>
    <t xml:space="preserve">LaMichael James</t>
  </si>
  <si>
    <t xml:space="preserve">Lawrence Guy</t>
  </si>
  <si>
    <t xml:space="preserve">LeGarrette Blount</t>
  </si>
  <si>
    <t xml:space="preserve">Marcus Thigpen</t>
  </si>
  <si>
    <t xml:space="preserve">Mark Barron</t>
  </si>
  <si>
    <t xml:space="preserve">MarQueis Gray</t>
  </si>
  <si>
    <t xml:space="preserve">Matthew Mulligan</t>
  </si>
  <si>
    <t xml:space="preserve">Mike Adams</t>
  </si>
  <si>
    <t xml:space="preserve">Montell Owens</t>
  </si>
  <si>
    <t xml:space="preserve">Orleans Darkwa</t>
  </si>
  <si>
    <t xml:space="preserve">Percy Harvin</t>
  </si>
  <si>
    <t xml:space="preserve">Phillip Supernaw</t>
  </si>
  <si>
    <t xml:space="preserve">Ray-Ray Armstrong</t>
  </si>
  <si>
    <t xml:space="preserve">Richard Gordon</t>
  </si>
  <si>
    <t xml:space="preserve">Rodney Smith</t>
  </si>
  <si>
    <t xml:space="preserve">Ronnie Brown</t>
  </si>
  <si>
    <t xml:space="preserve">Ryan Taylor</t>
  </si>
  <si>
    <t xml:space="preserve">Scott Solomon</t>
  </si>
  <si>
    <t xml:space="preserve">Shaun Draughn</t>
  </si>
  <si>
    <t xml:space="preserve">Shaun Phillips</t>
  </si>
  <si>
    <t xml:space="preserve">Teddy Williams</t>
  </si>
  <si>
    <t xml:space="preserve">Terrell Manning</t>
  </si>
  <si>
    <t xml:space="preserve">Todd Davis</t>
  </si>
  <si>
    <t xml:space="preserve">Trindon Holliday</t>
  </si>
  <si>
    <t xml:space="preserve">Zach Diles</t>
  </si>
  <si>
    <t xml:space="preserve">A.J. Francis</t>
  </si>
  <si>
    <t xml:space="preserve">2015 Stats</t>
  </si>
  <si>
    <t xml:space="preserve">Akeem Davis</t>
  </si>
  <si>
    <t xml:space="preserve">Akiem Hicks</t>
  </si>
  <si>
    <t xml:space="preserve">Anthony McCoy</t>
  </si>
  <si>
    <t xml:space="preserve">B.J. Daniels</t>
  </si>
  <si>
    <t xml:space="preserve">Brandon Dunn</t>
  </si>
  <si>
    <t xml:space="preserve">Brandon Weeden</t>
  </si>
  <si>
    <t xml:space="preserve">Bruce Gaston</t>
  </si>
  <si>
    <t xml:space="preserve">Cassius Vaughn</t>
  </si>
  <si>
    <t xml:space="preserve">WR,QB</t>
  </si>
  <si>
    <t xml:space="preserve">Chase Coffman</t>
  </si>
  <si>
    <t xml:space="preserve">Chris Givens</t>
  </si>
  <si>
    <t xml:space="preserve">Chris Matthews</t>
  </si>
  <si>
    <t xml:space="preserve">Christine Michael</t>
  </si>
  <si>
    <t xml:space="preserve">Corey White</t>
  </si>
  <si>
    <t xml:space="preserve">Crezdon Butler</t>
  </si>
  <si>
    <t xml:space="preserve">FS,S</t>
  </si>
  <si>
    <t xml:space="preserve">D.J. Swearinger</t>
  </si>
  <si>
    <t xml:space="preserve">Damontre Moore</t>
  </si>
  <si>
    <t xml:space="preserve">Dan Herron</t>
  </si>
  <si>
    <t xml:space="preserve">David Amerson</t>
  </si>
  <si>
    <t xml:space="preserve">David Johnson</t>
  </si>
  <si>
    <t xml:space="preserve">David King</t>
  </si>
  <si>
    <t xml:space="preserve">Dewey McDonald</t>
  </si>
  <si>
    <t xml:space="preserve">DuJuan Harris</t>
  </si>
  <si>
    <t xml:space="preserve">Eric Patterson</t>
  </si>
  <si>
    <t xml:space="preserve">Gerald Hodges</t>
  </si>
  <si>
    <t xml:space="preserve">Ishmaa'ily Kitchen</t>
  </si>
  <si>
    <t xml:space="preserve">Jacoby Jones</t>
  </si>
  <si>
    <t xml:space="preserve">James-Michael Johnson</t>
  </si>
  <si>
    <t xml:space="preserve">Jared Allen</t>
  </si>
  <si>
    <t xml:space="preserve">Jeff Linkenbach</t>
  </si>
  <si>
    <t xml:space="preserve">Jeremy Ross</t>
  </si>
  <si>
    <t xml:space="preserve">Jimmy Clausen</t>
  </si>
  <si>
    <t xml:space="preserve">Joe Thomas</t>
  </si>
  <si>
    <t xml:space="preserve">Jonas Gray</t>
  </si>
  <si>
    <t xml:space="preserve">Joplo Bartu</t>
  </si>
  <si>
    <t xml:space="preserve">Josh Robinson</t>
  </si>
  <si>
    <t xml:space="preserve">Jumal Rolle</t>
  </si>
  <si>
    <t xml:space="preserve">Kai Forbath</t>
  </si>
  <si>
    <t xml:space="preserve">Kourtnei Brown</t>
  </si>
  <si>
    <t xml:space="preserve">LaAdrian Waddle</t>
  </si>
  <si>
    <t xml:space="preserve">LaRoy Reynolds</t>
  </si>
  <si>
    <t xml:space="preserve">Leonard Hankerson</t>
  </si>
  <si>
    <t xml:space="preserve">Matt Cassel</t>
  </si>
  <si>
    <t xml:space="preserve">Michael Bennett</t>
  </si>
  <si>
    <t xml:space="preserve">Michael Hoomanawanui</t>
  </si>
  <si>
    <t xml:space="preserve">Michael Ola</t>
  </si>
  <si>
    <t xml:space="preserve">Mitch Unrein</t>
  </si>
  <si>
    <t xml:space="preserve">DB,CB</t>
  </si>
  <si>
    <t xml:space="preserve">Pierre Thomas</t>
  </si>
  <si>
    <t xml:space="preserve">Quinton Coples</t>
  </si>
  <si>
    <t xml:space="preserve">Raheem Mostert</t>
  </si>
  <si>
    <t xml:space="preserve">Randy Bullock</t>
  </si>
  <si>
    <t xml:space="preserve">Rashaan Melvin</t>
  </si>
  <si>
    <t xml:space="preserve">Rob Housler</t>
  </si>
  <si>
    <t xml:space="preserve">Robert Turbin</t>
  </si>
  <si>
    <t xml:space="preserve">Rod Smith</t>
  </si>
  <si>
    <t xml:space="preserve">Ryan Mallett</t>
  </si>
  <si>
    <t xml:space="preserve">Shaun Prater</t>
  </si>
  <si>
    <t xml:space="preserve">T.J. Barnes</t>
  </si>
  <si>
    <t xml:space="preserve">T,G</t>
  </si>
  <si>
    <t xml:space="preserve">Thomas Gafford</t>
  </si>
  <si>
    <t xml:space="preserve">Travaris Cadet</t>
  </si>
  <si>
    <t xml:space="preserve">Tyler Patmon</t>
  </si>
  <si>
    <t xml:space="preserve">Tyler Polumbus</t>
  </si>
  <si>
    <t xml:space="preserve">Vernon Davis</t>
  </si>
  <si>
    <t xml:space="preserve">Zach Hocker</t>
  </si>
  <si>
    <t xml:space="preserve">DT,DE</t>
  </si>
  <si>
    <t xml:space="preserve">G,T</t>
  </si>
  <si>
    <t xml:space="preserve">NT,DT</t>
  </si>
  <si>
    <t xml:space="preserve">G,C</t>
  </si>
  <si>
    <t xml:space="preserve">A.J. Derby</t>
  </si>
  <si>
    <t xml:space="preserve">2016 Stats</t>
  </si>
  <si>
    <t xml:space="preserve">Al-Hajj Shabazz</t>
  </si>
  <si>
    <t xml:space="preserve">Arthur Brown</t>
  </si>
  <si>
    <t xml:space="preserve">Austin Johnson</t>
  </si>
  <si>
    <t xml:space="preserve">C.J. Spiller</t>
  </si>
  <si>
    <t xml:space="preserve">Charles James</t>
  </si>
  <si>
    <t xml:space="preserve">Chris Banjo</t>
  </si>
  <si>
    <t xml:space="preserve">Chris Lewis-Harris</t>
  </si>
  <si>
    <t xml:space="preserve">Chris Manhertz</t>
  </si>
  <si>
    <t xml:space="preserve">Clay Harbor</t>
  </si>
  <si>
    <t xml:space="preserve">Corey Lemonier</t>
  </si>
  <si>
    <t xml:space="preserve">Coty Sensabaugh</t>
  </si>
  <si>
    <t xml:space="preserve">Daniel Brown</t>
  </si>
  <si>
    <t xml:space="preserve">Deon King</t>
  </si>
  <si>
    <t xml:space="preserve">Duke Williams</t>
  </si>
  <si>
    <t xml:space="preserve">Dwayne Gratz</t>
  </si>
  <si>
    <t xml:space="preserve">Jamie Collins</t>
  </si>
  <si>
    <t xml:space="preserve">Jarvis Jenkins</t>
  </si>
  <si>
    <t xml:space="preserve">Jim Dray</t>
  </si>
  <si>
    <t xml:space="preserve">John Hughes</t>
  </si>
  <si>
    <t xml:space="preserve">John Jenkins</t>
  </si>
  <si>
    <t xml:space="preserve">John Phillips</t>
  </si>
  <si>
    <t xml:space="preserve">Johnthan Banks</t>
  </si>
  <si>
    <t xml:space="preserve">Joique Bell</t>
  </si>
  <si>
    <t xml:space="preserve">Josh Keyes</t>
  </si>
  <si>
    <t xml:space="preserve">Justin Forsett</t>
  </si>
  <si>
    <t xml:space="preserve">Justin Hunter</t>
  </si>
  <si>
    <t xml:space="preserve">Kendall Reyes</t>
  </si>
  <si>
    <t xml:space="preserve">Knile Davis</t>
  </si>
  <si>
    <t xml:space="preserve">Lavar Edwards</t>
  </si>
  <si>
    <t xml:space="preserve">Malliciah Goodman</t>
  </si>
  <si>
    <t xml:space="preserve">Marcus Ball</t>
  </si>
  <si>
    <t xml:space="preserve">Matt McCants</t>
  </si>
  <si>
    <t xml:space="preserve">Matt Wile</t>
  </si>
  <si>
    <t xml:space="preserve">Michael Floyd</t>
  </si>
  <si>
    <t xml:space="preserve">Michael Thomas</t>
  </si>
  <si>
    <t xml:space="preserve">MyCole Pruitt</t>
  </si>
  <si>
    <t xml:space="preserve">Nicholas Williams</t>
  </si>
  <si>
    <t xml:space="preserve">SS,S</t>
  </si>
  <si>
    <t xml:space="preserve">Richard Ash</t>
  </si>
  <si>
    <t xml:space="preserve">Rick Lovato</t>
  </si>
  <si>
    <t xml:space="preserve">Robert McClain</t>
  </si>
  <si>
    <t xml:space="preserve">Ronnie Hillman</t>
  </si>
  <si>
    <t xml:space="preserve">Sam Barrington</t>
  </si>
  <si>
    <t xml:space="preserve">Sealver Siliga</t>
  </si>
  <si>
    <t xml:space="preserve">Shiloh Keo</t>
  </si>
  <si>
    <t xml:space="preserve">Sio Moore</t>
  </si>
  <si>
    <t xml:space="preserve">Steve Williams</t>
  </si>
  <si>
    <t xml:space="preserve">Taiwan Jones</t>
  </si>
  <si>
    <t xml:space="preserve">Troymaine Pope</t>
  </si>
  <si>
    <t xml:space="preserve">Wallace Gilberry</t>
  </si>
  <si>
    <t xml:space="preserve">Zach Vigil</t>
  </si>
  <si>
    <t xml:space="preserve">Zaviar Gooden</t>
  </si>
  <si>
    <t xml:space="preserve">2017 Stats</t>
  </si>
  <si>
    <t xml:space="preserve">Adrian Peterson</t>
  </si>
  <si>
    <t xml:space="preserve">Ahtyba Rubin</t>
  </si>
  <si>
    <t xml:space="preserve">Andre Ellington</t>
  </si>
  <si>
    <t xml:space="preserve">Andy Jones</t>
  </si>
  <si>
    <t xml:space="preserve">Ayodeji Olatoye</t>
  </si>
  <si>
    <t xml:space="preserve">Bernard Reedy</t>
  </si>
  <si>
    <t xml:space="preserve">Brian Hill</t>
  </si>
  <si>
    <t xml:space="preserve">Brian Hoyer</t>
  </si>
  <si>
    <t xml:space="preserve">Byron Maxwell</t>
  </si>
  <si>
    <t xml:space="preserve">C.J. Goodwin</t>
  </si>
  <si>
    <t xml:space="preserve">Cairo Santos</t>
  </si>
  <si>
    <t xml:space="preserve">Cameron Lynch</t>
  </si>
  <si>
    <t xml:space="preserve">Chris Thompson</t>
  </si>
  <si>
    <t xml:space="preserve">Darrell Williams</t>
  </si>
  <si>
    <t xml:space="preserve">Datone Jones</t>
  </si>
  <si>
    <t xml:space="preserve">David Bass</t>
  </si>
  <si>
    <t xml:space="preserve">Deonte Thompson</t>
  </si>
  <si>
    <t xml:space="preserve">Derron Smith</t>
  </si>
  <si>
    <t xml:space="preserve">Dexter McCoil</t>
  </si>
  <si>
    <t xml:space="preserve">Dexter McDougle</t>
  </si>
  <si>
    <t xml:space="preserve">add</t>
  </si>
  <si>
    <t xml:space="preserve">Dontrelle Inman</t>
  </si>
  <si>
    <t xml:space="preserve">Duane Brown</t>
  </si>
  <si>
    <t xml:space="preserve">Dwight Freeney</t>
  </si>
  <si>
    <t xml:space="preserve">George Johnson</t>
  </si>
  <si>
    <t xml:space="preserve">Greg Mabin</t>
  </si>
  <si>
    <t xml:space="preserve">Hunter Sharp</t>
  </si>
  <si>
    <t xml:space="preserve">Ibraheim Campbell</t>
  </si>
  <si>
    <t xml:space="preserve">Isaiah Johnson</t>
  </si>
  <si>
    <t xml:space="preserve">Jacquies Smith</t>
  </si>
  <si>
    <t xml:space="preserve">Jaelen Strong</t>
  </si>
  <si>
    <t xml:space="preserve">James Harrison</t>
  </si>
  <si>
    <t xml:space="preserve">Jay Ajayi</t>
  </si>
  <si>
    <t xml:space="preserve">Jermaine Grace</t>
  </si>
  <si>
    <t xml:space="preserve">Jonathan Freeny</t>
  </si>
  <si>
    <t xml:space="preserve">DT,NT</t>
  </si>
  <si>
    <t xml:space="preserve">Justin Hamilton</t>
  </si>
  <si>
    <t xml:space="preserve">Justin March-Lillard</t>
  </si>
  <si>
    <t xml:space="preserve">Kaelin Clay</t>
  </si>
  <si>
    <t xml:space="preserve">LB,DE</t>
  </si>
  <si>
    <t xml:space="preserve">Kalif Raymond</t>
  </si>
  <si>
    <t xml:space="preserve">Kenny Britt</t>
  </si>
  <si>
    <t xml:space="preserve">Ladarius Gunter</t>
  </si>
  <si>
    <t xml:space="preserve">Lafayette Pitts</t>
  </si>
  <si>
    <t xml:space="preserve">Lamarr Houston</t>
  </si>
  <si>
    <t xml:space="preserve">Luke Stocker</t>
  </si>
  <si>
    <t xml:space="preserve">Mack Brown</t>
  </si>
  <si>
    <t xml:space="preserve">Marcell Dareus</t>
  </si>
  <si>
    <t xml:space="preserve">Marcus Williams</t>
  </si>
  <si>
    <t xml:space="preserve">Martellus Bennett</t>
  </si>
  <si>
    <t xml:space="preserve">Matt LaCosse</t>
  </si>
  <si>
    <t xml:space="preserve">Mike Nugent</t>
  </si>
  <si>
    <t xml:space="preserve">NaVorro Bowman</t>
  </si>
  <si>
    <t xml:space="preserve">Nick Rose</t>
  </si>
  <si>
    <t xml:space="preserve">Nigel Harris</t>
  </si>
  <si>
    <t xml:space="preserve">Nordly Capi</t>
  </si>
  <si>
    <t xml:space="preserve">Rashard Robinson</t>
  </si>
  <si>
    <t xml:space="preserve">Ricky Jean-Francois</t>
  </si>
  <si>
    <t xml:space="preserve">Ross Travis</t>
  </si>
  <si>
    <t xml:space="preserve">Sean Spence</t>
  </si>
  <si>
    <t xml:space="preserve">Sheldon Day</t>
  </si>
  <si>
    <t xml:space="preserve">Steven Johnson</t>
  </si>
  <si>
    <t xml:space="preserve">Tony Bergstrom</t>
  </si>
  <si>
    <t xml:space="preserve">Tony McDaniel</t>
  </si>
  <si>
    <t xml:space="preserve">Tony McRae</t>
  </si>
  <si>
    <t xml:space="preserve">Trae Elston</t>
  </si>
  <si>
    <t xml:space="preserve">Xavier Cooper</t>
  </si>
  <si>
    <t xml:space="preserve">DE,LB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</si>
</sst>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F7F7F"/>
        <bgColor rgb="FF96969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pro-football-reference.com/players/S/SaunJa00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8"/>
  <sheetViews>
    <sheetView showFormulas="false" showGridLines="true" showRowColHeaders="true" showZeros="true" rightToLeft="false" tabSelected="true" showOutlineSymbols="true" defaultGridColor="true" view="normal" topLeftCell="D271" colorId="64" zoomScale="85" zoomScaleNormal="85" zoomScalePageLayoutView="100" workbookViewId="0">
      <selection pane="topLeft" activeCell="E307" activeCellId="0" sqref="E307:L308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22.28"/>
    <col collapsed="false" customWidth="true" hidden="false" outlineLevel="0" max="3" min="3" style="0" width="4.43"/>
    <col collapsed="false" customWidth="true" hidden="false" outlineLevel="0" max="4" min="4" style="0" width="23.85"/>
    <col collapsed="false" customWidth="true" hidden="false" outlineLevel="0" max="5" min="5" style="0" width="6.28"/>
    <col collapsed="false" customWidth="true" hidden="false" outlineLevel="0" max="6" min="6" style="0" width="8.43"/>
    <col collapsed="false" customWidth="true" hidden="false" outlineLevel="0" max="7" min="7" style="0" width="5.43"/>
    <col collapsed="false" customWidth="true" hidden="false" outlineLevel="0" max="8" min="8" style="0" width="5.7"/>
    <col collapsed="false" customWidth="true" hidden="false" outlineLevel="0" max="9" min="9" style="0" width="10.71"/>
    <col collapsed="false" customWidth="true" hidden="false" outlineLevel="0" max="10" min="10" style="0" width="14.57"/>
    <col collapsed="false" customWidth="true" hidden="false" outlineLevel="0" max="11" min="11" style="0" width="7.7"/>
    <col collapsed="false" customWidth="true" hidden="false" outlineLevel="0" max="12" min="12" style="0" width="6.57"/>
    <col collapsed="false" customWidth="true" hidden="false" outlineLevel="0" max="1024" min="1019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true" outlineLevel="0" collapsed="false">
      <c r="A2" s="0" t="n">
        <v>2014</v>
      </c>
      <c r="B2" s="0" t="s">
        <v>12</v>
      </c>
      <c r="C2" s="0" t="s">
        <v>13</v>
      </c>
      <c r="D2" s="0" t="s">
        <v>14</v>
      </c>
      <c r="E2" s="3" t="n">
        <v>74.38</v>
      </c>
      <c r="F2" s="3" t="n">
        <v>252</v>
      </c>
      <c r="G2" s="3" t="n">
        <v>4.5</v>
      </c>
      <c r="H2" s="3" t="n">
        <v>20</v>
      </c>
      <c r="I2" s="3" t="n">
        <v>34</v>
      </c>
      <c r="J2" s="3" t="n">
        <v>127</v>
      </c>
      <c r="K2" s="3"/>
      <c r="L2" s="3"/>
    </row>
    <row r="3" customFormat="false" ht="15" hidden="false" customHeight="true" outlineLevel="0" collapsed="false">
      <c r="A3" s="0" t="n">
        <v>2014</v>
      </c>
      <c r="B3" s="0" t="s">
        <v>15</v>
      </c>
      <c r="C3" s="0" t="s">
        <v>16</v>
      </c>
      <c r="D3" s="0" t="s">
        <v>17</v>
      </c>
      <c r="E3" s="3" t="n">
        <v>75.25</v>
      </c>
      <c r="F3" s="3" t="n">
        <v>220</v>
      </c>
      <c r="G3" s="3" t="n">
        <v>4.94</v>
      </c>
      <c r="H3" s="3"/>
      <c r="I3" s="3" t="n">
        <v>28</v>
      </c>
      <c r="J3" s="3" t="n">
        <v>99</v>
      </c>
      <c r="K3" s="3" t="n">
        <v>4.34</v>
      </c>
      <c r="L3" s="3"/>
    </row>
    <row r="4" customFormat="false" ht="15" hidden="false" customHeight="true" outlineLevel="0" collapsed="false">
      <c r="A4" s="0" t="n">
        <v>2014</v>
      </c>
      <c r="B4" s="0" t="s">
        <v>18</v>
      </c>
      <c r="C4" s="0" t="s">
        <v>19</v>
      </c>
      <c r="D4" s="0" t="s">
        <v>20</v>
      </c>
      <c r="E4" s="3" t="n">
        <v>72.75</v>
      </c>
      <c r="F4" s="3" t="n">
        <v>285</v>
      </c>
      <c r="G4" s="3" t="n">
        <v>4.68</v>
      </c>
      <c r="H4" s="3" t="n">
        <v>35</v>
      </c>
      <c r="I4" s="3" t="n">
        <v>32</v>
      </c>
      <c r="J4" s="3" t="n">
        <v>115</v>
      </c>
      <c r="K4" s="3" t="n">
        <v>4.39</v>
      </c>
      <c r="L4" s="3" t="n">
        <v>7.11</v>
      </c>
    </row>
    <row r="5" customFormat="false" ht="15" hidden="false" customHeight="true" outlineLevel="0" collapsed="false">
      <c r="A5" s="0" t="n">
        <v>2014</v>
      </c>
      <c r="B5" s="0" t="s">
        <v>21</v>
      </c>
      <c r="C5" s="0" t="s">
        <v>22</v>
      </c>
      <c r="D5" s="0" t="s">
        <v>23</v>
      </c>
      <c r="E5" s="3" t="n">
        <v>77</v>
      </c>
      <c r="F5" s="3" t="n">
        <v>249</v>
      </c>
      <c r="G5" s="3" t="n">
        <v>4.76</v>
      </c>
      <c r="H5" s="3" t="n">
        <v>18</v>
      </c>
      <c r="I5" s="3"/>
      <c r="J5" s="3"/>
      <c r="K5" s="3"/>
      <c r="L5" s="3"/>
    </row>
    <row r="6" customFormat="false" ht="15" hidden="false" customHeight="true" outlineLevel="0" collapsed="false">
      <c r="A6" s="0" t="n">
        <v>2014</v>
      </c>
      <c r="B6" s="0" t="s">
        <v>24</v>
      </c>
      <c r="C6" s="0" t="s">
        <v>25</v>
      </c>
      <c r="D6" s="0" t="s">
        <v>17</v>
      </c>
      <c r="E6" s="3" t="n">
        <v>78</v>
      </c>
      <c r="F6" s="3" t="n">
        <v>257</v>
      </c>
      <c r="G6" s="3" t="n">
        <v>4.69</v>
      </c>
      <c r="H6" s="3"/>
      <c r="I6" s="3" t="n">
        <v>38.5</v>
      </c>
      <c r="J6" s="3" t="n">
        <v>116</v>
      </c>
      <c r="K6" s="3"/>
      <c r="L6" s="3"/>
    </row>
    <row r="7" customFormat="false" ht="15" hidden="false" customHeight="true" outlineLevel="0" collapsed="false">
      <c r="A7" s="0" t="n">
        <v>2014</v>
      </c>
      <c r="B7" s="0" t="s">
        <v>26</v>
      </c>
      <c r="C7" s="0" t="s">
        <v>27</v>
      </c>
      <c r="D7" s="0" t="s">
        <v>28</v>
      </c>
      <c r="E7" s="3" t="n">
        <v>72</v>
      </c>
      <c r="F7" s="3" t="n">
        <v>212</v>
      </c>
      <c r="G7" s="3" t="n">
        <v>4.64</v>
      </c>
      <c r="H7" s="3" t="n">
        <v>14</v>
      </c>
      <c r="I7" s="3" t="n">
        <v>32</v>
      </c>
      <c r="J7" s="3" t="n">
        <v>111</v>
      </c>
      <c r="K7" s="3" t="n">
        <v>4.5</v>
      </c>
      <c r="L7" s="3" t="n">
        <v>7.55</v>
      </c>
    </row>
    <row r="8" customFormat="false" ht="15" hidden="false" customHeight="true" outlineLevel="0" collapsed="false">
      <c r="A8" s="0" t="n">
        <v>2014</v>
      </c>
      <c r="B8" s="0" t="s">
        <v>29</v>
      </c>
      <c r="C8" s="0" t="s">
        <v>30</v>
      </c>
      <c r="D8" s="0" t="s">
        <v>31</v>
      </c>
      <c r="E8" s="3" t="n">
        <v>69</v>
      </c>
      <c r="F8" s="3" t="n">
        <v>202</v>
      </c>
      <c r="G8" s="3" t="n">
        <v>4.43</v>
      </c>
      <c r="H8" s="3" t="n">
        <v>10</v>
      </c>
      <c r="I8" s="3" t="n">
        <v>37.5</v>
      </c>
      <c r="J8" s="3" t="n">
        <v>123</v>
      </c>
      <c r="K8" s="3" t="n">
        <v>4.21</v>
      </c>
      <c r="L8" s="3" t="n">
        <v>7</v>
      </c>
    </row>
    <row r="9" customFormat="false" ht="15" hidden="false" customHeight="true" outlineLevel="0" collapsed="false">
      <c r="A9" s="0" t="n">
        <v>2014</v>
      </c>
      <c r="B9" s="0" t="s">
        <v>32</v>
      </c>
      <c r="C9" s="0" t="s">
        <v>33</v>
      </c>
      <c r="D9" s="0" t="s">
        <v>34</v>
      </c>
      <c r="E9" s="3" t="n">
        <v>74.38</v>
      </c>
      <c r="F9" s="3" t="n">
        <v>223</v>
      </c>
      <c r="G9" s="3" t="n">
        <v>4.63</v>
      </c>
      <c r="H9" s="3" t="n">
        <v>13</v>
      </c>
      <c r="I9" s="3" t="n">
        <v>32</v>
      </c>
      <c r="J9" s="3" t="n">
        <v>121</v>
      </c>
      <c r="K9" s="3" t="n">
        <v>4.5</v>
      </c>
      <c r="L9" s="3" t="n">
        <v>7.15</v>
      </c>
    </row>
    <row r="10" customFormat="false" ht="15" hidden="false" customHeight="true" outlineLevel="0" collapsed="false">
      <c r="A10" s="0" t="n">
        <v>2014</v>
      </c>
      <c r="B10" s="0" t="s">
        <v>35</v>
      </c>
      <c r="C10" s="0" t="s">
        <v>30</v>
      </c>
      <c r="D10" s="0" t="s">
        <v>36</v>
      </c>
      <c r="E10" s="3" t="n">
        <v>73.25</v>
      </c>
      <c r="F10" s="3" t="n">
        <v>198</v>
      </c>
      <c r="G10" s="3" t="n">
        <v>4.55</v>
      </c>
      <c r="H10" s="3" t="n">
        <v>14</v>
      </c>
      <c r="I10" s="3" t="n">
        <v>31</v>
      </c>
      <c r="J10" s="3" t="n">
        <v>120</v>
      </c>
      <c r="K10" s="3" t="n">
        <v>4.5</v>
      </c>
      <c r="L10" s="3" t="n">
        <v>7.23</v>
      </c>
    </row>
    <row r="11" customFormat="false" ht="15" hidden="false" customHeight="true" outlineLevel="0" collapsed="false">
      <c r="A11" s="0" t="n">
        <v>2014</v>
      </c>
      <c r="B11" s="0" t="s">
        <v>37</v>
      </c>
      <c r="C11" s="0" t="s">
        <v>30</v>
      </c>
      <c r="D11" s="0" t="s">
        <v>38</v>
      </c>
      <c r="E11" s="3" t="n">
        <v>74.63</v>
      </c>
      <c r="F11" s="3" t="n">
        <v>220</v>
      </c>
      <c r="G11" s="3" t="n">
        <v>4.6</v>
      </c>
      <c r="H11" s="3"/>
      <c r="I11" s="3" t="n">
        <v>39</v>
      </c>
      <c r="J11" s="3" t="n">
        <v>126</v>
      </c>
      <c r="K11" s="3" t="n">
        <v>4</v>
      </c>
      <c r="L11" s="3" t="n">
        <v>7</v>
      </c>
    </row>
    <row r="12" customFormat="false" ht="15" hidden="false" customHeight="true" outlineLevel="0" collapsed="false">
      <c r="A12" s="0" t="n">
        <v>2014</v>
      </c>
      <c r="B12" s="0" t="s">
        <v>39</v>
      </c>
      <c r="C12" s="0" t="s">
        <v>40</v>
      </c>
      <c r="D12" s="0" t="s">
        <v>41</v>
      </c>
      <c r="E12" s="3" t="n">
        <v>70.38</v>
      </c>
      <c r="F12" s="3" t="n">
        <v>188</v>
      </c>
      <c r="G12" s="3" t="n">
        <v>4.5</v>
      </c>
      <c r="H12" s="3" t="n">
        <v>15</v>
      </c>
      <c r="I12" s="3" t="n">
        <v>35.5</v>
      </c>
      <c r="J12" s="3" t="n">
        <v>117</v>
      </c>
      <c r="K12" s="3" t="n">
        <v>4.27</v>
      </c>
      <c r="L12" s="3" t="n">
        <v>7.14</v>
      </c>
    </row>
    <row r="13" customFormat="false" ht="15" hidden="false" customHeight="true" outlineLevel="0" collapsed="false">
      <c r="A13" s="0" t="n">
        <v>2014</v>
      </c>
      <c r="B13" s="0" t="s">
        <v>42</v>
      </c>
      <c r="C13" s="0" t="s">
        <v>33</v>
      </c>
      <c r="D13" s="0" t="s">
        <v>43</v>
      </c>
      <c r="E13" s="3" t="n">
        <v>71.38</v>
      </c>
      <c r="F13" s="3" t="n">
        <v>230</v>
      </c>
      <c r="G13" s="3" t="n">
        <v>4.56</v>
      </c>
      <c r="H13" s="3"/>
      <c r="I13" s="3" t="n">
        <v>38</v>
      </c>
      <c r="J13" s="3" t="n">
        <v>128</v>
      </c>
      <c r="K13" s="3" t="n">
        <v>4.06</v>
      </c>
      <c r="L13" s="3" t="n">
        <v>7.27</v>
      </c>
    </row>
    <row r="14" customFormat="false" ht="15" hidden="false" customHeight="true" outlineLevel="0" collapsed="false">
      <c r="A14" s="0" t="n">
        <v>2014</v>
      </c>
      <c r="B14" s="0" t="s">
        <v>44</v>
      </c>
      <c r="C14" s="0" t="s">
        <v>25</v>
      </c>
      <c r="D14" s="0" t="s">
        <v>45</v>
      </c>
      <c r="E14" s="3" t="n">
        <v>76.88</v>
      </c>
      <c r="F14" s="3" t="n">
        <v>255</v>
      </c>
      <c r="G14" s="3" t="n">
        <v>4.66</v>
      </c>
      <c r="H14" s="3" t="n">
        <v>15</v>
      </c>
      <c r="I14" s="3" t="n">
        <v>34.5</v>
      </c>
      <c r="J14" s="3" t="n">
        <v>117</v>
      </c>
      <c r="K14" s="3" t="n">
        <v>4.19</v>
      </c>
      <c r="L14" s="3" t="n">
        <v>6.82</v>
      </c>
    </row>
    <row r="15" customFormat="false" ht="15" hidden="false" customHeight="true" outlineLevel="0" collapsed="false">
      <c r="A15" s="0" t="n">
        <v>2014</v>
      </c>
      <c r="B15" s="0" t="s">
        <v>46</v>
      </c>
      <c r="C15" s="0" t="s">
        <v>30</v>
      </c>
      <c r="D15" s="0" t="s">
        <v>47</v>
      </c>
      <c r="E15" s="3" t="n">
        <v>76.5</v>
      </c>
      <c r="F15" s="3" t="n">
        <v>235</v>
      </c>
      <c r="G15" s="3" t="n">
        <v>4.77</v>
      </c>
      <c r="H15" s="3"/>
      <c r="I15" s="3" t="n">
        <v>32.5</v>
      </c>
      <c r="J15" s="3"/>
      <c r="K15" s="3"/>
      <c r="L15" s="3"/>
    </row>
    <row r="16" customFormat="false" ht="15" hidden="false" customHeight="true" outlineLevel="0" collapsed="false">
      <c r="A16" s="0" t="n">
        <v>2014</v>
      </c>
      <c r="B16" s="0" t="s">
        <v>48</v>
      </c>
      <c r="C16" s="0" t="s">
        <v>25</v>
      </c>
      <c r="D16" s="0" t="s">
        <v>49</v>
      </c>
      <c r="E16" s="3" t="n">
        <v>72.38</v>
      </c>
      <c r="F16" s="3" t="n">
        <v>240</v>
      </c>
      <c r="G16" s="3" t="n">
        <v>4.74</v>
      </c>
      <c r="H16" s="3" t="n">
        <v>23</v>
      </c>
      <c r="I16" s="3" t="n">
        <v>31.5</v>
      </c>
      <c r="J16" s="3" t="n">
        <v>115</v>
      </c>
      <c r="K16" s="3" t="n">
        <v>4.45</v>
      </c>
      <c r="L16" s="3" t="n">
        <v>7.15</v>
      </c>
    </row>
    <row r="17" customFormat="false" ht="15" hidden="false" customHeight="true" outlineLevel="0" collapsed="false">
      <c r="A17" s="0" t="n">
        <v>2014</v>
      </c>
      <c r="B17" s="0" t="s">
        <v>50</v>
      </c>
      <c r="C17" s="0" t="s">
        <v>19</v>
      </c>
      <c r="D17" s="0" t="s">
        <v>34</v>
      </c>
      <c r="E17" s="3" t="n">
        <v>74.5</v>
      </c>
      <c r="F17" s="3" t="n">
        <v>308</v>
      </c>
      <c r="G17" s="3" t="n">
        <v>5.24</v>
      </c>
      <c r="H17" s="3" t="n">
        <v>20</v>
      </c>
      <c r="I17" s="3" t="n">
        <v>24.5</v>
      </c>
      <c r="J17" s="3" t="n">
        <v>101</v>
      </c>
      <c r="K17" s="3" t="n">
        <v>4.83</v>
      </c>
      <c r="L17" s="3" t="n">
        <v>7.93</v>
      </c>
    </row>
    <row r="18" customFormat="false" ht="15" hidden="false" customHeight="true" outlineLevel="0" collapsed="false">
      <c r="A18" s="0" t="n">
        <v>2014</v>
      </c>
      <c r="B18" s="0" t="s">
        <v>51</v>
      </c>
      <c r="C18" s="0" t="s">
        <v>40</v>
      </c>
      <c r="D18" s="0" t="s">
        <v>52</v>
      </c>
      <c r="E18" s="3" t="n">
        <v>71.63</v>
      </c>
      <c r="F18" s="3" t="n">
        <v>213</v>
      </c>
      <c r="G18" s="3" t="n">
        <v>4.59</v>
      </c>
      <c r="H18" s="3" t="n">
        <v>17</v>
      </c>
      <c r="I18" s="3" t="n">
        <v>35</v>
      </c>
      <c r="J18" s="3" t="n">
        <v>116</v>
      </c>
      <c r="K18" s="3" t="n">
        <v>4.13</v>
      </c>
      <c r="L18" s="3" t="n">
        <v>7.05</v>
      </c>
    </row>
    <row r="19" customFormat="false" ht="15" hidden="false" customHeight="true" outlineLevel="0" collapsed="false">
      <c r="A19" s="0" t="n">
        <v>2014</v>
      </c>
      <c r="B19" s="0" t="s">
        <v>53</v>
      </c>
      <c r="C19" s="0" t="s">
        <v>33</v>
      </c>
      <c r="D19" s="0" t="s">
        <v>54</v>
      </c>
      <c r="E19" s="3" t="n">
        <v>70.13</v>
      </c>
      <c r="F19" s="3" t="n">
        <v>225</v>
      </c>
      <c r="G19" s="3" t="n">
        <v>4.82</v>
      </c>
      <c r="H19" s="3" t="n">
        <v>20</v>
      </c>
      <c r="I19" s="3" t="n">
        <v>29.5</v>
      </c>
      <c r="J19" s="3" t="n">
        <v>104</v>
      </c>
      <c r="K19" s="3" t="n">
        <v>4.49</v>
      </c>
      <c r="L19" s="3" t="n">
        <v>7.24</v>
      </c>
    </row>
    <row r="20" customFormat="false" ht="15" hidden="false" customHeight="true" outlineLevel="0" collapsed="false">
      <c r="A20" s="0" t="n">
        <v>2014</v>
      </c>
      <c r="B20" s="0" t="s">
        <v>55</v>
      </c>
      <c r="C20" s="0" t="s">
        <v>56</v>
      </c>
      <c r="D20" s="0" t="s">
        <v>57</v>
      </c>
      <c r="E20" s="3" t="n">
        <v>77.75</v>
      </c>
      <c r="F20" s="3" t="n">
        <v>336</v>
      </c>
      <c r="G20" s="3" t="n">
        <v>5.3</v>
      </c>
      <c r="H20" s="3" t="n">
        <v>36</v>
      </c>
      <c r="I20" s="3" t="n">
        <v>24.5</v>
      </c>
      <c r="J20" s="3"/>
      <c r="K20" s="3"/>
      <c r="L20" s="3"/>
    </row>
    <row r="21" customFormat="false" ht="15" hidden="false" customHeight="true" outlineLevel="0" collapsed="false">
      <c r="A21" s="0" t="n">
        <v>2014</v>
      </c>
      <c r="B21" s="0" t="s">
        <v>58</v>
      </c>
      <c r="C21" s="0" t="s">
        <v>13</v>
      </c>
      <c r="D21" s="0" t="s">
        <v>59</v>
      </c>
      <c r="E21" s="3" t="n">
        <v>76.63</v>
      </c>
      <c r="F21" s="3" t="n">
        <v>258</v>
      </c>
      <c r="G21" s="3" t="n">
        <v>4.82</v>
      </c>
      <c r="H21" s="3" t="n">
        <v>28</v>
      </c>
      <c r="I21" s="3" t="n">
        <v>29.5</v>
      </c>
      <c r="J21" s="3" t="n">
        <v>115</v>
      </c>
      <c r="K21" s="3" t="n">
        <v>4.35</v>
      </c>
      <c r="L21" s="3" t="n">
        <v>7.38</v>
      </c>
    </row>
    <row r="22" customFormat="false" ht="15" hidden="false" customHeight="true" outlineLevel="0" collapsed="false">
      <c r="A22" s="0" t="n">
        <v>2014</v>
      </c>
      <c r="B22" s="0" t="s">
        <v>60</v>
      </c>
      <c r="C22" s="0" t="s">
        <v>30</v>
      </c>
      <c r="D22" s="0" t="s">
        <v>61</v>
      </c>
      <c r="E22" s="3" t="n">
        <v>70.63</v>
      </c>
      <c r="F22" s="3" t="n">
        <v>189</v>
      </c>
      <c r="G22" s="3" t="n">
        <v>4.56</v>
      </c>
      <c r="H22" s="3" t="n">
        <v>7</v>
      </c>
      <c r="I22" s="3" t="n">
        <v>36</v>
      </c>
      <c r="J22" s="3" t="n">
        <v>123</v>
      </c>
      <c r="K22" s="3" t="n">
        <v>4.33</v>
      </c>
      <c r="L22" s="3" t="n">
        <v>7.07</v>
      </c>
    </row>
    <row r="23" customFormat="false" ht="15" hidden="false" customHeight="true" outlineLevel="0" collapsed="false">
      <c r="A23" s="0" t="n">
        <v>2014</v>
      </c>
      <c r="B23" s="0" t="s">
        <v>62</v>
      </c>
      <c r="C23" s="0" t="s">
        <v>13</v>
      </c>
      <c r="D23" s="0" t="s">
        <v>63</v>
      </c>
      <c r="E23" s="3" t="n">
        <v>77.5</v>
      </c>
      <c r="F23" s="3" t="n">
        <v>262</v>
      </c>
      <c r="G23" s="3" t="n">
        <v>4.75</v>
      </c>
      <c r="H23" s="3" t="n">
        <v>20</v>
      </c>
      <c r="I23" s="3"/>
      <c r="J23" s="3"/>
      <c r="K23" s="3"/>
      <c r="L23" s="3"/>
    </row>
    <row r="24" customFormat="false" ht="15" hidden="false" customHeight="true" outlineLevel="0" collapsed="false">
      <c r="A24" s="0" t="n">
        <v>2014</v>
      </c>
      <c r="B24" s="0" t="s">
        <v>64</v>
      </c>
      <c r="C24" s="0" t="s">
        <v>65</v>
      </c>
      <c r="D24" s="0" t="s">
        <v>66</v>
      </c>
      <c r="E24" s="3" t="n">
        <v>73</v>
      </c>
      <c r="F24" s="3" t="n">
        <v>246</v>
      </c>
      <c r="G24" s="3" t="n">
        <v>4.66</v>
      </c>
      <c r="H24" s="3" t="n">
        <v>25</v>
      </c>
      <c r="I24" s="3" t="n">
        <v>30.5</v>
      </c>
      <c r="J24" s="3" t="n">
        <v>120</v>
      </c>
      <c r="K24" s="3" t="n">
        <v>4.07</v>
      </c>
      <c r="L24" s="3" t="n">
        <v>7.11</v>
      </c>
    </row>
    <row r="25" customFormat="false" ht="15" hidden="false" customHeight="true" outlineLevel="0" collapsed="false">
      <c r="A25" s="0" t="n">
        <v>2014</v>
      </c>
      <c r="B25" s="0" t="s">
        <v>67</v>
      </c>
      <c r="C25" s="0" t="s">
        <v>40</v>
      </c>
      <c r="D25" s="0" t="s">
        <v>68</v>
      </c>
      <c r="E25" s="3" t="n">
        <v>71.38</v>
      </c>
      <c r="F25" s="3" t="n">
        <v>197</v>
      </c>
      <c r="G25" s="3" t="n">
        <v>4.62</v>
      </c>
      <c r="H25" s="3" t="n">
        <v>11</v>
      </c>
      <c r="I25" s="3" t="n">
        <v>34.5</v>
      </c>
      <c r="J25" s="3" t="n">
        <v>123</v>
      </c>
      <c r="K25" s="3" t="n">
        <v>4.33</v>
      </c>
      <c r="L25" s="3" t="n">
        <v>7.04</v>
      </c>
    </row>
    <row r="26" customFormat="false" ht="15" hidden="false" customHeight="true" outlineLevel="0" collapsed="false">
      <c r="A26" s="0" t="n">
        <v>2014</v>
      </c>
      <c r="B26" s="0" t="s">
        <v>69</v>
      </c>
      <c r="C26" s="0" t="s">
        <v>40</v>
      </c>
      <c r="D26" s="0" t="s">
        <v>70</v>
      </c>
      <c r="E26" s="3" t="n">
        <v>70.75</v>
      </c>
      <c r="F26" s="3" t="n">
        <v>195</v>
      </c>
      <c r="G26" s="3" t="n">
        <v>4.63</v>
      </c>
      <c r="H26" s="3" t="n">
        <v>10</v>
      </c>
      <c r="I26" s="3" t="n">
        <v>40.5</v>
      </c>
      <c r="J26" s="3" t="n">
        <v>122</v>
      </c>
      <c r="K26" s="3" t="n">
        <v>4.38</v>
      </c>
      <c r="L26" s="3" t="n">
        <v>6.94</v>
      </c>
    </row>
    <row r="27" customFormat="false" ht="15" hidden="false" customHeight="true" outlineLevel="0" collapsed="false">
      <c r="A27" s="0" t="n">
        <v>2014</v>
      </c>
      <c r="B27" s="0" t="s">
        <v>71</v>
      </c>
      <c r="C27" s="0" t="s">
        <v>40</v>
      </c>
      <c r="D27" s="0" t="s">
        <v>72</v>
      </c>
      <c r="E27" s="3" t="n">
        <v>71.88</v>
      </c>
      <c r="F27" s="3" t="n">
        <v>195</v>
      </c>
      <c r="G27" s="3" t="n">
        <v>4.51</v>
      </c>
      <c r="H27" s="3" t="n">
        <v>13</v>
      </c>
      <c r="I27" s="3" t="n">
        <v>38</v>
      </c>
      <c r="J27" s="3" t="n">
        <v>127</v>
      </c>
      <c r="K27" s="3" t="n">
        <v>4</v>
      </c>
      <c r="L27" s="3" t="n">
        <v>6.75</v>
      </c>
    </row>
    <row r="28" customFormat="false" ht="15" hidden="false" customHeight="true" outlineLevel="0" collapsed="false">
      <c r="A28" s="0" t="n">
        <v>2014</v>
      </c>
      <c r="B28" s="0" t="s">
        <v>73</v>
      </c>
      <c r="C28" s="0" t="s">
        <v>30</v>
      </c>
      <c r="D28" s="0" t="s">
        <v>74</v>
      </c>
      <c r="E28" s="3" t="n">
        <v>73.25</v>
      </c>
      <c r="F28" s="3" t="n">
        <v>217</v>
      </c>
      <c r="G28" s="3" t="n">
        <v>4.52</v>
      </c>
      <c r="H28" s="3"/>
      <c r="I28" s="3" t="n">
        <v>36</v>
      </c>
      <c r="J28" s="3" t="n">
        <v>125</v>
      </c>
      <c r="K28" s="3" t="n">
        <v>4.18</v>
      </c>
      <c r="L28" s="3" t="n">
        <v>7.06</v>
      </c>
    </row>
    <row r="29" customFormat="false" ht="15" hidden="false" customHeight="true" outlineLevel="0" collapsed="false">
      <c r="A29" s="0" t="n">
        <v>2014</v>
      </c>
      <c r="B29" s="0" t="s">
        <v>75</v>
      </c>
      <c r="C29" s="0" t="s">
        <v>56</v>
      </c>
      <c r="D29" s="0" t="s">
        <v>76</v>
      </c>
      <c r="E29" s="3" t="n">
        <v>77</v>
      </c>
      <c r="F29" s="3" t="n">
        <v>315</v>
      </c>
      <c r="G29" s="3" t="n">
        <v>5.16</v>
      </c>
      <c r="H29" s="3" t="n">
        <v>25</v>
      </c>
      <c r="I29" s="3" t="n">
        <v>28</v>
      </c>
      <c r="J29" s="3" t="n">
        <v>108</v>
      </c>
      <c r="K29" s="3" t="n">
        <v>4.71</v>
      </c>
      <c r="L29" s="3" t="n">
        <v>7.92</v>
      </c>
    </row>
    <row r="30" customFormat="false" ht="15" hidden="false" customHeight="true" outlineLevel="0" collapsed="false">
      <c r="A30" s="0" t="n">
        <v>2014</v>
      </c>
      <c r="B30" s="0" t="s">
        <v>77</v>
      </c>
      <c r="C30" s="0" t="s">
        <v>33</v>
      </c>
      <c r="D30" s="0" t="s">
        <v>63</v>
      </c>
      <c r="E30" s="3" t="n">
        <v>69.5</v>
      </c>
      <c r="F30" s="3" t="n">
        <v>209</v>
      </c>
      <c r="G30" s="3" t="n">
        <v>4.49</v>
      </c>
      <c r="H30" s="3" t="n">
        <v>26</v>
      </c>
      <c r="I30" s="3" t="n">
        <v>35.5</v>
      </c>
      <c r="J30" s="3" t="n">
        <v>125</v>
      </c>
      <c r="K30" s="3" t="n">
        <v>4</v>
      </c>
      <c r="L30" s="3" t="n">
        <v>6.75</v>
      </c>
    </row>
    <row r="31" customFormat="false" ht="15" hidden="false" customHeight="true" outlineLevel="0" collapsed="false">
      <c r="A31" s="0" t="n">
        <v>2014</v>
      </c>
      <c r="B31" s="0" t="s">
        <v>78</v>
      </c>
      <c r="C31" s="0" t="s">
        <v>16</v>
      </c>
      <c r="D31" s="0" t="s">
        <v>79</v>
      </c>
      <c r="E31" s="3" t="n">
        <v>77</v>
      </c>
      <c r="F31" s="3" t="n">
        <v>232</v>
      </c>
      <c r="G31" s="3" t="n">
        <v>4.93</v>
      </c>
      <c r="H31" s="3"/>
      <c r="I31" s="3" t="n">
        <v>32.5</v>
      </c>
      <c r="J31" s="3" t="n">
        <v>114</v>
      </c>
      <c r="K31" s="3" t="n">
        <v>4.21</v>
      </c>
      <c r="L31" s="3" t="n">
        <v>7.08</v>
      </c>
    </row>
    <row r="32" customFormat="false" ht="15" hidden="false" customHeight="true" outlineLevel="0" collapsed="false">
      <c r="A32" s="0" t="n">
        <v>2014</v>
      </c>
      <c r="B32" s="0" t="s">
        <v>80</v>
      </c>
      <c r="C32" s="0" t="s">
        <v>25</v>
      </c>
      <c r="D32" s="0" t="s">
        <v>81</v>
      </c>
      <c r="E32" s="3" t="n">
        <v>74.13</v>
      </c>
      <c r="F32" s="3" t="n">
        <v>225</v>
      </c>
      <c r="G32" s="3" t="n">
        <v>4.66</v>
      </c>
      <c r="H32" s="3"/>
      <c r="I32" s="3"/>
      <c r="J32" s="3" t="n">
        <v>122</v>
      </c>
      <c r="K32" s="3" t="n">
        <v>4.3</v>
      </c>
      <c r="L32" s="3" t="n">
        <v>7.15</v>
      </c>
    </row>
    <row r="33" customFormat="false" ht="15" hidden="false" customHeight="true" outlineLevel="0" collapsed="false">
      <c r="A33" s="0" t="n">
        <v>2014</v>
      </c>
      <c r="B33" s="0" t="s">
        <v>82</v>
      </c>
      <c r="C33" s="0" t="s">
        <v>40</v>
      </c>
      <c r="D33" s="0" t="s">
        <v>83</v>
      </c>
      <c r="E33" s="3" t="n">
        <v>71.25</v>
      </c>
      <c r="F33" s="3" t="n">
        <v>194</v>
      </c>
      <c r="G33" s="3" t="n">
        <v>4.39</v>
      </c>
      <c r="H33" s="3" t="n">
        <v>17</v>
      </c>
      <c r="I33" s="3" t="n">
        <v>38.5</v>
      </c>
      <c r="J33" s="3" t="n">
        <v>123</v>
      </c>
      <c r="K33" s="3" t="n">
        <v>4.04</v>
      </c>
      <c r="L33" s="3"/>
    </row>
    <row r="34" customFormat="false" ht="15" hidden="false" customHeight="true" outlineLevel="0" collapsed="false">
      <c r="A34" s="0" t="n">
        <v>2014</v>
      </c>
      <c r="B34" s="0" t="s">
        <v>84</v>
      </c>
      <c r="C34" s="0" t="s">
        <v>30</v>
      </c>
      <c r="D34" s="0" t="s">
        <v>85</v>
      </c>
      <c r="E34" s="3" t="n">
        <v>69.75</v>
      </c>
      <c r="F34" s="3" t="n">
        <v>189</v>
      </c>
      <c r="G34" s="3" t="n">
        <v>4.33</v>
      </c>
      <c r="H34" s="3" t="n">
        <v>16</v>
      </c>
      <c r="I34" s="3" t="n">
        <v>36</v>
      </c>
      <c r="J34" s="3" t="n">
        <v>120</v>
      </c>
      <c r="K34" s="3" t="n">
        <v>3.81</v>
      </c>
      <c r="L34" s="3" t="n">
        <v>6.76</v>
      </c>
    </row>
    <row r="35" customFormat="false" ht="15" hidden="false" customHeight="true" outlineLevel="0" collapsed="false">
      <c r="A35" s="0" t="n">
        <v>2014</v>
      </c>
      <c r="B35" s="0" t="s">
        <v>86</v>
      </c>
      <c r="C35" s="0" t="s">
        <v>30</v>
      </c>
      <c r="D35" s="0" t="s">
        <v>87</v>
      </c>
      <c r="E35" s="3" t="n">
        <v>78</v>
      </c>
      <c r="F35" s="3" t="n">
        <v>225</v>
      </c>
      <c r="G35" s="3" t="n">
        <v>4.56</v>
      </c>
      <c r="H35" s="3" t="n">
        <v>21</v>
      </c>
      <c r="I35" s="3" t="n">
        <v>32.5</v>
      </c>
      <c r="J35" s="3"/>
      <c r="K35" s="3" t="n">
        <v>4.51</v>
      </c>
      <c r="L35" s="3" t="n">
        <v>7.33</v>
      </c>
    </row>
    <row r="36" customFormat="false" ht="15" hidden="false" customHeight="true" outlineLevel="0" collapsed="false">
      <c r="A36" s="0" t="n">
        <v>2014</v>
      </c>
      <c r="B36" s="0" t="s">
        <v>88</v>
      </c>
      <c r="C36" s="0" t="s">
        <v>40</v>
      </c>
      <c r="D36" s="0" t="s">
        <v>89</v>
      </c>
      <c r="E36" s="3" t="n">
        <v>71.5</v>
      </c>
      <c r="F36" s="3" t="n">
        <v>203</v>
      </c>
      <c r="G36" s="3" t="n">
        <v>4.41</v>
      </c>
      <c r="H36" s="3" t="n">
        <v>17</v>
      </c>
      <c r="I36" s="3" t="n">
        <v>32.5</v>
      </c>
      <c r="J36" s="3" t="n">
        <v>116</v>
      </c>
      <c r="K36" s="3" t="n">
        <v>4.27</v>
      </c>
      <c r="L36" s="3" t="n">
        <v>7.15</v>
      </c>
    </row>
    <row r="37" customFormat="false" ht="15" hidden="false" customHeight="true" outlineLevel="0" collapsed="false">
      <c r="A37" s="0" t="n">
        <v>2014</v>
      </c>
      <c r="B37" s="0" t="s">
        <v>90</v>
      </c>
      <c r="C37" s="0" t="s">
        <v>91</v>
      </c>
      <c r="D37" s="0" t="s">
        <v>36</v>
      </c>
      <c r="E37" s="3" t="n">
        <v>77.63</v>
      </c>
      <c r="F37" s="3" t="n">
        <v>311</v>
      </c>
      <c r="G37" s="3" t="n">
        <v>5.35</v>
      </c>
      <c r="H37" s="3" t="n">
        <v>30</v>
      </c>
      <c r="I37" s="3" t="n">
        <v>26.5</v>
      </c>
      <c r="J37" s="3" t="n">
        <v>99</v>
      </c>
      <c r="K37" s="3"/>
      <c r="L37" s="3"/>
    </row>
    <row r="38" customFormat="false" ht="15" hidden="false" customHeight="true" outlineLevel="0" collapsed="false">
      <c r="A38" s="0" t="n">
        <v>2014</v>
      </c>
      <c r="B38" s="0" t="s">
        <v>92</v>
      </c>
      <c r="C38" s="0" t="s">
        <v>91</v>
      </c>
      <c r="D38" s="0" t="s">
        <v>68</v>
      </c>
      <c r="E38" s="3" t="n">
        <v>75.25</v>
      </c>
      <c r="F38" s="3" t="n">
        <v>317</v>
      </c>
      <c r="G38" s="3" t="n">
        <v>5.09</v>
      </c>
      <c r="H38" s="3" t="n">
        <v>35</v>
      </c>
      <c r="I38" s="3" t="n">
        <v>29</v>
      </c>
      <c r="J38" s="3" t="n">
        <v>98</v>
      </c>
      <c r="K38" s="3" t="n">
        <v>4.83</v>
      </c>
      <c r="L38" s="3" t="n">
        <v>8.13</v>
      </c>
    </row>
    <row r="39" customFormat="false" ht="15" hidden="false" customHeight="true" outlineLevel="0" collapsed="false">
      <c r="A39" s="0" t="n">
        <v>2014</v>
      </c>
      <c r="B39" s="0" t="s">
        <v>93</v>
      </c>
      <c r="C39" s="0" t="s">
        <v>27</v>
      </c>
      <c r="D39" s="0" t="s">
        <v>94</v>
      </c>
      <c r="E39" s="3" t="n">
        <v>71.63</v>
      </c>
      <c r="F39" s="3" t="n">
        <v>199</v>
      </c>
      <c r="G39" s="3" t="n">
        <v>4.47</v>
      </c>
      <c r="H39" s="3" t="n">
        <v>25</v>
      </c>
      <c r="I39" s="3" t="n">
        <v>34</v>
      </c>
      <c r="J39" s="3" t="n">
        <v>116</v>
      </c>
      <c r="K39" s="3" t="n">
        <v>4.07</v>
      </c>
      <c r="L39" s="3" t="n">
        <v>6.9</v>
      </c>
    </row>
    <row r="40" customFormat="false" ht="15" hidden="false" customHeight="true" outlineLevel="0" collapsed="false">
      <c r="A40" s="0" t="n">
        <v>2014</v>
      </c>
      <c r="B40" s="0" t="s">
        <v>95</v>
      </c>
      <c r="C40" s="0" t="s">
        <v>30</v>
      </c>
      <c r="D40" s="0" t="s">
        <v>96</v>
      </c>
      <c r="E40" s="3" t="n">
        <v>69.38</v>
      </c>
      <c r="F40" s="3" t="n">
        <v>197</v>
      </c>
      <c r="G40" s="3" t="n">
        <v>4.45</v>
      </c>
      <c r="H40" s="3" t="n">
        <v>15</v>
      </c>
      <c r="I40" s="3" t="n">
        <v>39.5</v>
      </c>
      <c r="J40" s="3" t="n">
        <v>120</v>
      </c>
      <c r="K40" s="3" t="n">
        <v>3.95</v>
      </c>
      <c r="L40" s="3" t="n">
        <v>6.69</v>
      </c>
    </row>
    <row r="41" customFormat="false" ht="15" hidden="false" customHeight="true" outlineLevel="0" collapsed="false">
      <c r="A41" s="0" t="n">
        <v>2014</v>
      </c>
      <c r="B41" s="0" t="s">
        <v>97</v>
      </c>
      <c r="C41" s="0" t="s">
        <v>16</v>
      </c>
      <c r="D41" s="0" t="s">
        <v>98</v>
      </c>
      <c r="E41" s="3" t="n">
        <v>75.25</v>
      </c>
      <c r="F41" s="3" t="n">
        <v>228</v>
      </c>
      <c r="G41" s="3" t="n">
        <v>4.87</v>
      </c>
      <c r="H41" s="3"/>
      <c r="I41" s="3" t="n">
        <v>25.5</v>
      </c>
      <c r="J41" s="3" t="n">
        <v>108</v>
      </c>
      <c r="K41" s="3" t="n">
        <v>4.3</v>
      </c>
      <c r="L41" s="3" t="n">
        <v>7.22</v>
      </c>
    </row>
    <row r="42" customFormat="false" ht="15" hidden="false" customHeight="true" outlineLevel="0" collapsed="false">
      <c r="A42" s="0" t="n">
        <v>2014</v>
      </c>
      <c r="B42" s="0" t="s">
        <v>99</v>
      </c>
      <c r="C42" s="0" t="s">
        <v>13</v>
      </c>
      <c r="D42" s="0" t="s">
        <v>49</v>
      </c>
      <c r="E42" s="3" t="n">
        <v>77.5</v>
      </c>
      <c r="F42" s="3" t="n">
        <v>265</v>
      </c>
      <c r="G42" s="3" t="n">
        <v>4.76</v>
      </c>
      <c r="H42" s="3" t="n">
        <v>25</v>
      </c>
      <c r="I42" s="3" t="n">
        <v>31.5</v>
      </c>
      <c r="J42" s="3" t="n">
        <v>115</v>
      </c>
      <c r="K42" s="3" t="n">
        <v>4.26</v>
      </c>
      <c r="L42" s="3" t="n">
        <v>7.1</v>
      </c>
    </row>
    <row r="43" customFormat="false" ht="15" hidden="false" customHeight="true" outlineLevel="0" collapsed="false">
      <c r="A43" s="0" t="n">
        <v>2014</v>
      </c>
      <c r="B43" s="0" t="s">
        <v>100</v>
      </c>
      <c r="C43" s="0" t="s">
        <v>65</v>
      </c>
      <c r="D43" s="0" t="s">
        <v>17</v>
      </c>
      <c r="E43" s="3" t="n">
        <v>74</v>
      </c>
      <c r="F43" s="3" t="n">
        <v>234</v>
      </c>
      <c r="G43" s="3" t="n">
        <v>4.65</v>
      </c>
      <c r="H43" s="3"/>
      <c r="I43" s="3" t="n">
        <v>35</v>
      </c>
      <c r="J43" s="3" t="n">
        <v>116</v>
      </c>
      <c r="K43" s="3" t="n">
        <v>4.4</v>
      </c>
      <c r="L43" s="3" t="n">
        <v>7.3</v>
      </c>
    </row>
    <row r="44" customFormat="false" ht="15" hidden="false" customHeight="true" outlineLevel="0" collapsed="false">
      <c r="A44" s="0" t="n">
        <v>2014</v>
      </c>
      <c r="B44" s="0" t="s">
        <v>101</v>
      </c>
      <c r="C44" s="0" t="s">
        <v>102</v>
      </c>
      <c r="D44" s="0" t="s">
        <v>103</v>
      </c>
      <c r="E44" s="3" t="n">
        <v>71.13</v>
      </c>
      <c r="F44" s="3" t="n">
        <v>207</v>
      </c>
      <c r="G44" s="3" t="n">
        <v>4.58</v>
      </c>
      <c r="H44" s="3" t="n">
        <v>18</v>
      </c>
      <c r="I44" s="3" t="n">
        <v>34.5</v>
      </c>
      <c r="J44" s="3" t="n">
        <v>115</v>
      </c>
      <c r="K44" s="3"/>
      <c r="L44" s="3"/>
    </row>
    <row r="45" customFormat="false" ht="15" hidden="false" customHeight="true" outlineLevel="0" collapsed="false">
      <c r="A45" s="0" t="n">
        <v>2014</v>
      </c>
      <c r="B45" s="0" t="s">
        <v>104</v>
      </c>
      <c r="C45" s="0" t="s">
        <v>56</v>
      </c>
      <c r="D45" s="0" t="s">
        <v>105</v>
      </c>
      <c r="E45" s="3" t="n">
        <v>76.88</v>
      </c>
      <c r="F45" s="3" t="n">
        <v>323</v>
      </c>
      <c r="G45" s="3" t="n">
        <v>5.28</v>
      </c>
      <c r="H45" s="3" t="n">
        <v>26</v>
      </c>
      <c r="I45" s="3" t="n">
        <v>23.5</v>
      </c>
      <c r="J45" s="3" t="n">
        <v>97</v>
      </c>
      <c r="K45" s="3" t="n">
        <v>5</v>
      </c>
      <c r="L45" s="3" t="n">
        <v>8.24</v>
      </c>
    </row>
    <row r="46" customFormat="false" ht="15" hidden="false" customHeight="true" outlineLevel="0" collapsed="false">
      <c r="A46" s="0" t="n">
        <v>2014</v>
      </c>
      <c r="B46" s="0" t="s">
        <v>106</v>
      </c>
      <c r="C46" s="0" t="s">
        <v>19</v>
      </c>
      <c r="D46" s="0" t="s">
        <v>107</v>
      </c>
      <c r="E46" s="3" t="n">
        <v>74.13</v>
      </c>
      <c r="F46" s="3" t="n">
        <v>302</v>
      </c>
      <c r="G46" s="3" t="n">
        <v>4.91</v>
      </c>
      <c r="H46" s="3" t="n">
        <v>20</v>
      </c>
      <c r="I46" s="3" t="n">
        <v>26.5</v>
      </c>
      <c r="J46" s="3" t="n">
        <v>104</v>
      </c>
      <c r="K46" s="3" t="n">
        <v>4.58</v>
      </c>
      <c r="L46" s="3" t="n">
        <v>7.59</v>
      </c>
    </row>
    <row r="47" customFormat="false" ht="15" hidden="false" customHeight="true" outlineLevel="0" collapsed="false">
      <c r="A47" s="0" t="n">
        <v>2014</v>
      </c>
      <c r="B47" s="0" t="s">
        <v>108</v>
      </c>
      <c r="C47" s="0" t="s">
        <v>25</v>
      </c>
      <c r="D47" s="0" t="s">
        <v>109</v>
      </c>
      <c r="E47" s="3" t="n">
        <v>72.75</v>
      </c>
      <c r="F47" s="3" t="n">
        <v>250</v>
      </c>
      <c r="G47" s="3" t="n">
        <v>4.76</v>
      </c>
      <c r="H47" s="3" t="n">
        <v>23</v>
      </c>
      <c r="I47" s="3" t="n">
        <v>37.5</v>
      </c>
      <c r="J47" s="3" t="n">
        <v>122</v>
      </c>
      <c r="K47" s="3" t="n">
        <v>4.3</v>
      </c>
      <c r="L47" s="3" t="n">
        <v>7.25</v>
      </c>
    </row>
    <row r="48" customFormat="false" ht="15" hidden="false" customHeight="true" outlineLevel="0" collapsed="false">
      <c r="A48" s="0" t="n">
        <v>2014</v>
      </c>
      <c r="B48" s="0" t="s">
        <v>110</v>
      </c>
      <c r="C48" s="0" t="s">
        <v>33</v>
      </c>
      <c r="D48" s="0" t="s">
        <v>83</v>
      </c>
      <c r="E48" s="3" t="n">
        <v>71.88</v>
      </c>
      <c r="F48" s="3" t="n">
        <v>230</v>
      </c>
      <c r="G48" s="3" t="n">
        <v>4.62</v>
      </c>
      <c r="H48" s="3" t="n">
        <v>19</v>
      </c>
      <c r="I48" s="3" t="n">
        <v>34.5</v>
      </c>
      <c r="J48" s="3" t="n">
        <v>113</v>
      </c>
      <c r="K48" s="3"/>
      <c r="L48" s="3"/>
    </row>
    <row r="49" customFormat="false" ht="15" hidden="false" customHeight="true" outlineLevel="0" collapsed="false">
      <c r="A49" s="0" t="n">
        <v>2014</v>
      </c>
      <c r="B49" s="0" t="s">
        <v>111</v>
      </c>
      <c r="C49" s="0" t="s">
        <v>22</v>
      </c>
      <c r="D49" s="0" t="s">
        <v>45</v>
      </c>
      <c r="E49" s="3" t="n">
        <v>76</v>
      </c>
      <c r="F49" s="3" t="n">
        <v>252</v>
      </c>
      <c r="G49" s="3" t="n">
        <v>4.89</v>
      </c>
      <c r="H49" s="3" t="n">
        <v>14</v>
      </c>
      <c r="I49" s="3" t="n">
        <v>32</v>
      </c>
      <c r="J49" s="3" t="n">
        <v>108</v>
      </c>
      <c r="K49" s="3" t="n">
        <v>4.25</v>
      </c>
      <c r="L49" s="3" t="n">
        <v>7.08</v>
      </c>
    </row>
    <row r="50" customFormat="false" ht="15" hidden="false" customHeight="true" outlineLevel="0" collapsed="false">
      <c r="A50" s="0" t="n">
        <v>2014</v>
      </c>
      <c r="B50" s="0" t="s">
        <v>112</v>
      </c>
      <c r="C50" s="0" t="s">
        <v>56</v>
      </c>
      <c r="D50" s="0" t="s">
        <v>113</v>
      </c>
      <c r="E50" s="3" t="n">
        <v>75.88</v>
      </c>
      <c r="F50" s="3" t="n">
        <v>303</v>
      </c>
      <c r="G50" s="3" t="n">
        <v>5.21</v>
      </c>
      <c r="H50" s="3" t="n">
        <v>21</v>
      </c>
      <c r="I50" s="3" t="n">
        <v>29</v>
      </c>
      <c r="J50" s="3" t="n">
        <v>108</v>
      </c>
      <c r="K50" s="3" t="n">
        <v>4.4</v>
      </c>
      <c r="L50" s="3" t="n">
        <v>7.57</v>
      </c>
    </row>
    <row r="51" customFormat="false" ht="15" hidden="false" customHeight="true" outlineLevel="0" collapsed="false">
      <c r="A51" s="0" t="n">
        <v>2014</v>
      </c>
      <c r="B51" s="0" t="s">
        <v>114</v>
      </c>
      <c r="C51" s="0" t="s">
        <v>33</v>
      </c>
      <c r="D51" s="0" t="s">
        <v>115</v>
      </c>
      <c r="E51" s="3" t="n">
        <v>72</v>
      </c>
      <c r="F51" s="3" t="n">
        <v>214</v>
      </c>
      <c r="G51" s="3" t="n">
        <v>4.48</v>
      </c>
      <c r="H51" s="3" t="n">
        <v>17</v>
      </c>
      <c r="I51" s="3" t="n">
        <v>37.5</v>
      </c>
      <c r="J51" s="3" t="n">
        <v>125</v>
      </c>
      <c r="K51" s="3" t="n">
        <v>4.3</v>
      </c>
      <c r="L51" s="3" t="n">
        <v>7.16</v>
      </c>
    </row>
    <row r="52" customFormat="false" ht="15" hidden="false" customHeight="true" outlineLevel="0" collapsed="false">
      <c r="A52" s="0" t="n">
        <v>2014</v>
      </c>
      <c r="B52" s="0" t="s">
        <v>116</v>
      </c>
      <c r="C52" s="0" t="s">
        <v>65</v>
      </c>
      <c r="D52" s="0" t="s">
        <v>117</v>
      </c>
      <c r="E52" s="3" t="n">
        <v>71.5</v>
      </c>
      <c r="F52" s="3" t="n">
        <v>248</v>
      </c>
      <c r="G52" s="3" t="n">
        <v>4.83</v>
      </c>
      <c r="H52" s="3" t="n">
        <v>27</v>
      </c>
      <c r="I52" s="3" t="n">
        <v>31</v>
      </c>
      <c r="J52" s="3" t="n">
        <v>113</v>
      </c>
      <c r="K52" s="3" t="n">
        <v>4.27</v>
      </c>
      <c r="L52" s="3" t="n">
        <v>7.18</v>
      </c>
    </row>
    <row r="53" customFormat="false" ht="15" hidden="false" customHeight="true" outlineLevel="0" collapsed="false">
      <c r="A53" s="0" t="n">
        <v>2014</v>
      </c>
      <c r="B53" s="0" t="s">
        <v>118</v>
      </c>
      <c r="C53" s="0" t="s">
        <v>30</v>
      </c>
      <c r="D53" s="0" t="s">
        <v>41</v>
      </c>
      <c r="E53" s="3" t="n">
        <v>76</v>
      </c>
      <c r="F53" s="3" t="n">
        <v>206</v>
      </c>
      <c r="G53" s="3" t="n">
        <v>4.73</v>
      </c>
      <c r="H53" s="3" t="n">
        <v>12</v>
      </c>
      <c r="I53" s="3"/>
      <c r="J53" s="3"/>
      <c r="K53" s="3"/>
      <c r="L53" s="3"/>
    </row>
    <row r="54" customFormat="false" ht="15" hidden="false" customHeight="true" outlineLevel="0" collapsed="false">
      <c r="A54" s="0" t="n">
        <v>2014</v>
      </c>
      <c r="B54" s="0" t="s">
        <v>119</v>
      </c>
      <c r="C54" s="0" t="s">
        <v>40</v>
      </c>
      <c r="D54" s="0" t="s">
        <v>120</v>
      </c>
      <c r="E54" s="3" t="n">
        <v>69.88</v>
      </c>
      <c r="F54" s="3" t="n">
        <v>202</v>
      </c>
      <c r="G54" s="3" t="n">
        <v>4.54</v>
      </c>
      <c r="H54" s="3" t="n">
        <v>15</v>
      </c>
      <c r="I54" s="3"/>
      <c r="J54" s="3"/>
      <c r="K54" s="3"/>
      <c r="L54" s="3"/>
    </row>
    <row r="55" customFormat="false" ht="15" hidden="false" customHeight="true" outlineLevel="0" collapsed="false">
      <c r="A55" s="0" t="n">
        <v>2014</v>
      </c>
      <c r="B55" s="0" t="s">
        <v>121</v>
      </c>
      <c r="C55" s="0" t="s">
        <v>22</v>
      </c>
      <c r="D55" s="0" t="s">
        <v>122</v>
      </c>
      <c r="E55" s="3" t="n">
        <v>73</v>
      </c>
      <c r="F55" s="3" t="n">
        <v>266</v>
      </c>
      <c r="G55" s="3" t="n">
        <v>4.71</v>
      </c>
      <c r="H55" s="3" t="n">
        <v>28</v>
      </c>
      <c r="I55" s="3" t="n">
        <v>37</v>
      </c>
      <c r="J55" s="3" t="n">
        <v>121</v>
      </c>
      <c r="K55" s="3" t="n">
        <v>4.46</v>
      </c>
      <c r="L55" s="3" t="n">
        <v>7.55</v>
      </c>
    </row>
    <row r="56" customFormat="false" ht="15" hidden="false" customHeight="true" outlineLevel="0" collapsed="false">
      <c r="A56" s="0" t="n">
        <v>2014</v>
      </c>
      <c r="B56" s="0" t="s">
        <v>123</v>
      </c>
      <c r="C56" s="0" t="s">
        <v>91</v>
      </c>
      <c r="D56" s="0" t="s">
        <v>72</v>
      </c>
      <c r="E56" s="3" t="n">
        <v>74.63</v>
      </c>
      <c r="F56" s="3" t="n">
        <v>310</v>
      </c>
      <c r="G56" s="3" t="n">
        <v>5.5</v>
      </c>
      <c r="H56" s="3" t="n">
        <v>29</v>
      </c>
      <c r="I56" s="3"/>
      <c r="J56" s="3"/>
      <c r="K56" s="3"/>
      <c r="L56" s="3"/>
    </row>
    <row r="57" customFormat="false" ht="15" hidden="false" customHeight="true" outlineLevel="0" collapsed="false">
      <c r="A57" s="0" t="n">
        <v>2014</v>
      </c>
      <c r="B57" s="0" t="s">
        <v>124</v>
      </c>
      <c r="C57" s="0" t="s">
        <v>65</v>
      </c>
      <c r="D57" s="0" t="s">
        <v>125</v>
      </c>
      <c r="E57" s="3" t="n">
        <v>75.13</v>
      </c>
      <c r="F57" s="3" t="n">
        <v>240</v>
      </c>
      <c r="G57" s="3" t="n">
        <v>4.74</v>
      </c>
      <c r="H57" s="3"/>
      <c r="I57" s="3" t="n">
        <v>33.5</v>
      </c>
      <c r="J57" s="3" t="n">
        <v>114</v>
      </c>
      <c r="K57" s="3"/>
      <c r="L57" s="3"/>
    </row>
    <row r="58" customFormat="false" ht="15" hidden="false" customHeight="true" outlineLevel="0" collapsed="false">
      <c r="A58" s="0" t="n">
        <v>2014</v>
      </c>
      <c r="B58" s="0" t="s">
        <v>126</v>
      </c>
      <c r="C58" s="0" t="s">
        <v>25</v>
      </c>
      <c r="D58" s="0" t="s">
        <v>49</v>
      </c>
      <c r="E58" s="3" t="n">
        <v>73.75</v>
      </c>
      <c r="F58" s="3" t="n">
        <v>233</v>
      </c>
      <c r="G58" s="3" t="n">
        <v>4.72</v>
      </c>
      <c r="H58" s="3" t="n">
        <v>16</v>
      </c>
      <c r="I58" s="3" t="n">
        <v>32</v>
      </c>
      <c r="J58" s="3" t="n">
        <v>122</v>
      </c>
      <c r="K58" s="3"/>
      <c r="L58" s="3"/>
    </row>
    <row r="59" customFormat="false" ht="15" hidden="false" customHeight="true" outlineLevel="0" collapsed="false">
      <c r="A59" s="0" t="n">
        <v>2014</v>
      </c>
      <c r="B59" s="0" t="s">
        <v>127</v>
      </c>
      <c r="C59" s="0" t="s">
        <v>30</v>
      </c>
      <c r="D59" s="0" t="s">
        <v>128</v>
      </c>
      <c r="E59" s="3" t="n">
        <v>75.88</v>
      </c>
      <c r="F59" s="3" t="n">
        <v>223</v>
      </c>
      <c r="G59" s="3" t="n">
        <v>4.65</v>
      </c>
      <c r="H59" s="3" t="n">
        <v>13</v>
      </c>
      <c r="I59" s="3" t="n">
        <v>27.5</v>
      </c>
      <c r="J59" s="3" t="n">
        <v>108</v>
      </c>
      <c r="K59" s="3" t="n">
        <v>4.2</v>
      </c>
      <c r="L59" s="3" t="n">
        <v>6.89</v>
      </c>
    </row>
    <row r="60" customFormat="false" ht="15" hidden="false" customHeight="true" outlineLevel="0" collapsed="false">
      <c r="A60" s="0" t="n">
        <v>2014</v>
      </c>
      <c r="B60" s="0" t="s">
        <v>129</v>
      </c>
      <c r="C60" s="0" t="s">
        <v>30</v>
      </c>
      <c r="D60" s="0" t="s">
        <v>130</v>
      </c>
      <c r="E60" s="3" t="n">
        <v>74.5</v>
      </c>
      <c r="F60" s="3" t="n">
        <v>215</v>
      </c>
      <c r="G60" s="3" t="n">
        <v>4.52</v>
      </c>
      <c r="H60" s="3" t="n">
        <v>23</v>
      </c>
      <c r="I60" s="3"/>
      <c r="J60" s="3"/>
      <c r="K60" s="3"/>
      <c r="L60" s="3"/>
    </row>
    <row r="61" customFormat="false" ht="15" hidden="false" customHeight="true" outlineLevel="0" collapsed="false">
      <c r="A61" s="0" t="n">
        <v>2014</v>
      </c>
      <c r="B61" s="0" t="s">
        <v>131</v>
      </c>
      <c r="C61" s="0" t="s">
        <v>132</v>
      </c>
      <c r="D61" s="0" t="s">
        <v>17</v>
      </c>
      <c r="E61" s="3" t="n">
        <v>74.5</v>
      </c>
      <c r="F61" s="3" t="n">
        <v>216</v>
      </c>
      <c r="G61" s="3" t="n">
        <v>4.89</v>
      </c>
      <c r="H61" s="3"/>
      <c r="I61" s="3" t="n">
        <v>27</v>
      </c>
      <c r="J61" s="3"/>
      <c r="K61" s="3"/>
      <c r="L61" s="3"/>
    </row>
    <row r="62" customFormat="false" ht="15" hidden="false" customHeight="true" outlineLevel="0" collapsed="false">
      <c r="A62" s="0" t="n">
        <v>2014</v>
      </c>
      <c r="B62" s="0" t="s">
        <v>133</v>
      </c>
      <c r="C62" s="0" t="s">
        <v>13</v>
      </c>
      <c r="D62" s="0" t="s">
        <v>81</v>
      </c>
      <c r="E62" s="3" t="n">
        <v>75.88</v>
      </c>
      <c r="F62" s="3" t="n">
        <v>242</v>
      </c>
      <c r="G62" s="3" t="n">
        <v>4.61</v>
      </c>
      <c r="H62" s="3" t="n">
        <v>15</v>
      </c>
      <c r="I62" s="3" t="n">
        <v>39</v>
      </c>
      <c r="J62" s="3" t="n">
        <v>127</v>
      </c>
      <c r="K62" s="3"/>
      <c r="L62" s="3"/>
    </row>
    <row r="63" customFormat="false" ht="15" hidden="false" customHeight="true" outlineLevel="0" collapsed="false">
      <c r="A63" s="0" t="n">
        <v>2014</v>
      </c>
      <c r="B63" s="0" t="s">
        <v>134</v>
      </c>
      <c r="C63" s="0" t="s">
        <v>16</v>
      </c>
      <c r="D63" s="0" t="s">
        <v>96</v>
      </c>
      <c r="E63" s="3" t="n">
        <v>72.38</v>
      </c>
      <c r="F63" s="3" t="n">
        <v>206</v>
      </c>
      <c r="G63" s="3" t="n">
        <v>4.66</v>
      </c>
      <c r="H63" s="3"/>
      <c r="I63" s="3" t="n">
        <v>34</v>
      </c>
      <c r="J63" s="3" t="n">
        <v>115</v>
      </c>
      <c r="K63" s="3" t="n">
        <v>4.33</v>
      </c>
      <c r="L63" s="3" t="n">
        <v>7.07</v>
      </c>
    </row>
    <row r="64" customFormat="false" ht="15" hidden="false" customHeight="true" outlineLevel="0" collapsed="false">
      <c r="A64" s="0" t="n">
        <v>2014</v>
      </c>
      <c r="B64" s="0" t="s">
        <v>135</v>
      </c>
      <c r="C64" s="0" t="s">
        <v>91</v>
      </c>
      <c r="D64" s="0" t="s">
        <v>49</v>
      </c>
      <c r="E64" s="3" t="n">
        <v>76.13</v>
      </c>
      <c r="F64" s="3" t="n">
        <v>298</v>
      </c>
      <c r="G64" s="3" t="n">
        <v>5.3</v>
      </c>
      <c r="H64" s="3" t="n">
        <v>21</v>
      </c>
      <c r="I64" s="3" t="n">
        <v>25</v>
      </c>
      <c r="J64" s="3" t="n">
        <v>101</v>
      </c>
      <c r="K64" s="3" t="n">
        <v>4.61</v>
      </c>
      <c r="L64" s="3" t="n">
        <v>7.44</v>
      </c>
    </row>
    <row r="65" customFormat="false" ht="15" hidden="false" customHeight="true" outlineLevel="0" collapsed="false">
      <c r="A65" s="0" t="n">
        <v>2014</v>
      </c>
      <c r="B65" s="0" t="s">
        <v>136</v>
      </c>
      <c r="C65" s="0" t="s">
        <v>30</v>
      </c>
      <c r="D65" s="0" t="s">
        <v>83</v>
      </c>
      <c r="E65" s="3" t="n">
        <v>71.38</v>
      </c>
      <c r="F65" s="3" t="n">
        <v>178</v>
      </c>
      <c r="G65" s="3" t="n">
        <v>4.51</v>
      </c>
      <c r="H65" s="3"/>
      <c r="I65" s="3" t="n">
        <v>33</v>
      </c>
      <c r="J65" s="3" t="n">
        <v>115</v>
      </c>
      <c r="K65" s="3" t="n">
        <v>4.22</v>
      </c>
      <c r="L65" s="3" t="n">
        <v>7.16</v>
      </c>
    </row>
    <row r="66" customFormat="false" ht="15" hidden="false" customHeight="true" outlineLevel="0" collapsed="false">
      <c r="A66" s="0" t="n">
        <v>2014</v>
      </c>
      <c r="B66" s="0" t="s">
        <v>137</v>
      </c>
      <c r="C66" s="0" t="s">
        <v>138</v>
      </c>
      <c r="D66" s="0" t="s">
        <v>83</v>
      </c>
      <c r="E66" s="3" t="n">
        <v>74.63</v>
      </c>
      <c r="F66" s="3" t="n">
        <v>296</v>
      </c>
      <c r="G66" s="3" t="n">
        <v>5.24</v>
      </c>
      <c r="H66" s="3" t="n">
        <v>36</v>
      </c>
      <c r="I66" s="3" t="n">
        <v>27</v>
      </c>
      <c r="J66" s="3"/>
      <c r="K66" s="3"/>
      <c r="L66" s="3"/>
    </row>
    <row r="67" customFormat="false" ht="15" hidden="false" customHeight="true" outlineLevel="0" collapsed="false">
      <c r="A67" s="0" t="n">
        <v>2014</v>
      </c>
      <c r="B67" s="0" t="s">
        <v>139</v>
      </c>
      <c r="C67" s="0" t="s">
        <v>27</v>
      </c>
      <c r="D67" s="0" t="s">
        <v>34</v>
      </c>
      <c r="E67" s="3" t="n">
        <v>72.63</v>
      </c>
      <c r="F67" s="3" t="n">
        <v>217</v>
      </c>
      <c r="G67" s="3" t="n">
        <v>4.65</v>
      </c>
      <c r="H67" s="3" t="n">
        <v>12</v>
      </c>
      <c r="I67" s="3" t="n">
        <v>32.5</v>
      </c>
      <c r="J67" s="3" t="n">
        <v>117</v>
      </c>
      <c r="K67" s="3" t="n">
        <v>4.35</v>
      </c>
      <c r="L67" s="3" t="n">
        <v>7.15</v>
      </c>
    </row>
    <row r="68" customFormat="false" ht="15" hidden="false" customHeight="true" outlineLevel="0" collapsed="false">
      <c r="A68" s="0" t="n">
        <v>2014</v>
      </c>
      <c r="B68" s="0" t="s">
        <v>140</v>
      </c>
      <c r="C68" s="0" t="s">
        <v>13</v>
      </c>
      <c r="D68" s="0" t="s">
        <v>141</v>
      </c>
      <c r="E68" s="3" t="n">
        <v>77.88</v>
      </c>
      <c r="F68" s="3" t="n">
        <v>260</v>
      </c>
      <c r="G68" s="3" t="n">
        <v>4.89</v>
      </c>
      <c r="H68" s="3"/>
      <c r="I68" s="3" t="n">
        <v>33.5</v>
      </c>
      <c r="J68" s="3" t="n">
        <v>120</v>
      </c>
      <c r="K68" s="3" t="n">
        <v>4.44</v>
      </c>
      <c r="L68" s="3" t="n">
        <v>7.42</v>
      </c>
    </row>
    <row r="69" customFormat="false" ht="15" hidden="false" customHeight="true" outlineLevel="0" collapsed="false">
      <c r="A69" s="0" t="n">
        <v>2014</v>
      </c>
      <c r="B69" s="0" t="s">
        <v>142</v>
      </c>
      <c r="C69" s="0" t="s">
        <v>91</v>
      </c>
      <c r="D69" s="0" t="s">
        <v>28</v>
      </c>
      <c r="E69" s="3" t="n">
        <v>76.75</v>
      </c>
      <c r="F69" s="3" t="n">
        <v>329</v>
      </c>
      <c r="G69" s="3" t="n">
        <v>5.36</v>
      </c>
      <c r="H69" s="3" t="n">
        <v>25</v>
      </c>
      <c r="I69" s="3" t="n">
        <v>25.5</v>
      </c>
      <c r="J69" s="3" t="n">
        <v>90</v>
      </c>
      <c r="K69" s="3" t="n">
        <v>4.83</v>
      </c>
      <c r="L69" s="3" t="n">
        <v>7.7</v>
      </c>
    </row>
    <row r="70" customFormat="false" ht="15" hidden="false" customHeight="true" outlineLevel="0" collapsed="false">
      <c r="A70" s="0" t="n">
        <v>2014</v>
      </c>
      <c r="B70" s="0" t="s">
        <v>143</v>
      </c>
      <c r="C70" s="0" t="s">
        <v>56</v>
      </c>
      <c r="D70" s="0" t="s">
        <v>17</v>
      </c>
      <c r="E70" s="3" t="n">
        <v>78.75</v>
      </c>
      <c r="F70" s="3" t="n">
        <v>322</v>
      </c>
      <c r="G70" s="3" t="n">
        <v>5.59</v>
      </c>
      <c r="H70" s="3" t="n">
        <v>21</v>
      </c>
      <c r="I70" s="3" t="n">
        <v>27.5</v>
      </c>
      <c r="J70" s="3" t="n">
        <v>96</v>
      </c>
      <c r="K70" s="3" t="n">
        <v>4.84</v>
      </c>
      <c r="L70" s="3" t="n">
        <v>7.71</v>
      </c>
    </row>
    <row r="71" customFormat="false" ht="15" hidden="false" customHeight="true" outlineLevel="0" collapsed="false">
      <c r="A71" s="0" t="n">
        <v>2014</v>
      </c>
      <c r="B71" s="0" t="s">
        <v>144</v>
      </c>
      <c r="C71" s="0" t="s">
        <v>91</v>
      </c>
      <c r="D71" s="0" t="s">
        <v>145</v>
      </c>
      <c r="E71" s="3" t="n">
        <v>75.63</v>
      </c>
      <c r="F71" s="3" t="n">
        <v>313</v>
      </c>
      <c r="G71" s="3" t="n">
        <v>5.42</v>
      </c>
      <c r="H71" s="3" t="n">
        <v>23</v>
      </c>
      <c r="I71" s="3" t="n">
        <v>24</v>
      </c>
      <c r="J71" s="3" t="n">
        <v>100</v>
      </c>
      <c r="K71" s="3" t="n">
        <v>4.89</v>
      </c>
      <c r="L71" s="3" t="n">
        <v>8.14</v>
      </c>
    </row>
    <row r="72" customFormat="false" ht="15" hidden="false" customHeight="true" outlineLevel="0" collapsed="false">
      <c r="A72" s="0" t="n">
        <v>2014</v>
      </c>
      <c r="B72" s="0" t="s">
        <v>146</v>
      </c>
      <c r="C72" s="0" t="s">
        <v>30</v>
      </c>
      <c r="D72" s="0" t="s">
        <v>103</v>
      </c>
      <c r="E72" s="3" t="n">
        <v>71</v>
      </c>
      <c r="F72" s="3" t="n">
        <v>184</v>
      </c>
      <c r="G72" s="3" t="n">
        <v>4.5</v>
      </c>
      <c r="H72" s="3" t="n">
        <v>12</v>
      </c>
      <c r="I72" s="3" t="n">
        <v>40</v>
      </c>
      <c r="J72" s="3" t="n">
        <v>120</v>
      </c>
      <c r="K72" s="3" t="n">
        <v>3.9</v>
      </c>
      <c r="L72" s="3" t="n">
        <v>6.53</v>
      </c>
    </row>
    <row r="73" customFormat="false" ht="15" hidden="false" customHeight="true" outlineLevel="0" collapsed="false">
      <c r="A73" s="0" t="n">
        <v>2014</v>
      </c>
      <c r="B73" s="0" t="s">
        <v>147</v>
      </c>
      <c r="C73" s="0" t="s">
        <v>33</v>
      </c>
      <c r="D73" s="0" t="s">
        <v>148</v>
      </c>
      <c r="E73" s="3" t="n">
        <v>71</v>
      </c>
      <c r="F73" s="3" t="n">
        <v>222</v>
      </c>
      <c r="G73" s="3" t="n">
        <v>4.45</v>
      </c>
      <c r="H73" s="3" t="n">
        <v>16</v>
      </c>
      <c r="I73" s="3" t="n">
        <v>35.5</v>
      </c>
      <c r="J73" s="3" t="n">
        <v>121</v>
      </c>
      <c r="K73" s="3" t="n">
        <v>4.25</v>
      </c>
      <c r="L73" s="3" t="n">
        <v>7.37</v>
      </c>
    </row>
    <row r="74" customFormat="false" ht="15" hidden="false" customHeight="true" outlineLevel="0" collapsed="false">
      <c r="A74" s="0" t="n">
        <v>2014</v>
      </c>
      <c r="B74" s="0" t="s">
        <v>149</v>
      </c>
      <c r="C74" s="0" t="s">
        <v>19</v>
      </c>
      <c r="D74" s="0" t="s">
        <v>57</v>
      </c>
      <c r="E74" s="3" t="n">
        <v>78.75</v>
      </c>
      <c r="F74" s="3" t="n">
        <v>352</v>
      </c>
      <c r="G74" s="3" t="n">
        <v>5.18</v>
      </c>
      <c r="H74" s="3" t="n">
        <v>27</v>
      </c>
      <c r="I74" s="3" t="n">
        <v>20.5</v>
      </c>
      <c r="J74" s="3" t="n">
        <v>104</v>
      </c>
      <c r="K74" s="3"/>
      <c r="L74" s="3"/>
    </row>
    <row r="75" customFormat="false" ht="15" hidden="false" customHeight="true" outlineLevel="0" collapsed="false">
      <c r="A75" s="0" t="n">
        <v>2014</v>
      </c>
      <c r="B75" s="0" t="s">
        <v>150</v>
      </c>
      <c r="C75" s="0" t="s">
        <v>27</v>
      </c>
      <c r="D75" s="0" t="s">
        <v>128</v>
      </c>
      <c r="E75" s="3" t="n">
        <v>73.38</v>
      </c>
      <c r="F75" s="3" t="n">
        <v>205</v>
      </c>
      <c r="G75" s="3" t="n">
        <v>4.67</v>
      </c>
      <c r="H75" s="3" t="n">
        <v>13</v>
      </c>
      <c r="I75" s="3" t="n">
        <v>32</v>
      </c>
      <c r="J75" s="3" t="n">
        <v>113</v>
      </c>
      <c r="K75" s="3" t="n">
        <v>3.95</v>
      </c>
      <c r="L75" s="3" t="n">
        <v>6.47</v>
      </c>
    </row>
    <row r="76" customFormat="false" ht="15" hidden="false" customHeight="true" outlineLevel="0" collapsed="false">
      <c r="A76" s="0" t="n">
        <v>2014</v>
      </c>
      <c r="B76" s="0" t="s">
        <v>151</v>
      </c>
      <c r="C76" s="0" t="s">
        <v>19</v>
      </c>
      <c r="D76" s="0" t="s">
        <v>38</v>
      </c>
      <c r="E76" s="3" t="n">
        <v>75.75</v>
      </c>
      <c r="F76" s="3" t="n">
        <v>322</v>
      </c>
      <c r="G76" s="3" t="n">
        <v>5.35</v>
      </c>
      <c r="H76" s="3" t="n">
        <v>25</v>
      </c>
      <c r="I76" s="3" t="n">
        <v>27.5</v>
      </c>
      <c r="J76" s="3" t="n">
        <v>100</v>
      </c>
      <c r="K76" s="3" t="n">
        <v>4.78</v>
      </c>
      <c r="L76" s="3" t="n">
        <v>7.73</v>
      </c>
    </row>
    <row r="77" customFormat="false" ht="15" hidden="false" customHeight="true" outlineLevel="0" collapsed="false">
      <c r="A77" s="0" t="n">
        <v>2014</v>
      </c>
      <c r="B77" s="0" t="s">
        <v>152</v>
      </c>
      <c r="C77" s="0" t="s">
        <v>40</v>
      </c>
      <c r="D77" s="0" t="s">
        <v>74</v>
      </c>
      <c r="E77" s="3" t="n">
        <v>70.88</v>
      </c>
      <c r="F77" s="3" t="n">
        <v>199</v>
      </c>
      <c r="G77" s="3" t="n">
        <v>4.52</v>
      </c>
      <c r="H77" s="3" t="n">
        <v>15</v>
      </c>
      <c r="I77" s="3"/>
      <c r="J77" s="3"/>
      <c r="K77" s="3"/>
      <c r="L77" s="3"/>
    </row>
    <row r="78" customFormat="false" ht="15" hidden="false" customHeight="true" outlineLevel="0" collapsed="false">
      <c r="A78" s="0" t="n">
        <v>2014</v>
      </c>
      <c r="B78" s="0" t="s">
        <v>153</v>
      </c>
      <c r="C78" s="0" t="s">
        <v>30</v>
      </c>
      <c r="D78" s="0" t="s">
        <v>154</v>
      </c>
      <c r="E78" s="3" t="n">
        <v>72.88</v>
      </c>
      <c r="F78" s="3" t="n">
        <v>212</v>
      </c>
      <c r="G78" s="3" t="n">
        <v>4.56</v>
      </c>
      <c r="H78" s="3" t="n">
        <v>14</v>
      </c>
      <c r="I78" s="3" t="n">
        <v>39.5</v>
      </c>
      <c r="J78" s="3" t="n">
        <v>123</v>
      </c>
      <c r="K78" s="3" t="n">
        <v>4.3</v>
      </c>
      <c r="L78" s="3" t="n">
        <v>6.82</v>
      </c>
    </row>
    <row r="79" customFormat="false" ht="15" hidden="false" customHeight="true" outlineLevel="0" collapsed="false">
      <c r="A79" s="0" t="n">
        <v>2014</v>
      </c>
      <c r="B79" s="0" t="s">
        <v>155</v>
      </c>
      <c r="C79" s="0" t="s">
        <v>16</v>
      </c>
      <c r="D79" s="0" t="s">
        <v>70</v>
      </c>
      <c r="E79" s="3" t="n">
        <v>73.63</v>
      </c>
      <c r="F79" s="3" t="n">
        <v>212</v>
      </c>
      <c r="G79" s="3" t="n">
        <v>4.99</v>
      </c>
      <c r="H79" s="3"/>
      <c r="I79" s="3" t="n">
        <v>28</v>
      </c>
      <c r="J79" s="3" t="n">
        <v>102</v>
      </c>
      <c r="K79" s="3" t="n">
        <v>4.5</v>
      </c>
      <c r="L79" s="3" t="n">
        <v>7.55</v>
      </c>
    </row>
    <row r="80" customFormat="false" ht="15" hidden="false" customHeight="true" outlineLevel="0" collapsed="false">
      <c r="A80" s="0" t="n">
        <v>2014</v>
      </c>
      <c r="B80" s="0" t="s">
        <v>156</v>
      </c>
      <c r="C80" s="0" t="s">
        <v>33</v>
      </c>
      <c r="D80" s="0" t="s">
        <v>157</v>
      </c>
      <c r="E80" s="3" t="n">
        <v>71.13</v>
      </c>
      <c r="F80" s="3" t="n">
        <v>224</v>
      </c>
      <c r="G80" s="3" t="n">
        <v>4.72</v>
      </c>
      <c r="H80" s="3"/>
      <c r="I80" s="3" t="n">
        <v>36.5</v>
      </c>
      <c r="J80" s="3" t="n">
        <v>120</v>
      </c>
      <c r="K80" s="3"/>
      <c r="L80" s="3" t="n">
        <v>6.9</v>
      </c>
    </row>
    <row r="81" customFormat="false" ht="15" hidden="false" customHeight="true" outlineLevel="0" collapsed="false">
      <c r="A81" s="0" t="n">
        <v>2014</v>
      </c>
      <c r="B81" s="0" t="s">
        <v>158</v>
      </c>
      <c r="C81" s="0" t="s">
        <v>91</v>
      </c>
      <c r="D81" s="0" t="s">
        <v>105</v>
      </c>
      <c r="E81" s="3" t="n">
        <v>78</v>
      </c>
      <c r="F81" s="3" t="n">
        <v>315</v>
      </c>
      <c r="G81" s="3" t="n">
        <v>5.48</v>
      </c>
      <c r="H81" s="3" t="n">
        <v>22</v>
      </c>
      <c r="I81" s="3" t="n">
        <v>28.5</v>
      </c>
      <c r="J81" s="3" t="n">
        <v>102</v>
      </c>
      <c r="K81" s="3" t="n">
        <v>4.86</v>
      </c>
      <c r="L81" s="3" t="n">
        <v>7.81</v>
      </c>
    </row>
    <row r="82" customFormat="false" ht="15" hidden="false" customHeight="true" outlineLevel="0" collapsed="false">
      <c r="A82" s="0" t="n">
        <v>2014</v>
      </c>
      <c r="B82" s="0" t="s">
        <v>159</v>
      </c>
      <c r="C82" s="0" t="s">
        <v>19</v>
      </c>
      <c r="D82" s="0" t="s">
        <v>160</v>
      </c>
      <c r="E82" s="3" t="n">
        <v>76.75</v>
      </c>
      <c r="F82" s="3" t="n">
        <v>314</v>
      </c>
      <c r="G82" s="3" t="n">
        <v>5.12</v>
      </c>
      <c r="H82" s="3" t="n">
        <v>24</v>
      </c>
      <c r="I82" s="3"/>
      <c r="J82" s="3"/>
      <c r="K82" s="3"/>
      <c r="L82" s="3"/>
    </row>
    <row r="83" customFormat="false" ht="15" hidden="false" customHeight="true" outlineLevel="0" collapsed="false">
      <c r="A83" s="0" t="n">
        <v>2014</v>
      </c>
      <c r="B83" s="0" t="s">
        <v>161</v>
      </c>
      <c r="C83" s="0" t="s">
        <v>33</v>
      </c>
      <c r="D83" s="0" t="s">
        <v>81</v>
      </c>
      <c r="E83" s="3" t="n">
        <v>68.63</v>
      </c>
      <c r="F83" s="3" t="n">
        <v>174</v>
      </c>
      <c r="G83" s="3" t="n">
        <v>4.5</v>
      </c>
      <c r="H83" s="3" t="n">
        <v>8</v>
      </c>
      <c r="I83" s="3" t="n">
        <v>32</v>
      </c>
      <c r="J83" s="3" t="n">
        <v>123</v>
      </c>
      <c r="K83" s="3"/>
      <c r="L83" s="3"/>
    </row>
    <row r="84" customFormat="false" ht="15" hidden="false" customHeight="true" outlineLevel="0" collapsed="false">
      <c r="A84" s="0" t="n">
        <v>2014</v>
      </c>
      <c r="B84" s="0" t="s">
        <v>162</v>
      </c>
      <c r="C84" s="0" t="s">
        <v>22</v>
      </c>
      <c r="D84" s="0" t="s">
        <v>120</v>
      </c>
      <c r="E84" s="3" t="n">
        <v>74.13</v>
      </c>
      <c r="F84" s="3" t="n">
        <v>252</v>
      </c>
      <c r="G84" s="3"/>
      <c r="H84" s="3"/>
      <c r="I84" s="3"/>
      <c r="J84" s="3"/>
      <c r="K84" s="3"/>
      <c r="L84" s="3"/>
    </row>
    <row r="85" customFormat="false" ht="15" hidden="false" customHeight="true" outlineLevel="0" collapsed="false">
      <c r="A85" s="0" t="n">
        <v>2014</v>
      </c>
      <c r="B85" s="0" t="s">
        <v>163</v>
      </c>
      <c r="C85" s="0" t="s">
        <v>40</v>
      </c>
      <c r="D85" s="0" t="s">
        <v>17</v>
      </c>
      <c r="E85" s="3" t="n">
        <v>70.75</v>
      </c>
      <c r="F85" s="3" t="n">
        <v>182</v>
      </c>
      <c r="G85" s="3" t="n">
        <v>4.48</v>
      </c>
      <c r="H85" s="3" t="n">
        <v>11</v>
      </c>
      <c r="I85" s="3"/>
      <c r="J85" s="3"/>
      <c r="K85" s="3"/>
      <c r="L85" s="3"/>
    </row>
    <row r="86" customFormat="false" ht="15" hidden="false" customHeight="true" outlineLevel="0" collapsed="false">
      <c r="A86" s="0" t="n">
        <v>2014</v>
      </c>
      <c r="B86" s="0" t="s">
        <v>164</v>
      </c>
      <c r="C86" s="0" t="s">
        <v>22</v>
      </c>
      <c r="D86" s="0" t="s">
        <v>113</v>
      </c>
      <c r="E86" s="3" t="n">
        <v>74.88</v>
      </c>
      <c r="F86" s="3" t="n">
        <v>251</v>
      </c>
      <c r="G86" s="3" t="n">
        <v>4.8</v>
      </c>
      <c r="H86" s="3" t="n">
        <v>20</v>
      </c>
      <c r="I86" s="3" t="n">
        <v>34.5</v>
      </c>
      <c r="J86" s="3" t="n">
        <v>112</v>
      </c>
      <c r="K86" s="3" t="n">
        <v>4.31</v>
      </c>
      <c r="L86" s="3" t="n">
        <v>7.46</v>
      </c>
    </row>
    <row r="87" customFormat="false" ht="15" hidden="false" customHeight="true" outlineLevel="0" collapsed="false">
      <c r="A87" s="0" t="n">
        <v>2014</v>
      </c>
      <c r="B87" s="0" t="s">
        <v>165</v>
      </c>
      <c r="C87" s="0" t="s">
        <v>40</v>
      </c>
      <c r="D87" s="0" t="s">
        <v>28</v>
      </c>
      <c r="E87" s="3" t="n">
        <v>71</v>
      </c>
      <c r="F87" s="3" t="n">
        <v>194</v>
      </c>
      <c r="G87" s="3" t="n">
        <v>4.52</v>
      </c>
      <c r="H87" s="3" t="n">
        <v>11</v>
      </c>
      <c r="I87" s="3" t="n">
        <v>37</v>
      </c>
      <c r="J87" s="3" t="n">
        <v>123</v>
      </c>
      <c r="K87" s="3" t="n">
        <v>4.34</v>
      </c>
      <c r="L87" s="3" t="n">
        <v>6.8</v>
      </c>
    </row>
    <row r="88" customFormat="false" ht="15" hidden="false" customHeight="true" outlineLevel="0" collapsed="false">
      <c r="A88" s="0" t="n">
        <v>2014</v>
      </c>
      <c r="B88" s="0" t="s">
        <v>166</v>
      </c>
      <c r="C88" s="0" t="s">
        <v>27</v>
      </c>
      <c r="D88" s="0" t="s">
        <v>167</v>
      </c>
      <c r="E88" s="3" t="n">
        <v>73</v>
      </c>
      <c r="F88" s="3" t="n">
        <v>211</v>
      </c>
      <c r="G88" s="3" t="n">
        <v>4.49</v>
      </c>
      <c r="H88" s="3" t="n">
        <v>19</v>
      </c>
      <c r="I88" s="3" t="n">
        <v>36.5</v>
      </c>
      <c r="J88" s="3" t="n">
        <v>124</v>
      </c>
      <c r="K88" s="3" t="n">
        <v>4.26</v>
      </c>
      <c r="L88" s="3" t="n">
        <v>6.96</v>
      </c>
    </row>
    <row r="89" customFormat="false" ht="15" hidden="false" customHeight="true" outlineLevel="0" collapsed="false">
      <c r="A89" s="0" t="n">
        <v>2014</v>
      </c>
      <c r="B89" s="0" t="s">
        <v>168</v>
      </c>
      <c r="C89" s="0" t="s">
        <v>16</v>
      </c>
      <c r="D89" s="0" t="s">
        <v>154</v>
      </c>
      <c r="E89" s="3" t="n">
        <v>74.38</v>
      </c>
      <c r="F89" s="3" t="n">
        <v>214</v>
      </c>
      <c r="G89" s="3" t="n">
        <v>4.69</v>
      </c>
      <c r="H89" s="3"/>
      <c r="I89" s="3" t="n">
        <v>34.5</v>
      </c>
      <c r="J89" s="3" t="n">
        <v>110</v>
      </c>
      <c r="K89" s="3" t="n">
        <v>4.2</v>
      </c>
      <c r="L89" s="3"/>
    </row>
    <row r="90" customFormat="false" ht="15" hidden="false" customHeight="true" outlineLevel="0" collapsed="false">
      <c r="A90" s="0" t="n">
        <v>2014</v>
      </c>
      <c r="B90" s="0" t="s">
        <v>169</v>
      </c>
      <c r="C90" s="0" t="s">
        <v>30</v>
      </c>
      <c r="D90" s="0" t="s">
        <v>20</v>
      </c>
      <c r="E90" s="3" t="n">
        <v>74.88</v>
      </c>
      <c r="F90" s="3" t="n">
        <v>198</v>
      </c>
      <c r="G90" s="3" t="n">
        <v>4.55</v>
      </c>
      <c r="H90" s="3"/>
      <c r="I90" s="3" t="n">
        <v>37</v>
      </c>
      <c r="J90" s="3" t="n">
        <v>123</v>
      </c>
      <c r="K90" s="3" t="n">
        <v>4.01</v>
      </c>
      <c r="L90" s="3" t="n">
        <v>6.89</v>
      </c>
    </row>
    <row r="91" customFormat="false" ht="15" hidden="false" customHeight="true" outlineLevel="0" collapsed="false">
      <c r="A91" s="0" t="n">
        <v>2014</v>
      </c>
      <c r="B91" s="0" t="s">
        <v>170</v>
      </c>
      <c r="C91" s="0" t="s">
        <v>25</v>
      </c>
      <c r="D91" s="0" t="s">
        <v>171</v>
      </c>
      <c r="E91" s="3" t="n">
        <v>75</v>
      </c>
      <c r="F91" s="3" t="n">
        <v>249</v>
      </c>
      <c r="G91" s="3" t="n">
        <v>4.7</v>
      </c>
      <c r="H91" s="3" t="n">
        <v>23</v>
      </c>
      <c r="I91" s="3" t="n">
        <v>30</v>
      </c>
      <c r="J91" s="3" t="n">
        <v>112</v>
      </c>
      <c r="K91" s="3" t="n">
        <v>4.32</v>
      </c>
      <c r="L91" s="3" t="n">
        <v>7.25</v>
      </c>
    </row>
    <row r="92" customFormat="false" ht="15" hidden="false" customHeight="true" outlineLevel="0" collapsed="false">
      <c r="A92" s="0" t="n">
        <v>2014</v>
      </c>
      <c r="B92" s="0" t="s">
        <v>172</v>
      </c>
      <c r="C92" s="0" t="s">
        <v>33</v>
      </c>
      <c r="D92" s="0" t="s">
        <v>125</v>
      </c>
      <c r="E92" s="3" t="n">
        <v>68.25</v>
      </c>
      <c r="F92" s="3" t="n">
        <v>206</v>
      </c>
      <c r="G92" s="3" t="n">
        <v>4.58</v>
      </c>
      <c r="H92" s="3"/>
      <c r="I92" s="3" t="n">
        <v>31.5</v>
      </c>
      <c r="J92" s="3" t="n">
        <v>116</v>
      </c>
      <c r="K92" s="3" t="n">
        <v>4.26</v>
      </c>
      <c r="L92" s="3" t="n">
        <v>7.11</v>
      </c>
    </row>
    <row r="93" customFormat="false" ht="15" hidden="false" customHeight="true" outlineLevel="0" collapsed="false">
      <c r="A93" s="0" t="n">
        <v>2014</v>
      </c>
      <c r="B93" s="0" t="s">
        <v>173</v>
      </c>
      <c r="C93" s="0" t="s">
        <v>102</v>
      </c>
      <c r="D93" s="0" t="s">
        <v>171</v>
      </c>
      <c r="E93" s="3" t="n">
        <v>71.75</v>
      </c>
      <c r="F93" s="3" t="n">
        <v>201</v>
      </c>
      <c r="G93" s="3" t="n">
        <v>4.66</v>
      </c>
      <c r="H93" s="3"/>
      <c r="I93" s="3" t="n">
        <v>34</v>
      </c>
      <c r="J93" s="3" t="n">
        <v>112</v>
      </c>
      <c r="K93" s="3" t="n">
        <v>4.15</v>
      </c>
      <c r="L93" s="3" t="n">
        <v>6.97</v>
      </c>
    </row>
    <row r="94" customFormat="false" ht="15" hidden="false" customHeight="true" outlineLevel="0" collapsed="false">
      <c r="A94" s="0" t="n">
        <v>2014</v>
      </c>
      <c r="B94" s="0" t="s">
        <v>174</v>
      </c>
      <c r="C94" s="0" t="s">
        <v>19</v>
      </c>
      <c r="D94" s="0" t="s">
        <v>175</v>
      </c>
      <c r="E94" s="3" t="n">
        <v>73.75</v>
      </c>
      <c r="F94" s="3" t="n">
        <v>288</v>
      </c>
      <c r="G94" s="3" t="n">
        <v>4.93</v>
      </c>
      <c r="H94" s="3" t="n">
        <v>26</v>
      </c>
      <c r="I94" s="3"/>
      <c r="J94" s="3"/>
      <c r="K94" s="3"/>
      <c r="L94" s="3"/>
    </row>
    <row r="95" customFormat="false" ht="15" hidden="false" customHeight="true" outlineLevel="0" collapsed="false">
      <c r="A95" s="0" t="n">
        <v>2014</v>
      </c>
      <c r="B95" s="0" t="s">
        <v>176</v>
      </c>
      <c r="C95" s="0" t="s">
        <v>102</v>
      </c>
      <c r="D95" s="0" t="s">
        <v>177</v>
      </c>
      <c r="E95" s="3" t="n">
        <v>74.13</v>
      </c>
      <c r="F95" s="3" t="n">
        <v>200</v>
      </c>
      <c r="G95" s="3" t="n">
        <v>4.45</v>
      </c>
      <c r="H95" s="3" t="n">
        <v>12</v>
      </c>
      <c r="I95" s="3" t="n">
        <v>38.5</v>
      </c>
      <c r="J95" s="3" t="n">
        <v>123</v>
      </c>
      <c r="K95" s="3" t="n">
        <v>4.24</v>
      </c>
      <c r="L95" s="3" t="n">
        <v>6.82</v>
      </c>
    </row>
    <row r="96" customFormat="false" ht="15" hidden="false" customHeight="true" outlineLevel="0" collapsed="false">
      <c r="A96" s="0" t="n">
        <v>2014</v>
      </c>
      <c r="B96" s="0" t="s">
        <v>178</v>
      </c>
      <c r="C96" s="0" t="s">
        <v>30</v>
      </c>
      <c r="D96" s="0" t="s">
        <v>179</v>
      </c>
      <c r="E96" s="3" t="n">
        <v>74.38</v>
      </c>
      <c r="F96" s="3" t="n">
        <v>221</v>
      </c>
      <c r="G96" s="3" t="n">
        <v>4.4</v>
      </c>
      <c r="H96" s="3" t="n">
        <v>13</v>
      </c>
      <c r="I96" s="3" t="n">
        <v>39.5</v>
      </c>
      <c r="J96" s="3" t="n">
        <v>132</v>
      </c>
      <c r="K96" s="3" t="n">
        <v>4.3</v>
      </c>
      <c r="L96" s="3" t="n">
        <v>7.02</v>
      </c>
    </row>
    <row r="97" customFormat="false" ht="15" hidden="false" customHeight="true" outlineLevel="0" collapsed="false">
      <c r="A97" s="0" t="n">
        <v>2014</v>
      </c>
      <c r="B97" s="0" t="s">
        <v>180</v>
      </c>
      <c r="C97" s="0" t="s">
        <v>30</v>
      </c>
      <c r="D97" s="0" t="s">
        <v>181</v>
      </c>
      <c r="E97" s="3" t="n">
        <v>67.75</v>
      </c>
      <c r="F97" s="3" t="n">
        <v>173</v>
      </c>
      <c r="G97" s="3" t="n">
        <v>4.26</v>
      </c>
      <c r="H97" s="3" t="n">
        <v>20</v>
      </c>
      <c r="I97" s="3" t="n">
        <v>38</v>
      </c>
      <c r="J97" s="3" t="n">
        <v>122</v>
      </c>
      <c r="K97" s="3" t="n">
        <v>4.06</v>
      </c>
      <c r="L97" s="3" t="n">
        <v>6.86</v>
      </c>
    </row>
    <row r="98" customFormat="false" ht="15" hidden="false" customHeight="true" outlineLevel="0" collapsed="false">
      <c r="A98" s="0" t="n">
        <v>2014</v>
      </c>
      <c r="B98" s="0" t="s">
        <v>182</v>
      </c>
      <c r="C98" s="0" t="s">
        <v>16</v>
      </c>
      <c r="D98" s="0" t="s">
        <v>183</v>
      </c>
      <c r="E98" s="3" t="n">
        <v>76.88</v>
      </c>
      <c r="F98" s="3" t="n">
        <v>235</v>
      </c>
      <c r="G98" s="3" t="n">
        <v>4.95</v>
      </c>
      <c r="H98" s="3"/>
      <c r="I98" s="3" t="n">
        <v>29</v>
      </c>
      <c r="J98" s="3" t="n">
        <v>108</v>
      </c>
      <c r="K98" s="3" t="n">
        <v>4.43</v>
      </c>
      <c r="L98" s="3" t="n">
        <v>7.25</v>
      </c>
    </row>
    <row r="99" customFormat="false" ht="15" hidden="false" customHeight="true" outlineLevel="0" collapsed="false">
      <c r="A99" s="0" t="n">
        <v>2014</v>
      </c>
      <c r="B99" s="0" t="s">
        <v>184</v>
      </c>
      <c r="C99" s="0" t="s">
        <v>40</v>
      </c>
      <c r="D99" s="0" t="s">
        <v>185</v>
      </c>
      <c r="E99" s="3" t="n">
        <v>69.63</v>
      </c>
      <c r="F99" s="3" t="n">
        <v>190</v>
      </c>
      <c r="G99" s="3" t="n">
        <v>4.44</v>
      </c>
      <c r="H99" s="3" t="n">
        <v>15</v>
      </c>
      <c r="I99" s="3"/>
      <c r="J99" s="3"/>
      <c r="K99" s="3"/>
      <c r="L99" s="3"/>
    </row>
    <row r="100" customFormat="false" ht="15" hidden="false" customHeight="true" outlineLevel="0" collapsed="false">
      <c r="A100" s="0" t="n">
        <v>2014</v>
      </c>
      <c r="B100" s="0" t="s">
        <v>186</v>
      </c>
      <c r="C100" s="0" t="s">
        <v>19</v>
      </c>
      <c r="D100" s="0" t="s">
        <v>128</v>
      </c>
      <c r="E100" s="3" t="n">
        <v>74.25</v>
      </c>
      <c r="F100" s="3" t="n">
        <v>296</v>
      </c>
      <c r="G100" s="3" t="n">
        <v>5.16</v>
      </c>
      <c r="H100" s="3" t="n">
        <v>29</v>
      </c>
      <c r="I100" s="3" t="n">
        <v>28</v>
      </c>
      <c r="J100" s="3" t="n">
        <v>100</v>
      </c>
      <c r="K100" s="3" t="n">
        <v>4.61</v>
      </c>
      <c r="L100" s="3" t="n">
        <v>7.78</v>
      </c>
    </row>
    <row r="101" customFormat="false" ht="15" hidden="false" customHeight="true" outlineLevel="0" collapsed="false">
      <c r="A101" s="0" t="n">
        <v>2014</v>
      </c>
      <c r="B101" s="0" t="s">
        <v>187</v>
      </c>
      <c r="C101" s="0" t="s">
        <v>102</v>
      </c>
      <c r="D101" s="0" t="s">
        <v>105</v>
      </c>
      <c r="E101" s="3" t="n">
        <v>73</v>
      </c>
      <c r="F101" s="3" t="n">
        <v>207</v>
      </c>
      <c r="G101" s="3" t="n">
        <v>4.57</v>
      </c>
      <c r="H101" s="3" t="n">
        <v>15</v>
      </c>
      <c r="I101" s="3" t="n">
        <v>32.5</v>
      </c>
      <c r="J101" s="3" t="n">
        <v>116</v>
      </c>
      <c r="K101" s="3"/>
      <c r="L101" s="3"/>
    </row>
    <row r="102" customFormat="false" ht="15" hidden="false" customHeight="true" outlineLevel="0" collapsed="false">
      <c r="A102" s="0" t="n">
        <v>2014</v>
      </c>
      <c r="B102" s="0" t="s">
        <v>188</v>
      </c>
      <c r="C102" s="0" t="s">
        <v>19</v>
      </c>
      <c r="D102" s="0" t="s">
        <v>34</v>
      </c>
      <c r="E102" s="3" t="n">
        <v>74.88</v>
      </c>
      <c r="F102" s="3" t="n">
        <v>315</v>
      </c>
      <c r="G102" s="3" t="n">
        <v>4.98</v>
      </c>
      <c r="H102" s="3" t="n">
        <v>24</v>
      </c>
      <c r="I102" s="3"/>
      <c r="J102" s="3"/>
      <c r="K102" s="3"/>
      <c r="L102" s="3"/>
    </row>
    <row r="103" customFormat="false" ht="15" hidden="false" customHeight="true" outlineLevel="0" collapsed="false">
      <c r="A103" s="0" t="n">
        <v>2014</v>
      </c>
      <c r="B103" s="0" t="s">
        <v>189</v>
      </c>
      <c r="C103" s="0" t="s">
        <v>13</v>
      </c>
      <c r="D103" s="0" t="s">
        <v>98</v>
      </c>
      <c r="E103" s="3" t="n">
        <v>76.38</v>
      </c>
      <c r="F103" s="3" t="n">
        <v>250</v>
      </c>
      <c r="G103" s="3" t="n">
        <v>4.6</v>
      </c>
      <c r="H103" s="3" t="n">
        <v>24</v>
      </c>
      <c r="I103" s="3" t="n">
        <v>32</v>
      </c>
      <c r="J103" s="3" t="n">
        <v>120</v>
      </c>
      <c r="K103" s="3"/>
      <c r="L103" s="3"/>
    </row>
    <row r="104" customFormat="false" ht="15" hidden="false" customHeight="true" outlineLevel="0" collapsed="false">
      <c r="A104" s="0" t="n">
        <v>2014</v>
      </c>
      <c r="B104" s="0" t="s">
        <v>190</v>
      </c>
      <c r="C104" s="0" t="s">
        <v>22</v>
      </c>
      <c r="D104" s="0" t="s">
        <v>183</v>
      </c>
      <c r="E104" s="3" t="n">
        <v>75.5</v>
      </c>
      <c r="F104" s="3" t="n">
        <v>267</v>
      </c>
      <c r="G104" s="3" t="n">
        <v>4.9</v>
      </c>
      <c r="H104" s="3" t="n">
        <v>19</v>
      </c>
      <c r="I104" s="3" t="n">
        <v>29</v>
      </c>
      <c r="J104" s="3" t="n">
        <v>110</v>
      </c>
      <c r="K104" s="3" t="n">
        <v>4.67</v>
      </c>
      <c r="L104" s="3" t="n">
        <v>7.3</v>
      </c>
    </row>
    <row r="105" customFormat="false" ht="15" hidden="false" customHeight="true" outlineLevel="0" collapsed="false">
      <c r="A105" s="0" t="n">
        <v>2014</v>
      </c>
      <c r="B105" s="0" t="s">
        <v>191</v>
      </c>
      <c r="C105" s="0" t="s">
        <v>138</v>
      </c>
      <c r="D105" s="0" t="s">
        <v>148</v>
      </c>
      <c r="E105" s="3" t="n">
        <v>75.63</v>
      </c>
      <c r="F105" s="3" t="n">
        <v>304</v>
      </c>
      <c r="G105" s="3" t="n">
        <v>5.13</v>
      </c>
      <c r="H105" s="3" t="n">
        <v>22</v>
      </c>
      <c r="I105" s="3" t="n">
        <v>26</v>
      </c>
      <c r="J105" s="3" t="n">
        <v>102</v>
      </c>
      <c r="K105" s="3" t="n">
        <v>4.37</v>
      </c>
      <c r="L105" s="3" t="n">
        <v>7.3</v>
      </c>
    </row>
    <row r="106" customFormat="false" ht="15" hidden="false" customHeight="true" outlineLevel="0" collapsed="false">
      <c r="A106" s="0" t="n">
        <v>2014</v>
      </c>
      <c r="B106" s="0" t="s">
        <v>192</v>
      </c>
      <c r="C106" s="0" t="s">
        <v>91</v>
      </c>
      <c r="D106" s="0" t="s">
        <v>193</v>
      </c>
      <c r="E106" s="3" t="n">
        <v>75.25</v>
      </c>
      <c r="F106" s="3" t="n">
        <v>336</v>
      </c>
      <c r="G106" s="3" t="n">
        <v>5.34</v>
      </c>
      <c r="H106" s="3" t="n">
        <v>30</v>
      </c>
      <c r="I106" s="3" t="n">
        <v>29</v>
      </c>
      <c r="J106" s="3" t="n">
        <v>108</v>
      </c>
      <c r="K106" s="3" t="n">
        <v>4.78</v>
      </c>
      <c r="L106" s="3" t="n">
        <v>8.25</v>
      </c>
    </row>
    <row r="107" customFormat="false" ht="15" hidden="false" customHeight="true" outlineLevel="0" collapsed="false">
      <c r="A107" s="0" t="n">
        <v>2014</v>
      </c>
      <c r="B107" s="0" t="s">
        <v>194</v>
      </c>
      <c r="C107" s="0" t="s">
        <v>33</v>
      </c>
      <c r="D107" s="0" t="s">
        <v>72</v>
      </c>
      <c r="E107" s="3" t="n">
        <v>73.38</v>
      </c>
      <c r="F107" s="3" t="n">
        <v>218</v>
      </c>
      <c r="G107" s="3" t="n">
        <v>4.48</v>
      </c>
      <c r="H107" s="3" t="n">
        <v>19</v>
      </c>
      <c r="I107" s="3" t="n">
        <v>38</v>
      </c>
      <c r="J107" s="3" t="n">
        <v>128</v>
      </c>
      <c r="K107" s="3" t="n">
        <v>4.46</v>
      </c>
      <c r="L107" s="3" t="n">
        <v>7.07</v>
      </c>
    </row>
    <row r="108" customFormat="false" ht="15" hidden="false" customHeight="true" outlineLevel="0" collapsed="false">
      <c r="A108" s="0" t="n">
        <v>2014</v>
      </c>
      <c r="B108" s="0" t="s">
        <v>195</v>
      </c>
      <c r="C108" s="0" t="s">
        <v>19</v>
      </c>
      <c r="D108" s="0" t="s">
        <v>171</v>
      </c>
      <c r="E108" s="3" t="n">
        <v>74.63</v>
      </c>
      <c r="F108" s="3" t="n">
        <v>284</v>
      </c>
      <c r="G108" s="3" t="n">
        <v>4.99</v>
      </c>
      <c r="H108" s="3" t="n">
        <v>18</v>
      </c>
      <c r="I108" s="3" t="n">
        <v>29.5</v>
      </c>
      <c r="J108" s="3" t="n">
        <v>110</v>
      </c>
      <c r="K108" s="3"/>
      <c r="L108" s="3"/>
    </row>
    <row r="109" customFormat="false" ht="15" hidden="false" customHeight="true" outlineLevel="0" collapsed="false">
      <c r="A109" s="0" t="n">
        <v>2014</v>
      </c>
      <c r="B109" s="0" t="s">
        <v>196</v>
      </c>
      <c r="C109" s="0" t="s">
        <v>56</v>
      </c>
      <c r="D109" s="0" t="s">
        <v>120</v>
      </c>
      <c r="E109" s="3" t="n">
        <v>77</v>
      </c>
      <c r="F109" s="3" t="n">
        <v>332</v>
      </c>
      <c r="G109" s="3" t="n">
        <v>4.92</v>
      </c>
      <c r="H109" s="3" t="n">
        <v>32</v>
      </c>
      <c r="I109" s="3" t="n">
        <v>28.5</v>
      </c>
      <c r="J109" s="3" t="n">
        <v>112</v>
      </c>
      <c r="K109" s="3" t="n">
        <v>4.86</v>
      </c>
      <c r="L109" s="3" t="n">
        <v>7.8</v>
      </c>
    </row>
    <row r="110" customFormat="false" ht="15" hidden="false" customHeight="true" outlineLevel="0" collapsed="false">
      <c r="A110" s="0" t="n">
        <v>2014</v>
      </c>
      <c r="B110" s="0" t="s">
        <v>197</v>
      </c>
      <c r="C110" s="0" t="s">
        <v>102</v>
      </c>
      <c r="D110" s="0" t="s">
        <v>17</v>
      </c>
      <c r="E110" s="3" t="n">
        <v>73.38</v>
      </c>
      <c r="F110" s="3" t="n">
        <v>208</v>
      </c>
      <c r="G110" s="3" t="n">
        <v>4.58</v>
      </c>
      <c r="H110" s="3" t="n">
        <v>11</v>
      </c>
      <c r="I110" s="3" t="n">
        <v>33</v>
      </c>
      <c r="J110" s="3" t="n">
        <v>117</v>
      </c>
      <c r="K110" s="3" t="n">
        <v>4.16</v>
      </c>
      <c r="L110" s="3" t="n">
        <v>7.16</v>
      </c>
    </row>
    <row r="111" customFormat="false" ht="15" hidden="false" customHeight="true" outlineLevel="0" collapsed="false">
      <c r="A111" s="0" t="n">
        <v>2014</v>
      </c>
      <c r="B111" s="0" t="s">
        <v>198</v>
      </c>
      <c r="C111" s="0" t="s">
        <v>33</v>
      </c>
      <c r="D111" s="0" t="s">
        <v>185</v>
      </c>
      <c r="E111" s="3" t="n">
        <v>68.13</v>
      </c>
      <c r="F111" s="3" t="n">
        <v>194</v>
      </c>
      <c r="G111" s="3" t="n">
        <v>4.43</v>
      </c>
      <c r="H111" s="3" t="n">
        <v>20</v>
      </c>
      <c r="I111" s="3" t="n">
        <v>34.5</v>
      </c>
      <c r="J111" s="3" t="n">
        <v>116</v>
      </c>
      <c r="K111" s="3" t="n">
        <v>4.13</v>
      </c>
      <c r="L111" s="3" t="n">
        <v>7.07</v>
      </c>
    </row>
    <row r="112" customFormat="false" ht="15" hidden="false" customHeight="true" outlineLevel="0" collapsed="false">
      <c r="A112" s="0" t="n">
        <v>2014</v>
      </c>
      <c r="B112" s="0" t="s">
        <v>199</v>
      </c>
      <c r="C112" s="0" t="s">
        <v>25</v>
      </c>
      <c r="D112" s="0" t="s">
        <v>200</v>
      </c>
      <c r="E112" s="3" t="n">
        <v>74.5</v>
      </c>
      <c r="F112" s="3" t="n">
        <v>235</v>
      </c>
      <c r="G112" s="3" t="n">
        <v>4.6</v>
      </c>
      <c r="H112" s="3" t="n">
        <v>21</v>
      </c>
      <c r="I112" s="3" t="n">
        <v>40.5</v>
      </c>
      <c r="J112" s="3" t="n">
        <v>123</v>
      </c>
      <c r="K112" s="3" t="n">
        <v>4.41</v>
      </c>
      <c r="L112" s="3" t="n">
        <v>7.16</v>
      </c>
    </row>
    <row r="113" customFormat="false" ht="15" hidden="false" customHeight="true" outlineLevel="0" collapsed="false">
      <c r="A113" s="0" t="n">
        <v>2014</v>
      </c>
      <c r="B113" s="0" t="s">
        <v>201</v>
      </c>
      <c r="C113" s="0" t="s">
        <v>22</v>
      </c>
      <c r="D113" s="0" t="s">
        <v>202</v>
      </c>
      <c r="E113" s="3" t="n">
        <v>72.75</v>
      </c>
      <c r="F113" s="3" t="n">
        <v>261</v>
      </c>
      <c r="G113" s="3" t="n">
        <v>4.78</v>
      </c>
      <c r="H113" s="3" t="n">
        <v>28</v>
      </c>
      <c r="I113" s="3" t="n">
        <v>34</v>
      </c>
      <c r="J113" s="3" t="n">
        <v>112</v>
      </c>
      <c r="K113" s="3" t="n">
        <v>4.65</v>
      </c>
      <c r="L113" s="3" t="n">
        <v>7.67</v>
      </c>
    </row>
    <row r="114" customFormat="false" ht="15" hidden="false" customHeight="true" outlineLevel="0" collapsed="false">
      <c r="A114" s="0" t="n">
        <v>2014</v>
      </c>
      <c r="B114" s="0" t="s">
        <v>203</v>
      </c>
      <c r="C114" s="0" t="s">
        <v>30</v>
      </c>
      <c r="D114" s="0" t="s">
        <v>154</v>
      </c>
      <c r="E114" s="3" t="n">
        <v>70.38</v>
      </c>
      <c r="F114" s="3" t="n">
        <v>188</v>
      </c>
      <c r="G114" s="3" t="n">
        <v>4.58</v>
      </c>
      <c r="H114" s="3" t="n">
        <v>16</v>
      </c>
      <c r="I114" s="3" t="n">
        <v>31</v>
      </c>
      <c r="J114" s="3" t="n">
        <v>114</v>
      </c>
      <c r="K114" s="3" t="n">
        <v>3.94</v>
      </c>
      <c r="L114" s="3" t="n">
        <v>6.74</v>
      </c>
    </row>
    <row r="115" customFormat="false" ht="15" hidden="false" customHeight="true" outlineLevel="0" collapsed="false">
      <c r="A115" s="0" t="n">
        <v>2014</v>
      </c>
      <c r="B115" s="0" t="s">
        <v>204</v>
      </c>
      <c r="C115" s="0" t="s">
        <v>33</v>
      </c>
      <c r="D115" s="0" t="s">
        <v>205</v>
      </c>
      <c r="E115" s="3" t="n">
        <v>71</v>
      </c>
      <c r="F115" s="3" t="n">
        <v>224</v>
      </c>
      <c r="G115" s="3" t="n">
        <v>4.57</v>
      </c>
      <c r="H115" s="3" t="n">
        <v>23</v>
      </c>
      <c r="I115" s="3" t="n">
        <v>38</v>
      </c>
      <c r="J115" s="3" t="n">
        <v>116</v>
      </c>
      <c r="K115" s="3"/>
      <c r="L115" s="3"/>
    </row>
    <row r="116" customFormat="false" ht="15" hidden="false" customHeight="true" outlineLevel="0" collapsed="false">
      <c r="A116" s="0" t="n">
        <v>2014</v>
      </c>
      <c r="B116" s="0" t="s">
        <v>206</v>
      </c>
      <c r="C116" s="0" t="s">
        <v>27</v>
      </c>
      <c r="D116" s="0" t="s">
        <v>74</v>
      </c>
      <c r="E116" s="3" t="n">
        <v>69.88</v>
      </c>
      <c r="F116" s="3" t="n">
        <v>211</v>
      </c>
      <c r="G116" s="3" t="n">
        <v>4.6</v>
      </c>
      <c r="H116" s="3" t="n">
        <v>15</v>
      </c>
      <c r="I116" s="3" t="n">
        <v>36.5</v>
      </c>
      <c r="J116" s="3" t="n">
        <v>122</v>
      </c>
      <c r="K116" s="3" t="n">
        <v>4.47</v>
      </c>
      <c r="L116" s="3" t="n">
        <v>7.05</v>
      </c>
    </row>
    <row r="117" customFormat="false" ht="15" hidden="false" customHeight="true" outlineLevel="0" collapsed="false">
      <c r="A117" s="0" t="n">
        <v>2014</v>
      </c>
      <c r="B117" s="0" t="s">
        <v>207</v>
      </c>
      <c r="C117" s="0" t="s">
        <v>208</v>
      </c>
      <c r="D117" s="0" t="s">
        <v>34</v>
      </c>
      <c r="E117" s="3" t="n">
        <v>71.13</v>
      </c>
      <c r="F117" s="3" t="n">
        <v>271</v>
      </c>
      <c r="G117" s="3" t="n">
        <v>4.95</v>
      </c>
      <c r="H117" s="3" t="n">
        <v>23</v>
      </c>
      <c r="I117" s="3" t="n">
        <v>28.5</v>
      </c>
      <c r="J117" s="3" t="n">
        <v>111</v>
      </c>
      <c r="K117" s="3" t="n">
        <v>4.58</v>
      </c>
      <c r="L117" s="3" t="n">
        <v>7.68</v>
      </c>
    </row>
    <row r="118" customFormat="false" ht="15" hidden="false" customHeight="true" outlineLevel="0" collapsed="false">
      <c r="A118" s="0" t="n">
        <v>2014</v>
      </c>
      <c r="B118" s="0" t="s">
        <v>209</v>
      </c>
      <c r="C118" s="0" t="s">
        <v>40</v>
      </c>
      <c r="D118" s="0" t="s">
        <v>98</v>
      </c>
      <c r="E118" s="3" t="n">
        <v>70.63</v>
      </c>
      <c r="F118" s="3" t="n">
        <v>200</v>
      </c>
      <c r="G118" s="3" t="n">
        <v>4.45</v>
      </c>
      <c r="H118" s="3" t="n">
        <v>16</v>
      </c>
      <c r="I118" s="3"/>
      <c r="J118" s="3"/>
      <c r="K118" s="3" t="n">
        <v>4.3</v>
      </c>
      <c r="L118" s="3" t="n">
        <v>7.04</v>
      </c>
    </row>
    <row r="119" customFormat="false" ht="15" hidden="false" customHeight="true" outlineLevel="0" collapsed="false">
      <c r="A119" s="0" t="n">
        <v>2014</v>
      </c>
      <c r="B119" s="0" t="s">
        <v>210</v>
      </c>
      <c r="C119" s="0" t="s">
        <v>13</v>
      </c>
      <c r="D119" s="0" t="s">
        <v>211</v>
      </c>
      <c r="E119" s="3" t="n">
        <v>77.38</v>
      </c>
      <c r="F119" s="3" t="n">
        <v>265</v>
      </c>
      <c r="G119" s="3" t="n">
        <v>4.74</v>
      </c>
      <c r="H119" s="3" t="n">
        <v>28</v>
      </c>
      <c r="I119" s="3" t="n">
        <v>33</v>
      </c>
      <c r="J119" s="3" t="n">
        <v>116</v>
      </c>
      <c r="K119" s="3" t="n">
        <v>4.3</v>
      </c>
      <c r="L119" s="3" t="n">
        <v>7.42</v>
      </c>
    </row>
    <row r="120" customFormat="false" ht="15" hidden="false" customHeight="true" outlineLevel="0" collapsed="false">
      <c r="A120" s="0" t="n">
        <v>2014</v>
      </c>
      <c r="B120" s="0" t="s">
        <v>212</v>
      </c>
      <c r="C120" s="0" t="s">
        <v>56</v>
      </c>
      <c r="D120" s="0" t="s">
        <v>83</v>
      </c>
      <c r="E120" s="3" t="n">
        <v>78</v>
      </c>
      <c r="F120" s="3" t="n">
        <v>309</v>
      </c>
      <c r="G120" s="3" t="n">
        <v>5.37</v>
      </c>
      <c r="H120" s="3" t="n">
        <v>28</v>
      </c>
      <c r="I120" s="3" t="n">
        <v>26</v>
      </c>
      <c r="J120" s="3" t="n">
        <v>100</v>
      </c>
      <c r="K120" s="3" t="n">
        <v>4.64</v>
      </c>
      <c r="L120" s="3" t="n">
        <v>7.79</v>
      </c>
    </row>
    <row r="121" customFormat="false" ht="15" hidden="false" customHeight="true" outlineLevel="0" collapsed="false">
      <c r="A121" s="0" t="n">
        <v>2014</v>
      </c>
      <c r="B121" s="0" t="s">
        <v>213</v>
      </c>
      <c r="C121" s="0" t="s">
        <v>22</v>
      </c>
      <c r="D121" s="0" t="s">
        <v>214</v>
      </c>
      <c r="E121" s="3" t="n">
        <v>75</v>
      </c>
      <c r="F121" s="3" t="n">
        <v>247</v>
      </c>
      <c r="G121" s="3" t="n">
        <v>4.63</v>
      </c>
      <c r="H121" s="3" t="n">
        <v>18</v>
      </c>
      <c r="I121" s="3" t="n">
        <v>36</v>
      </c>
      <c r="J121" s="3" t="n">
        <v>123</v>
      </c>
      <c r="K121" s="3" t="n">
        <v>4.18</v>
      </c>
      <c r="L121" s="3" t="n">
        <v>6.97</v>
      </c>
    </row>
    <row r="122" customFormat="false" ht="15" hidden="false" customHeight="true" outlineLevel="0" collapsed="false">
      <c r="A122" s="0" t="n">
        <v>2014</v>
      </c>
      <c r="B122" s="0" t="s">
        <v>215</v>
      </c>
      <c r="C122" s="0" t="s">
        <v>22</v>
      </c>
      <c r="D122" s="0" t="s">
        <v>96</v>
      </c>
      <c r="E122" s="3" t="n">
        <v>77.25</v>
      </c>
      <c r="F122" s="3" t="n">
        <v>266</v>
      </c>
      <c r="G122" s="3" t="n">
        <v>4.53</v>
      </c>
      <c r="H122" s="3" t="n">
        <v>21</v>
      </c>
      <c r="I122" s="3" t="n">
        <v>37.5</v>
      </c>
      <c r="J122" s="3" t="n">
        <v>123</v>
      </c>
      <c r="K122" s="3" t="n">
        <v>4.43</v>
      </c>
      <c r="L122" s="3" t="n">
        <v>7.27</v>
      </c>
    </row>
    <row r="123" customFormat="false" ht="15" hidden="false" customHeight="true" outlineLevel="0" collapsed="false">
      <c r="A123" s="0" t="n">
        <v>2014</v>
      </c>
      <c r="B123" s="0" t="s">
        <v>216</v>
      </c>
      <c r="C123" s="0" t="s">
        <v>56</v>
      </c>
      <c r="D123" s="0" t="s">
        <v>217</v>
      </c>
      <c r="E123" s="3" t="n">
        <v>77.5</v>
      </c>
      <c r="F123" s="3" t="n">
        <v>308</v>
      </c>
      <c r="G123" s="3" t="n">
        <v>5.07</v>
      </c>
      <c r="H123" s="3" t="n">
        <v>24</v>
      </c>
      <c r="I123" s="3" t="n">
        <v>30.5</v>
      </c>
      <c r="J123" s="3" t="n">
        <v>104</v>
      </c>
      <c r="K123" s="3" t="n">
        <v>4.47</v>
      </c>
      <c r="L123" s="3" t="n">
        <v>7.34</v>
      </c>
    </row>
    <row r="124" customFormat="false" ht="15" hidden="false" customHeight="true" outlineLevel="0" collapsed="false">
      <c r="A124" s="0" t="n">
        <v>2014</v>
      </c>
      <c r="B124" s="0" t="s">
        <v>218</v>
      </c>
      <c r="C124" s="0" t="s">
        <v>13</v>
      </c>
      <c r="D124" s="0" t="s">
        <v>47</v>
      </c>
      <c r="E124" s="3" t="n">
        <v>76</v>
      </c>
      <c r="F124" s="3" t="n">
        <v>249</v>
      </c>
      <c r="G124" s="3" t="n">
        <v>4.79</v>
      </c>
      <c r="H124" s="3" t="n">
        <v>24</v>
      </c>
      <c r="I124" s="3" t="n">
        <v>33</v>
      </c>
      <c r="J124" s="3" t="n">
        <v>113</v>
      </c>
      <c r="K124" s="3" t="n">
        <v>4.27</v>
      </c>
      <c r="L124" s="3" t="n">
        <v>7.18</v>
      </c>
    </row>
    <row r="125" customFormat="false" ht="15" hidden="false" customHeight="true" outlineLevel="0" collapsed="false">
      <c r="A125" s="0" t="n">
        <v>2014</v>
      </c>
      <c r="B125" s="0" t="s">
        <v>219</v>
      </c>
      <c r="C125" s="0" t="s">
        <v>30</v>
      </c>
      <c r="D125" s="0" t="s">
        <v>148</v>
      </c>
      <c r="E125" s="3" t="n">
        <v>68.88</v>
      </c>
      <c r="F125" s="3" t="n">
        <v>165</v>
      </c>
      <c r="G125" s="3" t="n">
        <v>4.44</v>
      </c>
      <c r="H125" s="3"/>
      <c r="I125" s="3" t="n">
        <v>34</v>
      </c>
      <c r="J125" s="3" t="n">
        <v>122</v>
      </c>
      <c r="K125" s="3"/>
      <c r="L125" s="3"/>
    </row>
    <row r="126" customFormat="false" ht="15" hidden="false" customHeight="true" outlineLevel="0" collapsed="false">
      <c r="A126" s="0" t="n">
        <v>2014</v>
      </c>
      <c r="B126" s="0" t="s">
        <v>220</v>
      </c>
      <c r="C126" s="0" t="s">
        <v>22</v>
      </c>
      <c r="D126" s="0" t="s">
        <v>52</v>
      </c>
      <c r="E126" s="3" t="n">
        <v>75.75</v>
      </c>
      <c r="F126" s="3" t="n">
        <v>259</v>
      </c>
      <c r="G126" s="3" t="n">
        <v>4.7</v>
      </c>
      <c r="H126" s="3" t="n">
        <v>26</v>
      </c>
      <c r="I126" s="3" t="n">
        <v>37</v>
      </c>
      <c r="J126" s="3" t="n">
        <v>122</v>
      </c>
      <c r="K126" s="3" t="n">
        <v>4.27</v>
      </c>
      <c r="L126" s="3" t="n">
        <v>7.19</v>
      </c>
    </row>
    <row r="127" customFormat="false" ht="15" hidden="false" customHeight="true" outlineLevel="0" collapsed="false">
      <c r="A127" s="0" t="n">
        <v>2014</v>
      </c>
      <c r="B127" s="0" t="s">
        <v>221</v>
      </c>
      <c r="C127" s="0" t="s">
        <v>65</v>
      </c>
      <c r="D127" s="0" t="s">
        <v>49</v>
      </c>
      <c r="E127" s="3" t="n">
        <v>72.88</v>
      </c>
      <c r="F127" s="3" t="n">
        <v>241</v>
      </c>
      <c r="G127" s="3" t="n">
        <v>4.8</v>
      </c>
      <c r="H127" s="3" t="n">
        <v>18</v>
      </c>
      <c r="I127" s="3" t="n">
        <v>34.5</v>
      </c>
      <c r="J127" s="3" t="n">
        <v>116</v>
      </c>
      <c r="K127" s="3" t="n">
        <v>4.36</v>
      </c>
      <c r="L127" s="3" t="n">
        <v>6.94</v>
      </c>
    </row>
    <row r="128" customFormat="false" ht="15" hidden="false" customHeight="true" outlineLevel="0" collapsed="false">
      <c r="A128" s="0" t="n">
        <v>2014</v>
      </c>
      <c r="B128" s="0" t="s">
        <v>222</v>
      </c>
      <c r="C128" s="0" t="s">
        <v>138</v>
      </c>
      <c r="D128" s="0" t="s">
        <v>57</v>
      </c>
      <c r="E128" s="3" t="n">
        <v>75.63</v>
      </c>
      <c r="F128" s="3" t="n">
        <v>306</v>
      </c>
      <c r="G128" s="3" t="n">
        <v>5.17</v>
      </c>
      <c r="H128" s="3" t="n">
        <v>22</v>
      </c>
      <c r="I128" s="3" t="n">
        <v>27.5</v>
      </c>
      <c r="J128" s="3" t="n">
        <v>104</v>
      </c>
      <c r="K128" s="3" t="n">
        <v>4.63</v>
      </c>
      <c r="L128" s="3" t="n">
        <v>8.16</v>
      </c>
    </row>
    <row r="129" customFormat="false" ht="15" hidden="false" customHeight="true" outlineLevel="0" collapsed="false">
      <c r="A129" s="0" t="n">
        <v>2014</v>
      </c>
      <c r="B129" s="0" t="s">
        <v>223</v>
      </c>
      <c r="C129" s="0" t="s">
        <v>33</v>
      </c>
      <c r="D129" s="0" t="s">
        <v>117</v>
      </c>
      <c r="E129" s="3" t="n">
        <v>69.13</v>
      </c>
      <c r="F129" s="3" t="n">
        <v>204</v>
      </c>
      <c r="G129" s="3" t="n">
        <v>4.57</v>
      </c>
      <c r="H129" s="3" t="n">
        <v>23</v>
      </c>
      <c r="I129" s="3" t="n">
        <v>32</v>
      </c>
      <c r="J129" s="3" t="n">
        <v>113</v>
      </c>
      <c r="K129" s="3" t="n">
        <v>4.2</v>
      </c>
      <c r="L129" s="3" t="n">
        <v>7.05</v>
      </c>
    </row>
    <row r="130" customFormat="false" ht="15" hidden="false" customHeight="true" outlineLevel="0" collapsed="false">
      <c r="A130" s="0" t="n">
        <v>2014</v>
      </c>
      <c r="B130" s="0" t="s">
        <v>224</v>
      </c>
      <c r="C130" s="0" t="s">
        <v>33</v>
      </c>
      <c r="D130" s="0" t="s">
        <v>125</v>
      </c>
      <c r="E130" s="3" t="n">
        <v>74.63</v>
      </c>
      <c r="F130" s="3" t="n">
        <v>232</v>
      </c>
      <c r="G130" s="3" t="n">
        <v>4.86</v>
      </c>
      <c r="H130" s="3" t="n">
        <v>18</v>
      </c>
      <c r="I130" s="3" t="n">
        <v>35</v>
      </c>
      <c r="J130" s="3" t="n">
        <v>121</v>
      </c>
      <c r="K130" s="3" t="n">
        <v>4.24</v>
      </c>
      <c r="L130" s="3" t="n">
        <v>6.92</v>
      </c>
    </row>
    <row r="131" customFormat="false" ht="15" hidden="false" customHeight="true" outlineLevel="0" collapsed="false">
      <c r="A131" s="0" t="n">
        <v>2014</v>
      </c>
      <c r="B131" s="0" t="s">
        <v>225</v>
      </c>
      <c r="C131" s="0" t="s">
        <v>30</v>
      </c>
      <c r="D131" s="0" t="s">
        <v>117</v>
      </c>
      <c r="E131" s="3" t="n">
        <v>73</v>
      </c>
      <c r="F131" s="3" t="n">
        <v>195</v>
      </c>
      <c r="G131" s="3" t="n">
        <v>4.5</v>
      </c>
      <c r="H131" s="3" t="n">
        <v>4</v>
      </c>
      <c r="I131" s="3" t="n">
        <v>30.5</v>
      </c>
      <c r="J131" s="3" t="n">
        <v>116</v>
      </c>
      <c r="K131" s="3" t="n">
        <v>4.08</v>
      </c>
      <c r="L131" s="3" t="n">
        <v>6.8</v>
      </c>
    </row>
    <row r="132" customFormat="false" ht="15" hidden="false" customHeight="true" outlineLevel="0" collapsed="false">
      <c r="A132" s="0" t="n">
        <v>2014</v>
      </c>
      <c r="B132" s="0" t="s">
        <v>226</v>
      </c>
      <c r="C132" s="0" t="s">
        <v>30</v>
      </c>
      <c r="D132" s="0" t="s">
        <v>34</v>
      </c>
      <c r="E132" s="3" t="n">
        <v>71.5</v>
      </c>
      <c r="F132" s="3" t="n">
        <v>205</v>
      </c>
      <c r="G132" s="3" t="n">
        <v>4.65</v>
      </c>
      <c r="H132" s="3" t="n">
        <v>12</v>
      </c>
      <c r="I132" s="3" t="n">
        <v>28.5</v>
      </c>
      <c r="J132" s="3" t="n">
        <v>110</v>
      </c>
      <c r="K132" s="3"/>
      <c r="L132" s="3"/>
    </row>
    <row r="133" customFormat="false" ht="15" hidden="false" customHeight="true" outlineLevel="0" collapsed="false">
      <c r="A133" s="0" t="n">
        <v>2014</v>
      </c>
      <c r="B133" s="0" t="s">
        <v>227</v>
      </c>
      <c r="C133" s="0" t="s">
        <v>40</v>
      </c>
      <c r="D133" s="0" t="s">
        <v>228</v>
      </c>
      <c r="E133" s="3" t="n">
        <v>69.5</v>
      </c>
      <c r="F133" s="3" t="n">
        <v>189</v>
      </c>
      <c r="G133" s="3" t="n">
        <v>4.38</v>
      </c>
      <c r="H133" s="3"/>
      <c r="I133" s="3" t="n">
        <v>39</v>
      </c>
      <c r="J133" s="3" t="n">
        <v>127</v>
      </c>
      <c r="K133" s="3" t="n">
        <v>4</v>
      </c>
      <c r="L133" s="3" t="n">
        <v>6.69</v>
      </c>
    </row>
    <row r="134" customFormat="false" ht="15" hidden="false" customHeight="true" outlineLevel="0" collapsed="false">
      <c r="A134" s="0" t="n">
        <v>2014</v>
      </c>
      <c r="B134" s="0" t="s">
        <v>229</v>
      </c>
      <c r="C134" s="0" t="s">
        <v>56</v>
      </c>
      <c r="D134" s="0" t="s">
        <v>57</v>
      </c>
      <c r="E134" s="3" t="n">
        <v>78</v>
      </c>
      <c r="F134" s="3" t="n">
        <v>311</v>
      </c>
      <c r="G134" s="3" t="n">
        <v>5.34</v>
      </c>
      <c r="H134" s="3" t="n">
        <v>22</v>
      </c>
      <c r="I134" s="3" t="n">
        <v>29</v>
      </c>
      <c r="J134" s="3" t="n">
        <v>102</v>
      </c>
      <c r="K134" s="3" t="n">
        <v>4.56</v>
      </c>
      <c r="L134" s="3" t="n">
        <v>7.42</v>
      </c>
    </row>
    <row r="135" customFormat="false" ht="15" hidden="false" customHeight="true" outlineLevel="0" collapsed="false">
      <c r="A135" s="0" t="n">
        <v>2014</v>
      </c>
      <c r="B135" s="0" t="s">
        <v>230</v>
      </c>
      <c r="C135" s="0" t="s">
        <v>19</v>
      </c>
      <c r="D135" s="0" t="s">
        <v>231</v>
      </c>
      <c r="E135" s="3" t="n">
        <v>75.13</v>
      </c>
      <c r="F135" s="3" t="n">
        <v>306</v>
      </c>
      <c r="G135" s="3" t="n">
        <v>5.06</v>
      </c>
      <c r="H135" s="3" t="n">
        <v>26</v>
      </c>
      <c r="I135" s="3" t="n">
        <v>33.5</v>
      </c>
      <c r="J135" s="3" t="n">
        <v>104</v>
      </c>
      <c r="K135" s="3" t="n">
        <v>4.78</v>
      </c>
      <c r="L135" s="3" t="n">
        <v>7.92</v>
      </c>
    </row>
    <row r="136" customFormat="false" ht="15" hidden="false" customHeight="true" outlineLevel="0" collapsed="false">
      <c r="A136" s="0" t="n">
        <v>2014</v>
      </c>
      <c r="B136" s="0" t="s">
        <v>232</v>
      </c>
      <c r="C136" s="0" t="s">
        <v>40</v>
      </c>
      <c r="D136" s="0" t="s">
        <v>175</v>
      </c>
      <c r="E136" s="3" t="n">
        <v>71.5</v>
      </c>
      <c r="F136" s="3" t="n">
        <v>194</v>
      </c>
      <c r="G136" s="3" t="n">
        <v>4.41</v>
      </c>
      <c r="H136" s="3" t="n">
        <v>22</v>
      </c>
      <c r="I136" s="3"/>
      <c r="J136" s="3"/>
      <c r="K136" s="3"/>
      <c r="L136" s="3"/>
    </row>
    <row r="137" customFormat="false" ht="15" hidden="false" customHeight="true" outlineLevel="0" collapsed="false">
      <c r="A137" s="0" t="n">
        <v>2014</v>
      </c>
      <c r="B137" s="0" t="s">
        <v>233</v>
      </c>
      <c r="C137" s="0" t="s">
        <v>30</v>
      </c>
      <c r="D137" s="0" t="s">
        <v>234</v>
      </c>
      <c r="E137" s="3" t="n">
        <v>74.88</v>
      </c>
      <c r="F137" s="3" t="n">
        <v>219</v>
      </c>
      <c r="G137" s="3" t="n">
        <v>4.42</v>
      </c>
      <c r="H137" s="3" t="n">
        <v>20</v>
      </c>
      <c r="I137" s="3" t="n">
        <v>37.5</v>
      </c>
      <c r="J137" s="3" t="n">
        <v>123</v>
      </c>
      <c r="K137" s="3" t="n">
        <v>3.98</v>
      </c>
      <c r="L137" s="3" t="n">
        <v>6.64</v>
      </c>
    </row>
    <row r="138" customFormat="false" ht="15" hidden="false" customHeight="true" outlineLevel="0" collapsed="false">
      <c r="A138" s="0" t="n">
        <v>2014</v>
      </c>
      <c r="B138" s="0" t="s">
        <v>235</v>
      </c>
      <c r="C138" s="0" t="s">
        <v>16</v>
      </c>
      <c r="D138" s="0" t="s">
        <v>236</v>
      </c>
      <c r="E138" s="3" t="n">
        <v>75.75</v>
      </c>
      <c r="F138" s="3" t="n">
        <v>223</v>
      </c>
      <c r="G138" s="3" t="n">
        <v>5.26</v>
      </c>
      <c r="H138" s="3"/>
      <c r="I138" s="3" t="n">
        <v>25.5</v>
      </c>
      <c r="J138" s="3" t="n">
        <v>104</v>
      </c>
      <c r="K138" s="3" t="n">
        <v>4.36</v>
      </c>
      <c r="L138" s="3" t="n">
        <v>7.14</v>
      </c>
    </row>
    <row r="139" customFormat="false" ht="15" hidden="false" customHeight="true" outlineLevel="0" collapsed="false">
      <c r="A139" s="0" t="n">
        <v>2014</v>
      </c>
      <c r="B139" s="0" t="s">
        <v>237</v>
      </c>
      <c r="C139" s="0" t="s">
        <v>102</v>
      </c>
      <c r="D139" s="0" t="s">
        <v>238</v>
      </c>
      <c r="E139" s="3" t="n">
        <v>69.25</v>
      </c>
      <c r="F139" s="3" t="n">
        <v>192</v>
      </c>
      <c r="G139" s="3" t="n">
        <v>4.55</v>
      </c>
      <c r="H139" s="3" t="n">
        <v>19</v>
      </c>
      <c r="I139" s="3" t="n">
        <v>37</v>
      </c>
      <c r="J139" s="3" t="n">
        <v>124</v>
      </c>
      <c r="K139" s="3"/>
      <c r="L139" s="3"/>
    </row>
    <row r="140" customFormat="false" ht="15" hidden="false" customHeight="true" outlineLevel="0" collapsed="false">
      <c r="A140" s="0" t="n">
        <v>2014</v>
      </c>
      <c r="B140" s="0" t="s">
        <v>239</v>
      </c>
      <c r="C140" s="0" t="s">
        <v>25</v>
      </c>
      <c r="D140" s="0" t="s">
        <v>238</v>
      </c>
      <c r="E140" s="3" t="n">
        <v>75.25</v>
      </c>
      <c r="F140" s="3" t="n">
        <v>252</v>
      </c>
      <c r="G140" s="3"/>
      <c r="H140" s="3"/>
      <c r="I140" s="3"/>
      <c r="J140" s="3"/>
      <c r="K140" s="3"/>
      <c r="L140" s="3"/>
    </row>
    <row r="141" customFormat="false" ht="15" hidden="false" customHeight="true" outlineLevel="0" collapsed="false">
      <c r="A141" s="0" t="n">
        <v>2014</v>
      </c>
      <c r="B141" s="0" t="s">
        <v>240</v>
      </c>
      <c r="C141" s="0" t="s">
        <v>65</v>
      </c>
      <c r="D141" s="0" t="s">
        <v>241</v>
      </c>
      <c r="E141" s="3" t="n">
        <v>71.25</v>
      </c>
      <c r="F141" s="3" t="n">
        <v>234</v>
      </c>
      <c r="G141" s="3" t="n">
        <v>4.91</v>
      </c>
      <c r="H141" s="3" t="n">
        <v>28</v>
      </c>
      <c r="I141" s="3" t="n">
        <v>33</v>
      </c>
      <c r="J141" s="3" t="n">
        <v>115</v>
      </c>
      <c r="K141" s="3"/>
      <c r="L141" s="3"/>
    </row>
    <row r="142" customFormat="false" ht="15" hidden="false" customHeight="true" outlineLevel="0" collapsed="false">
      <c r="A142" s="0" t="n">
        <v>2014</v>
      </c>
      <c r="B142" s="0" t="s">
        <v>242</v>
      </c>
      <c r="C142" s="0" t="s">
        <v>30</v>
      </c>
      <c r="D142" s="0" t="s">
        <v>243</v>
      </c>
      <c r="E142" s="3" t="n">
        <v>67.5</v>
      </c>
      <c r="F142" s="3" t="n">
        <v>185</v>
      </c>
      <c r="G142" s="3" t="n">
        <v>4.49</v>
      </c>
      <c r="H142" s="3" t="n">
        <v>15</v>
      </c>
      <c r="I142" s="3"/>
      <c r="J142" s="3"/>
      <c r="K142" s="3"/>
      <c r="L142" s="3"/>
    </row>
    <row r="143" customFormat="false" ht="15" hidden="false" customHeight="true" outlineLevel="0" collapsed="false">
      <c r="A143" s="0" t="n">
        <v>2014</v>
      </c>
      <c r="B143" s="0" t="s">
        <v>244</v>
      </c>
      <c r="C143" s="0" t="s">
        <v>33</v>
      </c>
      <c r="D143" s="0" t="s">
        <v>34</v>
      </c>
      <c r="E143" s="3" t="n">
        <v>72.63</v>
      </c>
      <c r="F143" s="3" t="n">
        <v>233</v>
      </c>
      <c r="G143" s="3" t="n">
        <v>4.56</v>
      </c>
      <c r="H143" s="3" t="n">
        <v>20</v>
      </c>
      <c r="I143" s="3" t="n">
        <v>29</v>
      </c>
      <c r="J143" s="3" t="n">
        <v>112</v>
      </c>
      <c r="K143" s="3"/>
      <c r="L143" s="3"/>
    </row>
    <row r="144" customFormat="false" ht="15" hidden="false" customHeight="true" outlineLevel="0" collapsed="false">
      <c r="A144" s="0" t="n">
        <v>2014</v>
      </c>
      <c r="B144" s="0" t="s">
        <v>245</v>
      </c>
      <c r="C144" s="0" t="s">
        <v>33</v>
      </c>
      <c r="D144" s="0" t="s">
        <v>246</v>
      </c>
      <c r="E144" s="3" t="n">
        <v>68.88</v>
      </c>
      <c r="F144" s="3" t="n">
        <v>209</v>
      </c>
      <c r="G144" s="3" t="n">
        <v>4.41</v>
      </c>
      <c r="H144" s="3" t="n">
        <v>32</v>
      </c>
      <c r="I144" s="3" t="n">
        <v>40.5</v>
      </c>
      <c r="J144" s="3" t="n">
        <v>132</v>
      </c>
      <c r="K144" s="3" t="n">
        <v>4.12</v>
      </c>
      <c r="L144" s="3" t="n">
        <v>6.83</v>
      </c>
    </row>
    <row r="145" customFormat="false" ht="15" hidden="false" customHeight="true" outlineLevel="0" collapsed="false">
      <c r="A145" s="0" t="n">
        <v>2014</v>
      </c>
      <c r="B145" s="0" t="s">
        <v>247</v>
      </c>
      <c r="C145" s="0" t="s">
        <v>33</v>
      </c>
      <c r="D145" s="0" t="s">
        <v>231</v>
      </c>
      <c r="E145" s="3" t="n">
        <v>71.13</v>
      </c>
      <c r="F145" s="3" t="n">
        <v>220</v>
      </c>
      <c r="G145" s="3" t="n">
        <v>4.84</v>
      </c>
      <c r="H145" s="3" t="n">
        <v>14</v>
      </c>
      <c r="I145" s="3" t="n">
        <v>36</v>
      </c>
      <c r="J145" s="3" t="n">
        <v>116</v>
      </c>
      <c r="K145" s="3" t="n">
        <v>4.6</v>
      </c>
      <c r="L145" s="3" t="n">
        <v>7.53</v>
      </c>
    </row>
    <row r="146" customFormat="false" ht="15" hidden="false" customHeight="true" outlineLevel="0" collapsed="false">
      <c r="A146" s="0" t="n">
        <v>2014</v>
      </c>
      <c r="B146" s="0" t="s">
        <v>248</v>
      </c>
      <c r="C146" s="0" t="s">
        <v>27</v>
      </c>
      <c r="D146" s="0" t="s">
        <v>249</v>
      </c>
      <c r="E146" s="3" t="n">
        <v>71</v>
      </c>
      <c r="F146" s="3" t="n">
        <v>193</v>
      </c>
      <c r="G146" s="3" t="n">
        <v>4.59</v>
      </c>
      <c r="H146" s="3" t="n">
        <v>9</v>
      </c>
      <c r="I146" s="3"/>
      <c r="J146" s="3"/>
      <c r="K146" s="3"/>
      <c r="L146" s="3"/>
    </row>
    <row r="147" customFormat="false" ht="15" hidden="false" customHeight="true" outlineLevel="0" collapsed="false">
      <c r="A147" s="0" t="n">
        <v>2014</v>
      </c>
      <c r="B147" s="0" t="s">
        <v>250</v>
      </c>
      <c r="C147" s="0" t="s">
        <v>16</v>
      </c>
      <c r="D147" s="0" t="s">
        <v>251</v>
      </c>
      <c r="E147" s="3" t="n">
        <v>74.25</v>
      </c>
      <c r="F147" s="3" t="n">
        <v>226</v>
      </c>
      <c r="G147" s="3" t="n">
        <v>4.97</v>
      </c>
      <c r="H147" s="3"/>
      <c r="I147" s="3" t="n">
        <v>30.5</v>
      </c>
      <c r="J147" s="3" t="n">
        <v>110</v>
      </c>
      <c r="K147" s="3" t="n">
        <v>4.26</v>
      </c>
      <c r="L147" s="3" t="n">
        <v>7.04</v>
      </c>
    </row>
    <row r="148" customFormat="false" ht="15" hidden="false" customHeight="true" outlineLevel="0" collapsed="false">
      <c r="A148" s="0" t="n">
        <v>2014</v>
      </c>
      <c r="B148" s="0" t="s">
        <v>252</v>
      </c>
      <c r="C148" s="0" t="s">
        <v>13</v>
      </c>
      <c r="D148" s="0" t="s">
        <v>253</v>
      </c>
      <c r="E148" s="3" t="n">
        <v>74.63</v>
      </c>
      <c r="F148" s="3" t="n">
        <v>268</v>
      </c>
      <c r="G148" s="3" t="n">
        <v>4.79</v>
      </c>
      <c r="H148" s="3" t="n">
        <v>35</v>
      </c>
      <c r="I148" s="3"/>
      <c r="J148" s="3"/>
      <c r="K148" s="3"/>
      <c r="L148" s="3"/>
    </row>
    <row r="149" customFormat="false" ht="15" hidden="false" customHeight="true" outlineLevel="0" collapsed="false">
      <c r="A149" s="0" t="n">
        <v>2014</v>
      </c>
      <c r="B149" s="0" t="s">
        <v>254</v>
      </c>
      <c r="C149" s="0" t="s">
        <v>56</v>
      </c>
      <c r="D149" s="0" t="s">
        <v>255</v>
      </c>
      <c r="E149" s="3" t="n">
        <v>76.25</v>
      </c>
      <c r="F149" s="3" t="n">
        <v>302</v>
      </c>
      <c r="G149" s="3" t="n">
        <v>4.97</v>
      </c>
      <c r="H149" s="3" t="n">
        <v>22</v>
      </c>
      <c r="I149" s="3" t="n">
        <v>32</v>
      </c>
      <c r="J149" s="3" t="n">
        <v>113</v>
      </c>
      <c r="K149" s="3" t="n">
        <v>4.44</v>
      </c>
      <c r="L149" s="3" t="n">
        <v>7.37</v>
      </c>
    </row>
    <row r="150" customFormat="false" ht="15" hidden="false" customHeight="true" outlineLevel="0" collapsed="false">
      <c r="A150" s="0" t="n">
        <v>2014</v>
      </c>
      <c r="B150" s="0" t="s">
        <v>256</v>
      </c>
      <c r="C150" s="0" t="s">
        <v>30</v>
      </c>
      <c r="D150" s="0" t="s">
        <v>257</v>
      </c>
      <c r="E150" s="3" t="n">
        <v>70</v>
      </c>
      <c r="F150" s="3" t="n">
        <v>179</v>
      </c>
      <c r="G150" s="3" t="n">
        <v>4.34</v>
      </c>
      <c r="H150" s="3"/>
      <c r="I150" s="3" t="n">
        <v>36.5</v>
      </c>
      <c r="J150" s="3" t="n">
        <v>117</v>
      </c>
      <c r="K150" s="3" t="n">
        <v>4.12</v>
      </c>
      <c r="L150" s="3" t="n">
        <v>6.91</v>
      </c>
    </row>
    <row r="151" customFormat="false" ht="15" hidden="false" customHeight="true" outlineLevel="0" collapsed="false">
      <c r="A151" s="0" t="n">
        <v>2014</v>
      </c>
      <c r="B151" s="0" t="s">
        <v>258</v>
      </c>
      <c r="C151" s="0" t="s">
        <v>91</v>
      </c>
      <c r="D151" s="0" t="s">
        <v>38</v>
      </c>
      <c r="E151" s="3" t="n">
        <v>75</v>
      </c>
      <c r="F151" s="3" t="n">
        <v>313</v>
      </c>
      <c r="G151" s="3" t="n">
        <v>5.31</v>
      </c>
      <c r="H151" s="3" t="n">
        <v>30</v>
      </c>
      <c r="I151" s="3" t="n">
        <v>29</v>
      </c>
      <c r="J151" s="3" t="n">
        <v>101</v>
      </c>
      <c r="K151" s="3" t="n">
        <v>4.47</v>
      </c>
      <c r="L151" s="3" t="n">
        <v>7.55</v>
      </c>
    </row>
    <row r="152" customFormat="false" ht="15" hidden="false" customHeight="true" outlineLevel="0" collapsed="false">
      <c r="A152" s="0" t="n">
        <v>2014</v>
      </c>
      <c r="B152" s="0" t="s">
        <v>259</v>
      </c>
      <c r="C152" s="0" t="s">
        <v>16</v>
      </c>
      <c r="D152" s="0" t="s">
        <v>217</v>
      </c>
      <c r="E152" s="3" t="n">
        <v>71.75</v>
      </c>
      <c r="F152" s="3" t="n">
        <v>207</v>
      </c>
      <c r="G152" s="3" t="n">
        <v>4.68</v>
      </c>
      <c r="H152" s="3"/>
      <c r="I152" s="3" t="n">
        <v>31.5</v>
      </c>
      <c r="J152" s="3" t="n">
        <v>112</v>
      </c>
      <c r="K152" s="3" t="n">
        <v>4.03</v>
      </c>
      <c r="L152" s="3" t="n">
        <v>6.75</v>
      </c>
    </row>
    <row r="153" customFormat="false" ht="15" hidden="false" customHeight="true" outlineLevel="0" collapsed="false">
      <c r="A153" s="0" t="n">
        <v>2014</v>
      </c>
      <c r="B153" s="0" t="s">
        <v>260</v>
      </c>
      <c r="C153" s="0" t="s">
        <v>91</v>
      </c>
      <c r="D153" s="0" t="s">
        <v>175</v>
      </c>
      <c r="E153" s="3" t="n">
        <v>75.5</v>
      </c>
      <c r="F153" s="3" t="n">
        <v>323</v>
      </c>
      <c r="G153" s="3" t="n">
        <v>5.34</v>
      </c>
      <c r="H153" s="3"/>
      <c r="I153" s="3" t="n">
        <v>21.5</v>
      </c>
      <c r="J153" s="3" t="n">
        <v>99</v>
      </c>
      <c r="K153" s="3" t="n">
        <v>4.83</v>
      </c>
      <c r="L153" s="3" t="n">
        <v>8.26</v>
      </c>
    </row>
    <row r="154" customFormat="false" ht="15" hidden="false" customHeight="true" outlineLevel="0" collapsed="false">
      <c r="A154" s="0" t="n">
        <v>2014</v>
      </c>
      <c r="B154" s="0" t="s">
        <v>261</v>
      </c>
      <c r="C154" s="0" t="s">
        <v>25</v>
      </c>
      <c r="D154" s="0" t="s">
        <v>262</v>
      </c>
      <c r="E154" s="3" t="n">
        <v>72.38</v>
      </c>
      <c r="F154" s="3" t="n">
        <v>238</v>
      </c>
      <c r="G154" s="3" t="n">
        <v>5.03</v>
      </c>
      <c r="H154" s="3" t="n">
        <v>16</v>
      </c>
      <c r="I154" s="3" t="n">
        <v>31</v>
      </c>
      <c r="J154" s="3" t="n">
        <v>108</v>
      </c>
      <c r="K154" s="3" t="n">
        <v>4.56</v>
      </c>
      <c r="L154" s="3" t="n">
        <v>7.77</v>
      </c>
    </row>
    <row r="155" customFormat="false" ht="15" hidden="false" customHeight="true" outlineLevel="0" collapsed="false">
      <c r="A155" s="0" t="n">
        <v>2014</v>
      </c>
      <c r="B155" s="0" t="s">
        <v>263</v>
      </c>
      <c r="C155" s="0" t="s">
        <v>102</v>
      </c>
      <c r="D155" s="0" t="s">
        <v>54</v>
      </c>
      <c r="E155" s="3" t="n">
        <v>74.75</v>
      </c>
      <c r="F155" s="3" t="n">
        <v>190</v>
      </c>
      <c r="G155" s="3" t="n">
        <v>4.52</v>
      </c>
      <c r="H155" s="3" t="n">
        <v>8</v>
      </c>
      <c r="I155" s="3" t="n">
        <v>33.5</v>
      </c>
      <c r="J155" s="3" t="n">
        <v>116</v>
      </c>
      <c r="K155" s="3" t="n">
        <v>4.24</v>
      </c>
      <c r="L155" s="3" t="n">
        <v>7.04</v>
      </c>
    </row>
    <row r="156" customFormat="false" ht="15" hidden="false" customHeight="true" outlineLevel="0" collapsed="false">
      <c r="A156" s="0" t="n">
        <v>2014</v>
      </c>
      <c r="B156" s="0" t="s">
        <v>264</v>
      </c>
      <c r="C156" s="0" t="s">
        <v>25</v>
      </c>
      <c r="D156" s="0" t="s">
        <v>265</v>
      </c>
      <c r="E156" s="3" t="n">
        <v>74.63</v>
      </c>
      <c r="F156" s="3" t="n">
        <v>247</v>
      </c>
      <c r="G156" s="3" t="n">
        <v>4.73</v>
      </c>
      <c r="H156" s="3" t="n">
        <v>21</v>
      </c>
      <c r="I156" s="3" t="n">
        <v>34</v>
      </c>
      <c r="J156" s="3" t="n">
        <v>116</v>
      </c>
      <c r="K156" s="3" t="n">
        <v>4.63</v>
      </c>
      <c r="L156" s="3" t="n">
        <v>7.31</v>
      </c>
    </row>
    <row r="157" customFormat="false" ht="15" hidden="false" customHeight="true" outlineLevel="0" collapsed="false">
      <c r="A157" s="0" t="n">
        <v>2014</v>
      </c>
      <c r="B157" s="0" t="s">
        <v>266</v>
      </c>
      <c r="C157" s="0" t="s">
        <v>138</v>
      </c>
      <c r="D157" s="0" t="s">
        <v>175</v>
      </c>
      <c r="E157" s="3" t="n">
        <v>75.5</v>
      </c>
      <c r="F157" s="3" t="n">
        <v>304</v>
      </c>
      <c r="G157" s="3" t="n">
        <v>5.15</v>
      </c>
      <c r="H157" s="3" t="n">
        <v>27</v>
      </c>
      <c r="I157" s="3" t="n">
        <v>27</v>
      </c>
      <c r="J157" s="3" t="n">
        <v>112</v>
      </c>
      <c r="K157" s="3" t="n">
        <v>4.86</v>
      </c>
      <c r="L157" s="3" t="n">
        <v>7.97</v>
      </c>
    </row>
    <row r="158" customFormat="false" ht="15" hidden="false" customHeight="true" outlineLevel="0" collapsed="false">
      <c r="A158" s="0" t="n">
        <v>2014</v>
      </c>
      <c r="B158" s="0" t="s">
        <v>267</v>
      </c>
      <c r="C158" s="0" t="s">
        <v>16</v>
      </c>
      <c r="D158" s="0" t="s">
        <v>249</v>
      </c>
      <c r="E158" s="3" t="n">
        <v>72.13</v>
      </c>
      <c r="F158" s="3" t="n">
        <v>217</v>
      </c>
      <c r="G158" s="3" t="n">
        <v>4.76</v>
      </c>
      <c r="H158" s="3"/>
      <c r="I158" s="3" t="n">
        <v>29.5</v>
      </c>
      <c r="J158" s="3" t="n">
        <v>109</v>
      </c>
      <c r="K158" s="3" t="n">
        <v>4.2</v>
      </c>
      <c r="L158" s="3" t="n">
        <v>6.55</v>
      </c>
    </row>
    <row r="159" customFormat="false" ht="15" hidden="false" customHeight="true" outlineLevel="0" collapsed="false">
      <c r="A159" s="0" t="n">
        <v>2014</v>
      </c>
      <c r="B159" s="0" t="s">
        <v>268</v>
      </c>
      <c r="C159" s="0" t="s">
        <v>30</v>
      </c>
      <c r="D159" s="0" t="s">
        <v>41</v>
      </c>
      <c r="E159" s="3" t="n">
        <v>75.13</v>
      </c>
      <c r="F159" s="3" t="n">
        <v>212</v>
      </c>
      <c r="G159" s="3" t="n">
        <v>4.46</v>
      </c>
      <c r="H159" s="3" t="n">
        <v>21</v>
      </c>
      <c r="I159" s="3" t="n">
        <v>35.5</v>
      </c>
      <c r="J159" s="3" t="n">
        <v>120</v>
      </c>
      <c r="K159" s="3" t="n">
        <v>4.18</v>
      </c>
      <c r="L159" s="3" t="n">
        <v>6.95</v>
      </c>
    </row>
    <row r="160" customFormat="false" ht="15" hidden="false" customHeight="true" outlineLevel="0" collapsed="false">
      <c r="A160" s="0" t="n">
        <v>2014</v>
      </c>
      <c r="B160" s="0" t="s">
        <v>269</v>
      </c>
      <c r="C160" s="0" t="s">
        <v>13</v>
      </c>
      <c r="D160" s="0" t="s">
        <v>28</v>
      </c>
      <c r="E160" s="3" t="n">
        <v>77.88</v>
      </c>
      <c r="F160" s="3" t="n">
        <v>256</v>
      </c>
      <c r="G160" s="3" t="n">
        <v>4.93</v>
      </c>
      <c r="H160" s="3" t="n">
        <v>18</v>
      </c>
      <c r="I160" s="3" t="n">
        <v>32.5</v>
      </c>
      <c r="J160" s="3" t="n">
        <v>111</v>
      </c>
      <c r="K160" s="3" t="n">
        <v>4.47</v>
      </c>
      <c r="L160" s="3" t="n">
        <v>7.14</v>
      </c>
    </row>
    <row r="161" customFormat="false" ht="15" hidden="false" customHeight="true" outlineLevel="0" collapsed="false">
      <c r="A161" s="0" t="n">
        <v>2014</v>
      </c>
      <c r="B161" s="0" t="s">
        <v>270</v>
      </c>
      <c r="C161" s="0" t="s">
        <v>25</v>
      </c>
      <c r="D161" s="0" t="s">
        <v>271</v>
      </c>
      <c r="E161" s="3" t="n">
        <v>74.75</v>
      </c>
      <c r="F161" s="3" t="n">
        <v>234</v>
      </c>
      <c r="G161" s="3" t="n">
        <v>4.67</v>
      </c>
      <c r="H161" s="3" t="n">
        <v>22</v>
      </c>
      <c r="I161" s="3" t="n">
        <v>37.5</v>
      </c>
      <c r="J161" s="3" t="n">
        <v>120</v>
      </c>
      <c r="K161" s="3" t="n">
        <v>3.96</v>
      </c>
      <c r="L161" s="3" t="n">
        <v>6.89</v>
      </c>
    </row>
    <row r="162" customFormat="false" ht="15" hidden="false" customHeight="true" outlineLevel="0" collapsed="false">
      <c r="A162" s="0" t="n">
        <v>2014</v>
      </c>
      <c r="B162" s="0" t="s">
        <v>272</v>
      </c>
      <c r="C162" s="0" t="s">
        <v>25</v>
      </c>
      <c r="D162" s="0" t="s">
        <v>45</v>
      </c>
      <c r="E162" s="3" t="n">
        <v>76</v>
      </c>
      <c r="F162" s="3" t="n">
        <v>235</v>
      </c>
      <c r="G162" s="3" t="n">
        <v>4.76</v>
      </c>
      <c r="H162" s="3"/>
      <c r="I162" s="3" t="n">
        <v>33</v>
      </c>
      <c r="J162" s="3" t="n">
        <v>115</v>
      </c>
      <c r="K162" s="3" t="n">
        <v>4.25</v>
      </c>
      <c r="L162" s="3" t="n">
        <v>6.99</v>
      </c>
    </row>
    <row r="163" customFormat="false" ht="15" hidden="false" customHeight="true" outlineLevel="0" collapsed="false">
      <c r="A163" s="0" t="n">
        <v>2014</v>
      </c>
      <c r="B163" s="0" t="s">
        <v>273</v>
      </c>
      <c r="C163" s="0" t="s">
        <v>30</v>
      </c>
      <c r="D163" s="0" t="s">
        <v>81</v>
      </c>
      <c r="E163" s="3" t="n">
        <v>71.25</v>
      </c>
      <c r="F163" s="3" t="n">
        <v>206</v>
      </c>
      <c r="G163" s="3" t="n">
        <v>4.51</v>
      </c>
      <c r="H163" s="3" t="n">
        <v>14</v>
      </c>
      <c r="I163" s="3" t="n">
        <v>35.5</v>
      </c>
      <c r="J163" s="3" t="n">
        <v>115</v>
      </c>
      <c r="K163" s="3"/>
      <c r="L163" s="3"/>
    </row>
    <row r="164" customFormat="false" ht="15" hidden="false" customHeight="true" outlineLevel="0" collapsed="false">
      <c r="A164" s="0" t="n">
        <v>2014</v>
      </c>
      <c r="B164" s="0" t="s">
        <v>274</v>
      </c>
      <c r="C164" s="0" t="s">
        <v>22</v>
      </c>
      <c r="D164" s="0" t="s">
        <v>105</v>
      </c>
      <c r="E164" s="3" t="n">
        <v>77.88</v>
      </c>
      <c r="F164" s="3" t="n">
        <v>271</v>
      </c>
      <c r="G164" s="3" t="n">
        <v>5.21</v>
      </c>
      <c r="H164" s="3" t="n">
        <v>21</v>
      </c>
      <c r="I164" s="3" t="n">
        <v>32</v>
      </c>
      <c r="J164" s="3" t="n">
        <v>115</v>
      </c>
      <c r="K164" s="3" t="n">
        <v>4.51</v>
      </c>
      <c r="L164" s="3" t="n">
        <v>7.43</v>
      </c>
    </row>
    <row r="165" customFormat="false" ht="15" hidden="false" customHeight="true" outlineLevel="0" collapsed="false">
      <c r="A165" s="0" t="n">
        <v>2014</v>
      </c>
      <c r="B165" s="0" t="s">
        <v>275</v>
      </c>
      <c r="C165" s="0" t="s">
        <v>30</v>
      </c>
      <c r="D165" s="0" t="s">
        <v>276</v>
      </c>
      <c r="E165" s="3" t="n">
        <v>69.88</v>
      </c>
      <c r="F165" s="3" t="n">
        <v>178</v>
      </c>
      <c r="G165" s="3" t="n">
        <v>4.69</v>
      </c>
      <c r="H165" s="3" t="n">
        <v>11</v>
      </c>
      <c r="I165" s="3" t="n">
        <v>35</v>
      </c>
      <c r="J165" s="3" t="n">
        <v>116</v>
      </c>
      <c r="K165" s="3" t="n">
        <v>4.33</v>
      </c>
      <c r="L165" s="3" t="n">
        <v>7.1</v>
      </c>
    </row>
    <row r="166" customFormat="false" ht="15" hidden="false" customHeight="true" outlineLevel="0" collapsed="false">
      <c r="A166" s="0" t="n">
        <v>2014</v>
      </c>
      <c r="B166" s="0" t="s">
        <v>277</v>
      </c>
      <c r="C166" s="0" t="s">
        <v>56</v>
      </c>
      <c r="D166" s="0" t="s">
        <v>185</v>
      </c>
      <c r="E166" s="3" t="n">
        <v>77.88</v>
      </c>
      <c r="F166" s="3" t="n">
        <v>325</v>
      </c>
      <c r="G166" s="3" t="n">
        <v>5.19</v>
      </c>
      <c r="H166" s="3" t="n">
        <v>23</v>
      </c>
      <c r="I166" s="3" t="n">
        <v>23</v>
      </c>
      <c r="J166" s="3" t="n">
        <v>99</v>
      </c>
      <c r="K166" s="3" t="n">
        <v>4.69</v>
      </c>
      <c r="L166" s="3" t="n">
        <v>8.14</v>
      </c>
    </row>
    <row r="167" customFormat="false" ht="15" hidden="false" customHeight="true" outlineLevel="0" collapsed="false">
      <c r="A167" s="0" t="n">
        <v>2014</v>
      </c>
      <c r="B167" s="0" t="s">
        <v>278</v>
      </c>
      <c r="C167" s="0" t="s">
        <v>19</v>
      </c>
      <c r="D167" s="0" t="s">
        <v>202</v>
      </c>
      <c r="E167" s="3" t="n">
        <v>73.5</v>
      </c>
      <c r="F167" s="3" t="n">
        <v>334</v>
      </c>
      <c r="G167" s="3" t="n">
        <v>5.27</v>
      </c>
      <c r="H167" s="3" t="n">
        <v>25</v>
      </c>
      <c r="I167" s="3" t="n">
        <v>28</v>
      </c>
      <c r="J167" s="3" t="n">
        <v>91</v>
      </c>
      <c r="K167" s="3" t="n">
        <v>4.75</v>
      </c>
      <c r="L167" s="3" t="n">
        <v>7.81</v>
      </c>
    </row>
    <row r="168" customFormat="false" ht="15" hidden="false" customHeight="true" outlineLevel="0" collapsed="false">
      <c r="A168" s="0" t="n">
        <v>2014</v>
      </c>
      <c r="B168" s="0" t="s">
        <v>279</v>
      </c>
      <c r="C168" s="0" t="s">
        <v>40</v>
      </c>
      <c r="D168" s="0" t="s">
        <v>276</v>
      </c>
      <c r="E168" s="3" t="n">
        <v>72.13</v>
      </c>
      <c r="F168" s="3" t="n">
        <v>202</v>
      </c>
      <c r="G168" s="3" t="n">
        <v>4.37</v>
      </c>
      <c r="H168" s="3" t="n">
        <v>20</v>
      </c>
      <c r="I168" s="3" t="n">
        <v>35.5</v>
      </c>
      <c r="J168" s="3" t="n">
        <v>125</v>
      </c>
      <c r="K168" s="3"/>
      <c r="L168" s="3" t="n">
        <v>6.92</v>
      </c>
    </row>
    <row r="169" customFormat="false" ht="15" hidden="false" customHeight="true" outlineLevel="0" collapsed="false">
      <c r="A169" s="0" t="n">
        <v>2014</v>
      </c>
      <c r="B169" s="0" t="s">
        <v>280</v>
      </c>
      <c r="C169" s="0" t="s">
        <v>33</v>
      </c>
      <c r="D169" s="0" t="s">
        <v>281</v>
      </c>
      <c r="E169" s="3" t="n">
        <v>69.38</v>
      </c>
      <c r="F169" s="3" t="n">
        <v>207</v>
      </c>
      <c r="G169" s="3" t="n">
        <v>4.7</v>
      </c>
      <c r="H169" s="3" t="n">
        <v>19</v>
      </c>
      <c r="I169" s="3" t="n">
        <v>32.5</v>
      </c>
      <c r="J169" s="3" t="n">
        <v>114</v>
      </c>
      <c r="K169" s="3" t="n">
        <v>4.38</v>
      </c>
      <c r="L169" s="3" t="n">
        <v>7.08</v>
      </c>
    </row>
    <row r="170" customFormat="false" ht="15" hidden="false" customHeight="true" outlineLevel="0" collapsed="false">
      <c r="A170" s="0" t="n">
        <v>2014</v>
      </c>
      <c r="B170" s="0" t="s">
        <v>282</v>
      </c>
      <c r="C170" s="0" t="s">
        <v>91</v>
      </c>
      <c r="D170" s="0" t="s">
        <v>14</v>
      </c>
      <c r="E170" s="3" t="n">
        <v>76.25</v>
      </c>
      <c r="F170" s="3" t="n">
        <v>313</v>
      </c>
      <c r="G170" s="3" t="n">
        <v>5.25</v>
      </c>
      <c r="H170" s="3" t="n">
        <v>26</v>
      </c>
      <c r="I170" s="3" t="n">
        <v>27</v>
      </c>
      <c r="J170" s="3" t="n">
        <v>99</v>
      </c>
      <c r="K170" s="3" t="n">
        <v>4.82</v>
      </c>
      <c r="L170" s="3" t="n">
        <v>7.95</v>
      </c>
    </row>
    <row r="171" customFormat="false" ht="15" hidden="false" customHeight="true" outlineLevel="0" collapsed="false">
      <c r="A171" s="0" t="n">
        <v>2014</v>
      </c>
      <c r="B171" s="0" t="s">
        <v>283</v>
      </c>
      <c r="C171" s="0" t="s">
        <v>19</v>
      </c>
      <c r="D171" s="0" t="s">
        <v>43</v>
      </c>
      <c r="E171" s="3" t="n">
        <v>75</v>
      </c>
      <c r="F171" s="3" t="n">
        <v>293</v>
      </c>
      <c r="G171" s="3"/>
      <c r="H171" s="3" t="n">
        <v>36</v>
      </c>
      <c r="I171" s="3"/>
      <c r="J171" s="3"/>
      <c r="K171" s="3"/>
      <c r="L171" s="3"/>
    </row>
    <row r="172" customFormat="false" ht="15" hidden="false" customHeight="true" outlineLevel="0" collapsed="false">
      <c r="A172" s="0" t="n">
        <v>2014</v>
      </c>
      <c r="B172" s="0" t="s">
        <v>284</v>
      </c>
      <c r="C172" s="0" t="s">
        <v>33</v>
      </c>
      <c r="D172" s="0" t="s">
        <v>141</v>
      </c>
      <c r="E172" s="3" t="n">
        <v>69.38</v>
      </c>
      <c r="F172" s="3" t="n">
        <v>212</v>
      </c>
      <c r="G172" s="3" t="n">
        <v>4.67</v>
      </c>
      <c r="H172" s="3" t="n">
        <v>24</v>
      </c>
      <c r="I172" s="3" t="n">
        <v>29</v>
      </c>
      <c r="J172" s="3" t="n">
        <v>104</v>
      </c>
      <c r="K172" s="3"/>
      <c r="L172" s="3"/>
    </row>
    <row r="173" customFormat="false" ht="15" hidden="false" customHeight="true" outlineLevel="0" collapsed="false">
      <c r="A173" s="0" t="n">
        <v>2014</v>
      </c>
      <c r="B173" s="0" t="s">
        <v>285</v>
      </c>
      <c r="C173" s="0" t="s">
        <v>22</v>
      </c>
      <c r="D173" s="0" t="s">
        <v>98</v>
      </c>
      <c r="E173" s="3" t="n">
        <v>77.88</v>
      </c>
      <c r="F173" s="3" t="n">
        <v>272</v>
      </c>
      <c r="G173" s="3" t="n">
        <v>4.72</v>
      </c>
      <c r="H173" s="3" t="n">
        <v>22</v>
      </c>
      <c r="I173" s="3" t="n">
        <v>35.5</v>
      </c>
      <c r="J173" s="3" t="n">
        <v>128</v>
      </c>
      <c r="K173" s="3" t="n">
        <v>4.33</v>
      </c>
      <c r="L173" s="3" t="n">
        <v>7.2</v>
      </c>
    </row>
    <row r="174" customFormat="false" ht="15" hidden="false" customHeight="true" outlineLevel="0" collapsed="false">
      <c r="A174" s="0" t="n">
        <v>2014</v>
      </c>
      <c r="B174" s="0" t="s">
        <v>286</v>
      </c>
      <c r="C174" s="0" t="s">
        <v>25</v>
      </c>
      <c r="D174" s="0" t="s">
        <v>43</v>
      </c>
      <c r="E174" s="3" t="n">
        <v>74</v>
      </c>
      <c r="F174" s="3" t="n">
        <v>253</v>
      </c>
      <c r="G174" s="3" t="n">
        <v>4.79</v>
      </c>
      <c r="H174" s="3" t="n">
        <v>19</v>
      </c>
      <c r="I174" s="3" t="n">
        <v>34.5</v>
      </c>
      <c r="J174" s="3" t="n">
        <v>114</v>
      </c>
      <c r="K174" s="3" t="n">
        <v>4.35</v>
      </c>
      <c r="L174" s="3" t="n">
        <v>7.2</v>
      </c>
    </row>
    <row r="175" customFormat="false" ht="15" hidden="false" customHeight="true" outlineLevel="0" collapsed="false">
      <c r="A175" s="0" t="n">
        <v>2014</v>
      </c>
      <c r="B175" s="0" t="s">
        <v>287</v>
      </c>
      <c r="C175" s="0" t="s">
        <v>40</v>
      </c>
      <c r="D175" s="0" t="s">
        <v>47</v>
      </c>
      <c r="E175" s="3" t="n">
        <v>75.38</v>
      </c>
      <c r="F175" s="3" t="n">
        <v>211</v>
      </c>
      <c r="G175" s="3" t="n">
        <v>4.51</v>
      </c>
      <c r="H175" s="3"/>
      <c r="I175" s="3" t="n">
        <v>39</v>
      </c>
      <c r="J175" s="3" t="n">
        <v>128</v>
      </c>
      <c r="K175" s="3" t="n">
        <v>4.18</v>
      </c>
      <c r="L175" s="3" t="n">
        <v>7.29</v>
      </c>
    </row>
    <row r="176" customFormat="false" ht="15" hidden="false" customHeight="true" outlineLevel="0" collapsed="false">
      <c r="A176" s="0" t="n">
        <v>2014</v>
      </c>
      <c r="B176" s="0" t="s">
        <v>288</v>
      </c>
      <c r="C176" s="0" t="s">
        <v>40</v>
      </c>
      <c r="D176" s="0" t="s">
        <v>289</v>
      </c>
      <c r="E176" s="3" t="n">
        <v>70.75</v>
      </c>
      <c r="F176" s="3" t="n">
        <v>189</v>
      </c>
      <c r="G176" s="3" t="n">
        <v>4.43</v>
      </c>
      <c r="H176" s="3" t="n">
        <v>22</v>
      </c>
      <c r="I176" s="3"/>
      <c r="J176" s="3"/>
      <c r="K176" s="3"/>
      <c r="L176" s="3"/>
    </row>
    <row r="177" customFormat="false" ht="15" hidden="false" customHeight="true" outlineLevel="0" collapsed="false">
      <c r="A177" s="0" t="n">
        <v>2014</v>
      </c>
      <c r="B177" s="0" t="s">
        <v>290</v>
      </c>
      <c r="C177" s="0" t="s">
        <v>16</v>
      </c>
      <c r="D177" s="0" t="s">
        <v>265</v>
      </c>
      <c r="E177" s="3" t="n">
        <v>75</v>
      </c>
      <c r="F177" s="3" t="n">
        <v>218</v>
      </c>
      <c r="G177" s="3" t="n">
        <v>5</v>
      </c>
      <c r="H177" s="3"/>
      <c r="I177" s="3" t="n">
        <v>28</v>
      </c>
      <c r="J177" s="3" t="n">
        <v>99</v>
      </c>
      <c r="K177" s="3" t="n">
        <v>4.25</v>
      </c>
      <c r="L177" s="3" t="n">
        <v>7.07</v>
      </c>
    </row>
    <row r="178" customFormat="false" ht="15" hidden="false" customHeight="true" outlineLevel="0" collapsed="false">
      <c r="A178" s="0" t="n">
        <v>2014</v>
      </c>
      <c r="B178" s="0" t="s">
        <v>291</v>
      </c>
      <c r="C178" s="0" t="s">
        <v>19</v>
      </c>
      <c r="D178" s="0" t="s">
        <v>96</v>
      </c>
      <c r="E178" s="3" t="n">
        <v>75.75</v>
      </c>
      <c r="F178" s="3" t="n">
        <v>297</v>
      </c>
      <c r="G178" s="3" t="n">
        <v>5.03</v>
      </c>
      <c r="H178" s="3" t="n">
        <v>27</v>
      </c>
      <c r="I178" s="3" t="n">
        <v>23.5</v>
      </c>
      <c r="J178" s="3" t="n">
        <v>101</v>
      </c>
      <c r="K178" s="3"/>
      <c r="L178" s="3"/>
    </row>
    <row r="179" customFormat="false" ht="15" hidden="false" customHeight="true" outlineLevel="0" collapsed="false">
      <c r="A179" s="0" t="n">
        <v>2014</v>
      </c>
      <c r="B179" s="0" t="s">
        <v>292</v>
      </c>
      <c r="C179" s="0" t="s">
        <v>30</v>
      </c>
      <c r="D179" s="0" t="s">
        <v>125</v>
      </c>
      <c r="E179" s="3" t="n">
        <v>77</v>
      </c>
      <c r="F179" s="3" t="n">
        <v>240</v>
      </c>
      <c r="G179" s="3" t="n">
        <v>4.61</v>
      </c>
      <c r="H179" s="3" t="n">
        <v>13</v>
      </c>
      <c r="I179" s="3" t="n">
        <v>32.5</v>
      </c>
      <c r="J179" s="3" t="n">
        <v>117</v>
      </c>
      <c r="K179" s="3" t="n">
        <v>4.39</v>
      </c>
      <c r="L179" s="3" t="n">
        <v>7.33</v>
      </c>
    </row>
    <row r="180" customFormat="false" ht="15" hidden="false" customHeight="true" outlineLevel="0" collapsed="false">
      <c r="A180" s="0" t="n">
        <v>2014</v>
      </c>
      <c r="B180" s="0" t="s">
        <v>293</v>
      </c>
      <c r="C180" s="0" t="s">
        <v>40</v>
      </c>
      <c r="D180" s="0" t="s">
        <v>294</v>
      </c>
      <c r="E180" s="3" t="n">
        <v>70.5</v>
      </c>
      <c r="F180" s="3" t="n">
        <v>180</v>
      </c>
      <c r="G180" s="3" t="n">
        <v>4.44</v>
      </c>
      <c r="H180" s="3" t="n">
        <v>9</v>
      </c>
      <c r="I180" s="3" t="n">
        <v>39</v>
      </c>
      <c r="J180" s="3"/>
      <c r="K180" s="3" t="n">
        <v>4.19</v>
      </c>
      <c r="L180" s="3" t="n">
        <v>6.81</v>
      </c>
    </row>
    <row r="181" customFormat="false" ht="15" hidden="false" customHeight="true" outlineLevel="0" collapsed="false">
      <c r="A181" s="0" t="n">
        <v>2014</v>
      </c>
      <c r="B181" s="0" t="s">
        <v>295</v>
      </c>
      <c r="C181" s="0" t="s">
        <v>102</v>
      </c>
      <c r="D181" s="0" t="s">
        <v>41</v>
      </c>
      <c r="E181" s="3" t="n">
        <v>72.13</v>
      </c>
      <c r="F181" s="3" t="n">
        <v>207</v>
      </c>
      <c r="G181" s="3" t="n">
        <v>4.7</v>
      </c>
      <c r="H181" s="3" t="n">
        <v>24</v>
      </c>
      <c r="I181" s="3" t="n">
        <v>36.5</v>
      </c>
      <c r="J181" s="3" t="n">
        <v>126</v>
      </c>
      <c r="K181" s="3"/>
      <c r="L181" s="3"/>
    </row>
    <row r="182" customFormat="false" ht="15" hidden="false" customHeight="true" outlineLevel="0" collapsed="false">
      <c r="A182" s="0" t="n">
        <v>2014</v>
      </c>
      <c r="B182" s="0" t="s">
        <v>296</v>
      </c>
      <c r="C182" s="0" t="s">
        <v>19</v>
      </c>
      <c r="D182" s="0" t="s">
        <v>211</v>
      </c>
      <c r="E182" s="3" t="n">
        <v>74.5</v>
      </c>
      <c r="F182" s="3" t="n">
        <v>290</v>
      </c>
      <c r="G182" s="3" t="n">
        <v>5.1</v>
      </c>
      <c r="H182" s="3" t="n">
        <v>20</v>
      </c>
      <c r="I182" s="3" t="n">
        <v>29.5</v>
      </c>
      <c r="J182" s="3" t="n">
        <v>108</v>
      </c>
      <c r="K182" s="3" t="n">
        <v>4.33</v>
      </c>
      <c r="L182" s="3" t="n">
        <v>7.23</v>
      </c>
    </row>
    <row r="183" customFormat="false" ht="15" hidden="false" customHeight="true" outlineLevel="0" collapsed="false">
      <c r="A183" s="0" t="n">
        <v>2014</v>
      </c>
      <c r="B183" s="0" t="s">
        <v>297</v>
      </c>
      <c r="C183" s="0" t="s">
        <v>22</v>
      </c>
      <c r="D183" s="0" t="s">
        <v>298</v>
      </c>
      <c r="E183" s="3" t="n">
        <v>77</v>
      </c>
      <c r="F183" s="3" t="n">
        <v>266</v>
      </c>
      <c r="G183" s="3" t="n">
        <v>4.97</v>
      </c>
      <c r="H183" s="3" t="n">
        <v>31</v>
      </c>
      <c r="I183" s="3" t="n">
        <v>34</v>
      </c>
      <c r="J183" s="3" t="n">
        <v>113</v>
      </c>
      <c r="K183" s="3"/>
      <c r="L183" s="3" t="n">
        <v>7.11</v>
      </c>
    </row>
    <row r="184" customFormat="false" ht="15" hidden="false" customHeight="true" outlineLevel="0" collapsed="false">
      <c r="A184" s="0" t="n">
        <v>2014</v>
      </c>
      <c r="B184" s="0" t="s">
        <v>299</v>
      </c>
      <c r="C184" s="0" t="s">
        <v>30</v>
      </c>
      <c r="D184" s="0" t="s">
        <v>17</v>
      </c>
      <c r="E184" s="3" t="n">
        <v>74</v>
      </c>
      <c r="F184" s="3" t="n">
        <v>198</v>
      </c>
      <c r="G184" s="3" t="n">
        <v>4.48</v>
      </c>
      <c r="H184" s="3" t="n">
        <v>8</v>
      </c>
      <c r="I184" s="3" t="n">
        <v>33</v>
      </c>
      <c r="J184" s="3" t="n">
        <v>121</v>
      </c>
      <c r="K184" s="3" t="n">
        <v>4.32</v>
      </c>
      <c r="L184" s="3" t="n">
        <v>6.68</v>
      </c>
    </row>
    <row r="185" customFormat="false" ht="15" hidden="false" customHeight="true" outlineLevel="0" collapsed="false">
      <c r="A185" s="0" t="n">
        <v>2014</v>
      </c>
      <c r="B185" s="0" t="s">
        <v>300</v>
      </c>
      <c r="C185" s="0" t="s">
        <v>25</v>
      </c>
      <c r="D185" s="0" t="s">
        <v>43</v>
      </c>
      <c r="E185" s="3" t="n">
        <v>72.5</v>
      </c>
      <c r="F185" s="3" t="n">
        <v>232</v>
      </c>
      <c r="G185" s="3" t="n">
        <v>4.51</v>
      </c>
      <c r="H185" s="3" t="n">
        <v>28</v>
      </c>
      <c r="I185" s="3" t="n">
        <v>39</v>
      </c>
      <c r="J185" s="3" t="n">
        <v>127</v>
      </c>
      <c r="K185" s="3" t="n">
        <v>4.02</v>
      </c>
      <c r="L185" s="3" t="n">
        <v>6.92</v>
      </c>
    </row>
    <row r="186" customFormat="false" ht="15" hidden="false" customHeight="true" outlineLevel="0" collapsed="false">
      <c r="A186" s="0" t="n">
        <v>2014</v>
      </c>
      <c r="B186" s="0" t="s">
        <v>301</v>
      </c>
      <c r="C186" s="0" t="s">
        <v>25</v>
      </c>
      <c r="D186" s="0" t="s">
        <v>160</v>
      </c>
      <c r="E186" s="3" t="n">
        <v>74.25</v>
      </c>
      <c r="F186" s="3" t="n">
        <v>248</v>
      </c>
      <c r="G186" s="3" t="n">
        <v>4.7</v>
      </c>
      <c r="H186" s="3" t="n">
        <v>30</v>
      </c>
      <c r="I186" s="3" t="n">
        <v>36</v>
      </c>
      <c r="J186" s="3" t="n">
        <v>120</v>
      </c>
      <c r="K186" s="3"/>
      <c r="L186" s="3"/>
    </row>
    <row r="187" customFormat="false" ht="15" hidden="false" customHeight="true" outlineLevel="0" collapsed="false">
      <c r="A187" s="0" t="n">
        <v>2014</v>
      </c>
      <c r="B187" s="0" t="s">
        <v>302</v>
      </c>
      <c r="C187" s="0" t="s">
        <v>25</v>
      </c>
      <c r="D187" s="0" t="s">
        <v>303</v>
      </c>
      <c r="E187" s="3" t="n">
        <v>74.63</v>
      </c>
      <c r="F187" s="3" t="n">
        <v>251</v>
      </c>
      <c r="G187" s="3" t="n">
        <v>4.65</v>
      </c>
      <c r="H187" s="3" t="n">
        <v>23</v>
      </c>
      <c r="I187" s="3" t="n">
        <v>40</v>
      </c>
      <c r="J187" s="3" t="n">
        <v>127</v>
      </c>
      <c r="K187" s="3" t="n">
        <v>4.18</v>
      </c>
      <c r="L187" s="3" t="n">
        <v>7.08</v>
      </c>
    </row>
    <row r="188" customFormat="false" ht="15" hidden="false" customHeight="true" outlineLevel="0" collapsed="false">
      <c r="A188" s="0" t="n">
        <v>2014</v>
      </c>
      <c r="B188" s="0" t="s">
        <v>304</v>
      </c>
      <c r="C188" s="0" t="s">
        <v>19</v>
      </c>
      <c r="D188" s="0" t="s">
        <v>305</v>
      </c>
      <c r="E188" s="3" t="n">
        <v>74.63</v>
      </c>
      <c r="F188" s="3" t="n">
        <v>304</v>
      </c>
      <c r="G188" s="3" t="n">
        <v>5.03</v>
      </c>
      <c r="H188" s="3" t="n">
        <v>28</v>
      </c>
      <c r="I188" s="3" t="n">
        <v>29</v>
      </c>
      <c r="J188" s="3" t="n">
        <v>111</v>
      </c>
      <c r="K188" s="3" t="n">
        <v>4.76</v>
      </c>
      <c r="L188" s="3" t="n">
        <v>7.83</v>
      </c>
    </row>
    <row r="189" customFormat="false" ht="15" hidden="false" customHeight="true" outlineLevel="0" collapsed="false">
      <c r="A189" s="0" t="n">
        <v>2014</v>
      </c>
      <c r="B189" s="0" t="s">
        <v>306</v>
      </c>
      <c r="C189" s="0" t="s">
        <v>22</v>
      </c>
      <c r="D189" s="0" t="s">
        <v>185</v>
      </c>
      <c r="E189" s="3" t="n">
        <v>76</v>
      </c>
      <c r="F189" s="3" t="n">
        <v>273</v>
      </c>
      <c r="G189" s="3" t="n">
        <v>4.92</v>
      </c>
      <c r="H189" s="3" t="n">
        <v>22</v>
      </c>
      <c r="I189" s="3" t="n">
        <v>31</v>
      </c>
      <c r="J189" s="3" t="n">
        <v>113</v>
      </c>
      <c r="K189" s="3" t="n">
        <v>4.45</v>
      </c>
      <c r="L189" s="3" t="n">
        <v>6.83</v>
      </c>
    </row>
    <row r="190" customFormat="false" ht="15" hidden="false" customHeight="true" outlineLevel="0" collapsed="false">
      <c r="A190" s="0" t="n">
        <v>2014</v>
      </c>
      <c r="B190" s="0" t="s">
        <v>307</v>
      </c>
      <c r="C190" s="0" t="s">
        <v>40</v>
      </c>
      <c r="D190" s="0" t="s">
        <v>52</v>
      </c>
      <c r="E190" s="3" t="n">
        <v>71.75</v>
      </c>
      <c r="F190" s="3" t="n">
        <v>190</v>
      </c>
      <c r="G190" s="3" t="n">
        <v>4.49</v>
      </c>
      <c r="H190" s="3" t="n">
        <v>12</v>
      </c>
      <c r="I190" s="3" t="n">
        <v>38.5</v>
      </c>
      <c r="J190" s="3" t="n">
        <v>127</v>
      </c>
      <c r="K190" s="3" t="n">
        <v>4.19</v>
      </c>
      <c r="L190" s="3" t="n">
        <v>6.9</v>
      </c>
    </row>
    <row r="191" customFormat="false" ht="15" hidden="false" customHeight="true" outlineLevel="0" collapsed="false">
      <c r="A191" s="0" t="n">
        <v>2014</v>
      </c>
      <c r="B191" s="0" t="s">
        <v>308</v>
      </c>
      <c r="C191" s="0" t="s">
        <v>25</v>
      </c>
      <c r="D191" s="0" t="s">
        <v>128</v>
      </c>
      <c r="E191" s="3" t="n">
        <v>75.13</v>
      </c>
      <c r="F191" s="3" t="n">
        <v>243</v>
      </c>
      <c r="G191" s="3" t="n">
        <v>4.71</v>
      </c>
      <c r="H191" s="3" t="n">
        <v>21</v>
      </c>
      <c r="I191" s="3" t="n">
        <v>32.5</v>
      </c>
      <c r="J191" s="3" t="n">
        <v>111</v>
      </c>
      <c r="K191" s="3" t="n">
        <v>4.2</v>
      </c>
      <c r="L191" s="3" t="n">
        <v>7.22</v>
      </c>
    </row>
    <row r="192" customFormat="false" ht="15" hidden="false" customHeight="true" outlineLevel="0" collapsed="false">
      <c r="A192" s="0" t="n">
        <v>2014</v>
      </c>
      <c r="B192" s="0" t="s">
        <v>309</v>
      </c>
      <c r="C192" s="0" t="s">
        <v>33</v>
      </c>
      <c r="D192" s="0" t="s">
        <v>28</v>
      </c>
      <c r="E192" s="3" t="n">
        <v>69.5</v>
      </c>
      <c r="F192" s="3" t="n">
        <v>201</v>
      </c>
      <c r="G192" s="3" t="n">
        <v>4.51</v>
      </c>
      <c r="H192" s="3" t="n">
        <v>15</v>
      </c>
      <c r="I192" s="3" t="n">
        <v>41.5</v>
      </c>
      <c r="J192" s="3" t="n">
        <v>134</v>
      </c>
      <c r="K192" s="3"/>
      <c r="L192" s="3"/>
    </row>
    <row r="193" customFormat="false" ht="15" hidden="false" customHeight="true" outlineLevel="0" collapsed="false">
      <c r="A193" s="0" t="n">
        <v>2014</v>
      </c>
      <c r="B193" s="0" t="s">
        <v>310</v>
      </c>
      <c r="C193" s="0" t="s">
        <v>33</v>
      </c>
      <c r="D193" s="0" t="s">
        <v>193</v>
      </c>
      <c r="E193" s="3" t="n">
        <v>67.38</v>
      </c>
      <c r="F193" s="3" t="n">
        <v>195</v>
      </c>
      <c r="G193" s="3" t="n">
        <v>4.46</v>
      </c>
      <c r="H193" s="3" t="n">
        <v>23</v>
      </c>
      <c r="I193" s="3" t="n">
        <v>35.5</v>
      </c>
      <c r="J193" s="3" t="n">
        <v>123</v>
      </c>
      <c r="K193" s="3" t="n">
        <v>4.3</v>
      </c>
      <c r="L193" s="3" t="n">
        <v>7.08</v>
      </c>
    </row>
    <row r="194" customFormat="false" ht="15" hidden="false" customHeight="true" outlineLevel="0" collapsed="false">
      <c r="A194" s="0" t="n">
        <v>2014</v>
      </c>
      <c r="B194" s="0" t="s">
        <v>311</v>
      </c>
      <c r="C194" s="0" t="s">
        <v>40</v>
      </c>
      <c r="D194" s="0" t="s">
        <v>125</v>
      </c>
      <c r="E194" s="3" t="n">
        <v>68</v>
      </c>
      <c r="F194" s="3" t="n">
        <v>184</v>
      </c>
      <c r="G194" s="3" t="n">
        <v>4.55</v>
      </c>
      <c r="H194" s="3" t="n">
        <v>14</v>
      </c>
      <c r="I194" s="3" t="n">
        <v>37.5</v>
      </c>
      <c r="J194" s="3" t="n">
        <v>123</v>
      </c>
      <c r="K194" s="3" t="n">
        <v>4.4</v>
      </c>
      <c r="L194" s="3" t="n">
        <v>7.26</v>
      </c>
    </row>
    <row r="195" customFormat="false" ht="15" hidden="false" customHeight="true" outlineLevel="0" collapsed="false">
      <c r="A195" s="0" t="n">
        <v>2014</v>
      </c>
      <c r="B195" s="0" t="s">
        <v>312</v>
      </c>
      <c r="C195" s="0" t="s">
        <v>65</v>
      </c>
      <c r="D195" s="0" t="s">
        <v>34</v>
      </c>
      <c r="E195" s="3" t="n">
        <v>73.38</v>
      </c>
      <c r="F195" s="3" t="n">
        <v>237</v>
      </c>
      <c r="G195" s="3" t="n">
        <v>4.64</v>
      </c>
      <c r="H195" s="3" t="n">
        <v>22</v>
      </c>
      <c r="I195" s="3" t="n">
        <v>35</v>
      </c>
      <c r="J195" s="3" t="n">
        <v>123</v>
      </c>
      <c r="K195" s="3" t="n">
        <v>4.35</v>
      </c>
      <c r="L195" s="3" t="n">
        <v>7.24</v>
      </c>
    </row>
    <row r="196" customFormat="false" ht="15" hidden="false" customHeight="true" outlineLevel="0" collapsed="false">
      <c r="A196" s="0" t="n">
        <v>2014</v>
      </c>
      <c r="B196" s="0" t="s">
        <v>313</v>
      </c>
      <c r="C196" s="0" t="s">
        <v>22</v>
      </c>
      <c r="D196" s="0" t="s">
        <v>314</v>
      </c>
      <c r="E196" s="3" t="n">
        <v>78</v>
      </c>
      <c r="F196" s="3" t="n">
        <v>252</v>
      </c>
      <c r="G196" s="3" t="n">
        <v>4.58</v>
      </c>
      <c r="H196" s="3" t="n">
        <v>17</v>
      </c>
      <c r="I196" s="3" t="n">
        <v>36.5</v>
      </c>
      <c r="J196" s="3" t="n">
        <v>123</v>
      </c>
      <c r="K196" s="3" t="n">
        <v>4.44</v>
      </c>
      <c r="L196" s="3" t="n">
        <v>7.29</v>
      </c>
    </row>
    <row r="197" customFormat="false" ht="15" hidden="false" customHeight="true" outlineLevel="0" collapsed="false">
      <c r="A197" s="0" t="n">
        <v>2014</v>
      </c>
      <c r="B197" s="0" t="s">
        <v>315</v>
      </c>
      <c r="C197" s="0" t="s">
        <v>40</v>
      </c>
      <c r="D197" s="0" t="s">
        <v>246</v>
      </c>
      <c r="E197" s="3" t="n">
        <v>71</v>
      </c>
      <c r="F197" s="3" t="n">
        <v>186</v>
      </c>
      <c r="G197" s="3" t="n">
        <v>4.63</v>
      </c>
      <c r="H197" s="3" t="n">
        <v>15</v>
      </c>
      <c r="I197" s="3" t="n">
        <v>36</v>
      </c>
      <c r="J197" s="3" t="n">
        <v>121</v>
      </c>
      <c r="K197" s="3" t="n">
        <v>4.27</v>
      </c>
      <c r="L197" s="3" t="n">
        <v>6.98</v>
      </c>
    </row>
    <row r="198" customFormat="false" ht="15" hidden="false" customHeight="true" outlineLevel="0" collapsed="false">
      <c r="A198" s="0" t="n">
        <v>2014</v>
      </c>
      <c r="B198" s="0" t="s">
        <v>316</v>
      </c>
      <c r="C198" s="0" t="s">
        <v>30</v>
      </c>
      <c r="D198" s="0" t="s">
        <v>185</v>
      </c>
      <c r="E198" s="3" t="n">
        <v>75.88</v>
      </c>
      <c r="F198" s="3" t="n">
        <v>195</v>
      </c>
      <c r="G198" s="3" t="n">
        <v>4.46</v>
      </c>
      <c r="H198" s="3" t="n">
        <v>8</v>
      </c>
      <c r="I198" s="3" t="n">
        <v>32</v>
      </c>
      <c r="J198" s="3" t="n">
        <v>114</v>
      </c>
      <c r="K198" s="3" t="n">
        <v>4.35</v>
      </c>
      <c r="L198" s="3" t="n">
        <v>7.19</v>
      </c>
    </row>
    <row r="199" customFormat="false" ht="15" hidden="false" customHeight="true" outlineLevel="0" collapsed="false">
      <c r="A199" s="0" t="n">
        <v>2014</v>
      </c>
      <c r="B199" s="0" t="s">
        <v>317</v>
      </c>
      <c r="C199" s="0" t="s">
        <v>16</v>
      </c>
      <c r="D199" s="0" t="s">
        <v>52</v>
      </c>
      <c r="E199" s="3" t="n">
        <v>78.13</v>
      </c>
      <c r="F199" s="3" t="n">
        <v>248</v>
      </c>
      <c r="G199" s="3" t="n">
        <v>4.61</v>
      </c>
      <c r="H199" s="3"/>
      <c r="I199" s="3" t="n">
        <v>35.5</v>
      </c>
      <c r="J199" s="3" t="n">
        <v>116</v>
      </c>
      <c r="K199" s="3" t="n">
        <v>4.18</v>
      </c>
      <c r="L199" s="3" t="n">
        <v>7.05</v>
      </c>
    </row>
    <row r="200" customFormat="false" ht="15" hidden="false" customHeight="true" outlineLevel="0" collapsed="false">
      <c r="A200" s="0" t="n">
        <v>2014</v>
      </c>
      <c r="B200" s="0" t="s">
        <v>318</v>
      </c>
      <c r="C200" s="0" t="s">
        <v>33</v>
      </c>
      <c r="D200" s="0" t="s">
        <v>319</v>
      </c>
      <c r="E200" s="3" t="n">
        <v>72.25</v>
      </c>
      <c r="F200" s="3" t="n">
        <v>229</v>
      </c>
      <c r="G200" s="3" t="n">
        <v>4.58</v>
      </c>
      <c r="H200" s="3" t="n">
        <v>18</v>
      </c>
      <c r="I200" s="3" t="n">
        <v>33</v>
      </c>
      <c r="J200" s="3" t="n">
        <v>116</v>
      </c>
      <c r="K200" s="3" t="n">
        <v>4.22</v>
      </c>
      <c r="L200" s="3" t="n">
        <v>6.88</v>
      </c>
    </row>
    <row r="201" customFormat="false" ht="15" hidden="false" customHeight="true" outlineLevel="0" collapsed="false">
      <c r="A201" s="0" t="n">
        <v>2014</v>
      </c>
      <c r="B201" s="0" t="s">
        <v>320</v>
      </c>
      <c r="C201" s="0" t="s">
        <v>40</v>
      </c>
      <c r="D201" s="0" t="s">
        <v>175</v>
      </c>
      <c r="E201" s="3" t="n">
        <v>71.5</v>
      </c>
      <c r="F201" s="3" t="n">
        <v>190</v>
      </c>
      <c r="G201" s="3" t="n">
        <v>4.61</v>
      </c>
      <c r="H201" s="3" t="n">
        <v>6</v>
      </c>
      <c r="I201" s="3" t="n">
        <v>35.5</v>
      </c>
      <c r="J201" s="3" t="n">
        <v>120</v>
      </c>
      <c r="K201" s="3"/>
      <c r="L201" s="3"/>
    </row>
    <row r="202" customFormat="false" ht="15" hidden="false" customHeight="true" outlineLevel="0" collapsed="false">
      <c r="A202" s="0" t="n">
        <v>2014</v>
      </c>
      <c r="B202" s="0" t="s">
        <v>321</v>
      </c>
      <c r="C202" s="0" t="s">
        <v>19</v>
      </c>
      <c r="D202" s="0" t="s">
        <v>72</v>
      </c>
      <c r="E202" s="3" t="n">
        <v>74</v>
      </c>
      <c r="F202" s="3" t="n">
        <v>331</v>
      </c>
      <c r="G202" s="3" t="n">
        <v>5.42</v>
      </c>
      <c r="H202" s="3"/>
      <c r="I202" s="3" t="n">
        <v>25.5</v>
      </c>
      <c r="J202" s="3" t="n">
        <v>104</v>
      </c>
      <c r="K202" s="3" t="n">
        <v>4.94</v>
      </c>
      <c r="L202" s="3" t="n">
        <v>8.29</v>
      </c>
    </row>
    <row r="203" customFormat="false" ht="15" hidden="false" customHeight="true" outlineLevel="0" collapsed="false">
      <c r="A203" s="0" t="n">
        <v>2014</v>
      </c>
      <c r="B203" s="0" t="s">
        <v>322</v>
      </c>
      <c r="C203" s="0" t="s">
        <v>13</v>
      </c>
      <c r="D203" s="0" t="s">
        <v>154</v>
      </c>
      <c r="E203" s="3" t="n">
        <v>77.75</v>
      </c>
      <c r="F203" s="3" t="n">
        <v>259</v>
      </c>
      <c r="G203" s="3" t="n">
        <v>4.85</v>
      </c>
      <c r="H203" s="3" t="n">
        <v>24</v>
      </c>
      <c r="I203" s="3" t="n">
        <v>35</v>
      </c>
      <c r="J203" s="3" t="n">
        <v>114</v>
      </c>
      <c r="K203" s="3" t="n">
        <v>4.6</v>
      </c>
      <c r="L203" s="3" t="n">
        <v>7.38</v>
      </c>
    </row>
    <row r="204" customFormat="false" ht="15" hidden="false" customHeight="true" outlineLevel="0" collapsed="false">
      <c r="A204" s="0" t="n">
        <v>2014</v>
      </c>
      <c r="B204" s="0" t="s">
        <v>323</v>
      </c>
      <c r="C204" s="0" t="s">
        <v>324</v>
      </c>
      <c r="D204" s="0" t="s">
        <v>325</v>
      </c>
      <c r="E204" s="3" t="n">
        <v>75</v>
      </c>
      <c r="F204" s="3" t="n">
        <v>258</v>
      </c>
      <c r="G204" s="3" t="n">
        <v>4.91</v>
      </c>
      <c r="H204" s="3"/>
      <c r="I204" s="3" t="n">
        <v>29</v>
      </c>
      <c r="J204" s="3"/>
      <c r="K204" s="3"/>
      <c r="L204" s="3"/>
    </row>
    <row r="205" customFormat="false" ht="15" hidden="false" customHeight="true" outlineLevel="0" collapsed="false">
      <c r="A205" s="0" t="n">
        <v>2014</v>
      </c>
      <c r="B205" s="0" t="s">
        <v>326</v>
      </c>
      <c r="C205" s="0" t="s">
        <v>30</v>
      </c>
      <c r="D205" s="0" t="s">
        <v>185</v>
      </c>
      <c r="E205" s="3" t="n">
        <v>75.75</v>
      </c>
      <c r="F205" s="3" t="n">
        <v>218</v>
      </c>
      <c r="G205" s="3" t="n">
        <v>4.6</v>
      </c>
      <c r="H205" s="3" t="n">
        <v>20</v>
      </c>
      <c r="I205" s="3" t="n">
        <v>36</v>
      </c>
      <c r="J205" s="3" t="n">
        <v>123</v>
      </c>
      <c r="K205" s="3" t="n">
        <v>4.25</v>
      </c>
      <c r="L205" s="3" t="n">
        <v>7.07</v>
      </c>
    </row>
    <row r="206" customFormat="false" ht="15" hidden="false" customHeight="true" outlineLevel="0" collapsed="false">
      <c r="A206" s="0" t="n">
        <v>2014</v>
      </c>
      <c r="B206" s="0" t="s">
        <v>327</v>
      </c>
      <c r="C206" s="0" t="s">
        <v>138</v>
      </c>
      <c r="D206" s="0" t="s">
        <v>171</v>
      </c>
      <c r="E206" s="3" t="n">
        <v>75.38</v>
      </c>
      <c r="F206" s="3" t="n">
        <v>320</v>
      </c>
      <c r="G206" s="3" t="n">
        <v>5.38</v>
      </c>
      <c r="H206" s="3" t="n">
        <v>23</v>
      </c>
      <c r="I206" s="3"/>
      <c r="J206" s="3"/>
      <c r="K206" s="3"/>
      <c r="L206" s="3"/>
    </row>
    <row r="207" customFormat="false" ht="15" hidden="false" customHeight="true" outlineLevel="0" collapsed="false">
      <c r="A207" s="0" t="n">
        <v>2014</v>
      </c>
      <c r="B207" s="0" t="s">
        <v>328</v>
      </c>
      <c r="C207" s="0" t="s">
        <v>40</v>
      </c>
      <c r="D207" s="0" t="s">
        <v>175</v>
      </c>
      <c r="E207" s="3" t="n">
        <v>72.25</v>
      </c>
      <c r="F207" s="3" t="n">
        <v>191</v>
      </c>
      <c r="G207" s="3" t="n">
        <v>4.61</v>
      </c>
      <c r="H207" s="3" t="n">
        <v>8</v>
      </c>
      <c r="I207" s="3" t="n">
        <v>37.5</v>
      </c>
      <c r="J207" s="3" t="n">
        <v>120</v>
      </c>
      <c r="K207" s="3" t="n">
        <v>4.08</v>
      </c>
      <c r="L207" s="3" t="n">
        <v>6.84</v>
      </c>
    </row>
    <row r="208" customFormat="false" ht="15" hidden="false" customHeight="true" outlineLevel="0" collapsed="false">
      <c r="A208" s="0" t="n">
        <v>2014</v>
      </c>
      <c r="B208" s="0" t="s">
        <v>329</v>
      </c>
      <c r="C208" s="0" t="s">
        <v>22</v>
      </c>
      <c r="D208" s="0" t="s">
        <v>103</v>
      </c>
      <c r="E208" s="3" t="n">
        <v>75.38</v>
      </c>
      <c r="F208" s="3" t="n">
        <v>251</v>
      </c>
      <c r="G208" s="3" t="n">
        <v>4.68</v>
      </c>
      <c r="H208" s="3" t="n">
        <v>23</v>
      </c>
      <c r="I208" s="3" t="n">
        <v>35</v>
      </c>
      <c r="J208" s="3" t="n">
        <v>121</v>
      </c>
      <c r="K208" s="3" t="n">
        <v>4.47</v>
      </c>
      <c r="L208" s="3" t="n">
        <v>7.48</v>
      </c>
    </row>
    <row r="209" customFormat="false" ht="15" hidden="false" customHeight="true" outlineLevel="0" collapsed="false">
      <c r="A209" s="0" t="n">
        <v>2014</v>
      </c>
      <c r="B209" s="0" t="s">
        <v>330</v>
      </c>
      <c r="C209" s="0" t="s">
        <v>30</v>
      </c>
      <c r="D209" s="0" t="s">
        <v>171</v>
      </c>
      <c r="E209" s="3" t="n">
        <v>71.75</v>
      </c>
      <c r="F209" s="3" t="n">
        <v>192</v>
      </c>
      <c r="G209" s="3" t="n">
        <v>4.52</v>
      </c>
      <c r="H209" s="3"/>
      <c r="I209" s="3" t="n">
        <v>38</v>
      </c>
      <c r="J209" s="3" t="n">
        <v>126</v>
      </c>
      <c r="K209" s="3" t="n">
        <v>4.01</v>
      </c>
      <c r="L209" s="3"/>
    </row>
    <row r="210" customFormat="false" ht="15" hidden="false" customHeight="true" outlineLevel="0" collapsed="false">
      <c r="A210" s="0" t="n">
        <v>2014</v>
      </c>
      <c r="B210" s="0" t="s">
        <v>331</v>
      </c>
      <c r="C210" s="0" t="s">
        <v>102</v>
      </c>
      <c r="D210" s="0" t="s">
        <v>332</v>
      </c>
      <c r="E210" s="3" t="n">
        <v>71.13</v>
      </c>
      <c r="F210" s="3" t="n">
        <v>196</v>
      </c>
      <c r="G210" s="3" t="n">
        <v>4.49</v>
      </c>
      <c r="H210" s="3" t="n">
        <v>15</v>
      </c>
      <c r="I210" s="3" t="n">
        <v>35.5</v>
      </c>
      <c r="J210" s="3" t="n">
        <v>116</v>
      </c>
      <c r="K210" s="3" t="n">
        <v>4.19</v>
      </c>
      <c r="L210" s="3" t="n">
        <v>7.26</v>
      </c>
    </row>
    <row r="211" customFormat="false" ht="15" hidden="false" customHeight="true" outlineLevel="0" collapsed="false">
      <c r="A211" s="0" t="n">
        <v>2014</v>
      </c>
      <c r="B211" s="0" t="s">
        <v>333</v>
      </c>
      <c r="C211" s="0" t="s">
        <v>30</v>
      </c>
      <c r="D211" s="0" t="s">
        <v>68</v>
      </c>
      <c r="E211" s="3" t="n">
        <v>75.75</v>
      </c>
      <c r="F211" s="3" t="n">
        <v>211</v>
      </c>
      <c r="G211" s="3" t="n">
        <v>4.42</v>
      </c>
      <c r="H211" s="3" t="n">
        <v>16</v>
      </c>
      <c r="I211" s="3" t="n">
        <v>39</v>
      </c>
      <c r="J211" s="3" t="n">
        <v>123</v>
      </c>
      <c r="K211" s="3" t="n">
        <v>4.15</v>
      </c>
      <c r="L211" s="3" t="n">
        <v>7.18</v>
      </c>
    </row>
    <row r="212" customFormat="false" ht="15" hidden="false" customHeight="true" outlineLevel="0" collapsed="false">
      <c r="A212" s="0" t="n">
        <v>2014</v>
      </c>
      <c r="B212" s="0" t="s">
        <v>334</v>
      </c>
      <c r="C212" s="0" t="s">
        <v>56</v>
      </c>
      <c r="D212" s="0" t="s">
        <v>314</v>
      </c>
      <c r="E212" s="3" t="n">
        <v>77.88</v>
      </c>
      <c r="F212" s="3" t="n">
        <v>330</v>
      </c>
      <c r="G212" s="3" t="n">
        <v>5.37</v>
      </c>
      <c r="H212" s="3" t="n">
        <v>36</v>
      </c>
      <c r="I212" s="3" t="n">
        <v>26.5</v>
      </c>
      <c r="J212" s="3" t="n">
        <v>102</v>
      </c>
      <c r="K212" s="3" t="n">
        <v>4.86</v>
      </c>
      <c r="L212" s="3" t="n">
        <v>8.13</v>
      </c>
    </row>
    <row r="213" customFormat="false" ht="15" hidden="false" customHeight="true" outlineLevel="0" collapsed="false">
      <c r="A213" s="0" t="n">
        <v>2014</v>
      </c>
      <c r="B213" s="0" t="s">
        <v>335</v>
      </c>
      <c r="C213" s="0" t="s">
        <v>30</v>
      </c>
      <c r="D213" s="0" t="s">
        <v>319</v>
      </c>
      <c r="E213" s="3" t="n">
        <v>73</v>
      </c>
      <c r="F213" s="3" t="n">
        <v>198</v>
      </c>
      <c r="G213" s="3" t="n">
        <v>4.5</v>
      </c>
      <c r="H213" s="3" t="n">
        <v>15</v>
      </c>
      <c r="I213" s="3" t="n">
        <v>36.5</v>
      </c>
      <c r="J213" s="3" t="n">
        <v>116</v>
      </c>
      <c r="K213" s="3" t="n">
        <v>4.2</v>
      </c>
      <c r="L213" s="3" t="n">
        <v>7.08</v>
      </c>
    </row>
    <row r="214" customFormat="false" ht="15" hidden="false" customHeight="true" outlineLevel="0" collapsed="false">
      <c r="A214" s="0" t="n">
        <v>2014</v>
      </c>
      <c r="B214" s="0" t="s">
        <v>336</v>
      </c>
      <c r="C214" s="0" t="s">
        <v>138</v>
      </c>
      <c r="D214" s="0" t="s">
        <v>113</v>
      </c>
      <c r="E214" s="3" t="n">
        <v>74.63</v>
      </c>
      <c r="F214" s="3" t="n">
        <v>306</v>
      </c>
      <c r="G214" s="3" t="n">
        <v>5.34</v>
      </c>
      <c r="H214" s="3" t="n">
        <v>23</v>
      </c>
      <c r="I214" s="3" t="n">
        <v>26</v>
      </c>
      <c r="J214" s="3" t="n">
        <v>102</v>
      </c>
      <c r="K214" s="3" t="n">
        <v>4.46</v>
      </c>
      <c r="L214" s="3" t="n">
        <v>7.6</v>
      </c>
    </row>
    <row r="215" customFormat="false" ht="15" hidden="false" customHeight="true" outlineLevel="0" collapsed="false">
      <c r="A215" s="0" t="n">
        <v>2014</v>
      </c>
      <c r="B215" s="0" t="s">
        <v>337</v>
      </c>
      <c r="C215" s="0" t="s">
        <v>56</v>
      </c>
      <c r="D215" s="0" t="s">
        <v>43</v>
      </c>
      <c r="E215" s="3" t="n">
        <v>78.25</v>
      </c>
      <c r="F215" s="3" t="n">
        <v>302</v>
      </c>
      <c r="G215" s="3" t="n">
        <v>4.97</v>
      </c>
      <c r="H215" s="3" t="n">
        <v>22</v>
      </c>
      <c r="I215" s="3" t="n">
        <v>33.5</v>
      </c>
      <c r="J215" s="3"/>
      <c r="K215" s="3"/>
      <c r="L215" s="3"/>
    </row>
    <row r="216" customFormat="false" ht="15" hidden="false" customHeight="true" outlineLevel="0" collapsed="false">
      <c r="A216" s="0" t="n">
        <v>2014</v>
      </c>
      <c r="B216" s="0" t="s">
        <v>338</v>
      </c>
      <c r="C216" s="0" t="s">
        <v>27</v>
      </c>
      <c r="D216" s="0" t="s">
        <v>339</v>
      </c>
      <c r="E216" s="3" t="n">
        <v>73.25</v>
      </c>
      <c r="F216" s="3" t="n">
        <v>220</v>
      </c>
      <c r="G216" s="3" t="n">
        <v>4.54</v>
      </c>
      <c r="H216" s="3"/>
      <c r="I216" s="3" t="n">
        <v>38</v>
      </c>
      <c r="J216" s="3" t="n">
        <v>123</v>
      </c>
      <c r="K216" s="3" t="n">
        <v>4.51</v>
      </c>
      <c r="L216" s="3" t="n">
        <v>7.05</v>
      </c>
    </row>
    <row r="217" customFormat="false" ht="15" hidden="false" customHeight="true" outlineLevel="0" collapsed="false">
      <c r="A217" s="0" t="n">
        <v>2014</v>
      </c>
      <c r="B217" s="0" t="s">
        <v>340</v>
      </c>
      <c r="C217" s="0" t="s">
        <v>65</v>
      </c>
      <c r="D217" s="0" t="s">
        <v>74</v>
      </c>
      <c r="E217" s="3" t="n">
        <v>75.5</v>
      </c>
      <c r="F217" s="3" t="n">
        <v>249</v>
      </c>
      <c r="G217" s="3" t="n">
        <v>4.78</v>
      </c>
      <c r="H217" s="3" t="n">
        <v>30</v>
      </c>
      <c r="I217" s="3" t="n">
        <v>31</v>
      </c>
      <c r="J217" s="3" t="n">
        <v>111</v>
      </c>
      <c r="K217" s="3" t="n">
        <v>4.3</v>
      </c>
      <c r="L217" s="3" t="n">
        <v>7.22</v>
      </c>
    </row>
    <row r="218" customFormat="false" ht="15" hidden="false" customHeight="true" outlineLevel="0" collapsed="false">
      <c r="A218" s="0" t="n">
        <v>2014</v>
      </c>
      <c r="B218" s="0" t="s">
        <v>341</v>
      </c>
      <c r="C218" s="0" t="s">
        <v>30</v>
      </c>
      <c r="D218" s="0" t="s">
        <v>342</v>
      </c>
      <c r="E218" s="3" t="n">
        <v>69.38</v>
      </c>
      <c r="F218" s="3" t="n">
        <v>192</v>
      </c>
      <c r="G218" s="3" t="n">
        <v>4.46</v>
      </c>
      <c r="H218" s="3" t="n">
        <v>20</v>
      </c>
      <c r="I218" s="3" t="n">
        <v>39</v>
      </c>
      <c r="J218" s="3" t="n">
        <v>122</v>
      </c>
      <c r="K218" s="3" t="n">
        <v>4.01</v>
      </c>
      <c r="L218" s="3" t="n">
        <v>6.77</v>
      </c>
    </row>
    <row r="219" customFormat="false" ht="15" hidden="false" customHeight="true" outlineLevel="0" collapsed="false">
      <c r="A219" s="0" t="n">
        <v>2014</v>
      </c>
      <c r="B219" s="0" t="s">
        <v>343</v>
      </c>
      <c r="C219" s="0" t="s">
        <v>22</v>
      </c>
      <c r="D219" s="0" t="s">
        <v>185</v>
      </c>
      <c r="E219" s="3" t="n">
        <v>74</v>
      </c>
      <c r="F219" s="3" t="n">
        <v>261</v>
      </c>
      <c r="G219" s="3" t="n">
        <v>4.91</v>
      </c>
      <c r="H219" s="3" t="n">
        <v>17</v>
      </c>
      <c r="I219" s="3" t="n">
        <v>25.5</v>
      </c>
      <c r="J219" s="3" t="n">
        <v>113</v>
      </c>
      <c r="K219" s="3" t="n">
        <v>4.7</v>
      </c>
      <c r="L219" s="3" t="n">
        <v>7.8</v>
      </c>
    </row>
    <row r="220" customFormat="false" ht="15" hidden="false" customHeight="true" outlineLevel="0" collapsed="false">
      <c r="A220" s="0" t="n">
        <v>2014</v>
      </c>
      <c r="B220" s="0" t="s">
        <v>344</v>
      </c>
      <c r="C220" s="0" t="s">
        <v>56</v>
      </c>
      <c r="D220" s="0" t="s">
        <v>243</v>
      </c>
      <c r="E220" s="3" t="n">
        <v>78.5</v>
      </c>
      <c r="F220" s="3" t="n">
        <v>301</v>
      </c>
      <c r="G220" s="3" t="n">
        <v>5.01</v>
      </c>
      <c r="H220" s="3"/>
      <c r="I220" s="3" t="n">
        <v>24</v>
      </c>
      <c r="J220" s="3" t="n">
        <v>92</v>
      </c>
      <c r="K220" s="3" t="n">
        <v>4.57</v>
      </c>
      <c r="L220" s="3" t="n">
        <v>7.62</v>
      </c>
    </row>
    <row r="221" customFormat="false" ht="15" hidden="false" customHeight="true" outlineLevel="0" collapsed="false">
      <c r="A221" s="0" t="n">
        <v>2014</v>
      </c>
      <c r="B221" s="0" t="s">
        <v>345</v>
      </c>
      <c r="C221" s="0" t="s">
        <v>30</v>
      </c>
      <c r="D221" s="0" t="s">
        <v>214</v>
      </c>
      <c r="E221" s="3" t="n">
        <v>72</v>
      </c>
      <c r="F221" s="3" t="n">
        <v>197</v>
      </c>
      <c r="G221" s="3" t="n">
        <v>4.52</v>
      </c>
      <c r="H221" s="3" t="n">
        <v>10</v>
      </c>
      <c r="I221" s="3" t="n">
        <v>34</v>
      </c>
      <c r="J221" s="3" t="n">
        <v>116</v>
      </c>
      <c r="K221" s="3" t="n">
        <v>4.18</v>
      </c>
      <c r="L221" s="3" t="n">
        <v>7</v>
      </c>
    </row>
    <row r="222" customFormat="false" ht="15" hidden="false" customHeight="true" outlineLevel="0" collapsed="false">
      <c r="A222" s="0" t="n">
        <v>2014</v>
      </c>
      <c r="B222" s="0" t="s">
        <v>346</v>
      </c>
      <c r="C222" s="0" t="s">
        <v>30</v>
      </c>
      <c r="D222" s="0" t="s">
        <v>217</v>
      </c>
      <c r="E222" s="3" t="n">
        <v>76.75</v>
      </c>
      <c r="F222" s="3" t="n">
        <v>231</v>
      </c>
      <c r="G222" s="3" t="n">
        <v>4.53</v>
      </c>
      <c r="H222" s="3" t="n">
        <v>12</v>
      </c>
      <c r="I222" s="3" t="n">
        <v>37</v>
      </c>
      <c r="J222" s="3"/>
      <c r="K222" s="3" t="n">
        <v>4.26</v>
      </c>
      <c r="L222" s="3" t="n">
        <v>7.08</v>
      </c>
    </row>
    <row r="223" customFormat="false" ht="15" hidden="false" customHeight="true" outlineLevel="0" collapsed="false">
      <c r="A223" s="0" t="n">
        <v>2014</v>
      </c>
      <c r="B223" s="0" t="s">
        <v>347</v>
      </c>
      <c r="C223" s="0" t="s">
        <v>19</v>
      </c>
      <c r="D223" s="0" t="s">
        <v>348</v>
      </c>
      <c r="E223" s="3" t="n">
        <v>76.25</v>
      </c>
      <c r="F223" s="3" t="n">
        <v>332</v>
      </c>
      <c r="G223" s="3" t="n">
        <v>5.23</v>
      </c>
      <c r="H223" s="3" t="n">
        <v>23</v>
      </c>
      <c r="I223" s="3" t="n">
        <v>28.5</v>
      </c>
      <c r="J223" s="3" t="n">
        <v>101</v>
      </c>
      <c r="K223" s="3" t="n">
        <v>4.84</v>
      </c>
      <c r="L223" s="3" t="n">
        <v>7.94</v>
      </c>
    </row>
    <row r="224" customFormat="false" ht="15" hidden="false" customHeight="true" outlineLevel="0" collapsed="false">
      <c r="A224" s="0" t="n">
        <v>2014</v>
      </c>
      <c r="B224" s="0" t="s">
        <v>349</v>
      </c>
      <c r="C224" s="0" t="s">
        <v>56</v>
      </c>
      <c r="D224" s="0" t="s">
        <v>350</v>
      </c>
      <c r="E224" s="3" t="n">
        <v>78</v>
      </c>
      <c r="F224" s="3" t="n">
        <v>314</v>
      </c>
      <c r="G224" s="3" t="n">
        <v>5.35</v>
      </c>
      <c r="H224" s="3"/>
      <c r="I224" s="3" t="n">
        <v>21.5</v>
      </c>
      <c r="J224" s="3" t="n">
        <v>104</v>
      </c>
      <c r="K224" s="3" t="n">
        <v>4.95</v>
      </c>
      <c r="L224" s="3" t="n">
        <v>7.93</v>
      </c>
    </row>
    <row r="225" customFormat="false" ht="15" hidden="false" customHeight="true" outlineLevel="0" collapsed="false">
      <c r="A225" s="0" t="n">
        <v>2014</v>
      </c>
      <c r="B225" s="0" t="s">
        <v>351</v>
      </c>
      <c r="C225" s="0" t="s">
        <v>27</v>
      </c>
      <c r="D225" s="0" t="s">
        <v>352</v>
      </c>
      <c r="E225" s="3" t="n">
        <v>70.5</v>
      </c>
      <c r="F225" s="3" t="n">
        <v>193</v>
      </c>
      <c r="G225" s="3" t="n">
        <v>4.71</v>
      </c>
      <c r="H225" s="3" t="n">
        <v>15</v>
      </c>
      <c r="I225" s="3" t="n">
        <v>35.5</v>
      </c>
      <c r="J225" s="3" t="n">
        <v>116</v>
      </c>
      <c r="K225" s="3" t="n">
        <v>4.22</v>
      </c>
      <c r="L225" s="3" t="n">
        <v>7.08</v>
      </c>
    </row>
    <row r="226" customFormat="false" ht="15" hidden="false" customHeight="true" outlineLevel="0" collapsed="false">
      <c r="A226" s="0" t="n">
        <v>2014</v>
      </c>
      <c r="B226" s="0" t="s">
        <v>353</v>
      </c>
      <c r="C226" s="0" t="s">
        <v>40</v>
      </c>
      <c r="D226" s="0" t="s">
        <v>339</v>
      </c>
      <c r="E226" s="3" t="n">
        <v>69.5</v>
      </c>
      <c r="F226" s="3" t="n">
        <v>190</v>
      </c>
      <c r="G226" s="3" t="n">
        <v>4.48</v>
      </c>
      <c r="H226" s="3" t="n">
        <v>16</v>
      </c>
      <c r="I226" s="3" t="n">
        <v>33</v>
      </c>
      <c r="J226" s="3" t="n">
        <v>120</v>
      </c>
      <c r="K226" s="3" t="n">
        <v>4.4</v>
      </c>
      <c r="L226" s="3" t="n">
        <v>7.12</v>
      </c>
    </row>
    <row r="227" customFormat="false" ht="15" hidden="false" customHeight="true" outlineLevel="0" collapsed="false">
      <c r="A227" s="0" t="n">
        <v>2014</v>
      </c>
      <c r="B227" s="0" t="s">
        <v>354</v>
      </c>
      <c r="C227" s="0" t="s">
        <v>13</v>
      </c>
      <c r="D227" s="0" t="s">
        <v>355</v>
      </c>
      <c r="E227" s="3" t="n">
        <v>76.75</v>
      </c>
      <c r="F227" s="3" t="n">
        <v>269</v>
      </c>
      <c r="G227" s="3" t="n">
        <v>4.89</v>
      </c>
      <c r="H227" s="3" t="n">
        <v>15</v>
      </c>
      <c r="I227" s="3"/>
      <c r="J227" s="3"/>
      <c r="K227" s="3"/>
      <c r="L227" s="3"/>
    </row>
    <row r="228" customFormat="false" ht="15" hidden="false" customHeight="true" outlineLevel="0" collapsed="false">
      <c r="A228" s="0" t="n">
        <v>2014</v>
      </c>
      <c r="B228" s="0" t="s">
        <v>356</v>
      </c>
      <c r="C228" s="0" t="s">
        <v>30</v>
      </c>
      <c r="D228" s="0" t="s">
        <v>34</v>
      </c>
      <c r="E228" s="3" t="n">
        <v>71.25</v>
      </c>
      <c r="F228" s="3" t="n">
        <v>198</v>
      </c>
      <c r="G228" s="3" t="n">
        <v>4.43</v>
      </c>
      <c r="H228" s="3" t="n">
        <v>7</v>
      </c>
      <c r="I228" s="3" t="n">
        <v>38.5</v>
      </c>
      <c r="J228" s="3" t="n">
        <v>122</v>
      </c>
      <c r="K228" s="3" t="n">
        <v>3.94</v>
      </c>
      <c r="L228" s="3" t="n">
        <v>6.69</v>
      </c>
    </row>
    <row r="229" customFormat="false" ht="15" hidden="false" customHeight="true" outlineLevel="0" collapsed="false">
      <c r="A229" s="0" t="n">
        <v>2014</v>
      </c>
      <c r="B229" s="0" t="s">
        <v>357</v>
      </c>
      <c r="C229" s="0" t="s">
        <v>132</v>
      </c>
      <c r="D229" s="0" t="s">
        <v>36</v>
      </c>
      <c r="E229" s="3" t="n">
        <v>76</v>
      </c>
      <c r="F229" s="3" t="n">
        <v>220</v>
      </c>
      <c r="G229" s="3" t="n">
        <v>4.64</v>
      </c>
      <c r="H229" s="3" t="n">
        <v>23</v>
      </c>
      <c r="I229" s="3" t="n">
        <v>30.5</v>
      </c>
      <c r="J229" s="3"/>
      <c r="K229" s="3"/>
      <c r="L229" s="3"/>
    </row>
    <row r="230" customFormat="false" ht="15" hidden="false" customHeight="true" outlineLevel="0" collapsed="false">
      <c r="A230" s="0" t="n">
        <v>2014</v>
      </c>
      <c r="B230" s="0" t="s">
        <v>358</v>
      </c>
      <c r="C230" s="0" t="s">
        <v>30</v>
      </c>
      <c r="D230" s="0" t="s">
        <v>359</v>
      </c>
      <c r="E230" s="3" t="n">
        <v>72.38</v>
      </c>
      <c r="F230" s="3" t="n">
        <v>175</v>
      </c>
      <c r="G230" s="3" t="n">
        <v>4.4</v>
      </c>
      <c r="H230" s="3"/>
      <c r="I230" s="3" t="n">
        <v>38</v>
      </c>
      <c r="J230" s="3" t="n">
        <v>123</v>
      </c>
      <c r="K230" s="3"/>
      <c r="L230" s="3" t="n">
        <v>7.09</v>
      </c>
    </row>
    <row r="231" customFormat="false" ht="15" hidden="false" customHeight="true" outlineLevel="0" collapsed="false">
      <c r="A231" s="0" t="n">
        <v>2014</v>
      </c>
      <c r="B231" s="0" t="s">
        <v>360</v>
      </c>
      <c r="C231" s="0" t="s">
        <v>40</v>
      </c>
      <c r="D231" s="0" t="s">
        <v>361</v>
      </c>
      <c r="E231" s="3" t="n">
        <v>72.38</v>
      </c>
      <c r="F231" s="3" t="n">
        <v>193</v>
      </c>
      <c r="G231" s="3" t="n">
        <v>4.38</v>
      </c>
      <c r="H231" s="3" t="n">
        <v>11</v>
      </c>
      <c r="I231" s="3" t="n">
        <v>36.5</v>
      </c>
      <c r="J231" s="3" t="n">
        <v>122</v>
      </c>
      <c r="K231" s="3" t="n">
        <v>4.04</v>
      </c>
      <c r="L231" s="3" t="n">
        <v>6.62</v>
      </c>
    </row>
    <row r="232" customFormat="false" ht="15" hidden="false" customHeight="true" outlineLevel="0" collapsed="false">
      <c r="A232" s="0" t="n">
        <v>2014</v>
      </c>
      <c r="B232" s="0" t="s">
        <v>362</v>
      </c>
      <c r="C232" s="0" t="s">
        <v>40</v>
      </c>
      <c r="D232" s="0" t="s">
        <v>363</v>
      </c>
      <c r="E232" s="3" t="n">
        <v>73</v>
      </c>
      <c r="F232" s="3" t="n">
        <v>198</v>
      </c>
      <c r="G232" s="3" t="n">
        <v>4.59</v>
      </c>
      <c r="H232" s="3" t="n">
        <v>11</v>
      </c>
      <c r="I232" s="3" t="n">
        <v>35</v>
      </c>
      <c r="J232" s="3" t="n">
        <v>133</v>
      </c>
      <c r="K232" s="3" t="n">
        <v>4.3</v>
      </c>
      <c r="L232" s="3" t="n">
        <v>6.86</v>
      </c>
    </row>
    <row r="233" customFormat="false" ht="15" hidden="false" customHeight="true" outlineLevel="0" collapsed="false">
      <c r="A233" s="0" t="n">
        <v>2014</v>
      </c>
      <c r="B233" s="0" t="s">
        <v>364</v>
      </c>
      <c r="C233" s="0" t="s">
        <v>65</v>
      </c>
      <c r="D233" s="0" t="s">
        <v>103</v>
      </c>
      <c r="E233" s="3" t="n">
        <v>73.25</v>
      </c>
      <c r="F233" s="3" t="n">
        <v>251</v>
      </c>
      <c r="G233" s="3" t="n">
        <v>4.86</v>
      </c>
      <c r="H233" s="3" t="n">
        <v>23</v>
      </c>
      <c r="I233" s="3" t="n">
        <v>33</v>
      </c>
      <c r="J233" s="3" t="n">
        <v>115</v>
      </c>
      <c r="K233" s="3" t="n">
        <v>4.26</v>
      </c>
      <c r="L233" s="3" t="n">
        <v>6.98</v>
      </c>
    </row>
    <row r="234" customFormat="false" ht="15" hidden="false" customHeight="true" outlineLevel="0" collapsed="false">
      <c r="A234" s="0" t="n">
        <v>2014</v>
      </c>
      <c r="B234" s="0" t="s">
        <v>365</v>
      </c>
      <c r="C234" s="0" t="s">
        <v>25</v>
      </c>
      <c r="D234" s="0" t="s">
        <v>72</v>
      </c>
      <c r="E234" s="3" t="n">
        <v>73.38</v>
      </c>
      <c r="F234" s="3" t="n">
        <v>253</v>
      </c>
      <c r="G234" s="3" t="n">
        <v>4.71</v>
      </c>
      <c r="H234" s="3" t="n">
        <v>26</v>
      </c>
      <c r="I234" s="3" t="n">
        <v>38.5</v>
      </c>
      <c r="J234" s="3" t="n">
        <v>122</v>
      </c>
      <c r="K234" s="3" t="n">
        <v>4.31</v>
      </c>
      <c r="L234" s="3" t="n">
        <v>7.29</v>
      </c>
    </row>
    <row r="235" customFormat="false" ht="15" hidden="false" customHeight="true" outlineLevel="0" collapsed="false">
      <c r="A235" s="0" t="n">
        <v>2014</v>
      </c>
      <c r="B235" s="0" t="s">
        <v>366</v>
      </c>
      <c r="C235" s="0" t="s">
        <v>30</v>
      </c>
      <c r="D235" s="0" t="s">
        <v>367</v>
      </c>
      <c r="E235" s="3" t="n">
        <v>74</v>
      </c>
      <c r="F235" s="3" t="n">
        <v>225</v>
      </c>
      <c r="G235" s="3" t="n">
        <v>4.41</v>
      </c>
      <c r="H235" s="3" t="n">
        <v>19</v>
      </c>
      <c r="I235" s="3"/>
      <c r="J235" s="3"/>
      <c r="K235" s="3"/>
      <c r="L235" s="3"/>
    </row>
    <row r="236" customFormat="false" ht="15" hidden="false" customHeight="true" outlineLevel="0" collapsed="false">
      <c r="A236" s="0" t="n">
        <v>2014</v>
      </c>
      <c r="B236" s="0" t="s">
        <v>368</v>
      </c>
      <c r="C236" s="0" t="s">
        <v>40</v>
      </c>
      <c r="D236" s="0" t="s">
        <v>85</v>
      </c>
      <c r="E236" s="3" t="n">
        <v>69.88</v>
      </c>
      <c r="F236" s="3" t="n">
        <v>189</v>
      </c>
      <c r="G236" s="3" t="n">
        <v>4.51</v>
      </c>
      <c r="H236" s="3" t="n">
        <v>20</v>
      </c>
      <c r="I236" s="3" t="n">
        <v>37.5</v>
      </c>
      <c r="J236" s="3" t="n">
        <v>123</v>
      </c>
      <c r="K236" s="3" t="n">
        <v>4</v>
      </c>
      <c r="L236" s="3" t="n">
        <v>6.72</v>
      </c>
    </row>
    <row r="237" customFormat="false" ht="15" hidden="false" customHeight="true" outlineLevel="0" collapsed="false">
      <c r="A237" s="0" t="n">
        <v>2014</v>
      </c>
      <c r="B237" s="0" t="s">
        <v>369</v>
      </c>
      <c r="C237" s="0" t="s">
        <v>19</v>
      </c>
      <c r="D237" s="0" t="s">
        <v>94</v>
      </c>
      <c r="E237" s="3" t="n">
        <v>77.88</v>
      </c>
      <c r="F237" s="3" t="n">
        <v>310</v>
      </c>
      <c r="G237" s="3" t="n">
        <v>5.02</v>
      </c>
      <c r="H237" s="3" t="n">
        <v>32</v>
      </c>
      <c r="I237" s="3" t="n">
        <v>35.5</v>
      </c>
      <c r="J237" s="3" t="n">
        <v>113</v>
      </c>
      <c r="K237" s="3" t="n">
        <v>4.5</v>
      </c>
      <c r="L237" s="3" t="n">
        <v>7.87</v>
      </c>
    </row>
    <row r="238" customFormat="false" ht="15" hidden="false" customHeight="true" outlineLevel="0" collapsed="false">
      <c r="A238" s="0" t="n">
        <v>2014</v>
      </c>
      <c r="B238" s="0" t="s">
        <v>370</v>
      </c>
      <c r="C238" s="0" t="s">
        <v>208</v>
      </c>
      <c r="D238" s="0" t="s">
        <v>371</v>
      </c>
      <c r="E238" s="3" t="n">
        <v>74.88</v>
      </c>
      <c r="F238" s="3" t="n">
        <v>240</v>
      </c>
      <c r="G238" s="3" t="n">
        <v>4.77</v>
      </c>
      <c r="H238" s="3" t="n">
        <v>24</v>
      </c>
      <c r="I238" s="3" t="n">
        <v>30</v>
      </c>
      <c r="J238" s="3" t="n">
        <v>115</v>
      </c>
      <c r="K238" s="3" t="n">
        <v>4.3</v>
      </c>
      <c r="L238" s="3" t="n">
        <v>7.22</v>
      </c>
    </row>
    <row r="239" customFormat="false" ht="15" hidden="false" customHeight="true" outlineLevel="0" collapsed="false">
      <c r="A239" s="0" t="n">
        <v>2014</v>
      </c>
      <c r="B239" s="0" t="s">
        <v>372</v>
      </c>
      <c r="C239" s="0" t="s">
        <v>40</v>
      </c>
      <c r="D239" s="0" t="s">
        <v>373</v>
      </c>
      <c r="E239" s="3" t="n">
        <v>69.13</v>
      </c>
      <c r="F239" s="3" t="n">
        <v>187</v>
      </c>
      <c r="G239" s="3" t="n">
        <v>4.61</v>
      </c>
      <c r="H239" s="3" t="n">
        <v>13</v>
      </c>
      <c r="I239" s="3" t="n">
        <v>35.5</v>
      </c>
      <c r="J239" s="3" t="n">
        <v>116</v>
      </c>
      <c r="K239" s="3" t="n">
        <v>4.15</v>
      </c>
      <c r="L239" s="3"/>
    </row>
    <row r="240" customFormat="false" ht="15" hidden="false" customHeight="true" outlineLevel="0" collapsed="false">
      <c r="A240" s="0" t="n">
        <v>2014</v>
      </c>
      <c r="B240" s="0" t="s">
        <v>374</v>
      </c>
      <c r="C240" s="0" t="s">
        <v>13</v>
      </c>
      <c r="D240" s="0" t="s">
        <v>160</v>
      </c>
      <c r="E240" s="3" t="n">
        <v>76</v>
      </c>
      <c r="F240" s="3" t="n">
        <v>257</v>
      </c>
      <c r="G240" s="3" t="n">
        <v>4.87</v>
      </c>
      <c r="H240" s="3" t="n">
        <v>16</v>
      </c>
      <c r="I240" s="3" t="n">
        <v>31.5</v>
      </c>
      <c r="J240" s="3" t="n">
        <v>115</v>
      </c>
      <c r="K240" s="3" t="n">
        <v>4.47</v>
      </c>
      <c r="L240" s="3" t="n">
        <v>7.23</v>
      </c>
    </row>
    <row r="241" customFormat="false" ht="15" hidden="false" customHeight="true" outlineLevel="0" collapsed="false">
      <c r="A241" s="0" t="n">
        <v>2014</v>
      </c>
      <c r="B241" s="0" t="s">
        <v>375</v>
      </c>
      <c r="C241" s="0" t="s">
        <v>30</v>
      </c>
      <c r="D241" s="0" t="s">
        <v>332</v>
      </c>
      <c r="E241" s="3" t="n">
        <v>69.13</v>
      </c>
      <c r="F241" s="3" t="n">
        <v>193</v>
      </c>
      <c r="G241" s="3" t="n">
        <v>4.48</v>
      </c>
      <c r="H241" s="3" t="n">
        <v>18</v>
      </c>
      <c r="I241" s="3" t="n">
        <v>35.5</v>
      </c>
      <c r="J241" s="3" t="n">
        <v>124</v>
      </c>
      <c r="K241" s="3" t="n">
        <v>4.27</v>
      </c>
      <c r="L241" s="3" t="n">
        <v>6.84</v>
      </c>
    </row>
    <row r="242" customFormat="false" ht="15" hidden="false" customHeight="true" outlineLevel="0" collapsed="false">
      <c r="A242" s="0" t="n">
        <v>2014</v>
      </c>
      <c r="B242" s="0" t="s">
        <v>376</v>
      </c>
      <c r="C242" s="0" t="s">
        <v>19</v>
      </c>
      <c r="D242" s="0" t="s">
        <v>122</v>
      </c>
      <c r="E242" s="3" t="n">
        <v>73.25</v>
      </c>
      <c r="F242" s="3" t="n">
        <v>327</v>
      </c>
      <c r="G242" s="3" t="n">
        <v>5.26</v>
      </c>
      <c r="H242" s="3" t="n">
        <v>32</v>
      </c>
      <c r="I242" s="3"/>
      <c r="J242" s="3"/>
      <c r="K242" s="3"/>
      <c r="L242" s="3"/>
    </row>
    <row r="243" customFormat="false" ht="15" hidden="false" customHeight="true" outlineLevel="0" collapsed="false">
      <c r="A243" s="0" t="n">
        <v>2014</v>
      </c>
      <c r="B243" s="0" t="s">
        <v>377</v>
      </c>
      <c r="C243" s="0" t="s">
        <v>25</v>
      </c>
      <c r="D243" s="0" t="s">
        <v>175</v>
      </c>
      <c r="E243" s="3" t="n">
        <v>75.13</v>
      </c>
      <c r="F243" s="3" t="n">
        <v>237</v>
      </c>
      <c r="G243" s="3" t="n">
        <v>4.65</v>
      </c>
      <c r="H243" s="3" t="n">
        <v>21</v>
      </c>
      <c r="I243" s="3" t="n">
        <v>35.5</v>
      </c>
      <c r="J243" s="3" t="n">
        <v>113</v>
      </c>
      <c r="K243" s="3"/>
      <c r="L243" s="3"/>
    </row>
    <row r="244" customFormat="false" ht="15" hidden="false" customHeight="true" outlineLevel="0" collapsed="false">
      <c r="A244" s="0" t="n">
        <v>2014</v>
      </c>
      <c r="B244" s="0" t="s">
        <v>378</v>
      </c>
      <c r="C244" s="0" t="s">
        <v>40</v>
      </c>
      <c r="D244" s="0" t="s">
        <v>379</v>
      </c>
      <c r="E244" s="3" t="n">
        <v>72</v>
      </c>
      <c r="F244" s="3" t="n">
        <v>191</v>
      </c>
      <c r="G244" s="3" t="n">
        <v>4.56</v>
      </c>
      <c r="H244" s="3" t="n">
        <v>10</v>
      </c>
      <c r="I244" s="3" t="n">
        <v>36.5</v>
      </c>
      <c r="J244" s="3" t="n">
        <v>122</v>
      </c>
      <c r="K244" s="3" t="n">
        <v>4.32</v>
      </c>
      <c r="L244" s="3" t="n">
        <v>7.28</v>
      </c>
    </row>
    <row r="245" customFormat="false" ht="15" hidden="false" customHeight="true" outlineLevel="0" collapsed="false">
      <c r="A245" s="0" t="n">
        <v>2014</v>
      </c>
      <c r="B245" s="0" t="s">
        <v>380</v>
      </c>
      <c r="C245" s="0" t="s">
        <v>91</v>
      </c>
      <c r="D245" s="0" t="s">
        <v>98</v>
      </c>
      <c r="E245" s="3" t="n">
        <v>75.13</v>
      </c>
      <c r="F245" s="3" t="n">
        <v>310</v>
      </c>
      <c r="G245" s="3" t="n">
        <v>5.18</v>
      </c>
      <c r="H245" s="3" t="n">
        <v>42</v>
      </c>
      <c r="I245" s="3" t="n">
        <v>29</v>
      </c>
      <c r="J245" s="3" t="n">
        <v>109</v>
      </c>
      <c r="K245" s="3" t="n">
        <v>4.66</v>
      </c>
      <c r="L245" s="3" t="n">
        <v>8.26</v>
      </c>
    </row>
    <row r="246" customFormat="false" ht="15" hidden="false" customHeight="true" outlineLevel="0" collapsed="false">
      <c r="A246" s="0" t="n">
        <v>2014</v>
      </c>
      <c r="B246" s="0" t="s">
        <v>381</v>
      </c>
      <c r="C246" s="0" t="s">
        <v>19</v>
      </c>
      <c r="D246" s="0" t="s">
        <v>382</v>
      </c>
      <c r="E246" s="3" t="n">
        <v>73.25</v>
      </c>
      <c r="F246" s="3" t="n">
        <v>337</v>
      </c>
      <c r="G246" s="3" t="n">
        <v>5.47</v>
      </c>
      <c r="H246" s="3" t="n">
        <v>32</v>
      </c>
      <c r="I246" s="3" t="n">
        <v>26</v>
      </c>
      <c r="J246" s="3" t="n">
        <v>87</v>
      </c>
      <c r="K246" s="3" t="n">
        <v>4.6</v>
      </c>
      <c r="L246" s="3" t="n">
        <v>7.89</v>
      </c>
    </row>
    <row r="247" customFormat="false" ht="15" hidden="false" customHeight="true" outlineLevel="0" collapsed="false">
      <c r="A247" s="0" t="n">
        <v>2014</v>
      </c>
      <c r="B247" s="0" t="s">
        <v>383</v>
      </c>
      <c r="C247" s="0" t="s">
        <v>30</v>
      </c>
      <c r="D247" s="0" t="s">
        <v>384</v>
      </c>
      <c r="E247" s="3" t="n">
        <v>72.38</v>
      </c>
      <c r="F247" s="3" t="n">
        <v>199</v>
      </c>
      <c r="G247" s="3" t="n">
        <v>4.64</v>
      </c>
      <c r="H247" s="3" t="n">
        <v>8</v>
      </c>
      <c r="I247" s="3" t="n">
        <v>35.5</v>
      </c>
      <c r="J247" s="3" t="n">
        <v>117</v>
      </c>
      <c r="K247" s="3" t="n">
        <v>4.11</v>
      </c>
      <c r="L247" s="3" t="n">
        <v>6.68</v>
      </c>
    </row>
    <row r="248" customFormat="false" ht="15" hidden="false" customHeight="true" outlineLevel="0" collapsed="false">
      <c r="A248" s="0" t="n">
        <v>2014</v>
      </c>
      <c r="B248" s="0" t="s">
        <v>385</v>
      </c>
      <c r="C248" s="0" t="s">
        <v>91</v>
      </c>
      <c r="D248" s="0" t="s">
        <v>117</v>
      </c>
      <c r="E248" s="3" t="n">
        <v>76.63</v>
      </c>
      <c r="F248" s="3" t="n">
        <v>316</v>
      </c>
      <c r="G248" s="3" t="n">
        <v>5.19</v>
      </c>
      <c r="H248" s="3" t="n">
        <v>26</v>
      </c>
      <c r="I248" s="3" t="n">
        <v>26.5</v>
      </c>
      <c r="J248" s="3" t="n">
        <v>108</v>
      </c>
      <c r="K248" s="3" t="n">
        <v>4.47</v>
      </c>
      <c r="L248" s="3" t="n">
        <v>7.49</v>
      </c>
    </row>
    <row r="249" customFormat="false" ht="15" hidden="false" customHeight="true" outlineLevel="0" collapsed="false">
      <c r="A249" s="0" t="n">
        <v>2014</v>
      </c>
      <c r="B249" s="0" t="s">
        <v>386</v>
      </c>
      <c r="C249" s="0" t="s">
        <v>208</v>
      </c>
      <c r="D249" s="0" t="s">
        <v>105</v>
      </c>
      <c r="E249" s="3" t="n">
        <v>76.13</v>
      </c>
      <c r="F249" s="3" t="n">
        <v>246</v>
      </c>
      <c r="G249" s="3" t="n">
        <v>4.87</v>
      </c>
      <c r="H249" s="3"/>
      <c r="I249" s="3" t="n">
        <v>33</v>
      </c>
      <c r="J249" s="3" t="n">
        <v>116</v>
      </c>
      <c r="K249" s="3" t="n">
        <v>4.35</v>
      </c>
      <c r="L249" s="3" t="n">
        <v>7.04</v>
      </c>
    </row>
    <row r="250" customFormat="false" ht="15" hidden="false" customHeight="true" outlineLevel="0" collapsed="false">
      <c r="A250" s="0" t="n">
        <v>2014</v>
      </c>
      <c r="B250" s="0" t="s">
        <v>387</v>
      </c>
      <c r="C250" s="0" t="s">
        <v>25</v>
      </c>
      <c r="D250" s="0" t="s">
        <v>83</v>
      </c>
      <c r="E250" s="3" t="n">
        <v>73.13</v>
      </c>
      <c r="F250" s="3" t="n">
        <v>237</v>
      </c>
      <c r="G250" s="3" t="n">
        <v>4.58</v>
      </c>
      <c r="H250" s="3" t="n">
        <v>25</v>
      </c>
      <c r="I250" s="3" t="n">
        <v>42</v>
      </c>
      <c r="J250" s="3" t="n">
        <v>128</v>
      </c>
      <c r="K250" s="3" t="n">
        <v>4.21</v>
      </c>
      <c r="L250" s="3" t="n">
        <v>6.91</v>
      </c>
    </row>
    <row r="251" customFormat="false" ht="15" hidden="false" customHeight="true" outlineLevel="0" collapsed="false">
      <c r="A251" s="0" t="n">
        <v>2014</v>
      </c>
      <c r="B251" s="0" t="s">
        <v>388</v>
      </c>
      <c r="C251" s="0" t="s">
        <v>30</v>
      </c>
      <c r="D251" s="0" t="s">
        <v>68</v>
      </c>
      <c r="E251" s="3" t="n">
        <v>72.75</v>
      </c>
      <c r="F251" s="3" t="n">
        <v>211</v>
      </c>
      <c r="G251" s="3" t="n">
        <v>4.43</v>
      </c>
      <c r="H251" s="3" t="n">
        <v>16</v>
      </c>
      <c r="I251" s="3" t="n">
        <v>34</v>
      </c>
      <c r="J251" s="3" t="n">
        <v>125</v>
      </c>
      <c r="K251" s="3" t="n">
        <v>4.34</v>
      </c>
      <c r="L251" s="3" t="n">
        <v>6.95</v>
      </c>
    </row>
    <row r="252" customFormat="false" ht="15" hidden="false" customHeight="true" outlineLevel="0" collapsed="false">
      <c r="A252" s="0" t="n">
        <v>2014</v>
      </c>
      <c r="B252" s="0" t="s">
        <v>389</v>
      </c>
      <c r="C252" s="0" t="s">
        <v>22</v>
      </c>
      <c r="D252" s="0" t="s">
        <v>85</v>
      </c>
      <c r="E252" s="3" t="n">
        <v>74.88</v>
      </c>
      <c r="F252" s="3" t="n">
        <v>273</v>
      </c>
      <c r="G252" s="3" t="n">
        <v>4.84</v>
      </c>
      <c r="H252" s="3" t="n">
        <v>24</v>
      </c>
      <c r="I252" s="3" t="n">
        <v>31.5</v>
      </c>
      <c r="J252" s="3" t="n">
        <v>108</v>
      </c>
      <c r="K252" s="3" t="n">
        <v>4.29</v>
      </c>
      <c r="L252" s="3" t="n">
        <v>7.19</v>
      </c>
    </row>
    <row r="253" customFormat="false" ht="15" hidden="false" customHeight="true" outlineLevel="0" collapsed="false">
      <c r="A253" s="0" t="n">
        <v>2014</v>
      </c>
      <c r="B253" s="0" t="s">
        <v>390</v>
      </c>
      <c r="C253" s="0" t="s">
        <v>56</v>
      </c>
      <c r="D253" s="0" t="s">
        <v>36</v>
      </c>
      <c r="E253" s="3" t="n">
        <v>79.13</v>
      </c>
      <c r="F253" s="3" t="n">
        <v>331</v>
      </c>
      <c r="G253" s="3" t="n">
        <v>5.04</v>
      </c>
      <c r="H253" s="3"/>
      <c r="I253" s="3" t="n">
        <v>24</v>
      </c>
      <c r="J253" s="3" t="n">
        <v>93</v>
      </c>
      <c r="K253" s="3" t="n">
        <v>4.77</v>
      </c>
      <c r="L253" s="3" t="n">
        <v>8.15</v>
      </c>
    </row>
    <row r="254" customFormat="false" ht="15" hidden="false" customHeight="true" outlineLevel="0" collapsed="false">
      <c r="A254" s="0" t="n">
        <v>2014</v>
      </c>
      <c r="B254" s="0" t="s">
        <v>391</v>
      </c>
      <c r="C254" s="0" t="s">
        <v>19</v>
      </c>
      <c r="D254" s="0" t="s">
        <v>392</v>
      </c>
      <c r="E254" s="3" t="n">
        <v>76.88</v>
      </c>
      <c r="F254" s="3" t="n">
        <v>309</v>
      </c>
      <c r="G254" s="3" t="n">
        <v>5.25</v>
      </c>
      <c r="H254" s="3" t="n">
        <v>25</v>
      </c>
      <c r="I254" s="3" t="n">
        <v>30.5</v>
      </c>
      <c r="J254" s="3" t="n">
        <v>102</v>
      </c>
      <c r="K254" s="3"/>
      <c r="L254" s="3"/>
    </row>
    <row r="255" customFormat="false" ht="15" hidden="false" customHeight="true" outlineLevel="0" collapsed="false">
      <c r="A255" s="0" t="n">
        <v>2014</v>
      </c>
      <c r="B255" s="0" t="s">
        <v>393</v>
      </c>
      <c r="C255" s="0" t="s">
        <v>30</v>
      </c>
      <c r="D255" s="0" t="s">
        <v>45</v>
      </c>
      <c r="E255" s="3" t="n">
        <v>73.25</v>
      </c>
      <c r="F255" s="3" t="n">
        <v>213</v>
      </c>
      <c r="G255" s="3" t="n">
        <v>4.51</v>
      </c>
      <c r="H255" s="3" t="n">
        <v>13</v>
      </c>
      <c r="I255" s="3" t="n">
        <v>34.5</v>
      </c>
      <c r="J255" s="3" t="n">
        <v>122</v>
      </c>
      <c r="K255" s="3" t="n">
        <v>4.21</v>
      </c>
      <c r="L255" s="3" t="n">
        <v>7.07</v>
      </c>
    </row>
    <row r="256" customFormat="false" ht="15" hidden="false" customHeight="true" outlineLevel="0" collapsed="false">
      <c r="A256" s="0" t="n">
        <v>2014</v>
      </c>
      <c r="B256" s="0" t="s">
        <v>394</v>
      </c>
      <c r="C256" s="0" t="s">
        <v>33</v>
      </c>
      <c r="D256" s="0" t="s">
        <v>171</v>
      </c>
      <c r="E256" s="3" t="n">
        <v>69.75</v>
      </c>
      <c r="F256" s="3" t="n">
        <v>212</v>
      </c>
      <c r="G256" s="3" t="n">
        <v>4.7</v>
      </c>
      <c r="H256" s="3" t="n">
        <v>18</v>
      </c>
      <c r="I256" s="3" t="n">
        <v>37</v>
      </c>
      <c r="J256" s="3" t="n">
        <v>122</v>
      </c>
      <c r="K256" s="3"/>
      <c r="L256" s="3"/>
    </row>
    <row r="257" customFormat="false" ht="15" hidden="false" customHeight="true" outlineLevel="0" collapsed="false">
      <c r="A257" s="0" t="n">
        <v>2014</v>
      </c>
      <c r="B257" s="0" t="s">
        <v>395</v>
      </c>
      <c r="C257" s="0" t="s">
        <v>40</v>
      </c>
      <c r="D257" s="0" t="s">
        <v>367</v>
      </c>
      <c r="E257" s="3" t="n">
        <v>74.63</v>
      </c>
      <c r="F257" s="3" t="n">
        <v>218</v>
      </c>
      <c r="G257" s="3" t="n">
        <v>4.61</v>
      </c>
      <c r="H257" s="3" t="n">
        <v>13</v>
      </c>
      <c r="I257" s="3" t="n">
        <v>41.5</v>
      </c>
      <c r="J257" s="3" t="n">
        <v>127</v>
      </c>
      <c r="K257" s="3" t="n">
        <v>4.33</v>
      </c>
      <c r="L257" s="3"/>
    </row>
    <row r="258" customFormat="false" ht="15" hidden="false" customHeight="true" outlineLevel="0" collapsed="false">
      <c r="A258" s="0" t="n">
        <v>2014</v>
      </c>
      <c r="B258" s="0" t="s">
        <v>396</v>
      </c>
      <c r="C258" s="0" t="s">
        <v>16</v>
      </c>
      <c r="D258" s="0" t="s">
        <v>36</v>
      </c>
      <c r="E258" s="3" t="n">
        <v>73.88</v>
      </c>
      <c r="F258" s="3" t="n">
        <v>213</v>
      </c>
      <c r="G258" s="3" t="n">
        <v>4.63</v>
      </c>
      <c r="H258" s="3"/>
      <c r="I258" s="3" t="n">
        <v>30</v>
      </c>
      <c r="J258" s="3" t="n">
        <v>111</v>
      </c>
      <c r="K258" s="3" t="n">
        <v>4.49</v>
      </c>
      <c r="L258" s="3" t="n">
        <v>7.36</v>
      </c>
    </row>
    <row r="259" customFormat="false" ht="15" hidden="false" customHeight="true" outlineLevel="0" collapsed="false">
      <c r="A259" s="0" t="n">
        <v>2014</v>
      </c>
      <c r="B259" s="0" t="s">
        <v>397</v>
      </c>
      <c r="C259" s="0" t="s">
        <v>19</v>
      </c>
      <c r="D259" s="0" t="s">
        <v>72</v>
      </c>
      <c r="E259" s="3" t="n">
        <v>77.5</v>
      </c>
      <c r="F259" s="3" t="n">
        <v>304</v>
      </c>
      <c r="G259" s="3" t="n">
        <v>4.92</v>
      </c>
      <c r="H259" s="3" t="n">
        <v>31</v>
      </c>
      <c r="I259" s="3"/>
      <c r="J259" s="3"/>
      <c r="K259" s="3"/>
      <c r="L259" s="3"/>
    </row>
    <row r="260" customFormat="false" ht="15" hidden="false" customHeight="true" outlineLevel="0" collapsed="false">
      <c r="A260" s="0" t="n">
        <v>2014</v>
      </c>
      <c r="B260" s="0" t="s">
        <v>398</v>
      </c>
      <c r="C260" s="0" t="s">
        <v>33</v>
      </c>
      <c r="D260" s="0" t="s">
        <v>79</v>
      </c>
      <c r="E260" s="3" t="n">
        <v>71.63</v>
      </c>
      <c r="F260" s="3" t="n">
        <v>209</v>
      </c>
      <c r="G260" s="3" t="n">
        <v>4.6</v>
      </c>
      <c r="H260" s="3" t="n">
        <v>16</v>
      </c>
      <c r="I260" s="3" t="n">
        <v>35.5</v>
      </c>
      <c r="J260" s="3" t="n">
        <v>116</v>
      </c>
      <c r="K260" s="3"/>
      <c r="L260" s="3"/>
    </row>
    <row r="261" customFormat="false" ht="15" hidden="false" customHeight="true" outlineLevel="0" collapsed="false">
      <c r="A261" s="0" t="n">
        <v>2014</v>
      </c>
      <c r="B261" s="0" t="s">
        <v>399</v>
      </c>
      <c r="C261" s="0" t="s">
        <v>16</v>
      </c>
      <c r="D261" s="0" t="s">
        <v>68</v>
      </c>
      <c r="E261" s="3" t="n">
        <v>72.63</v>
      </c>
      <c r="F261" s="3" t="n">
        <v>222</v>
      </c>
      <c r="G261" s="3" t="n">
        <v>4.84</v>
      </c>
      <c r="H261" s="3"/>
      <c r="I261" s="3" t="n">
        <v>30.5</v>
      </c>
      <c r="J261" s="3" t="n">
        <v>104</v>
      </c>
      <c r="K261" s="3" t="n">
        <v>4.23</v>
      </c>
      <c r="L261" s="3" t="n">
        <v>7.33</v>
      </c>
    </row>
    <row r="262" customFormat="false" ht="15" hidden="false" customHeight="true" outlineLevel="0" collapsed="false">
      <c r="A262" s="0" t="n">
        <v>2014</v>
      </c>
      <c r="B262" s="0" t="s">
        <v>400</v>
      </c>
      <c r="C262" s="0" t="s">
        <v>22</v>
      </c>
      <c r="D262" s="0" t="s">
        <v>81</v>
      </c>
      <c r="E262" s="3" t="n">
        <v>78.13</v>
      </c>
      <c r="F262" s="3" t="n">
        <v>281</v>
      </c>
      <c r="G262" s="3" t="n">
        <v>4.92</v>
      </c>
      <c r="H262" s="3" t="n">
        <v>21</v>
      </c>
      <c r="I262" s="3"/>
      <c r="J262" s="3"/>
      <c r="K262" s="3"/>
      <c r="L262" s="3"/>
    </row>
    <row r="263" customFormat="false" ht="15" hidden="false" customHeight="true" outlineLevel="0" collapsed="false">
      <c r="A263" s="0" t="n">
        <v>2014</v>
      </c>
      <c r="B263" s="0" t="s">
        <v>401</v>
      </c>
      <c r="C263" s="0" t="s">
        <v>56</v>
      </c>
      <c r="D263" s="0" t="s">
        <v>243</v>
      </c>
      <c r="E263" s="3" t="n">
        <v>79.13</v>
      </c>
      <c r="F263" s="3" t="n">
        <v>309</v>
      </c>
      <c r="G263" s="3" t="n">
        <v>4.87</v>
      </c>
      <c r="H263" s="3" t="n">
        <v>29</v>
      </c>
      <c r="I263" s="3" t="n">
        <v>30.5</v>
      </c>
      <c r="J263" s="3" t="n">
        <v>116</v>
      </c>
      <c r="K263" s="3" t="n">
        <v>4.49</v>
      </c>
      <c r="L263" s="3" t="n">
        <v>7.39</v>
      </c>
    </row>
    <row r="264" customFormat="false" ht="15" hidden="false" customHeight="true" outlineLevel="0" collapsed="false">
      <c r="A264" s="0" t="n">
        <v>2014</v>
      </c>
      <c r="B264" s="0" t="s">
        <v>402</v>
      </c>
      <c r="C264" s="0" t="s">
        <v>16</v>
      </c>
      <c r="D264" s="0" t="s">
        <v>103</v>
      </c>
      <c r="E264" s="3" t="n">
        <v>74.13</v>
      </c>
      <c r="F264" s="3" t="n">
        <v>214</v>
      </c>
      <c r="G264" s="3"/>
      <c r="H264" s="3"/>
      <c r="I264" s="3" t="n">
        <v>30</v>
      </c>
      <c r="J264" s="3" t="n">
        <v>112</v>
      </c>
      <c r="K264" s="3" t="n">
        <v>4.2</v>
      </c>
      <c r="L264" s="3" t="n">
        <v>7.17</v>
      </c>
    </row>
    <row r="265" customFormat="false" ht="15" hidden="false" customHeight="true" outlineLevel="0" collapsed="false">
      <c r="A265" s="0" t="n">
        <v>2014</v>
      </c>
      <c r="B265" s="0" t="s">
        <v>403</v>
      </c>
      <c r="C265" s="0" t="s">
        <v>25</v>
      </c>
      <c r="D265" s="0" t="s">
        <v>125</v>
      </c>
      <c r="E265" s="3" t="n">
        <v>75</v>
      </c>
      <c r="F265" s="3" t="n">
        <v>218</v>
      </c>
      <c r="G265" s="3" t="n">
        <v>4.52</v>
      </c>
      <c r="H265" s="3"/>
      <c r="I265" s="3" t="n">
        <v>31.5</v>
      </c>
      <c r="J265" s="3" t="n">
        <v>117</v>
      </c>
      <c r="K265" s="3"/>
      <c r="L265" s="3"/>
    </row>
    <row r="266" customFormat="false" ht="15" hidden="false" customHeight="true" outlineLevel="0" collapsed="false">
      <c r="A266" s="0" t="n">
        <v>2014</v>
      </c>
      <c r="B266" s="0" t="s">
        <v>404</v>
      </c>
      <c r="C266" s="0" t="s">
        <v>19</v>
      </c>
      <c r="D266" s="0" t="s">
        <v>47</v>
      </c>
      <c r="E266" s="3" t="n">
        <v>73.5</v>
      </c>
      <c r="F266" s="3" t="n">
        <v>298</v>
      </c>
      <c r="G266" s="3" t="n">
        <v>5.1</v>
      </c>
      <c r="H266" s="3" t="n">
        <v>31</v>
      </c>
      <c r="I266" s="3" t="n">
        <v>30.5</v>
      </c>
      <c r="J266" s="3" t="n">
        <v>111</v>
      </c>
      <c r="K266" s="3" t="n">
        <v>4.53</v>
      </c>
      <c r="L266" s="3" t="n">
        <v>7.67</v>
      </c>
    </row>
    <row r="267" customFormat="false" ht="15" hidden="false" customHeight="true" outlineLevel="0" collapsed="false">
      <c r="A267" s="0" t="n">
        <v>2014</v>
      </c>
      <c r="B267" s="0" t="s">
        <v>405</v>
      </c>
      <c r="C267" s="0" t="s">
        <v>40</v>
      </c>
      <c r="D267" s="0" t="s">
        <v>81</v>
      </c>
      <c r="E267" s="3" t="n">
        <v>71.13</v>
      </c>
      <c r="F267" s="3" t="n">
        <v>192</v>
      </c>
      <c r="G267" s="3" t="n">
        <v>4.63</v>
      </c>
      <c r="H267" s="3"/>
      <c r="I267" s="3" t="n">
        <v>34</v>
      </c>
      <c r="J267" s="3" t="n">
        <v>116</v>
      </c>
      <c r="K267" s="3" t="n">
        <v>4</v>
      </c>
      <c r="L267" s="3" t="n">
        <v>6.57</v>
      </c>
    </row>
    <row r="268" customFormat="false" ht="15" hidden="false" customHeight="true" outlineLevel="0" collapsed="false">
      <c r="A268" s="0" t="n">
        <v>2014</v>
      </c>
      <c r="B268" s="0" t="s">
        <v>406</v>
      </c>
      <c r="C268" s="0" t="s">
        <v>33</v>
      </c>
      <c r="D268" s="0" t="s">
        <v>407</v>
      </c>
      <c r="E268" s="3" t="n">
        <v>69.25</v>
      </c>
      <c r="F268" s="3" t="n">
        <v>225</v>
      </c>
      <c r="G268" s="3" t="n">
        <v>4.56</v>
      </c>
      <c r="H268" s="3" t="n">
        <v>16</v>
      </c>
      <c r="I268" s="3" t="n">
        <v>33.5</v>
      </c>
      <c r="J268" s="3" t="n">
        <v>120</v>
      </c>
      <c r="K268" s="3"/>
      <c r="L268" s="3"/>
    </row>
    <row r="269" customFormat="false" ht="15" hidden="false" customHeight="true" outlineLevel="0" collapsed="false">
      <c r="A269" s="0" t="n">
        <v>2014</v>
      </c>
      <c r="B269" s="0" t="s">
        <v>408</v>
      </c>
      <c r="C269" s="0" t="s">
        <v>102</v>
      </c>
      <c r="D269" s="0" t="s">
        <v>125</v>
      </c>
      <c r="E269" s="3" t="n">
        <v>70.88</v>
      </c>
      <c r="F269" s="3" t="n">
        <v>198</v>
      </c>
      <c r="G269" s="3" t="n">
        <v>4.42</v>
      </c>
      <c r="H269" s="3" t="n">
        <v>10</v>
      </c>
      <c r="I269" s="3" t="n">
        <v>38</v>
      </c>
      <c r="J269" s="3" t="n">
        <v>118</v>
      </c>
      <c r="K269" s="3"/>
      <c r="L269" s="3" t="n">
        <v>7.35</v>
      </c>
    </row>
    <row r="270" customFormat="false" ht="15" hidden="false" customHeight="true" outlineLevel="0" collapsed="false">
      <c r="A270" s="0" t="n">
        <v>2014</v>
      </c>
      <c r="B270" s="0" t="s">
        <v>409</v>
      </c>
      <c r="C270" s="0" t="s">
        <v>22</v>
      </c>
      <c r="D270" s="0" t="s">
        <v>23</v>
      </c>
      <c r="E270" s="3" t="n">
        <v>76</v>
      </c>
      <c r="F270" s="3" t="n">
        <v>260</v>
      </c>
      <c r="G270" s="3" t="n">
        <v>4.95</v>
      </c>
      <c r="H270" s="3" t="n">
        <v>17</v>
      </c>
      <c r="I270" s="3" t="n">
        <v>27.5</v>
      </c>
      <c r="J270" s="3" t="n">
        <v>116</v>
      </c>
      <c r="K270" s="3"/>
      <c r="L270" s="3"/>
    </row>
    <row r="271" customFormat="false" ht="15" hidden="false" customHeight="true" outlineLevel="0" collapsed="false">
      <c r="A271" s="0" t="n">
        <v>2014</v>
      </c>
      <c r="B271" s="0" t="s">
        <v>410</v>
      </c>
      <c r="C271" s="0" t="s">
        <v>30</v>
      </c>
      <c r="D271" s="0" t="s">
        <v>28</v>
      </c>
      <c r="E271" s="3" t="n">
        <v>70.5</v>
      </c>
      <c r="F271" s="3" t="n">
        <v>163</v>
      </c>
      <c r="G271" s="3" t="n">
        <v>4.46</v>
      </c>
      <c r="H271" s="3"/>
      <c r="I271" s="3" t="n">
        <v>41</v>
      </c>
      <c r="J271" s="3" t="n">
        <v>132</v>
      </c>
      <c r="K271" s="3" t="n">
        <v>4.18</v>
      </c>
      <c r="L271" s="3" t="n">
        <v>6.63</v>
      </c>
    </row>
    <row r="272" customFormat="false" ht="15" hidden="false" customHeight="true" outlineLevel="0" collapsed="false">
      <c r="A272" s="0" t="n">
        <v>2014</v>
      </c>
      <c r="B272" s="0" t="s">
        <v>411</v>
      </c>
      <c r="C272" s="0" t="s">
        <v>33</v>
      </c>
      <c r="D272" s="0" t="s">
        <v>412</v>
      </c>
      <c r="E272" s="3" t="n">
        <v>72.25</v>
      </c>
      <c r="F272" s="3" t="n">
        <v>209</v>
      </c>
      <c r="G272" s="3" t="n">
        <v>4.48</v>
      </c>
      <c r="H272" s="3"/>
      <c r="I272" s="3" t="n">
        <v>34.5</v>
      </c>
      <c r="J272" s="3" t="n">
        <v>124</v>
      </c>
      <c r="K272" s="3" t="n">
        <v>4.26</v>
      </c>
      <c r="L272" s="3" t="n">
        <v>7.01</v>
      </c>
    </row>
    <row r="273" customFormat="false" ht="15" hidden="false" customHeight="true" outlineLevel="0" collapsed="false">
      <c r="A273" s="0" t="n">
        <v>2014</v>
      </c>
      <c r="B273" s="0" t="s">
        <v>413</v>
      </c>
      <c r="C273" s="0" t="s">
        <v>33</v>
      </c>
      <c r="D273" s="0" t="s">
        <v>414</v>
      </c>
      <c r="E273" s="3" t="n">
        <v>68.63</v>
      </c>
      <c r="F273" s="3" t="n">
        <v>207</v>
      </c>
      <c r="G273" s="3" t="n">
        <v>4.75</v>
      </c>
      <c r="H273" s="3" t="n">
        <v>20</v>
      </c>
      <c r="I273" s="3" t="n">
        <v>32</v>
      </c>
      <c r="J273" s="3" t="n">
        <v>112</v>
      </c>
      <c r="K273" s="3"/>
      <c r="L273" s="3" t="n">
        <v>7.07</v>
      </c>
    </row>
    <row r="274" customFormat="false" ht="15" hidden="false" customHeight="true" outlineLevel="0" collapsed="false">
      <c r="A274" s="0" t="n">
        <v>2014</v>
      </c>
      <c r="B274" s="0" t="s">
        <v>415</v>
      </c>
      <c r="C274" s="0" t="s">
        <v>19</v>
      </c>
      <c r="D274" s="0" t="s">
        <v>125</v>
      </c>
      <c r="E274" s="3" t="n">
        <v>73.63</v>
      </c>
      <c r="F274" s="3" t="n">
        <v>299</v>
      </c>
      <c r="G274" s="3" t="n">
        <v>5.06</v>
      </c>
      <c r="H274" s="3" t="n">
        <v>27</v>
      </c>
      <c r="I274" s="3" t="n">
        <v>29.5</v>
      </c>
      <c r="J274" s="3" t="n">
        <v>101</v>
      </c>
      <c r="K274" s="3" t="n">
        <v>4.83</v>
      </c>
      <c r="L274" s="3"/>
    </row>
    <row r="275" customFormat="false" ht="15" hidden="false" customHeight="true" outlineLevel="0" collapsed="false">
      <c r="A275" s="0" t="n">
        <v>2014</v>
      </c>
      <c r="B275" s="0" t="s">
        <v>416</v>
      </c>
      <c r="C275" s="0" t="s">
        <v>30</v>
      </c>
      <c r="D275" s="0" t="s">
        <v>72</v>
      </c>
      <c r="E275" s="3" t="n">
        <v>71.63</v>
      </c>
      <c r="F275" s="3" t="n">
        <v>188</v>
      </c>
      <c r="G275" s="3" t="n">
        <v>4.48</v>
      </c>
      <c r="H275" s="3"/>
      <c r="I275" s="3" t="n">
        <v>33</v>
      </c>
      <c r="J275" s="3" t="n">
        <v>117</v>
      </c>
      <c r="K275" s="3" t="n">
        <v>4.27</v>
      </c>
      <c r="L275" s="3" t="n">
        <v>6.82</v>
      </c>
    </row>
    <row r="276" customFormat="false" ht="15" hidden="false" customHeight="true" outlineLevel="0" collapsed="false">
      <c r="A276" s="0" t="n">
        <v>2014</v>
      </c>
      <c r="B276" s="0" t="s">
        <v>417</v>
      </c>
      <c r="C276" s="0" t="s">
        <v>40</v>
      </c>
      <c r="D276" s="0" t="s">
        <v>418</v>
      </c>
      <c r="E276" s="3" t="n">
        <v>71.38</v>
      </c>
      <c r="F276" s="3" t="n">
        <v>196</v>
      </c>
      <c r="G276" s="3" t="n">
        <v>4.57</v>
      </c>
      <c r="H276" s="3" t="n">
        <v>13</v>
      </c>
      <c r="I276" s="3"/>
      <c r="J276" s="3"/>
      <c r="K276" s="3"/>
      <c r="L276" s="3"/>
    </row>
    <row r="277" customFormat="false" ht="15" hidden="false" customHeight="true" outlineLevel="0" collapsed="false">
      <c r="A277" s="0" t="n">
        <v>2014</v>
      </c>
      <c r="B277" s="0" t="s">
        <v>419</v>
      </c>
      <c r="C277" s="0" t="s">
        <v>16</v>
      </c>
      <c r="D277" s="0" t="s">
        <v>20</v>
      </c>
      <c r="E277" s="3" t="n">
        <v>75.88</v>
      </c>
      <c r="F277" s="3" t="n">
        <v>228</v>
      </c>
      <c r="G277" s="3" t="n">
        <v>4.97</v>
      </c>
      <c r="H277" s="3"/>
      <c r="I277" s="3" t="n">
        <v>27</v>
      </c>
      <c r="J277" s="3" t="n">
        <v>104</v>
      </c>
      <c r="K277" s="3" t="n">
        <v>4.36</v>
      </c>
      <c r="L277" s="3" t="n">
        <v>7.33</v>
      </c>
    </row>
    <row r="278" customFormat="false" ht="15" hidden="false" customHeight="true" outlineLevel="0" collapsed="false">
      <c r="A278" s="0" t="n">
        <v>2014</v>
      </c>
      <c r="B278" s="0" t="s">
        <v>420</v>
      </c>
      <c r="C278" s="0" t="s">
        <v>91</v>
      </c>
      <c r="D278" s="0" t="s">
        <v>34</v>
      </c>
      <c r="E278" s="3" t="n">
        <v>74.63</v>
      </c>
      <c r="F278" s="3" t="n">
        <v>310</v>
      </c>
      <c r="G278" s="3" t="n">
        <v>4.93</v>
      </c>
      <c r="H278" s="3" t="n">
        <v>25</v>
      </c>
      <c r="I278" s="3" t="n">
        <v>27.5</v>
      </c>
      <c r="J278" s="3"/>
      <c r="K278" s="3"/>
      <c r="L278" s="3"/>
    </row>
    <row r="279" customFormat="false" ht="15" hidden="false" customHeight="true" outlineLevel="0" collapsed="false">
      <c r="A279" s="0" t="n">
        <v>2014</v>
      </c>
      <c r="B279" s="0" t="s">
        <v>421</v>
      </c>
      <c r="C279" s="0" t="s">
        <v>40</v>
      </c>
      <c r="D279" s="0" t="s">
        <v>422</v>
      </c>
      <c r="E279" s="3" t="n">
        <v>71.63</v>
      </c>
      <c r="F279" s="3" t="n">
        <v>206</v>
      </c>
      <c r="G279" s="3" t="n">
        <v>4.49</v>
      </c>
      <c r="H279" s="3" t="n">
        <v>17</v>
      </c>
      <c r="I279" s="3"/>
      <c r="J279" s="3"/>
      <c r="K279" s="3"/>
      <c r="L279" s="3"/>
    </row>
    <row r="280" customFormat="false" ht="15" hidden="false" customHeight="true" outlineLevel="0" collapsed="false">
      <c r="A280" s="0" t="n">
        <v>2014</v>
      </c>
      <c r="B280" s="0" t="s">
        <v>423</v>
      </c>
      <c r="C280" s="0" t="s">
        <v>138</v>
      </c>
      <c r="D280" s="0" t="s">
        <v>122</v>
      </c>
      <c r="E280" s="3" t="n">
        <v>77</v>
      </c>
      <c r="F280" s="3" t="n">
        <v>312</v>
      </c>
      <c r="G280" s="3" t="n">
        <v>5.28</v>
      </c>
      <c r="H280" s="3" t="n">
        <v>20</v>
      </c>
      <c r="I280" s="3" t="n">
        <v>26</v>
      </c>
      <c r="J280" s="3" t="n">
        <v>93</v>
      </c>
      <c r="K280" s="3" t="n">
        <v>4.65</v>
      </c>
      <c r="L280" s="3" t="n">
        <v>7.73</v>
      </c>
    </row>
    <row r="281" customFormat="false" ht="15" hidden="false" customHeight="true" outlineLevel="0" collapsed="false">
      <c r="A281" s="0" t="n">
        <v>2014</v>
      </c>
      <c r="B281" s="0" t="s">
        <v>424</v>
      </c>
      <c r="C281" s="0" t="s">
        <v>102</v>
      </c>
      <c r="D281" s="0" t="s">
        <v>98</v>
      </c>
      <c r="E281" s="3" t="n">
        <v>71.63</v>
      </c>
      <c r="F281" s="3" t="n">
        <v>204</v>
      </c>
      <c r="G281" s="3" t="n">
        <v>4.59</v>
      </c>
      <c r="H281" s="3" t="n">
        <v>18</v>
      </c>
      <c r="I281" s="3" t="n">
        <v>35</v>
      </c>
      <c r="J281" s="3" t="n">
        <v>115</v>
      </c>
      <c r="K281" s="3" t="n">
        <v>4.31</v>
      </c>
      <c r="L281" s="3" t="n">
        <v>7.04</v>
      </c>
    </row>
    <row r="282" customFormat="false" ht="15" hidden="false" customHeight="true" outlineLevel="0" collapsed="false">
      <c r="A282" s="0" t="n">
        <v>2014</v>
      </c>
      <c r="B282" s="0" t="s">
        <v>425</v>
      </c>
      <c r="C282" s="0" t="s">
        <v>33</v>
      </c>
      <c r="D282" s="0" t="s">
        <v>120</v>
      </c>
      <c r="E282" s="3" t="n">
        <v>68.5</v>
      </c>
      <c r="F282" s="3" t="n">
        <v>207</v>
      </c>
      <c r="G282" s="3" t="n">
        <v>4.5</v>
      </c>
      <c r="H282" s="3"/>
      <c r="I282" s="3" t="n">
        <v>38.5</v>
      </c>
      <c r="J282" s="3" t="n">
        <v>125</v>
      </c>
      <c r="K282" s="3" t="n">
        <v>4.15</v>
      </c>
      <c r="L282" s="3"/>
    </row>
    <row r="283" customFormat="false" ht="15" hidden="false" customHeight="true" outlineLevel="0" collapsed="false">
      <c r="A283" s="0" t="n">
        <v>2014</v>
      </c>
      <c r="B283" s="0" t="s">
        <v>426</v>
      </c>
      <c r="C283" s="0" t="s">
        <v>22</v>
      </c>
      <c r="D283" s="0" t="s">
        <v>105</v>
      </c>
      <c r="E283" s="3" t="n">
        <v>77.38</v>
      </c>
      <c r="F283" s="3" t="n">
        <v>250</v>
      </c>
      <c r="G283" s="3" t="n">
        <v>4.86</v>
      </c>
      <c r="H283" s="3" t="n">
        <v>19</v>
      </c>
      <c r="I283" s="3" t="n">
        <v>35.5</v>
      </c>
      <c r="J283" s="3" t="n">
        <v>116</v>
      </c>
      <c r="K283" s="3" t="n">
        <v>4.2</v>
      </c>
      <c r="L283" s="3" t="n">
        <v>6.78</v>
      </c>
    </row>
    <row r="284" customFormat="false" ht="15" hidden="false" customHeight="true" outlineLevel="0" collapsed="false">
      <c r="A284" s="0" t="n">
        <v>2014</v>
      </c>
      <c r="B284" s="0" t="s">
        <v>427</v>
      </c>
      <c r="C284" s="0" t="s">
        <v>25</v>
      </c>
      <c r="D284" s="0" t="s">
        <v>47</v>
      </c>
      <c r="E284" s="3" t="n">
        <v>76.75</v>
      </c>
      <c r="F284" s="3" t="n">
        <v>245</v>
      </c>
      <c r="G284" s="3" t="n">
        <v>4.67</v>
      </c>
      <c r="H284" s="3" t="n">
        <v>26</v>
      </c>
      <c r="I284" s="3"/>
      <c r="J284" s="3"/>
      <c r="K284" s="3"/>
      <c r="L284" s="3"/>
    </row>
    <row r="285" customFormat="false" ht="15" hidden="false" customHeight="true" outlineLevel="0" collapsed="false">
      <c r="A285" s="0" t="n">
        <v>2014</v>
      </c>
      <c r="B285" s="0" t="s">
        <v>428</v>
      </c>
      <c r="C285" s="0" t="s">
        <v>30</v>
      </c>
      <c r="D285" s="0" t="s">
        <v>175</v>
      </c>
      <c r="E285" s="3" t="n">
        <v>74.13</v>
      </c>
      <c r="F285" s="3" t="n">
        <v>224</v>
      </c>
      <c r="G285" s="3" t="n">
        <v>4.62</v>
      </c>
      <c r="H285" s="3"/>
      <c r="I285" s="3" t="n">
        <v>30</v>
      </c>
      <c r="J285" s="3" t="n">
        <v>111</v>
      </c>
      <c r="K285" s="3" t="n">
        <v>4.32</v>
      </c>
      <c r="L285" s="3" t="n">
        <v>7.14</v>
      </c>
    </row>
    <row r="286" customFormat="false" ht="15" hidden="false" customHeight="true" outlineLevel="0" collapsed="false">
      <c r="A286" s="0" t="n">
        <v>2014</v>
      </c>
      <c r="B286" s="0" t="s">
        <v>429</v>
      </c>
      <c r="C286" s="0" t="s">
        <v>13</v>
      </c>
      <c r="D286" s="0" t="s">
        <v>72</v>
      </c>
      <c r="E286" s="3" t="n">
        <v>78.5</v>
      </c>
      <c r="F286" s="3" t="n">
        <v>270</v>
      </c>
      <c r="G286" s="3" t="n">
        <v>4.84</v>
      </c>
      <c r="H286" s="3" t="n">
        <v>27</v>
      </c>
      <c r="I286" s="3" t="n">
        <v>32</v>
      </c>
      <c r="J286" s="3" t="n">
        <v>113</v>
      </c>
      <c r="K286" s="3" t="n">
        <v>4.55</v>
      </c>
      <c r="L286" s="3" t="n">
        <v>7.57</v>
      </c>
    </row>
    <row r="287" customFormat="false" ht="15" hidden="false" customHeight="true" outlineLevel="0" collapsed="false">
      <c r="A287" s="0" t="n">
        <v>2014</v>
      </c>
      <c r="B287" s="0" t="s">
        <v>430</v>
      </c>
      <c r="C287" s="0" t="s">
        <v>33</v>
      </c>
      <c r="D287" s="0" t="s">
        <v>105</v>
      </c>
      <c r="E287" s="3" t="n">
        <v>71.5</v>
      </c>
      <c r="F287" s="3" t="n">
        <v>220</v>
      </c>
      <c r="G287" s="3" t="n">
        <v>4.49</v>
      </c>
      <c r="H287" s="3"/>
      <c r="I287" s="3" t="n">
        <v>36.5</v>
      </c>
      <c r="J287" s="3" t="n">
        <v>115</v>
      </c>
      <c r="K287" s="3" t="n">
        <v>4.18</v>
      </c>
      <c r="L287" s="3" t="n">
        <v>6.78</v>
      </c>
    </row>
    <row r="288" customFormat="false" ht="15" hidden="false" customHeight="true" outlineLevel="0" collapsed="false">
      <c r="A288" s="0" t="n">
        <v>2014</v>
      </c>
      <c r="B288" s="0" t="s">
        <v>431</v>
      </c>
      <c r="C288" s="0" t="s">
        <v>138</v>
      </c>
      <c r="D288" s="0" t="s">
        <v>339</v>
      </c>
      <c r="E288" s="3" t="n">
        <v>75.63</v>
      </c>
      <c r="F288" s="3" t="n">
        <v>313</v>
      </c>
      <c r="G288" s="3" t="n">
        <v>5.17</v>
      </c>
      <c r="H288" s="3" t="n">
        <v>36</v>
      </c>
      <c r="I288" s="3" t="n">
        <v>23.5</v>
      </c>
      <c r="J288" s="3" t="n">
        <v>101</v>
      </c>
      <c r="K288" s="3" t="n">
        <v>4.7</v>
      </c>
      <c r="L288" s="3" t="n">
        <v>8.22</v>
      </c>
    </row>
    <row r="289" customFormat="false" ht="15" hidden="false" customHeight="true" outlineLevel="0" collapsed="false">
      <c r="A289" s="0" t="n">
        <v>2014</v>
      </c>
      <c r="B289" s="0" t="s">
        <v>432</v>
      </c>
      <c r="C289" s="0" t="s">
        <v>25</v>
      </c>
      <c r="D289" s="0" t="s">
        <v>433</v>
      </c>
      <c r="E289" s="3" t="n">
        <v>76.13</v>
      </c>
      <c r="F289" s="3" t="n">
        <v>250</v>
      </c>
      <c r="G289" s="3" t="n">
        <v>4.95</v>
      </c>
      <c r="H289" s="3" t="n">
        <v>24</v>
      </c>
      <c r="I289" s="3" t="n">
        <v>32</v>
      </c>
      <c r="J289" s="3" t="n">
        <v>115</v>
      </c>
      <c r="K289" s="3" t="n">
        <v>4.15</v>
      </c>
      <c r="L289" s="3" t="n">
        <v>6.64</v>
      </c>
    </row>
    <row r="290" customFormat="false" ht="15" hidden="false" customHeight="true" outlineLevel="0" collapsed="false">
      <c r="A290" s="0" t="n">
        <v>2014</v>
      </c>
      <c r="B290" s="0" t="s">
        <v>434</v>
      </c>
      <c r="C290" s="0" t="s">
        <v>40</v>
      </c>
      <c r="D290" s="0" t="s">
        <v>96</v>
      </c>
      <c r="E290" s="3" t="n">
        <v>69</v>
      </c>
      <c r="F290" s="3" t="n">
        <v>197</v>
      </c>
      <c r="G290" s="3" t="n">
        <v>4.69</v>
      </c>
      <c r="H290" s="3" t="n">
        <v>20</v>
      </c>
      <c r="I290" s="3" t="n">
        <v>33.5</v>
      </c>
      <c r="J290" s="3" t="n">
        <v>116</v>
      </c>
      <c r="K290" s="3" t="n">
        <v>4.2</v>
      </c>
      <c r="L290" s="3" t="n">
        <v>7.01</v>
      </c>
    </row>
    <row r="291" customFormat="false" ht="15" hidden="false" customHeight="true" outlineLevel="0" collapsed="false">
      <c r="A291" s="0" t="n">
        <v>2014</v>
      </c>
      <c r="B291" s="0" t="s">
        <v>435</v>
      </c>
      <c r="C291" s="0" t="s">
        <v>27</v>
      </c>
      <c r="D291" s="0" t="s">
        <v>17</v>
      </c>
      <c r="E291" s="3" t="n">
        <v>71.13</v>
      </c>
      <c r="F291" s="3" t="n">
        <v>210</v>
      </c>
      <c r="G291" s="3"/>
      <c r="H291" s="3" t="n">
        <v>18</v>
      </c>
      <c r="I291" s="3"/>
      <c r="J291" s="3"/>
      <c r="K291" s="3"/>
      <c r="L291" s="3"/>
    </row>
    <row r="292" customFormat="false" ht="15" hidden="false" customHeight="true" outlineLevel="0" collapsed="false">
      <c r="A292" s="0" t="n">
        <v>2014</v>
      </c>
      <c r="B292" s="0" t="s">
        <v>436</v>
      </c>
      <c r="C292" s="0" t="s">
        <v>30</v>
      </c>
      <c r="D292" s="0" t="s">
        <v>437</v>
      </c>
      <c r="E292" s="3" t="n">
        <v>71.38</v>
      </c>
      <c r="F292" s="3" t="n">
        <v>189</v>
      </c>
      <c r="G292" s="3" t="n">
        <v>4.63</v>
      </c>
      <c r="H292" s="3" t="n">
        <v>10</v>
      </c>
      <c r="I292" s="3" t="n">
        <v>31.5</v>
      </c>
      <c r="J292" s="3" t="n">
        <v>120</v>
      </c>
      <c r="K292" s="3" t="n">
        <v>4.23</v>
      </c>
      <c r="L292" s="3" t="n">
        <v>6.7</v>
      </c>
    </row>
    <row r="293" customFormat="false" ht="15" hidden="false" customHeight="true" outlineLevel="0" collapsed="false">
      <c r="A293" s="0" t="n">
        <v>2014</v>
      </c>
      <c r="B293" s="0" t="s">
        <v>438</v>
      </c>
      <c r="C293" s="0" t="s">
        <v>56</v>
      </c>
      <c r="D293" s="0" t="s">
        <v>41</v>
      </c>
      <c r="E293" s="3" t="n">
        <v>77.38</v>
      </c>
      <c r="F293" s="3" t="n">
        <v>297</v>
      </c>
      <c r="G293" s="3" t="n">
        <v>5.11</v>
      </c>
      <c r="H293" s="3" t="n">
        <v>26</v>
      </c>
      <c r="I293" s="3" t="n">
        <v>29</v>
      </c>
      <c r="J293" s="3" t="n">
        <v>111</v>
      </c>
      <c r="K293" s="3" t="n">
        <v>4.64</v>
      </c>
      <c r="L293" s="3" t="n">
        <v>7.4</v>
      </c>
    </row>
    <row r="294" customFormat="false" ht="15" hidden="false" customHeight="true" outlineLevel="0" collapsed="false">
      <c r="A294" s="0" t="n">
        <v>2014</v>
      </c>
      <c r="B294" s="0" t="s">
        <v>439</v>
      </c>
      <c r="C294" s="0" t="s">
        <v>138</v>
      </c>
      <c r="D294" s="0" t="s">
        <v>141</v>
      </c>
      <c r="E294" s="3" t="n">
        <v>75.38</v>
      </c>
      <c r="F294" s="3" t="n">
        <v>298</v>
      </c>
      <c r="G294" s="3" t="n">
        <v>5.1</v>
      </c>
      <c r="H294" s="3" t="n">
        <v>25</v>
      </c>
      <c r="I294" s="3" t="n">
        <v>25.5</v>
      </c>
      <c r="J294" s="3" t="n">
        <v>104</v>
      </c>
      <c r="K294" s="3" t="n">
        <v>4.63</v>
      </c>
      <c r="L294" s="3" t="n">
        <v>7.93</v>
      </c>
    </row>
    <row r="295" customFormat="false" ht="15" hidden="false" customHeight="true" outlineLevel="0" collapsed="false">
      <c r="A295" s="0" t="n">
        <v>2014</v>
      </c>
      <c r="B295" s="0" t="s">
        <v>440</v>
      </c>
      <c r="C295" s="0" t="s">
        <v>22</v>
      </c>
      <c r="D295" s="0" t="s">
        <v>115</v>
      </c>
      <c r="E295" s="3" t="n">
        <v>78.13</v>
      </c>
      <c r="F295" s="3" t="n">
        <v>271</v>
      </c>
      <c r="G295" s="3" t="n">
        <v>4.77</v>
      </c>
      <c r="H295" s="3" t="n">
        <v>22</v>
      </c>
      <c r="I295" s="3" t="n">
        <v>32</v>
      </c>
      <c r="J295" s="3" t="n">
        <v>111</v>
      </c>
      <c r="K295" s="3" t="n">
        <v>4.57</v>
      </c>
      <c r="L295" s="3" t="n">
        <v>7.26</v>
      </c>
    </row>
    <row r="296" customFormat="false" ht="15" hidden="false" customHeight="true" outlineLevel="0" collapsed="false">
      <c r="A296" s="0" t="n">
        <v>2014</v>
      </c>
      <c r="B296" s="0" t="s">
        <v>441</v>
      </c>
      <c r="C296" s="0" t="s">
        <v>19</v>
      </c>
      <c r="D296" s="0" t="s">
        <v>109</v>
      </c>
      <c r="E296" s="3" t="n">
        <v>72.5</v>
      </c>
      <c r="F296" s="3" t="n">
        <v>303</v>
      </c>
      <c r="G296" s="3" t="n">
        <v>5.36</v>
      </c>
      <c r="H296" s="3" t="n">
        <v>24</v>
      </c>
      <c r="I296" s="3" t="n">
        <v>28.5</v>
      </c>
      <c r="J296" s="3" t="n">
        <v>99</v>
      </c>
      <c r="K296" s="3" t="n">
        <v>4.82</v>
      </c>
      <c r="L296" s="3" t="n">
        <v>7.93</v>
      </c>
    </row>
    <row r="297" customFormat="false" ht="15" hidden="false" customHeight="true" outlineLevel="0" collapsed="false">
      <c r="A297" s="0" t="n">
        <v>2014</v>
      </c>
      <c r="B297" s="0" t="s">
        <v>442</v>
      </c>
      <c r="C297" s="0" t="s">
        <v>30</v>
      </c>
      <c r="D297" s="0" t="s">
        <v>265</v>
      </c>
      <c r="E297" s="3" t="n">
        <v>71</v>
      </c>
      <c r="F297" s="3" t="n">
        <v>195</v>
      </c>
      <c r="G297" s="3" t="n">
        <v>4.62</v>
      </c>
      <c r="H297" s="3" t="n">
        <v>11</v>
      </c>
      <c r="I297" s="3" t="n">
        <v>33.5</v>
      </c>
      <c r="J297" s="3" t="n">
        <v>112</v>
      </c>
      <c r="K297" s="3" t="n">
        <v>4.39</v>
      </c>
      <c r="L297" s="3" t="n">
        <v>7.19</v>
      </c>
    </row>
    <row r="298" customFormat="false" ht="15" hidden="false" customHeight="true" outlineLevel="0" collapsed="false">
      <c r="A298" s="0" t="n">
        <v>2014</v>
      </c>
      <c r="B298" s="0" t="s">
        <v>443</v>
      </c>
      <c r="C298" s="0" t="s">
        <v>13</v>
      </c>
      <c r="D298" s="0" t="s">
        <v>171</v>
      </c>
      <c r="E298" s="3" t="n">
        <v>76.25</v>
      </c>
      <c r="F298" s="3" t="n">
        <v>257</v>
      </c>
      <c r="G298" s="3" t="n">
        <v>4.76</v>
      </c>
      <c r="H298" s="3"/>
      <c r="I298" s="3" t="n">
        <v>26.1</v>
      </c>
      <c r="J298" s="3" t="n">
        <v>112</v>
      </c>
      <c r="K298" s="3"/>
      <c r="L298" s="3"/>
    </row>
    <row r="299" customFormat="false" ht="15" hidden="false" customHeight="true" outlineLevel="0" collapsed="false">
      <c r="A299" s="0" t="n">
        <v>2014</v>
      </c>
      <c r="B299" s="0" t="s">
        <v>444</v>
      </c>
      <c r="C299" s="0" t="s">
        <v>91</v>
      </c>
      <c r="D299" s="0" t="s">
        <v>45</v>
      </c>
      <c r="E299" s="3" t="n">
        <v>76.13</v>
      </c>
      <c r="F299" s="3" t="n">
        <v>307</v>
      </c>
      <c r="G299" s="3" t="n">
        <v>5.04</v>
      </c>
      <c r="H299" s="3" t="n">
        <v>25</v>
      </c>
      <c r="I299" s="3" t="n">
        <v>25</v>
      </c>
      <c r="J299" s="3" t="n">
        <v>101</v>
      </c>
      <c r="K299" s="3" t="n">
        <v>4.44</v>
      </c>
      <c r="L299" s="3" t="n">
        <v>7.6</v>
      </c>
    </row>
    <row r="300" customFormat="false" ht="15" hidden="false" customHeight="true" outlineLevel="0" collapsed="false">
      <c r="A300" s="0" t="n">
        <v>2014</v>
      </c>
      <c r="B300" s="0" t="s">
        <v>445</v>
      </c>
      <c r="C300" s="0" t="s">
        <v>65</v>
      </c>
      <c r="D300" s="0" t="s">
        <v>392</v>
      </c>
      <c r="E300" s="3" t="n">
        <v>74.25</v>
      </c>
      <c r="F300" s="3" t="n">
        <v>246</v>
      </c>
      <c r="G300" s="3"/>
      <c r="H300" s="3" t="n">
        <v>18</v>
      </c>
      <c r="I300" s="3" t="n">
        <v>36.5</v>
      </c>
      <c r="J300" s="3" t="n">
        <v>108</v>
      </c>
      <c r="K300" s="3"/>
      <c r="L300" s="3"/>
    </row>
    <row r="301" customFormat="false" ht="15" hidden="false" customHeight="true" outlineLevel="0" collapsed="false">
      <c r="A301" s="0" t="n">
        <v>2014</v>
      </c>
      <c r="B301" s="0" t="s">
        <v>446</v>
      </c>
      <c r="C301" s="0" t="s">
        <v>91</v>
      </c>
      <c r="D301" s="0" t="s">
        <v>57</v>
      </c>
      <c r="E301" s="3" t="n">
        <v>76.63</v>
      </c>
      <c r="F301" s="3" t="n">
        <v>316</v>
      </c>
      <c r="G301" s="3" t="n">
        <v>5.16</v>
      </c>
      <c r="H301" s="3" t="n">
        <v>25</v>
      </c>
      <c r="I301" s="3" t="n">
        <v>24.5</v>
      </c>
      <c r="J301" s="3" t="n">
        <v>98</v>
      </c>
      <c r="K301" s="3" t="n">
        <v>5.16</v>
      </c>
      <c r="L301" s="3" t="n">
        <v>7.87</v>
      </c>
    </row>
    <row r="302" customFormat="false" ht="15" hidden="false" customHeight="true" outlineLevel="0" collapsed="false">
      <c r="A302" s="0" t="n">
        <v>2014</v>
      </c>
      <c r="B302" s="0" t="s">
        <v>447</v>
      </c>
      <c r="C302" s="0" t="s">
        <v>16</v>
      </c>
      <c r="D302" s="0" t="s">
        <v>34</v>
      </c>
      <c r="E302" s="3" t="n">
        <v>76.88</v>
      </c>
      <c r="F302" s="3" t="n">
        <v>224</v>
      </c>
      <c r="G302" s="3"/>
      <c r="H302" s="3"/>
      <c r="I302" s="3"/>
      <c r="J302" s="3"/>
      <c r="K302" s="3"/>
      <c r="L302" s="3"/>
    </row>
    <row r="303" customFormat="false" ht="15" hidden="false" customHeight="true" outlineLevel="0" collapsed="false">
      <c r="A303" s="0" t="n">
        <v>2014</v>
      </c>
      <c r="B303" s="0" t="s">
        <v>448</v>
      </c>
      <c r="C303" s="0" t="s">
        <v>22</v>
      </c>
      <c r="D303" s="0" t="s">
        <v>449</v>
      </c>
      <c r="E303" s="3" t="n">
        <v>77.5</v>
      </c>
      <c r="F303" s="3" t="n">
        <v>269</v>
      </c>
      <c r="G303" s="3" t="n">
        <v>4.84</v>
      </c>
      <c r="H303" s="3" t="n">
        <v>23</v>
      </c>
      <c r="I303" s="3" t="n">
        <v>33.5</v>
      </c>
      <c r="J303" s="3" t="n">
        <v>123</v>
      </c>
      <c r="K303" s="3" t="n">
        <v>4.46</v>
      </c>
      <c r="L303" s="3" t="n">
        <v>7.41</v>
      </c>
    </row>
    <row r="304" customFormat="false" ht="15" hidden="false" customHeight="true" outlineLevel="0" collapsed="false">
      <c r="A304" s="0" t="n">
        <v>2014</v>
      </c>
      <c r="B304" s="0" t="s">
        <v>450</v>
      </c>
      <c r="C304" s="0" t="s">
        <v>19</v>
      </c>
      <c r="D304" s="0" t="s">
        <v>451</v>
      </c>
      <c r="E304" s="3" t="n">
        <v>73.38</v>
      </c>
      <c r="F304" s="3" t="n">
        <v>326</v>
      </c>
      <c r="G304" s="3" t="n">
        <v>5.08</v>
      </c>
      <c r="H304" s="3" t="n">
        <v>28</v>
      </c>
      <c r="I304" s="3" t="n">
        <v>28.5</v>
      </c>
      <c r="J304" s="3" t="n">
        <v>99</v>
      </c>
      <c r="K304" s="3" t="n">
        <v>4.71</v>
      </c>
      <c r="L304" s="3" t="n">
        <v>7.93</v>
      </c>
    </row>
    <row r="305" customFormat="false" ht="15" hidden="false" customHeight="true" outlineLevel="0" collapsed="false">
      <c r="A305" s="0" t="n">
        <v>2014</v>
      </c>
      <c r="B305" s="0" t="s">
        <v>452</v>
      </c>
      <c r="C305" s="0" t="s">
        <v>56</v>
      </c>
      <c r="D305" s="0" t="s">
        <v>72</v>
      </c>
      <c r="E305" s="3" t="n">
        <v>76.25</v>
      </c>
      <c r="F305" s="3" t="n">
        <v>308</v>
      </c>
      <c r="G305" s="3" t="n">
        <v>5.22</v>
      </c>
      <c r="H305" s="3" t="n">
        <v>29</v>
      </c>
      <c r="I305" s="3" t="n">
        <v>28</v>
      </c>
      <c r="J305" s="3" t="n">
        <v>104</v>
      </c>
      <c r="K305" s="3" t="n">
        <v>4.59</v>
      </c>
      <c r="L305" s="3" t="n">
        <v>7.65</v>
      </c>
    </row>
    <row r="307" customFormat="false" ht="13.8" hidden="false" customHeight="false" outlineLevel="0" collapsed="false">
      <c r="E307" s="4"/>
      <c r="F307" s="4"/>
      <c r="G307" s="4"/>
      <c r="H307" s="4"/>
      <c r="I307" s="4"/>
      <c r="J307" s="4"/>
      <c r="K307" s="4"/>
      <c r="L307" s="4"/>
    </row>
    <row r="308" customFormat="false" ht="13.8" hidden="false" customHeight="false" outlineLevel="0" collapsed="false">
      <c r="E308" s="4"/>
      <c r="F308" s="4"/>
      <c r="G308" s="4"/>
      <c r="H308" s="4"/>
      <c r="I308" s="4"/>
      <c r="J308" s="4"/>
      <c r="K308" s="4"/>
      <c r="L30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X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S61" activeCellId="1" sqref="E307:L308 S6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"/>
  </cols>
  <sheetData>
    <row r="1" s="1" customFormat="true" ht="15" hidden="false" customHeight="false" outlineLevel="0" collapsed="false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7" t="n">
        <v>2014</v>
      </c>
      <c r="X1" s="7"/>
      <c r="Y1" s="7"/>
      <c r="Z1" s="7"/>
      <c r="AA1" s="7"/>
      <c r="AB1" s="7"/>
      <c r="AC1" s="8"/>
      <c r="AD1" s="7" t="n">
        <v>2015</v>
      </c>
      <c r="AE1" s="7"/>
      <c r="AF1" s="7"/>
      <c r="AG1" s="7"/>
      <c r="AH1" s="7"/>
      <c r="AI1" s="7"/>
      <c r="AJ1" s="8"/>
      <c r="AK1" s="7" t="n">
        <v>2016</v>
      </c>
      <c r="AL1" s="7"/>
      <c r="AM1" s="7"/>
      <c r="AN1" s="7"/>
      <c r="AO1" s="7"/>
      <c r="AP1" s="7"/>
      <c r="AQ1" s="8"/>
      <c r="AR1" s="7" t="n">
        <v>2017</v>
      </c>
      <c r="AS1" s="7"/>
      <c r="AT1" s="7"/>
      <c r="AU1" s="7"/>
      <c r="AV1" s="7"/>
      <c r="AW1" s="7"/>
      <c r="AX1" s="9"/>
    </row>
    <row r="2" s="1" customFormat="true" ht="15" hidden="false" customHeight="false" outlineLevel="0" collapsed="false">
      <c r="A2" s="9" t="s">
        <v>1</v>
      </c>
      <c r="B2" s="9" t="s">
        <v>467</v>
      </c>
      <c r="C2" s="9" t="s">
        <v>4</v>
      </c>
      <c r="D2" s="9" t="s">
        <v>5</v>
      </c>
      <c r="E2" s="9" t="s">
        <v>6</v>
      </c>
      <c r="F2" s="9" t="s">
        <v>468</v>
      </c>
      <c r="G2" s="9" t="s">
        <v>7</v>
      </c>
      <c r="H2" s="9" t="s">
        <v>469</v>
      </c>
      <c r="I2" s="9" t="s">
        <v>470</v>
      </c>
      <c r="J2" s="9" t="s">
        <v>471</v>
      </c>
      <c r="K2" s="9" t="s">
        <v>472</v>
      </c>
      <c r="L2" s="9" t="s">
        <v>473</v>
      </c>
      <c r="M2" s="9" t="s">
        <v>10</v>
      </c>
      <c r="N2" s="9" t="s">
        <v>474</v>
      </c>
      <c r="O2" s="9" t="s">
        <v>11</v>
      </c>
      <c r="P2" s="9" t="s">
        <v>475</v>
      </c>
      <c r="Q2" s="9" t="s">
        <v>476</v>
      </c>
      <c r="R2" s="9" t="s">
        <v>477</v>
      </c>
      <c r="S2" s="9" t="s">
        <v>478</v>
      </c>
      <c r="T2" s="9" t="s">
        <v>479</v>
      </c>
      <c r="U2" s="9" t="s">
        <v>480</v>
      </c>
      <c r="V2" s="8"/>
      <c r="W2" s="9" t="s">
        <v>481</v>
      </c>
      <c r="X2" s="9" t="s">
        <v>482</v>
      </c>
      <c r="Y2" s="9" t="s">
        <v>483</v>
      </c>
      <c r="Z2" s="9" t="s">
        <v>484</v>
      </c>
      <c r="AA2" s="9" t="s">
        <v>485</v>
      </c>
      <c r="AB2" s="9" t="s">
        <v>486</v>
      </c>
      <c r="AC2" s="8"/>
      <c r="AD2" s="9" t="s">
        <v>481</v>
      </c>
      <c r="AE2" s="9" t="s">
        <v>482</v>
      </c>
      <c r="AF2" s="9" t="s">
        <v>483</v>
      </c>
      <c r="AG2" s="9" t="s">
        <v>484</v>
      </c>
      <c r="AH2" s="9" t="s">
        <v>485</v>
      </c>
      <c r="AI2" s="9" t="s">
        <v>486</v>
      </c>
      <c r="AJ2" s="8"/>
      <c r="AK2" s="9" t="s">
        <v>481</v>
      </c>
      <c r="AL2" s="9" t="s">
        <v>482</v>
      </c>
      <c r="AM2" s="9" t="s">
        <v>483</v>
      </c>
      <c r="AN2" s="9" t="s">
        <v>484</v>
      </c>
      <c r="AO2" s="9" t="s">
        <v>485</v>
      </c>
      <c r="AP2" s="9" t="s">
        <v>486</v>
      </c>
      <c r="AQ2" s="8"/>
      <c r="AR2" s="9" t="s">
        <v>481</v>
      </c>
      <c r="AS2" s="9" t="s">
        <v>482</v>
      </c>
      <c r="AT2" s="9" t="s">
        <v>483</v>
      </c>
      <c r="AU2" s="9" t="s">
        <v>484</v>
      </c>
      <c r="AV2" s="9" t="s">
        <v>485</v>
      </c>
      <c r="AW2" s="9" t="s">
        <v>486</v>
      </c>
      <c r="AX2" s="9"/>
    </row>
    <row r="3" customFormat="false" ht="15" hidden="false" customHeight="false" outlineLevel="0" collapsed="false">
      <c r="A3" s="6" t="s">
        <v>323</v>
      </c>
      <c r="B3" s="6" t="s">
        <v>324</v>
      </c>
      <c r="C3" s="6" t="n">
        <v>75</v>
      </c>
      <c r="D3" s="6" t="n">
        <v>258</v>
      </c>
      <c r="E3" s="6" t="n">
        <v>4.91</v>
      </c>
      <c r="F3" s="6" t="n">
        <v>-0.499057446290834</v>
      </c>
      <c r="G3" s="6"/>
      <c r="H3" s="6"/>
      <c r="I3" s="6" t="n">
        <v>29</v>
      </c>
      <c r="J3" s="6" t="n">
        <v>-0.823552133143513</v>
      </c>
      <c r="K3" s="6"/>
      <c r="L3" s="6"/>
      <c r="M3" s="6"/>
      <c r="N3" s="6"/>
      <c r="O3" s="6"/>
      <c r="P3" s="6"/>
      <c r="Q3" s="6" t="n">
        <v>-1.32260957943435</v>
      </c>
      <c r="R3" s="6" t="n">
        <v>-0.661304789717173</v>
      </c>
      <c r="S3" s="6"/>
      <c r="T3" s="6"/>
      <c r="U3" s="6"/>
      <c r="V3" s="10"/>
      <c r="W3" s="6"/>
      <c r="X3" s="6"/>
      <c r="Y3" s="6"/>
      <c r="Z3" s="6"/>
      <c r="AA3" s="6" t="n">
        <v>0</v>
      </c>
      <c r="AB3" s="6"/>
      <c r="AC3" s="10"/>
      <c r="AD3" s="6"/>
      <c r="AE3" s="6"/>
      <c r="AF3" s="6"/>
      <c r="AG3" s="6"/>
      <c r="AH3" s="6" t="n">
        <v>0</v>
      </c>
      <c r="AI3" s="6"/>
      <c r="AJ3" s="10"/>
      <c r="AK3" s="6"/>
      <c r="AL3" s="6"/>
      <c r="AM3" s="6"/>
      <c r="AN3" s="6"/>
      <c r="AO3" s="6" t="n">
        <v>0</v>
      </c>
      <c r="AP3" s="6"/>
      <c r="AQ3" s="10"/>
      <c r="AR3" s="6"/>
      <c r="AS3" s="6"/>
      <c r="AT3" s="6"/>
      <c r="AU3" s="6"/>
      <c r="AV3" s="6" t="n">
        <v>0</v>
      </c>
      <c r="AW3" s="6"/>
    </row>
    <row r="4" customFormat="false" ht="15" hidden="false" customHeight="false" outlineLevel="0" collapsed="false">
      <c r="A4" s="6" t="s">
        <v>131</v>
      </c>
      <c r="B4" s="6" t="s">
        <v>132</v>
      </c>
      <c r="C4" s="6" t="n">
        <v>74.5</v>
      </c>
      <c r="D4" s="6" t="n">
        <v>216</v>
      </c>
      <c r="E4" s="6" t="n">
        <v>4.89</v>
      </c>
      <c r="F4" s="6" t="n">
        <v>-0.429356030091267</v>
      </c>
      <c r="G4" s="6"/>
      <c r="H4" s="6"/>
      <c r="I4" s="6" t="n">
        <v>27</v>
      </c>
      <c r="J4" s="6" t="n">
        <v>-1.27279252783331</v>
      </c>
      <c r="K4" s="6"/>
      <c r="L4" s="6"/>
      <c r="M4" s="6"/>
      <c r="N4" s="6"/>
      <c r="O4" s="6"/>
      <c r="P4" s="6"/>
      <c r="Q4" s="6" t="n">
        <v>-1.70214855792458</v>
      </c>
      <c r="R4" s="6" t="n">
        <v>-0.851074278962289</v>
      </c>
      <c r="S4" s="6"/>
      <c r="T4" s="6"/>
      <c r="U4" s="6"/>
      <c r="V4" s="10"/>
      <c r="W4" s="6"/>
      <c r="X4" s="6"/>
      <c r="Y4" s="6"/>
      <c r="Z4" s="6"/>
      <c r="AA4" s="6" t="n">
        <v>0</v>
      </c>
      <c r="AB4" s="6"/>
      <c r="AC4" s="10"/>
      <c r="AD4" s="6"/>
      <c r="AE4" s="6"/>
      <c r="AF4" s="6"/>
      <c r="AG4" s="6"/>
      <c r="AH4" s="6" t="n">
        <v>0</v>
      </c>
      <c r="AI4" s="6"/>
      <c r="AJ4" s="10"/>
      <c r="AK4" s="6"/>
      <c r="AL4" s="6"/>
      <c r="AM4" s="6"/>
      <c r="AN4" s="6"/>
      <c r="AO4" s="6" t="n">
        <v>0</v>
      </c>
      <c r="AP4" s="6"/>
      <c r="AQ4" s="10"/>
      <c r="AR4" s="6"/>
      <c r="AS4" s="6"/>
      <c r="AT4" s="6"/>
      <c r="AU4" s="6"/>
      <c r="AV4" s="6" t="n">
        <v>0</v>
      </c>
      <c r="AW4" s="6"/>
    </row>
    <row r="5" customFormat="false" ht="15" hidden="false" customHeight="false" outlineLevel="0" collapsed="false">
      <c r="A5" s="6" t="s">
        <v>357</v>
      </c>
      <c r="B5" s="6" t="s">
        <v>132</v>
      </c>
      <c r="C5" s="6" t="n">
        <v>76</v>
      </c>
      <c r="D5" s="6" t="n">
        <v>220</v>
      </c>
      <c r="E5" s="6" t="n">
        <v>4.64</v>
      </c>
      <c r="F5" s="6" t="n">
        <v>0.441911672403306</v>
      </c>
      <c r="G5" s="6" t="n">
        <v>23</v>
      </c>
      <c r="H5" s="6" t="n">
        <v>0.399825347265927</v>
      </c>
      <c r="I5" s="6" t="n">
        <v>30.5</v>
      </c>
      <c r="J5" s="6" t="n">
        <v>-0.486621837126164</v>
      </c>
      <c r="K5" s="6"/>
      <c r="L5" s="6"/>
      <c r="M5" s="6"/>
      <c r="N5" s="6"/>
      <c r="O5" s="6"/>
      <c r="P5" s="6"/>
      <c r="Q5" s="6" t="n">
        <v>0.355115182543069</v>
      </c>
      <c r="R5" s="6" t="n">
        <v>0.118371727514356</v>
      </c>
      <c r="S5" s="6" t="n">
        <v>6</v>
      </c>
      <c r="T5" s="6" t="n">
        <v>191</v>
      </c>
      <c r="U5" s="6" t="n">
        <v>171</v>
      </c>
      <c r="V5" s="10"/>
      <c r="W5" s="6" t="n">
        <v>16</v>
      </c>
      <c r="X5" s="6" t="n">
        <v>0</v>
      </c>
      <c r="Y5" s="6" t="n">
        <v>0</v>
      </c>
      <c r="Z5" s="6" t="n">
        <v>129</v>
      </c>
      <c r="AA5" s="6" t="n">
        <v>129</v>
      </c>
      <c r="AB5" s="6" t="n">
        <v>8.0625</v>
      </c>
      <c r="AC5" s="10"/>
      <c r="AD5" s="6" t="n">
        <v>15</v>
      </c>
      <c r="AE5" s="6" t="n">
        <v>0</v>
      </c>
      <c r="AF5" s="6" t="n">
        <v>0</v>
      </c>
      <c r="AG5" s="6" t="n">
        <v>135</v>
      </c>
      <c r="AH5" s="6" t="n">
        <v>135</v>
      </c>
      <c r="AI5" s="6" t="n">
        <v>9</v>
      </c>
      <c r="AJ5" s="10"/>
      <c r="AK5" s="6" t="n">
        <v>16</v>
      </c>
      <c r="AL5" s="6" t="n">
        <v>0</v>
      </c>
      <c r="AM5" s="6" t="n">
        <v>0</v>
      </c>
      <c r="AN5" s="6" t="n">
        <v>126</v>
      </c>
      <c r="AO5" s="6" t="n">
        <v>126</v>
      </c>
      <c r="AP5" s="6" t="n">
        <v>7.875</v>
      </c>
      <c r="AQ5" s="10"/>
      <c r="AR5" s="6" t="n">
        <v>16</v>
      </c>
      <c r="AS5" s="6" t="n">
        <v>0</v>
      </c>
      <c r="AT5" s="6" t="n">
        <v>0</v>
      </c>
      <c r="AU5" s="6" t="n">
        <v>142</v>
      </c>
      <c r="AV5" s="6" t="n">
        <v>142</v>
      </c>
      <c r="AW5" s="6" t="n">
        <v>8.875</v>
      </c>
    </row>
    <row r="7" customFormat="false" ht="15" hidden="false" customHeight="false" outlineLevel="0" collapsed="false">
      <c r="B7" s="6" t="s">
        <v>487</v>
      </c>
      <c r="C7" s="4" t="n">
        <f aca="false">AVERAGE(C3:C5)</f>
        <v>75.1666666666667</v>
      </c>
      <c r="D7" s="4" t="n">
        <f aca="false">AVERAGE(D3:D5)</f>
        <v>231.333333333333</v>
      </c>
      <c r="E7" s="4" t="n">
        <f aca="false">AVERAGE(E3:E5)</f>
        <v>4.81333333333333</v>
      </c>
      <c r="F7" s="4" t="n">
        <f aca="false">AVERAGE(F3:F5)</f>
        <v>-0.162167267992932</v>
      </c>
      <c r="G7" s="4" t="n">
        <f aca="false">AVERAGE(G3:G5)</f>
        <v>23</v>
      </c>
      <c r="H7" s="4" t="n">
        <f aca="false">AVERAGE(H3:H5)</f>
        <v>0.399825347265927</v>
      </c>
      <c r="I7" s="4" t="n">
        <f aca="false">AVERAGE(I3:I5)</f>
        <v>28.8333333333333</v>
      </c>
      <c r="J7" s="4" t="n">
        <f aca="false">AVERAGE(J3:J5)</f>
        <v>-0.860988832700996</v>
      </c>
      <c r="K7" s="4"/>
      <c r="L7" s="4"/>
      <c r="M7" s="4"/>
      <c r="N7" s="4"/>
      <c r="O7" s="4"/>
      <c r="P7" s="4"/>
    </row>
    <row r="8" customFormat="false" ht="15" hidden="false" customHeight="false" outlineLevel="0" collapsed="false">
      <c r="B8" s="6" t="s">
        <v>488</v>
      </c>
      <c r="C8" s="4" t="n">
        <f aca="false">_xlfn.STDEV.P(C3:C5)</f>
        <v>0.623609564462323</v>
      </c>
      <c r="D8" s="4" t="n">
        <f aca="false">_xlfn.STDEV.P(D3:D5)</f>
        <v>18.9267594221045</v>
      </c>
      <c r="E8" s="4" t="n">
        <f aca="false">_xlfn.STDEV.P(E3:E5)</f>
        <v>0.122836838484589</v>
      </c>
      <c r="F8" s="4" t="n">
        <f aca="false">_xlfn.STDEV.P(F3:F5)</f>
        <v>0.428095080192658</v>
      </c>
      <c r="G8" s="4" t="n">
        <f aca="false">_xlfn.STDEV.P(G3:G5)</f>
        <v>0</v>
      </c>
      <c r="H8" s="4" t="n">
        <f aca="false">_xlfn.STDEV.P(H3:H5)</f>
        <v>0</v>
      </c>
      <c r="I8" s="4" t="n">
        <f aca="false">_xlfn.STDEV.P(I3:I5)</f>
        <v>1.43372087784044</v>
      </c>
      <c r="J8" s="4" t="n">
        <f aca="false">_xlfn.STDEV.P(J3:J5)</f>
        <v>0.322042666518022</v>
      </c>
      <c r="K8" s="4"/>
      <c r="L8" s="4"/>
      <c r="M8" s="4"/>
      <c r="N8" s="4"/>
      <c r="O8" s="4"/>
      <c r="P8" s="4"/>
    </row>
  </sheetData>
  <mergeCells count="5">
    <mergeCell ref="A1:U1"/>
    <mergeCell ref="W1:AB1"/>
    <mergeCell ref="AD1:AI1"/>
    <mergeCell ref="AK1:AP1"/>
    <mergeCell ref="AR1:A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X2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N54" activeCellId="1" sqref="E307:L308 N5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3.72"/>
  </cols>
  <sheetData>
    <row r="1" s="1" customFormat="true" ht="15" hidden="false" customHeight="false" outlineLevel="0" collapsed="false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7" t="n">
        <v>2014</v>
      </c>
      <c r="X1" s="7"/>
      <c r="Y1" s="7"/>
      <c r="Z1" s="7"/>
      <c r="AA1" s="7"/>
      <c r="AB1" s="7"/>
      <c r="AC1" s="8"/>
      <c r="AD1" s="7" t="n">
        <v>2015</v>
      </c>
      <c r="AE1" s="7"/>
      <c r="AF1" s="7"/>
      <c r="AG1" s="7"/>
      <c r="AH1" s="7"/>
      <c r="AI1" s="7"/>
      <c r="AJ1" s="8"/>
      <c r="AK1" s="7" t="n">
        <v>2016</v>
      </c>
      <c r="AL1" s="7"/>
      <c r="AM1" s="7"/>
      <c r="AN1" s="7"/>
      <c r="AO1" s="7"/>
      <c r="AP1" s="7"/>
      <c r="AQ1" s="8"/>
      <c r="AR1" s="7" t="n">
        <v>2017</v>
      </c>
      <c r="AS1" s="7"/>
      <c r="AT1" s="7"/>
      <c r="AU1" s="7"/>
      <c r="AV1" s="7"/>
      <c r="AW1" s="7"/>
      <c r="AX1" s="9"/>
    </row>
    <row r="2" s="1" customFormat="true" ht="15" hidden="false" customHeight="false" outlineLevel="0" collapsed="false">
      <c r="A2" s="9" t="s">
        <v>1</v>
      </c>
      <c r="B2" s="9" t="s">
        <v>467</v>
      </c>
      <c r="C2" s="9" t="s">
        <v>4</v>
      </c>
      <c r="D2" s="9" t="s">
        <v>5</v>
      </c>
      <c r="E2" s="9" t="s">
        <v>6</v>
      </c>
      <c r="F2" s="9" t="s">
        <v>468</v>
      </c>
      <c r="G2" s="9" t="s">
        <v>7</v>
      </c>
      <c r="H2" s="9" t="s">
        <v>469</v>
      </c>
      <c r="I2" s="9" t="s">
        <v>470</v>
      </c>
      <c r="J2" s="9" t="s">
        <v>471</v>
      </c>
      <c r="K2" s="9" t="s">
        <v>472</v>
      </c>
      <c r="L2" s="9" t="s">
        <v>473</v>
      </c>
      <c r="M2" s="9" t="s">
        <v>10</v>
      </c>
      <c r="N2" s="9" t="s">
        <v>474</v>
      </c>
      <c r="O2" s="9" t="s">
        <v>11</v>
      </c>
      <c r="P2" s="9" t="s">
        <v>475</v>
      </c>
      <c r="Q2" s="9" t="s">
        <v>476</v>
      </c>
      <c r="R2" s="9" t="s">
        <v>477</v>
      </c>
      <c r="S2" s="9" t="s">
        <v>478</v>
      </c>
      <c r="T2" s="9" t="s">
        <v>479</v>
      </c>
      <c r="U2" s="9" t="s">
        <v>480</v>
      </c>
      <c r="V2" s="8"/>
      <c r="W2" s="9" t="s">
        <v>481</v>
      </c>
      <c r="X2" s="9" t="s">
        <v>482</v>
      </c>
      <c r="Y2" s="9" t="s">
        <v>483</v>
      </c>
      <c r="Z2" s="9" t="s">
        <v>484</v>
      </c>
      <c r="AA2" s="9" t="s">
        <v>485</v>
      </c>
      <c r="AB2" s="9" t="s">
        <v>486</v>
      </c>
      <c r="AC2" s="8"/>
      <c r="AD2" s="9" t="s">
        <v>481</v>
      </c>
      <c r="AE2" s="9" t="s">
        <v>482</v>
      </c>
      <c r="AF2" s="9" t="s">
        <v>483</v>
      </c>
      <c r="AG2" s="9" t="s">
        <v>484</v>
      </c>
      <c r="AH2" s="9" t="s">
        <v>485</v>
      </c>
      <c r="AI2" s="9" t="s">
        <v>486</v>
      </c>
      <c r="AJ2" s="8"/>
      <c r="AK2" s="9" t="s">
        <v>481</v>
      </c>
      <c r="AL2" s="9" t="s">
        <v>482</v>
      </c>
      <c r="AM2" s="9" t="s">
        <v>483</v>
      </c>
      <c r="AN2" s="9" t="s">
        <v>484</v>
      </c>
      <c r="AO2" s="9" t="s">
        <v>485</v>
      </c>
      <c r="AP2" s="9" t="s">
        <v>486</v>
      </c>
      <c r="AQ2" s="8"/>
      <c r="AR2" s="9" t="s">
        <v>481</v>
      </c>
      <c r="AS2" s="9" t="s">
        <v>482</v>
      </c>
      <c r="AT2" s="9" t="s">
        <v>483</v>
      </c>
      <c r="AU2" s="9" t="s">
        <v>484</v>
      </c>
      <c r="AV2" s="9" t="s">
        <v>485</v>
      </c>
      <c r="AW2" s="9" t="s">
        <v>486</v>
      </c>
      <c r="AX2" s="9"/>
    </row>
    <row r="3" customFormat="false" ht="15" hidden="false" customHeight="false" outlineLevel="0" collapsed="false">
      <c r="A3" s="6" t="s">
        <v>12</v>
      </c>
      <c r="B3" s="6" t="s">
        <v>13</v>
      </c>
      <c r="C3" s="6" t="n">
        <v>74.38</v>
      </c>
      <c r="D3" s="6" t="n">
        <v>252</v>
      </c>
      <c r="E3" s="6" t="n">
        <v>4.5</v>
      </c>
      <c r="F3" s="6" t="n">
        <v>0.929821585800265</v>
      </c>
      <c r="G3" s="6" t="n">
        <v>20</v>
      </c>
      <c r="H3" s="6" t="n">
        <v>-0.0407618045188654</v>
      </c>
      <c r="I3" s="6" t="n">
        <v>34</v>
      </c>
      <c r="J3" s="6" t="n">
        <v>0.299548853580984</v>
      </c>
      <c r="K3" s="6" t="n">
        <v>127</v>
      </c>
      <c r="L3" s="6" t="n">
        <v>1.40461881883847</v>
      </c>
      <c r="M3" s="6"/>
      <c r="N3" s="6"/>
      <c r="O3" s="6"/>
      <c r="P3" s="6"/>
      <c r="Q3" s="6" t="n">
        <v>2.59322745370086</v>
      </c>
      <c r="R3" s="6" t="n">
        <v>0.648306863425214</v>
      </c>
      <c r="S3" s="6"/>
      <c r="T3" s="6"/>
      <c r="U3" s="6"/>
      <c r="V3" s="10"/>
      <c r="W3" s="6"/>
      <c r="X3" s="6"/>
      <c r="Y3" s="6"/>
      <c r="Z3" s="6"/>
      <c r="AA3" s="6" t="n">
        <v>0</v>
      </c>
      <c r="AB3" s="6"/>
      <c r="AC3" s="10"/>
      <c r="AD3" s="6"/>
      <c r="AE3" s="6"/>
      <c r="AF3" s="6"/>
      <c r="AG3" s="6"/>
      <c r="AH3" s="6" t="n">
        <v>0</v>
      </c>
      <c r="AI3" s="6"/>
      <c r="AJ3" s="10"/>
      <c r="AK3" s="6"/>
      <c r="AL3" s="6"/>
      <c r="AM3" s="6"/>
      <c r="AN3" s="6"/>
      <c r="AO3" s="6" t="n">
        <v>0</v>
      </c>
      <c r="AP3" s="6"/>
      <c r="AQ3" s="10"/>
      <c r="AR3" s="6"/>
      <c r="AS3" s="6"/>
      <c r="AT3" s="6"/>
      <c r="AU3" s="6"/>
      <c r="AV3" s="6" t="n">
        <v>0</v>
      </c>
      <c r="AW3" s="6"/>
    </row>
    <row r="4" customFormat="false" ht="15" hidden="false" customHeight="false" outlineLevel="0" collapsed="false">
      <c r="A4" s="6" t="s">
        <v>58</v>
      </c>
      <c r="B4" s="6" t="s">
        <v>13</v>
      </c>
      <c r="C4" s="6" t="n">
        <v>76.63</v>
      </c>
      <c r="D4" s="6" t="n">
        <v>258</v>
      </c>
      <c r="E4" s="6" t="n">
        <v>4.82</v>
      </c>
      <c r="F4" s="6" t="n">
        <v>-0.185401073392788</v>
      </c>
      <c r="G4" s="6" t="n">
        <v>28</v>
      </c>
      <c r="H4" s="6" t="n">
        <v>1.13413726690725</v>
      </c>
      <c r="I4" s="6" t="n">
        <v>29.5</v>
      </c>
      <c r="J4" s="6" t="n">
        <v>-0.711242034471063</v>
      </c>
      <c r="K4" s="6" t="n">
        <v>115</v>
      </c>
      <c r="L4" s="6" t="n">
        <v>0.0650128076928892</v>
      </c>
      <c r="M4" s="6" t="n">
        <v>4.35</v>
      </c>
      <c r="N4" s="6" t="n">
        <v>0.075576049456665</v>
      </c>
      <c r="O4" s="6" t="n">
        <v>7.38</v>
      </c>
      <c r="P4" s="6" t="n">
        <v>-0.32784785617339</v>
      </c>
      <c r="Q4" s="6" t="n">
        <v>0.0502351600195599</v>
      </c>
      <c r="R4" s="6" t="n">
        <v>0.00837252666992665</v>
      </c>
      <c r="S4" s="6" t="n">
        <v>5</v>
      </c>
      <c r="T4" s="6" t="n">
        <v>155</v>
      </c>
      <c r="U4" s="6" t="n">
        <v>145</v>
      </c>
      <c r="V4" s="10"/>
      <c r="W4" s="6"/>
      <c r="X4" s="6"/>
      <c r="Y4" s="6"/>
      <c r="Z4" s="6"/>
      <c r="AA4" s="6" t="n">
        <v>0</v>
      </c>
      <c r="AB4" s="6"/>
      <c r="AC4" s="10"/>
      <c r="AD4" s="6"/>
      <c r="AE4" s="6"/>
      <c r="AF4" s="6"/>
      <c r="AG4" s="6"/>
      <c r="AH4" s="6" t="n">
        <v>0</v>
      </c>
      <c r="AI4" s="6"/>
      <c r="AJ4" s="10"/>
      <c r="AK4" s="6"/>
      <c r="AL4" s="6"/>
      <c r="AM4" s="6"/>
      <c r="AN4" s="6"/>
      <c r="AO4" s="6" t="n">
        <v>0</v>
      </c>
      <c r="AP4" s="6"/>
      <c r="AQ4" s="10"/>
      <c r="AR4" s="6"/>
      <c r="AS4" s="6"/>
      <c r="AT4" s="6"/>
      <c r="AU4" s="6"/>
      <c r="AV4" s="6" t="n">
        <v>0</v>
      </c>
      <c r="AW4" s="6"/>
    </row>
    <row r="5" customFormat="false" ht="15" hidden="false" customHeight="false" outlineLevel="0" collapsed="false">
      <c r="A5" s="6" t="s">
        <v>62</v>
      </c>
      <c r="B5" s="6" t="s">
        <v>13</v>
      </c>
      <c r="C5" s="6" t="n">
        <v>77.5</v>
      </c>
      <c r="D5" s="6" t="n">
        <v>262</v>
      </c>
      <c r="E5" s="6" t="n">
        <v>4.75</v>
      </c>
      <c r="F5" s="6" t="n">
        <v>0.0585538833056928</v>
      </c>
      <c r="G5" s="6" t="n">
        <v>20</v>
      </c>
      <c r="H5" s="6" t="n">
        <v>-0.0407618045188654</v>
      </c>
      <c r="I5" s="6"/>
      <c r="J5" s="6"/>
      <c r="K5" s="6"/>
      <c r="L5" s="6"/>
      <c r="M5" s="6"/>
      <c r="N5" s="6"/>
      <c r="O5" s="6"/>
      <c r="P5" s="6"/>
      <c r="Q5" s="6" t="n">
        <v>0.0177920787868274</v>
      </c>
      <c r="R5" s="6" t="n">
        <v>0.00889603939341372</v>
      </c>
      <c r="S5" s="6"/>
      <c r="T5" s="6"/>
      <c r="U5" s="6"/>
      <c r="V5" s="10"/>
      <c r="W5" s="6" t="n">
        <v>9</v>
      </c>
      <c r="X5" s="6" t="n">
        <v>449</v>
      </c>
      <c r="Y5" s="6" t="n">
        <v>0</v>
      </c>
      <c r="Z5" s="6" t="n">
        <v>0</v>
      </c>
      <c r="AA5" s="6" t="n">
        <v>449</v>
      </c>
      <c r="AB5" s="6" t="n">
        <v>49.8888888888889</v>
      </c>
      <c r="AC5" s="10"/>
      <c r="AD5" s="6" t="n">
        <v>7</v>
      </c>
      <c r="AE5" s="6" t="n">
        <v>214</v>
      </c>
      <c r="AF5" s="6" t="n">
        <v>0</v>
      </c>
      <c r="AG5" s="6" t="n">
        <v>1</v>
      </c>
      <c r="AH5" s="6" t="n">
        <v>215</v>
      </c>
      <c r="AI5" s="6" t="n">
        <v>30.7142857142857</v>
      </c>
      <c r="AJ5" s="10"/>
      <c r="AK5" s="6" t="n">
        <v>9</v>
      </c>
      <c r="AL5" s="6" t="n">
        <v>138</v>
      </c>
      <c r="AM5" s="6" t="n">
        <v>0</v>
      </c>
      <c r="AN5" s="6" t="n">
        <v>6</v>
      </c>
      <c r="AO5" s="6" t="n">
        <v>144</v>
      </c>
      <c r="AP5" s="6" t="n">
        <v>16</v>
      </c>
      <c r="AQ5" s="10"/>
      <c r="AR5" s="6" t="n">
        <v>13</v>
      </c>
      <c r="AS5" s="6" t="n">
        <v>653</v>
      </c>
      <c r="AT5" s="6" t="n">
        <v>0</v>
      </c>
      <c r="AU5" s="6" t="n">
        <v>12</v>
      </c>
      <c r="AV5" s="6" t="n">
        <v>665</v>
      </c>
      <c r="AW5" s="6" t="n">
        <v>51.1538461538462</v>
      </c>
    </row>
    <row r="6" customFormat="false" ht="15" hidden="false" customHeight="false" outlineLevel="0" collapsed="false">
      <c r="A6" s="6" t="s">
        <v>99</v>
      </c>
      <c r="B6" s="6" t="s">
        <v>13</v>
      </c>
      <c r="C6" s="6" t="n">
        <v>77.5</v>
      </c>
      <c r="D6" s="6" t="n">
        <v>265</v>
      </c>
      <c r="E6" s="6" t="n">
        <v>4.76</v>
      </c>
      <c r="F6" s="6" t="n">
        <v>0.0237031752059107</v>
      </c>
      <c r="G6" s="6" t="n">
        <v>25</v>
      </c>
      <c r="H6" s="6" t="n">
        <v>0.693550115122455</v>
      </c>
      <c r="I6" s="6" t="n">
        <v>31.5</v>
      </c>
      <c r="J6" s="6" t="n">
        <v>-0.262001639781264</v>
      </c>
      <c r="K6" s="6" t="n">
        <v>115</v>
      </c>
      <c r="L6" s="6" t="n">
        <v>0.0650128076928892</v>
      </c>
      <c r="M6" s="6" t="n">
        <v>4.26</v>
      </c>
      <c r="N6" s="6" t="n">
        <v>0.44007680473082</v>
      </c>
      <c r="O6" s="6" t="n">
        <v>7.1</v>
      </c>
      <c r="P6" s="6" t="n">
        <v>0.36437438362748</v>
      </c>
      <c r="Q6" s="6" t="n">
        <v>1.32471564659829</v>
      </c>
      <c r="R6" s="6" t="n">
        <v>0.220785941099715</v>
      </c>
      <c r="S6" s="6" t="n">
        <v>3</v>
      </c>
      <c r="T6" s="6" t="n">
        <v>65</v>
      </c>
      <c r="U6" s="6" t="n">
        <v>64</v>
      </c>
      <c r="V6" s="10"/>
      <c r="W6" s="6" t="n">
        <v>15</v>
      </c>
      <c r="X6" s="6" t="n">
        <v>472</v>
      </c>
      <c r="Y6" s="6" t="n">
        <v>0</v>
      </c>
      <c r="Z6" s="6" t="n">
        <v>97</v>
      </c>
      <c r="AA6" s="6" t="n">
        <v>569</v>
      </c>
      <c r="AB6" s="6" t="n">
        <v>37.9333333333333</v>
      </c>
      <c r="AC6" s="10"/>
      <c r="AD6" s="6" t="n">
        <v>16</v>
      </c>
      <c r="AE6" s="6" t="n">
        <v>649</v>
      </c>
      <c r="AF6" s="6" t="n">
        <v>0</v>
      </c>
      <c r="AG6" s="6" t="n">
        <v>116</v>
      </c>
      <c r="AH6" s="6" t="n">
        <v>765</v>
      </c>
      <c r="AI6" s="6" t="n">
        <v>47.8125</v>
      </c>
      <c r="AJ6" s="10"/>
      <c r="AK6" s="6" t="n">
        <v>15</v>
      </c>
      <c r="AL6" s="6" t="n">
        <v>677</v>
      </c>
      <c r="AM6" s="6" t="n">
        <v>0</v>
      </c>
      <c r="AN6" s="6" t="n">
        <v>15</v>
      </c>
      <c r="AO6" s="6" t="n">
        <v>692</v>
      </c>
      <c r="AP6" s="6" t="n">
        <v>46.1333333333333</v>
      </c>
      <c r="AQ6" s="10"/>
      <c r="AR6" s="6" t="n">
        <v>5</v>
      </c>
      <c r="AS6" s="6" t="n">
        <v>229</v>
      </c>
      <c r="AT6" s="6" t="n">
        <v>0</v>
      </c>
      <c r="AU6" s="6" t="n">
        <v>0</v>
      </c>
      <c r="AV6" s="6" t="n">
        <v>229</v>
      </c>
      <c r="AW6" s="6" t="n">
        <v>45.8</v>
      </c>
    </row>
    <row r="7" customFormat="false" ht="15" hidden="false" customHeight="false" outlineLevel="0" collapsed="false">
      <c r="A7" s="6" t="s">
        <v>133</v>
      </c>
      <c r="B7" s="6" t="s">
        <v>13</v>
      </c>
      <c r="C7" s="6" t="n">
        <v>75.88</v>
      </c>
      <c r="D7" s="6" t="n">
        <v>242</v>
      </c>
      <c r="E7" s="6" t="n">
        <v>4.61</v>
      </c>
      <c r="F7" s="6" t="n">
        <v>0.546463796702652</v>
      </c>
      <c r="G7" s="6" t="n">
        <v>15</v>
      </c>
      <c r="H7" s="6" t="n">
        <v>-0.775073724160186</v>
      </c>
      <c r="I7" s="6" t="n">
        <v>39</v>
      </c>
      <c r="J7" s="6" t="n">
        <v>1.42264984030548</v>
      </c>
      <c r="K7" s="6" t="n">
        <v>127</v>
      </c>
      <c r="L7" s="6" t="n">
        <v>1.40461881883847</v>
      </c>
      <c r="M7" s="6"/>
      <c r="N7" s="6"/>
      <c r="O7" s="6"/>
      <c r="P7" s="6"/>
      <c r="Q7" s="6" t="n">
        <v>2.59865873168642</v>
      </c>
      <c r="R7" s="6" t="n">
        <v>0.649664682921605</v>
      </c>
      <c r="S7" s="6"/>
      <c r="T7" s="6"/>
      <c r="U7" s="6"/>
      <c r="V7" s="10"/>
      <c r="W7" s="6"/>
      <c r="X7" s="6"/>
      <c r="Y7" s="6"/>
      <c r="Z7" s="6"/>
      <c r="AA7" s="6" t="n">
        <v>0</v>
      </c>
      <c r="AB7" s="6"/>
      <c r="AC7" s="10"/>
      <c r="AD7" s="6"/>
      <c r="AE7" s="6"/>
      <c r="AF7" s="6"/>
      <c r="AG7" s="6"/>
      <c r="AH7" s="6" t="n">
        <v>0</v>
      </c>
      <c r="AI7" s="6"/>
      <c r="AJ7" s="10"/>
      <c r="AK7" s="6"/>
      <c r="AL7" s="6"/>
      <c r="AM7" s="6"/>
      <c r="AN7" s="6"/>
      <c r="AO7" s="6" t="n">
        <v>0</v>
      </c>
      <c r="AP7" s="6"/>
      <c r="AQ7" s="10"/>
      <c r="AR7" s="6"/>
      <c r="AS7" s="6"/>
      <c r="AT7" s="6"/>
      <c r="AU7" s="6"/>
      <c r="AV7" s="6" t="n">
        <v>0</v>
      </c>
      <c r="AW7" s="6"/>
    </row>
    <row r="8" customFormat="false" ht="15" hidden="false" customHeight="false" outlineLevel="0" collapsed="false">
      <c r="A8" s="6" t="s">
        <v>140</v>
      </c>
      <c r="B8" s="6" t="s">
        <v>13</v>
      </c>
      <c r="C8" s="6" t="n">
        <v>77.88</v>
      </c>
      <c r="D8" s="6" t="n">
        <v>260</v>
      </c>
      <c r="E8" s="6" t="n">
        <v>4.89</v>
      </c>
      <c r="F8" s="6" t="n">
        <v>-0.429356030091267</v>
      </c>
      <c r="G8" s="6"/>
      <c r="H8" s="6"/>
      <c r="I8" s="6" t="n">
        <v>33.5</v>
      </c>
      <c r="J8" s="6" t="n">
        <v>0.187238754908535</v>
      </c>
      <c r="K8" s="6" t="n">
        <v>120</v>
      </c>
      <c r="L8" s="6" t="n">
        <v>0.623181979003548</v>
      </c>
      <c r="M8" s="6" t="n">
        <v>4.44</v>
      </c>
      <c r="N8" s="6" t="n">
        <v>-0.288924705817494</v>
      </c>
      <c r="O8" s="6" t="n">
        <v>7.42</v>
      </c>
      <c r="P8" s="6" t="n">
        <v>-0.426736747573515</v>
      </c>
      <c r="Q8" s="6" t="n">
        <v>-0.334596749570192</v>
      </c>
      <c r="R8" s="6" t="n">
        <v>-0.0669193499140385</v>
      </c>
      <c r="S8" s="6" t="n">
        <v>3</v>
      </c>
      <c r="T8" s="6" t="n">
        <v>99</v>
      </c>
      <c r="U8" s="6" t="n">
        <v>95</v>
      </c>
      <c r="V8" s="10"/>
      <c r="W8" s="6" t="n">
        <v>15</v>
      </c>
      <c r="X8" s="6" t="n">
        <v>370</v>
      </c>
      <c r="Y8" s="6" t="n">
        <v>0</v>
      </c>
      <c r="Z8" s="6" t="n">
        <v>120</v>
      </c>
      <c r="AA8" s="6" t="n">
        <v>490</v>
      </c>
      <c r="AB8" s="6" t="n">
        <v>32.6666666666667</v>
      </c>
      <c r="AC8" s="10"/>
      <c r="AD8" s="6" t="n">
        <v>10</v>
      </c>
      <c r="AE8" s="6" t="n">
        <v>519</v>
      </c>
      <c r="AF8" s="6" t="n">
        <v>0</v>
      </c>
      <c r="AG8" s="6" t="n">
        <v>45</v>
      </c>
      <c r="AH8" s="6" t="n">
        <v>564</v>
      </c>
      <c r="AI8" s="6" t="n">
        <v>56.4</v>
      </c>
      <c r="AJ8" s="10"/>
      <c r="AK8" s="6" t="n">
        <v>7</v>
      </c>
      <c r="AL8" s="6" t="n">
        <v>245</v>
      </c>
      <c r="AM8" s="6" t="n">
        <v>0</v>
      </c>
      <c r="AN8" s="6" t="n">
        <v>55</v>
      </c>
      <c r="AO8" s="6" t="n">
        <v>300</v>
      </c>
      <c r="AP8" s="6" t="n">
        <v>42.8571428571429</v>
      </c>
      <c r="AQ8" s="10"/>
      <c r="AR8" s="6"/>
      <c r="AS8" s="6"/>
      <c r="AT8" s="6"/>
      <c r="AU8" s="6"/>
      <c r="AV8" s="6" t="n">
        <v>0</v>
      </c>
      <c r="AW8" s="6"/>
    </row>
    <row r="9" customFormat="false" ht="15" hidden="false" customHeight="false" outlineLevel="0" collapsed="false">
      <c r="A9" s="6" t="s">
        <v>189</v>
      </c>
      <c r="B9" s="6" t="s">
        <v>13</v>
      </c>
      <c r="C9" s="6" t="n">
        <v>76.38</v>
      </c>
      <c r="D9" s="6" t="n">
        <v>250</v>
      </c>
      <c r="E9" s="6" t="n">
        <v>4.6</v>
      </c>
      <c r="F9" s="6" t="n">
        <v>0.581314504802438</v>
      </c>
      <c r="G9" s="6" t="n">
        <v>24</v>
      </c>
      <c r="H9" s="6" t="n">
        <v>0.546687731194191</v>
      </c>
      <c r="I9" s="6" t="n">
        <v>32</v>
      </c>
      <c r="J9" s="6" t="n">
        <v>-0.149691541108814</v>
      </c>
      <c r="K9" s="6" t="n">
        <v>120</v>
      </c>
      <c r="L9" s="6" t="n">
        <v>0.623181979003548</v>
      </c>
      <c r="M9" s="6"/>
      <c r="N9" s="6"/>
      <c r="O9" s="6"/>
      <c r="P9" s="6"/>
      <c r="Q9" s="6" t="n">
        <v>1.60149267389136</v>
      </c>
      <c r="R9" s="6" t="n">
        <v>0.400373168472841</v>
      </c>
      <c r="S9" s="6" t="n">
        <v>1</v>
      </c>
      <c r="T9" s="6" t="n">
        <v>10</v>
      </c>
      <c r="U9" s="6" t="n">
        <v>10</v>
      </c>
      <c r="V9" s="10"/>
      <c r="W9" s="6" t="n">
        <v>13</v>
      </c>
      <c r="X9" s="6" t="n">
        <v>445</v>
      </c>
      <c r="Y9" s="6" t="n">
        <v>0</v>
      </c>
      <c r="Z9" s="6" t="n">
        <v>104</v>
      </c>
      <c r="AA9" s="6" t="n">
        <v>549</v>
      </c>
      <c r="AB9" s="6" t="n">
        <v>42.2307692307692</v>
      </c>
      <c r="AC9" s="10"/>
      <c r="AD9" s="6" t="n">
        <v>14</v>
      </c>
      <c r="AE9" s="6" t="n">
        <v>613</v>
      </c>
      <c r="AF9" s="6" t="n">
        <v>0</v>
      </c>
      <c r="AG9" s="6" t="n">
        <v>9</v>
      </c>
      <c r="AH9" s="6" t="n">
        <v>622</v>
      </c>
      <c r="AI9" s="6" t="n">
        <v>44.4285714285714</v>
      </c>
      <c r="AJ9" s="10"/>
      <c r="AK9" s="6" t="n">
        <v>13</v>
      </c>
      <c r="AL9" s="6" t="n">
        <v>708</v>
      </c>
      <c r="AM9" s="6" t="n">
        <v>0</v>
      </c>
      <c r="AN9" s="6" t="n">
        <v>0</v>
      </c>
      <c r="AO9" s="6" t="n">
        <v>708</v>
      </c>
      <c r="AP9" s="6" t="n">
        <v>54.4615384615385</v>
      </c>
      <c r="AQ9" s="10"/>
      <c r="AR9" s="6" t="n">
        <v>16</v>
      </c>
      <c r="AS9" s="6" t="n">
        <v>549</v>
      </c>
      <c r="AT9" s="6" t="n">
        <v>0</v>
      </c>
      <c r="AU9" s="6" t="n">
        <v>0</v>
      </c>
      <c r="AV9" s="6" t="n">
        <v>549</v>
      </c>
      <c r="AW9" s="6" t="n">
        <v>34.3125</v>
      </c>
    </row>
    <row r="10" customFormat="false" ht="15" hidden="false" customHeight="false" outlineLevel="0" collapsed="false">
      <c r="A10" s="6" t="s">
        <v>210</v>
      </c>
      <c r="B10" s="6" t="s">
        <v>13</v>
      </c>
      <c r="C10" s="6" t="n">
        <v>77.38</v>
      </c>
      <c r="D10" s="6" t="n">
        <v>265</v>
      </c>
      <c r="E10" s="6" t="n">
        <v>4.74</v>
      </c>
      <c r="F10" s="6" t="n">
        <v>0.093404591405475</v>
      </c>
      <c r="G10" s="6" t="n">
        <v>28</v>
      </c>
      <c r="H10" s="6" t="n">
        <v>1.13413726690725</v>
      </c>
      <c r="I10" s="6" t="n">
        <v>33</v>
      </c>
      <c r="J10" s="6" t="n">
        <v>0.0749286562360849</v>
      </c>
      <c r="K10" s="6" t="n">
        <v>116</v>
      </c>
      <c r="L10" s="6" t="n">
        <v>0.176646641955021</v>
      </c>
      <c r="M10" s="6" t="n">
        <v>4.3</v>
      </c>
      <c r="N10" s="6" t="n">
        <v>0.278076469053417</v>
      </c>
      <c r="O10" s="6" t="n">
        <v>7.42</v>
      </c>
      <c r="P10" s="6" t="n">
        <v>-0.426736747573515</v>
      </c>
      <c r="Q10" s="6" t="n">
        <v>1.33045687798373</v>
      </c>
      <c r="R10" s="6" t="n">
        <v>0.221742812997288</v>
      </c>
      <c r="S10" s="6" t="n">
        <v>2</v>
      </c>
      <c r="T10" s="6" t="n">
        <v>49</v>
      </c>
      <c r="U10" s="6" t="n">
        <v>48</v>
      </c>
      <c r="V10" s="10"/>
      <c r="W10" s="6" t="n">
        <v>14</v>
      </c>
      <c r="X10" s="6" t="n">
        <v>372</v>
      </c>
      <c r="Y10" s="6" t="n">
        <v>0</v>
      </c>
      <c r="Z10" s="6" t="n">
        <v>45</v>
      </c>
      <c r="AA10" s="6" t="n">
        <v>417</v>
      </c>
      <c r="AB10" s="6" t="n">
        <v>29.7857142857143</v>
      </c>
      <c r="AC10" s="10"/>
      <c r="AD10" s="6"/>
      <c r="AE10" s="6"/>
      <c r="AF10" s="6"/>
      <c r="AG10" s="6"/>
      <c r="AH10" s="6" t="n">
        <v>0</v>
      </c>
      <c r="AI10" s="6"/>
      <c r="AJ10" s="10"/>
      <c r="AK10" s="6" t="n">
        <v>3</v>
      </c>
      <c r="AL10" s="6" t="n">
        <v>34</v>
      </c>
      <c r="AM10" s="6" t="n">
        <v>0</v>
      </c>
      <c r="AN10" s="6" t="n">
        <v>0</v>
      </c>
      <c r="AO10" s="6" t="n">
        <v>34</v>
      </c>
      <c r="AP10" s="6" t="n">
        <v>11.3333333333333</v>
      </c>
      <c r="AQ10" s="10"/>
      <c r="AR10" s="6"/>
      <c r="AS10" s="6"/>
      <c r="AT10" s="6"/>
      <c r="AU10" s="6"/>
      <c r="AV10" s="6" t="n">
        <v>0</v>
      </c>
      <c r="AW10" s="6"/>
    </row>
    <row r="11" customFormat="false" ht="15" hidden="false" customHeight="false" outlineLevel="0" collapsed="false">
      <c r="A11" s="6" t="s">
        <v>218</v>
      </c>
      <c r="B11" s="6" t="s">
        <v>13</v>
      </c>
      <c r="C11" s="6" t="n">
        <v>76</v>
      </c>
      <c r="D11" s="6" t="n">
        <v>249</v>
      </c>
      <c r="E11" s="6" t="n">
        <v>4.79</v>
      </c>
      <c r="F11" s="6" t="n">
        <v>-0.0808489490934389</v>
      </c>
      <c r="G11" s="6" t="n">
        <v>24</v>
      </c>
      <c r="H11" s="6" t="n">
        <v>0.546687731194191</v>
      </c>
      <c r="I11" s="6" t="n">
        <v>33</v>
      </c>
      <c r="J11" s="6" t="n">
        <v>0.0749286562360849</v>
      </c>
      <c r="K11" s="6" t="n">
        <v>113</v>
      </c>
      <c r="L11" s="6" t="n">
        <v>-0.158254860831374</v>
      </c>
      <c r="M11" s="6" t="n">
        <v>4.27</v>
      </c>
      <c r="N11" s="6" t="n">
        <v>0.39957672081147</v>
      </c>
      <c r="O11" s="6" t="n">
        <v>7.18</v>
      </c>
      <c r="P11" s="6" t="n">
        <v>0.166596600827231</v>
      </c>
      <c r="Q11" s="6" t="n">
        <v>0.948685899144164</v>
      </c>
      <c r="R11" s="6" t="n">
        <v>0.158114316524027</v>
      </c>
      <c r="S11" s="6"/>
      <c r="T11" s="6"/>
      <c r="U11" s="6"/>
      <c r="V11" s="10"/>
      <c r="W11" s="6"/>
      <c r="X11" s="6"/>
      <c r="Y11" s="6"/>
      <c r="Z11" s="6"/>
      <c r="AA11" s="6" t="n">
        <v>0</v>
      </c>
      <c r="AB11" s="6"/>
      <c r="AC11" s="10"/>
      <c r="AD11" s="6"/>
      <c r="AE11" s="6"/>
      <c r="AF11" s="6"/>
      <c r="AG11" s="6"/>
      <c r="AH11" s="6" t="n">
        <v>0</v>
      </c>
      <c r="AI11" s="6"/>
      <c r="AJ11" s="10"/>
      <c r="AK11" s="6"/>
      <c r="AL11" s="6"/>
      <c r="AM11" s="6"/>
      <c r="AN11" s="6"/>
      <c r="AO11" s="6" t="n">
        <v>0</v>
      </c>
      <c r="AP11" s="6"/>
      <c r="AQ11" s="10"/>
      <c r="AR11" s="6"/>
      <c r="AS11" s="6"/>
      <c r="AT11" s="6"/>
      <c r="AU11" s="6"/>
      <c r="AV11" s="6" t="n">
        <v>0</v>
      </c>
      <c r="AW11" s="6"/>
    </row>
    <row r="12" customFormat="false" ht="15" hidden="false" customHeight="false" outlineLevel="0" collapsed="false">
      <c r="A12" s="6" t="s">
        <v>252</v>
      </c>
      <c r="B12" s="6" t="s">
        <v>13</v>
      </c>
      <c r="C12" s="6" t="n">
        <v>74.63</v>
      </c>
      <c r="D12" s="6" t="n">
        <v>268</v>
      </c>
      <c r="E12" s="6" t="n">
        <v>4.79</v>
      </c>
      <c r="F12" s="6" t="n">
        <v>-0.0808489490934389</v>
      </c>
      <c r="G12" s="6" t="n">
        <v>35</v>
      </c>
      <c r="H12" s="6" t="n">
        <v>2.1621739544051</v>
      </c>
      <c r="I12" s="6"/>
      <c r="J12" s="6"/>
      <c r="K12" s="6"/>
      <c r="L12" s="6"/>
      <c r="M12" s="6"/>
      <c r="N12" s="6"/>
      <c r="O12" s="6"/>
      <c r="P12" s="6"/>
      <c r="Q12" s="6" t="n">
        <v>2.08132500531166</v>
      </c>
      <c r="R12" s="6" t="n">
        <v>1.04066250265583</v>
      </c>
      <c r="S12" s="6"/>
      <c r="T12" s="6"/>
      <c r="U12" s="6"/>
      <c r="V12" s="10"/>
      <c r="W12" s="6"/>
      <c r="X12" s="6"/>
      <c r="Y12" s="6"/>
      <c r="Z12" s="6"/>
      <c r="AA12" s="6" t="n">
        <v>0</v>
      </c>
      <c r="AB12" s="6"/>
      <c r="AC12" s="10"/>
      <c r="AD12" s="6"/>
      <c r="AE12" s="6"/>
      <c r="AF12" s="6"/>
      <c r="AG12" s="6"/>
      <c r="AH12" s="6" t="n">
        <v>0</v>
      </c>
      <c r="AI12" s="6"/>
      <c r="AJ12" s="10"/>
      <c r="AK12" s="6"/>
      <c r="AL12" s="6"/>
      <c r="AM12" s="6"/>
      <c r="AN12" s="6"/>
      <c r="AO12" s="6" t="n">
        <v>0</v>
      </c>
      <c r="AP12" s="6"/>
      <c r="AQ12" s="10"/>
      <c r="AR12" s="6"/>
      <c r="AS12" s="6"/>
      <c r="AT12" s="6"/>
      <c r="AU12" s="6"/>
      <c r="AV12" s="6" t="n">
        <v>0</v>
      </c>
      <c r="AW12" s="6"/>
    </row>
    <row r="13" customFormat="false" ht="15" hidden="false" customHeight="false" outlineLevel="0" collapsed="false">
      <c r="A13" s="6" t="s">
        <v>269</v>
      </c>
      <c r="B13" s="6" t="s">
        <v>13</v>
      </c>
      <c r="C13" s="6" t="n">
        <v>77.88</v>
      </c>
      <c r="D13" s="6" t="n">
        <v>256</v>
      </c>
      <c r="E13" s="6" t="n">
        <v>4.93</v>
      </c>
      <c r="F13" s="6" t="n">
        <v>-0.568758862490398</v>
      </c>
      <c r="G13" s="6" t="n">
        <v>18</v>
      </c>
      <c r="H13" s="6" t="n">
        <v>-0.334486572375394</v>
      </c>
      <c r="I13" s="6" t="n">
        <v>32.5</v>
      </c>
      <c r="J13" s="6" t="n">
        <v>-0.0373814424363648</v>
      </c>
      <c r="K13" s="6" t="n">
        <v>111</v>
      </c>
      <c r="L13" s="6" t="n">
        <v>-0.381522529355638</v>
      </c>
      <c r="M13" s="6" t="n">
        <v>4.47</v>
      </c>
      <c r="N13" s="6" t="n">
        <v>-0.410424957575543</v>
      </c>
      <c r="O13" s="6" t="n">
        <v>7.14</v>
      </c>
      <c r="P13" s="6" t="n">
        <v>0.265485492227356</v>
      </c>
      <c r="Q13" s="6" t="n">
        <v>-1.46708887200598</v>
      </c>
      <c r="R13" s="6" t="n">
        <v>-0.244514812000997</v>
      </c>
      <c r="S13" s="6"/>
      <c r="T13" s="6"/>
      <c r="U13" s="6"/>
      <c r="V13" s="10"/>
      <c r="W13" s="6"/>
      <c r="X13" s="6"/>
      <c r="Y13" s="6"/>
      <c r="Z13" s="6"/>
      <c r="AA13" s="6" t="n">
        <v>0</v>
      </c>
      <c r="AB13" s="6"/>
      <c r="AC13" s="10"/>
      <c r="AD13" s="6"/>
      <c r="AE13" s="6"/>
      <c r="AF13" s="6"/>
      <c r="AG13" s="6"/>
      <c r="AH13" s="6" t="n">
        <v>0</v>
      </c>
      <c r="AI13" s="6"/>
      <c r="AJ13" s="10"/>
      <c r="AK13" s="6"/>
      <c r="AL13" s="6"/>
      <c r="AM13" s="6"/>
      <c r="AN13" s="6"/>
      <c r="AO13" s="6" t="n">
        <v>0</v>
      </c>
      <c r="AP13" s="6"/>
      <c r="AQ13" s="10"/>
      <c r="AR13" s="6"/>
      <c r="AS13" s="6"/>
      <c r="AT13" s="6"/>
      <c r="AU13" s="6"/>
      <c r="AV13" s="6" t="n">
        <v>0</v>
      </c>
      <c r="AW13" s="6"/>
    </row>
    <row r="14" customFormat="false" ht="15" hidden="false" customHeight="false" outlineLevel="0" collapsed="false">
      <c r="A14" s="6" t="s">
        <v>322</v>
      </c>
      <c r="B14" s="6" t="s">
        <v>13</v>
      </c>
      <c r="C14" s="6" t="n">
        <v>77.75</v>
      </c>
      <c r="D14" s="6" t="n">
        <v>259</v>
      </c>
      <c r="E14" s="6" t="n">
        <v>4.85</v>
      </c>
      <c r="F14" s="6" t="n">
        <v>-0.289953197692135</v>
      </c>
      <c r="G14" s="6" t="n">
        <v>24</v>
      </c>
      <c r="H14" s="6" t="n">
        <v>0.546687731194191</v>
      </c>
      <c r="I14" s="6" t="n">
        <v>35</v>
      </c>
      <c r="J14" s="6" t="n">
        <v>0.524169050925884</v>
      </c>
      <c r="K14" s="6" t="n">
        <v>114</v>
      </c>
      <c r="L14" s="6" t="n">
        <v>-0.0466210265692426</v>
      </c>
      <c r="M14" s="6" t="n">
        <v>4.6</v>
      </c>
      <c r="N14" s="6" t="n">
        <v>-0.936926048527101</v>
      </c>
      <c r="O14" s="6" t="n">
        <v>7.38</v>
      </c>
      <c r="P14" s="6" t="n">
        <v>-0.32784785617339</v>
      </c>
      <c r="Q14" s="6" t="n">
        <v>-0.530491346841794</v>
      </c>
      <c r="R14" s="6" t="n">
        <v>-0.0884152244736323</v>
      </c>
      <c r="S14" s="6"/>
      <c r="T14" s="6"/>
      <c r="U14" s="6"/>
      <c r="V14" s="10"/>
      <c r="W14" s="6" t="n">
        <v>1</v>
      </c>
      <c r="X14" s="6" t="n">
        <v>24</v>
      </c>
      <c r="Y14" s="6" t="n">
        <v>0</v>
      </c>
      <c r="Z14" s="6" t="n">
        <v>0</v>
      </c>
      <c r="AA14" s="6" t="n">
        <v>24</v>
      </c>
      <c r="AB14" s="6" t="n">
        <v>24</v>
      </c>
      <c r="AC14" s="10"/>
      <c r="AD14" s="6" t="n">
        <v>1</v>
      </c>
      <c r="AE14" s="6" t="n">
        <v>10</v>
      </c>
      <c r="AF14" s="6" t="n">
        <v>0</v>
      </c>
      <c r="AG14" s="6" t="n">
        <v>6</v>
      </c>
      <c r="AH14" s="6" t="n">
        <v>16</v>
      </c>
      <c r="AI14" s="6" t="n">
        <v>16</v>
      </c>
      <c r="AJ14" s="10"/>
      <c r="AK14" s="6"/>
      <c r="AL14" s="6"/>
      <c r="AM14" s="6"/>
      <c r="AN14" s="6"/>
      <c r="AO14" s="6" t="n">
        <v>0</v>
      </c>
      <c r="AP14" s="6"/>
      <c r="AQ14" s="10"/>
      <c r="AR14" s="6"/>
      <c r="AS14" s="6"/>
      <c r="AT14" s="6"/>
      <c r="AU14" s="6"/>
      <c r="AV14" s="6" t="n">
        <v>0</v>
      </c>
      <c r="AW14" s="6"/>
    </row>
    <row r="15" customFormat="false" ht="15" hidden="false" customHeight="false" outlineLevel="0" collapsed="false">
      <c r="A15" s="6" t="s">
        <v>354</v>
      </c>
      <c r="B15" s="6" t="s">
        <v>13</v>
      </c>
      <c r="C15" s="6" t="n">
        <v>76.75</v>
      </c>
      <c r="D15" s="6" t="n">
        <v>269</v>
      </c>
      <c r="E15" s="6" t="n">
        <v>4.89</v>
      </c>
      <c r="F15" s="6" t="n">
        <v>-0.429356030091267</v>
      </c>
      <c r="G15" s="6" t="n">
        <v>15</v>
      </c>
      <c r="H15" s="6" t="n">
        <v>-0.775073724160186</v>
      </c>
      <c r="I15" s="6"/>
      <c r="J15" s="6"/>
      <c r="K15" s="6"/>
      <c r="L15" s="6"/>
      <c r="M15" s="6"/>
      <c r="N15" s="6"/>
      <c r="O15" s="6"/>
      <c r="P15" s="6"/>
      <c r="Q15" s="6" t="n">
        <v>-1.20442975425145</v>
      </c>
      <c r="R15" s="6" t="n">
        <v>-0.602214877125726</v>
      </c>
      <c r="S15" s="6"/>
      <c r="T15" s="6"/>
      <c r="U15" s="6"/>
      <c r="V15" s="10"/>
      <c r="W15" s="6" t="n">
        <v>13</v>
      </c>
      <c r="X15" s="6" t="n">
        <v>146</v>
      </c>
      <c r="Y15" s="6" t="n">
        <v>0</v>
      </c>
      <c r="Z15" s="6" t="n">
        <v>46</v>
      </c>
      <c r="AA15" s="6" t="n">
        <v>192</v>
      </c>
      <c r="AB15" s="6" t="n">
        <v>14.7692307692308</v>
      </c>
      <c r="AC15" s="10"/>
      <c r="AD15" s="6" t="n">
        <v>11</v>
      </c>
      <c r="AE15" s="6" t="n">
        <v>95</v>
      </c>
      <c r="AF15" s="6" t="n">
        <v>0</v>
      </c>
      <c r="AG15" s="6" t="n">
        <v>162</v>
      </c>
      <c r="AH15" s="6" t="n">
        <v>257</v>
      </c>
      <c r="AI15" s="6" t="n">
        <v>23.3636363636364</v>
      </c>
      <c r="AJ15" s="10"/>
      <c r="AK15" s="6"/>
      <c r="AL15" s="6"/>
      <c r="AM15" s="6"/>
      <c r="AN15" s="6"/>
      <c r="AO15" s="6" t="n">
        <v>0</v>
      </c>
      <c r="AP15" s="6"/>
      <c r="AQ15" s="10"/>
      <c r="AR15" s="6"/>
      <c r="AS15" s="6"/>
      <c r="AT15" s="6"/>
      <c r="AU15" s="6"/>
      <c r="AV15" s="6" t="n">
        <v>0</v>
      </c>
      <c r="AW15" s="6"/>
    </row>
    <row r="16" customFormat="false" ht="15" hidden="false" customHeight="false" outlineLevel="0" collapsed="false">
      <c r="A16" s="6" t="s">
        <v>374</v>
      </c>
      <c r="B16" s="6" t="s">
        <v>13</v>
      </c>
      <c r="C16" s="6" t="n">
        <v>76</v>
      </c>
      <c r="D16" s="6" t="n">
        <v>257</v>
      </c>
      <c r="E16" s="6" t="n">
        <v>4.87</v>
      </c>
      <c r="F16" s="6" t="n">
        <v>-0.359654613891702</v>
      </c>
      <c r="G16" s="6" t="n">
        <v>16</v>
      </c>
      <c r="H16" s="6" t="n">
        <v>-0.628211340231922</v>
      </c>
      <c r="I16" s="6" t="n">
        <v>31.5</v>
      </c>
      <c r="J16" s="6" t="n">
        <v>-0.262001639781264</v>
      </c>
      <c r="K16" s="6" t="n">
        <v>115</v>
      </c>
      <c r="L16" s="6" t="n">
        <v>0.0650128076928892</v>
      </c>
      <c r="M16" s="6" t="n">
        <v>4.47</v>
      </c>
      <c r="N16" s="6" t="n">
        <v>-0.410424957575543</v>
      </c>
      <c r="O16" s="6" t="n">
        <v>7.23</v>
      </c>
      <c r="P16" s="6" t="n">
        <v>0.0429854865770743</v>
      </c>
      <c r="Q16" s="6" t="n">
        <v>-1.55229425721047</v>
      </c>
      <c r="R16" s="6" t="n">
        <v>-0.258715709535078</v>
      </c>
      <c r="S16" s="6" t="n">
        <v>3</v>
      </c>
      <c r="T16" s="6" t="n">
        <v>98</v>
      </c>
      <c r="U16" s="6" t="n">
        <v>94</v>
      </c>
      <c r="V16" s="10"/>
      <c r="W16" s="6" t="n">
        <v>16</v>
      </c>
      <c r="X16" s="6" t="n">
        <v>480</v>
      </c>
      <c r="Y16" s="6" t="n">
        <v>0</v>
      </c>
      <c r="Z16" s="6" t="n">
        <v>5</v>
      </c>
      <c r="AA16" s="6" t="n">
        <v>485</v>
      </c>
      <c r="AB16" s="6" t="n">
        <v>30.3125</v>
      </c>
      <c r="AC16" s="10"/>
      <c r="AD16" s="6" t="n">
        <v>16</v>
      </c>
      <c r="AE16" s="6" t="n">
        <v>799</v>
      </c>
      <c r="AF16" s="6" t="n">
        <v>0</v>
      </c>
      <c r="AG16" s="6" t="n">
        <v>53</v>
      </c>
      <c r="AH16" s="6" t="n">
        <v>852</v>
      </c>
      <c r="AI16" s="6" t="n">
        <v>53.25</v>
      </c>
      <c r="AJ16" s="10"/>
      <c r="AK16" s="6" t="n">
        <v>16</v>
      </c>
      <c r="AL16" s="6" t="n">
        <v>604</v>
      </c>
      <c r="AM16" s="6" t="n">
        <v>0</v>
      </c>
      <c r="AN16" s="6" t="n">
        <v>102</v>
      </c>
      <c r="AO16" s="6" t="n">
        <v>706</v>
      </c>
      <c r="AP16" s="6" t="n">
        <v>44.125</v>
      </c>
      <c r="AQ16" s="10"/>
      <c r="AR16" s="6" t="n">
        <v>15</v>
      </c>
      <c r="AS16" s="6" t="n">
        <v>305</v>
      </c>
      <c r="AT16" s="6" t="n">
        <v>0</v>
      </c>
      <c r="AU16" s="6" t="n">
        <v>108</v>
      </c>
      <c r="AV16" s="6" t="n">
        <v>413</v>
      </c>
      <c r="AW16" s="6" t="n">
        <v>27.5333333333333</v>
      </c>
    </row>
    <row r="17" customFormat="false" ht="15" hidden="false" customHeight="false" outlineLevel="0" collapsed="false">
      <c r="A17" s="6" t="s">
        <v>429</v>
      </c>
      <c r="B17" s="6" t="s">
        <v>13</v>
      </c>
      <c r="C17" s="6" t="n">
        <v>78.5</v>
      </c>
      <c r="D17" s="6" t="n">
        <v>270</v>
      </c>
      <c r="E17" s="6" t="n">
        <v>4.84</v>
      </c>
      <c r="F17" s="6" t="n">
        <v>-0.255102489592353</v>
      </c>
      <c r="G17" s="6" t="n">
        <v>27</v>
      </c>
      <c r="H17" s="6" t="n">
        <v>0.987274882978983</v>
      </c>
      <c r="I17" s="6" t="n">
        <v>32</v>
      </c>
      <c r="J17" s="6" t="n">
        <v>-0.149691541108814</v>
      </c>
      <c r="K17" s="6" t="n">
        <v>113</v>
      </c>
      <c r="L17" s="6" t="n">
        <v>-0.158254860831374</v>
      </c>
      <c r="M17" s="6" t="n">
        <v>4.55</v>
      </c>
      <c r="N17" s="6" t="n">
        <v>-0.734425628930348</v>
      </c>
      <c r="O17" s="6" t="n">
        <v>7.57</v>
      </c>
      <c r="P17" s="6" t="n">
        <v>-0.797570090323981</v>
      </c>
      <c r="Q17" s="6" t="n">
        <v>-1.10776972780789</v>
      </c>
      <c r="R17" s="6" t="n">
        <v>-0.184628287967981</v>
      </c>
      <c r="S17" s="6" t="n">
        <v>2</v>
      </c>
      <c r="T17" s="6" t="n">
        <v>52</v>
      </c>
      <c r="U17" s="6" t="n">
        <v>51</v>
      </c>
      <c r="V17" s="10"/>
      <c r="W17" s="6" t="n">
        <v>7</v>
      </c>
      <c r="X17" s="6" t="n">
        <v>89</v>
      </c>
      <c r="Y17" s="6" t="n">
        <v>0</v>
      </c>
      <c r="Z17" s="6" t="n">
        <v>66</v>
      </c>
      <c r="AA17" s="6" t="n">
        <v>155</v>
      </c>
      <c r="AB17" s="6" t="n">
        <v>22.1428571428571</v>
      </c>
      <c r="AC17" s="10"/>
      <c r="AD17" s="6" t="n">
        <v>16</v>
      </c>
      <c r="AE17" s="6" t="n">
        <v>179</v>
      </c>
      <c r="AF17" s="6" t="n">
        <v>0</v>
      </c>
      <c r="AG17" s="6" t="n">
        <v>190</v>
      </c>
      <c r="AH17" s="6" t="n">
        <v>369</v>
      </c>
      <c r="AI17" s="6" t="n">
        <v>23.0625</v>
      </c>
      <c r="AJ17" s="10"/>
      <c r="AK17" s="6" t="n">
        <v>3</v>
      </c>
      <c r="AL17" s="6" t="n">
        <v>62</v>
      </c>
      <c r="AM17" s="6" t="n">
        <v>0</v>
      </c>
      <c r="AN17" s="6" t="n">
        <v>68</v>
      </c>
      <c r="AO17" s="6" t="n">
        <v>130</v>
      </c>
      <c r="AP17" s="6" t="n">
        <v>43.3333333333333</v>
      </c>
      <c r="AQ17" s="10"/>
      <c r="AR17" s="6" t="n">
        <v>15</v>
      </c>
      <c r="AS17" s="6" t="n">
        <v>414</v>
      </c>
      <c r="AT17" s="6" t="n">
        <v>0</v>
      </c>
      <c r="AU17" s="6" t="n">
        <v>96</v>
      </c>
      <c r="AV17" s="6" t="n">
        <v>510</v>
      </c>
      <c r="AW17" s="6" t="n">
        <v>34</v>
      </c>
    </row>
    <row r="18" customFormat="false" ht="15" hidden="false" customHeight="false" outlineLevel="0" collapsed="false">
      <c r="A18" s="6" t="s">
        <v>443</v>
      </c>
      <c r="B18" s="6" t="s">
        <v>13</v>
      </c>
      <c r="C18" s="6" t="n">
        <v>76.25</v>
      </c>
      <c r="D18" s="6" t="n">
        <v>257</v>
      </c>
      <c r="E18" s="6" t="n">
        <v>4.76</v>
      </c>
      <c r="F18" s="6" t="n">
        <v>0.0237031752059107</v>
      </c>
      <c r="G18" s="6"/>
      <c r="H18" s="6"/>
      <c r="I18" s="6" t="n">
        <v>26.1</v>
      </c>
      <c r="J18" s="6" t="n">
        <v>-1.47495070544372</v>
      </c>
      <c r="K18" s="6" t="n">
        <v>112</v>
      </c>
      <c r="L18" s="6" t="n">
        <v>-0.269888695093506</v>
      </c>
      <c r="M18" s="6"/>
      <c r="N18" s="6"/>
      <c r="O18" s="6"/>
      <c r="P18" s="6"/>
      <c r="Q18" s="6" t="n">
        <v>-1.72113622533132</v>
      </c>
      <c r="R18" s="6" t="n">
        <v>-0.573712075110439</v>
      </c>
      <c r="S18" s="6"/>
      <c r="T18" s="6"/>
      <c r="U18" s="6"/>
      <c r="V18" s="10"/>
      <c r="W18" s="6"/>
      <c r="X18" s="6"/>
      <c r="Y18" s="6"/>
      <c r="Z18" s="6"/>
      <c r="AA18" s="6" t="n">
        <v>0</v>
      </c>
      <c r="AB18" s="6"/>
      <c r="AC18" s="10"/>
      <c r="AD18" s="6"/>
      <c r="AE18" s="6"/>
      <c r="AF18" s="6"/>
      <c r="AG18" s="6"/>
      <c r="AH18" s="6" t="n">
        <v>0</v>
      </c>
      <c r="AI18" s="6"/>
      <c r="AJ18" s="10"/>
      <c r="AK18" s="6" t="n">
        <v>13</v>
      </c>
      <c r="AL18" s="6" t="n">
        <v>197</v>
      </c>
      <c r="AM18" s="6" t="n">
        <v>0</v>
      </c>
      <c r="AN18" s="6" t="n">
        <v>67</v>
      </c>
      <c r="AO18" s="6" t="n">
        <v>264</v>
      </c>
      <c r="AP18" s="6" t="n">
        <v>20.3076923076923</v>
      </c>
      <c r="AQ18" s="10"/>
      <c r="AR18" s="6" t="n">
        <v>15</v>
      </c>
      <c r="AS18" s="6" t="n">
        <v>169</v>
      </c>
      <c r="AT18" s="6" t="n">
        <v>0</v>
      </c>
      <c r="AU18" s="6" t="n">
        <v>42</v>
      </c>
      <c r="AV18" s="6" t="n">
        <v>211</v>
      </c>
      <c r="AW18" s="6" t="n">
        <v>14.0666666666667</v>
      </c>
    </row>
    <row r="20" customFormat="false" ht="15" hidden="false" customHeight="false" outlineLevel="0" collapsed="false">
      <c r="B20" s="6" t="s">
        <v>487</v>
      </c>
      <c r="C20" s="4" t="n">
        <f aca="false">AVERAGE(C3:C18)</f>
        <v>76.705625</v>
      </c>
      <c r="D20" s="4" t="n">
        <f aca="false">AVERAGE(D3:D18)</f>
        <v>258.6875</v>
      </c>
      <c r="E20" s="4" t="n">
        <f aca="false">AVERAGE(E3:E18)</f>
        <v>4.774375</v>
      </c>
      <c r="F20" s="4" t="n">
        <f aca="false">AVERAGE(F3:F18)</f>
        <v>-0.0263947176875277</v>
      </c>
      <c r="G20" s="4" t="n">
        <f aca="false">AVERAGE(G3:G18)</f>
        <v>22.7857142857143</v>
      </c>
      <c r="H20" s="4" t="n">
        <f aca="false">AVERAGE(H3:H18)</f>
        <v>0.368354836424156</v>
      </c>
      <c r="I20" s="4" t="n">
        <f aca="false">AVERAGE(I3:I18)</f>
        <v>32.5076923076923</v>
      </c>
      <c r="J20" s="4" t="n">
        <f aca="false">AVERAGE(J3:J18)</f>
        <v>-0.0356535947644809</v>
      </c>
      <c r="K20" s="4" t="n">
        <f aca="false">AVERAGE(K3:K18)</f>
        <v>116.769230769231</v>
      </c>
      <c r="L20" s="4" t="n">
        <f aca="false">AVERAGE(L3:L18)</f>
        <v>0.262518822156661</v>
      </c>
      <c r="M20" s="4" t="n">
        <f aca="false">AVERAGE(M3:M18)</f>
        <v>4.41222222222222</v>
      </c>
      <c r="N20" s="4" t="n">
        <f aca="false">AVERAGE(N3:N18)</f>
        <v>-0.176424472708184</v>
      </c>
      <c r="O20" s="4" t="n">
        <f aca="false">AVERAGE(O3:O18)</f>
        <v>7.31333333333333</v>
      </c>
      <c r="P20" s="4" t="n">
        <f aca="false">AVERAGE(P3:P18)</f>
        <v>-0.163033037173183</v>
      </c>
    </row>
    <row r="21" customFormat="false" ht="15" hidden="false" customHeight="false" outlineLevel="0" collapsed="false">
      <c r="B21" s="6" t="s">
        <v>488</v>
      </c>
      <c r="C21" s="4" t="n">
        <f aca="false">_xlfn.STDEV.P(C3:C18)</f>
        <v>1.13195609869597</v>
      </c>
      <c r="D21" s="4" t="n">
        <f aca="false">_xlfn.STDEV.P(D3:D18)</f>
        <v>7.58055695513199</v>
      </c>
      <c r="E21" s="4" t="n">
        <f aca="false">_xlfn.STDEV.P(E3:E18)</f>
        <v>0.113906142832597</v>
      </c>
      <c r="F21" s="4" t="n">
        <f aca="false">_xlfn.STDEV.P(F3:F18)</f>
        <v>0.396970973463102</v>
      </c>
      <c r="G21" s="4" t="n">
        <f aca="false">_xlfn.STDEV.P(G3:G18)</f>
        <v>5.58286372276261</v>
      </c>
      <c r="H21" s="4" t="n">
        <f aca="false">_xlfn.STDEV.P(H3:H18)</f>
        <v>0.81991267547154</v>
      </c>
      <c r="I21" s="4" t="n">
        <f aca="false">_xlfn.STDEV.P(I3:I18)</f>
        <v>2.83805500528403</v>
      </c>
      <c r="J21" s="4" t="n">
        <f aca="false">_xlfn.STDEV.P(J3:J18)</f>
        <v>0.637484475362579</v>
      </c>
      <c r="K21" s="4" t="n">
        <f aca="false">_xlfn.STDEV.P(K3:K18)</f>
        <v>5.05590053081692</v>
      </c>
      <c r="L21" s="4" t="n">
        <f aca="false">_xlfn.STDEV.P(L3:L18)</f>
        <v>0.56440956190304</v>
      </c>
      <c r="M21" s="4" t="n">
        <f aca="false">_xlfn.STDEV.P(M3:M18)</f>
        <v>0.116216061022159</v>
      </c>
      <c r="N21" s="4" t="n">
        <f aca="false">_xlfn.STDEV.P(N3:N18)</f>
        <v>0.470676022417381</v>
      </c>
      <c r="O21" s="4" t="n">
        <f aca="false">_xlfn.STDEV.P(O3:O18)</f>
        <v>0.148249039719581</v>
      </c>
      <c r="P21" s="4" t="n">
        <f aca="false">_xlfn.STDEV.P(P3:P18)</f>
        <v>0.366504579725058</v>
      </c>
    </row>
  </sheetData>
  <mergeCells count="5">
    <mergeCell ref="A1:U1"/>
    <mergeCell ref="W1:AB1"/>
    <mergeCell ref="AD1:AI1"/>
    <mergeCell ref="AK1:AP1"/>
    <mergeCell ref="AR1:A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X5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W65" activeCellId="1" sqref="E307:L308 W6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"/>
  </cols>
  <sheetData>
    <row r="1" s="1" customFormat="true" ht="15" hidden="false" customHeight="false" outlineLevel="0" collapsed="false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7" t="n">
        <v>2014</v>
      </c>
      <c r="X1" s="7"/>
      <c r="Y1" s="7"/>
      <c r="Z1" s="7"/>
      <c r="AA1" s="7"/>
      <c r="AB1" s="7"/>
      <c r="AC1" s="8"/>
      <c r="AD1" s="7" t="n">
        <v>2015</v>
      </c>
      <c r="AE1" s="7"/>
      <c r="AF1" s="7"/>
      <c r="AG1" s="7"/>
      <c r="AH1" s="7"/>
      <c r="AI1" s="7"/>
      <c r="AJ1" s="8"/>
      <c r="AK1" s="7" t="n">
        <v>2016</v>
      </c>
      <c r="AL1" s="7"/>
      <c r="AM1" s="7"/>
      <c r="AN1" s="7"/>
      <c r="AO1" s="7"/>
      <c r="AP1" s="7"/>
      <c r="AQ1" s="8"/>
      <c r="AR1" s="7" t="n">
        <v>2017</v>
      </c>
      <c r="AS1" s="7"/>
      <c r="AT1" s="7"/>
      <c r="AU1" s="7"/>
      <c r="AV1" s="7"/>
      <c r="AW1" s="7"/>
      <c r="AX1" s="9"/>
    </row>
    <row r="2" s="1" customFormat="true" ht="15" hidden="false" customHeight="false" outlineLevel="0" collapsed="false">
      <c r="A2" s="9" t="s">
        <v>1</v>
      </c>
      <c r="B2" s="9" t="s">
        <v>467</v>
      </c>
      <c r="C2" s="9" t="s">
        <v>4</v>
      </c>
      <c r="D2" s="9" t="s">
        <v>5</v>
      </c>
      <c r="E2" s="9" t="s">
        <v>6</v>
      </c>
      <c r="F2" s="9" t="s">
        <v>468</v>
      </c>
      <c r="G2" s="9" t="s">
        <v>7</v>
      </c>
      <c r="H2" s="9" t="s">
        <v>469</v>
      </c>
      <c r="I2" s="9" t="s">
        <v>470</v>
      </c>
      <c r="J2" s="9" t="s">
        <v>471</v>
      </c>
      <c r="K2" s="9" t="s">
        <v>472</v>
      </c>
      <c r="L2" s="9" t="s">
        <v>473</v>
      </c>
      <c r="M2" s="9" t="s">
        <v>10</v>
      </c>
      <c r="N2" s="9" t="s">
        <v>474</v>
      </c>
      <c r="O2" s="9" t="s">
        <v>11</v>
      </c>
      <c r="P2" s="9" t="s">
        <v>475</v>
      </c>
      <c r="Q2" s="9" t="s">
        <v>476</v>
      </c>
      <c r="R2" s="9" t="s">
        <v>477</v>
      </c>
      <c r="S2" s="9" t="s">
        <v>478</v>
      </c>
      <c r="T2" s="9" t="s">
        <v>479</v>
      </c>
      <c r="U2" s="9" t="s">
        <v>480</v>
      </c>
      <c r="V2" s="8"/>
      <c r="W2" s="9" t="s">
        <v>481</v>
      </c>
      <c r="X2" s="9" t="s">
        <v>482</v>
      </c>
      <c r="Y2" s="9" t="s">
        <v>483</v>
      </c>
      <c r="Z2" s="9" t="s">
        <v>484</v>
      </c>
      <c r="AA2" s="9" t="s">
        <v>485</v>
      </c>
      <c r="AB2" s="9" t="s">
        <v>486</v>
      </c>
      <c r="AC2" s="8"/>
      <c r="AD2" s="9" t="s">
        <v>481</v>
      </c>
      <c r="AE2" s="9" t="s">
        <v>482</v>
      </c>
      <c r="AF2" s="9" t="s">
        <v>483</v>
      </c>
      <c r="AG2" s="9" t="s">
        <v>484</v>
      </c>
      <c r="AH2" s="9" t="s">
        <v>485</v>
      </c>
      <c r="AI2" s="9" t="s">
        <v>486</v>
      </c>
      <c r="AJ2" s="8"/>
      <c r="AK2" s="9" t="s">
        <v>481</v>
      </c>
      <c r="AL2" s="9" t="s">
        <v>482</v>
      </c>
      <c r="AM2" s="9" t="s">
        <v>483</v>
      </c>
      <c r="AN2" s="9" t="s">
        <v>484</v>
      </c>
      <c r="AO2" s="9" t="s">
        <v>485</v>
      </c>
      <c r="AP2" s="9" t="s">
        <v>486</v>
      </c>
      <c r="AQ2" s="8"/>
      <c r="AR2" s="9" t="s">
        <v>481</v>
      </c>
      <c r="AS2" s="9" t="s">
        <v>482</v>
      </c>
      <c r="AT2" s="9" t="s">
        <v>483</v>
      </c>
      <c r="AU2" s="9" t="s">
        <v>484</v>
      </c>
      <c r="AV2" s="9" t="s">
        <v>485</v>
      </c>
      <c r="AW2" s="9" t="s">
        <v>486</v>
      </c>
      <c r="AX2" s="9"/>
    </row>
    <row r="3" customFormat="false" ht="15" hidden="false" customHeight="false" outlineLevel="0" collapsed="false">
      <c r="A3" s="6" t="s">
        <v>29</v>
      </c>
      <c r="B3" s="6" t="s">
        <v>30</v>
      </c>
      <c r="C3" s="6" t="n">
        <v>69</v>
      </c>
      <c r="D3" s="6" t="n">
        <v>202</v>
      </c>
      <c r="E3" s="6" t="n">
        <v>4.43</v>
      </c>
      <c r="F3" s="6" t="n">
        <v>1.17377654249875</v>
      </c>
      <c r="G3" s="6" t="n">
        <v>10</v>
      </c>
      <c r="H3" s="6" t="n">
        <v>-1.50938564380151</v>
      </c>
      <c r="I3" s="6" t="n">
        <v>37.5</v>
      </c>
      <c r="J3" s="6" t="n">
        <v>1.08571954428813</v>
      </c>
      <c r="K3" s="6" t="n">
        <v>123</v>
      </c>
      <c r="L3" s="6" t="n">
        <v>0.958083481789944</v>
      </c>
      <c r="M3" s="6" t="n">
        <v>4.21</v>
      </c>
      <c r="N3" s="6" t="n">
        <v>0.642577224327573</v>
      </c>
      <c r="O3" s="6" t="n">
        <v>7</v>
      </c>
      <c r="P3" s="6" t="n">
        <v>0.61159661212779</v>
      </c>
      <c r="Q3" s="6" t="n">
        <v>2.96236776123068</v>
      </c>
      <c r="R3" s="6" t="n">
        <v>0.493727960205113</v>
      </c>
      <c r="S3" s="6"/>
      <c r="T3" s="6"/>
      <c r="U3" s="6"/>
      <c r="V3" s="10"/>
      <c r="W3" s="6" t="n">
        <v>12</v>
      </c>
      <c r="X3" s="6" t="n">
        <v>216</v>
      </c>
      <c r="Y3" s="6" t="n">
        <v>0</v>
      </c>
      <c r="Z3" s="6" t="n">
        <v>98</v>
      </c>
      <c r="AA3" s="6" t="n">
        <v>314</v>
      </c>
      <c r="AB3" s="6" t="n">
        <v>26.1666666666667</v>
      </c>
      <c r="AC3" s="10"/>
      <c r="AD3" s="6" t="n">
        <v>14</v>
      </c>
      <c r="AE3" s="6" t="n">
        <v>655</v>
      </c>
      <c r="AF3" s="6" t="n">
        <v>0</v>
      </c>
      <c r="AG3" s="6" t="n">
        <v>28</v>
      </c>
      <c r="AH3" s="6" t="n">
        <v>683</v>
      </c>
      <c r="AI3" s="6" t="n">
        <v>48.7857142857143</v>
      </c>
      <c r="AJ3" s="10"/>
      <c r="AK3" s="6" t="n">
        <v>16</v>
      </c>
      <c r="AL3" s="6" t="n">
        <v>467</v>
      </c>
      <c r="AM3" s="6" t="n">
        <v>0</v>
      </c>
      <c r="AN3" s="6" t="n">
        <v>153</v>
      </c>
      <c r="AO3" s="6" t="n">
        <v>620</v>
      </c>
      <c r="AP3" s="6" t="n">
        <v>38.75</v>
      </c>
      <c r="AQ3" s="10"/>
      <c r="AR3" s="6" t="n">
        <v>13</v>
      </c>
      <c r="AS3" s="6" t="n">
        <v>536</v>
      </c>
      <c r="AT3" s="6" t="n">
        <v>0</v>
      </c>
      <c r="AU3" s="6" t="n">
        <v>56</v>
      </c>
      <c r="AV3" s="6" t="n">
        <v>592</v>
      </c>
      <c r="AW3" s="6" t="n">
        <v>45.5384615384615</v>
      </c>
    </row>
    <row r="4" customFormat="false" ht="15" hidden="false" customHeight="false" outlineLevel="0" collapsed="false">
      <c r="A4" s="6" t="s">
        <v>35</v>
      </c>
      <c r="B4" s="6" t="s">
        <v>30</v>
      </c>
      <c r="C4" s="6" t="n">
        <v>73.25</v>
      </c>
      <c r="D4" s="6" t="n">
        <v>198</v>
      </c>
      <c r="E4" s="6" t="n">
        <v>4.55</v>
      </c>
      <c r="F4" s="6" t="n">
        <v>0.755568045301351</v>
      </c>
      <c r="G4" s="6" t="n">
        <v>14</v>
      </c>
      <c r="H4" s="6" t="n">
        <v>-0.92193610808845</v>
      </c>
      <c r="I4" s="6" t="n">
        <v>31</v>
      </c>
      <c r="J4" s="6" t="n">
        <v>-0.374311738453714</v>
      </c>
      <c r="K4" s="6" t="n">
        <v>120</v>
      </c>
      <c r="L4" s="6" t="n">
        <v>0.623181979003548</v>
      </c>
      <c r="M4" s="6" t="n">
        <v>4.5</v>
      </c>
      <c r="N4" s="6" t="n">
        <v>-0.531925209333596</v>
      </c>
      <c r="O4" s="6" t="n">
        <v>7.23</v>
      </c>
      <c r="P4" s="6" t="n">
        <v>0.0429854865770743</v>
      </c>
      <c r="Q4" s="6" t="n">
        <v>-0.406437544993786</v>
      </c>
      <c r="R4" s="6" t="n">
        <v>-0.0677395908322977</v>
      </c>
      <c r="S4" s="6"/>
      <c r="T4" s="6"/>
      <c r="U4" s="6"/>
      <c r="V4" s="10"/>
      <c r="W4" s="6" t="n">
        <v>16</v>
      </c>
      <c r="X4" s="6" t="n">
        <v>788</v>
      </c>
      <c r="Y4" s="6" t="n">
        <v>0</v>
      </c>
      <c r="Z4" s="6" t="n">
        <v>2</v>
      </c>
      <c r="AA4" s="6" t="n">
        <v>790</v>
      </c>
      <c r="AB4" s="6" t="n">
        <v>49.375</v>
      </c>
      <c r="AC4" s="10"/>
      <c r="AD4" s="6" t="n">
        <v>15</v>
      </c>
      <c r="AE4" s="6" t="n">
        <v>865</v>
      </c>
      <c r="AF4" s="6" t="n">
        <v>0</v>
      </c>
      <c r="AG4" s="6" t="n">
        <v>4</v>
      </c>
      <c r="AH4" s="6" t="n">
        <v>869</v>
      </c>
      <c r="AI4" s="6" t="n">
        <v>57.9333333333333</v>
      </c>
      <c r="AJ4" s="10"/>
      <c r="AK4" s="6" t="n">
        <v>11</v>
      </c>
      <c r="AL4" s="6" t="n">
        <v>637</v>
      </c>
      <c r="AM4" s="6" t="n">
        <v>0</v>
      </c>
      <c r="AN4" s="6" t="n">
        <v>1</v>
      </c>
      <c r="AO4" s="6" t="n">
        <v>638</v>
      </c>
      <c r="AP4" s="6" t="n">
        <v>58</v>
      </c>
      <c r="AQ4" s="10"/>
      <c r="AR4" s="6" t="n">
        <v>10</v>
      </c>
      <c r="AS4" s="6" t="n">
        <v>537</v>
      </c>
      <c r="AT4" s="6" t="n">
        <v>0</v>
      </c>
      <c r="AU4" s="6" t="n">
        <v>1</v>
      </c>
      <c r="AV4" s="6" t="n">
        <v>538</v>
      </c>
      <c r="AW4" s="6" t="n">
        <v>53.8</v>
      </c>
    </row>
    <row r="5" customFormat="false" ht="15" hidden="false" customHeight="false" outlineLevel="0" collapsed="false">
      <c r="A5" s="6" t="s">
        <v>37</v>
      </c>
      <c r="B5" s="6" t="s">
        <v>30</v>
      </c>
      <c r="C5" s="6" t="n">
        <v>74.63</v>
      </c>
      <c r="D5" s="6" t="n">
        <v>220</v>
      </c>
      <c r="E5" s="6" t="n">
        <v>4.6</v>
      </c>
      <c r="F5" s="6" t="n">
        <v>0.581314504802438</v>
      </c>
      <c r="G5" s="6"/>
      <c r="H5" s="6"/>
      <c r="I5" s="6" t="n">
        <v>39</v>
      </c>
      <c r="J5" s="6" t="n">
        <v>1.42264984030548</v>
      </c>
      <c r="K5" s="6" t="n">
        <v>126</v>
      </c>
      <c r="L5" s="6" t="n">
        <v>1.29298498457634</v>
      </c>
      <c r="M5" s="6" t="n">
        <v>4</v>
      </c>
      <c r="N5" s="6" t="n">
        <v>1.49307898663394</v>
      </c>
      <c r="O5" s="6" t="n">
        <v>7</v>
      </c>
      <c r="P5" s="6" t="n">
        <v>0.61159661212779</v>
      </c>
      <c r="Q5" s="6" t="n">
        <v>5.40162492844598</v>
      </c>
      <c r="R5" s="6" t="n">
        <v>1.0803249856892</v>
      </c>
      <c r="S5" s="6" t="n">
        <v>2</v>
      </c>
      <c r="T5" s="6" t="n">
        <v>61</v>
      </c>
      <c r="U5" s="6" t="n">
        <v>60</v>
      </c>
      <c r="V5" s="10"/>
      <c r="W5" s="6" t="n">
        <v>10</v>
      </c>
      <c r="X5" s="6" t="n">
        <v>516</v>
      </c>
      <c r="Y5" s="6" t="n">
        <v>0</v>
      </c>
      <c r="Z5" s="6" t="n">
        <v>3</v>
      </c>
      <c r="AA5" s="6" t="n">
        <v>519</v>
      </c>
      <c r="AB5" s="6" t="n">
        <v>51.9</v>
      </c>
      <c r="AC5" s="10"/>
      <c r="AD5" s="6" t="n">
        <v>16</v>
      </c>
      <c r="AE5" s="6" t="n">
        <v>983</v>
      </c>
      <c r="AF5" s="6" t="n">
        <v>0</v>
      </c>
      <c r="AG5" s="6" t="n">
        <v>4</v>
      </c>
      <c r="AH5" s="6" t="n">
        <v>987</v>
      </c>
      <c r="AI5" s="6" t="n">
        <v>61.6875</v>
      </c>
      <c r="AJ5" s="10"/>
      <c r="AK5" s="6" t="n">
        <v>16</v>
      </c>
      <c r="AL5" s="6" t="n">
        <v>1048</v>
      </c>
      <c r="AM5" s="6" t="n">
        <v>0</v>
      </c>
      <c r="AN5" s="6" t="n">
        <v>2</v>
      </c>
      <c r="AO5" s="6" t="n">
        <v>1050</v>
      </c>
      <c r="AP5" s="6" t="n">
        <v>65.625</v>
      </c>
      <c r="AQ5" s="10"/>
      <c r="AR5" s="6" t="n">
        <v>1</v>
      </c>
      <c r="AS5" s="6" t="n">
        <v>3</v>
      </c>
      <c r="AT5" s="6" t="n">
        <v>0</v>
      </c>
      <c r="AU5" s="6" t="n">
        <v>0</v>
      </c>
      <c r="AV5" s="6" t="n">
        <v>3</v>
      </c>
      <c r="AW5" s="6" t="n">
        <v>3</v>
      </c>
    </row>
    <row r="6" customFormat="false" ht="15" hidden="false" customHeight="false" outlineLevel="0" collapsed="false">
      <c r="A6" s="6" t="s">
        <v>46</v>
      </c>
      <c r="B6" s="6" t="s">
        <v>30</v>
      </c>
      <c r="C6" s="6" t="n">
        <v>76.5</v>
      </c>
      <c r="D6" s="6" t="n">
        <v>235</v>
      </c>
      <c r="E6" s="6" t="n">
        <v>4.77</v>
      </c>
      <c r="F6" s="6" t="n">
        <v>-0.0111475328938715</v>
      </c>
      <c r="G6" s="6"/>
      <c r="H6" s="6"/>
      <c r="I6" s="6" t="n">
        <v>32.5</v>
      </c>
      <c r="J6" s="6" t="n">
        <v>-0.0373814424363648</v>
      </c>
      <c r="K6" s="6"/>
      <c r="L6" s="6"/>
      <c r="M6" s="6"/>
      <c r="N6" s="6"/>
      <c r="O6" s="6"/>
      <c r="P6" s="6"/>
      <c r="Q6" s="6" t="n">
        <v>-0.0485289753302363</v>
      </c>
      <c r="R6" s="6" t="n">
        <v>-0.0242644876651181</v>
      </c>
      <c r="S6" s="6"/>
      <c r="T6" s="6"/>
      <c r="U6" s="6"/>
      <c r="V6" s="10"/>
      <c r="W6" s="6" t="n">
        <v>4</v>
      </c>
      <c r="X6" s="6" t="n">
        <v>3</v>
      </c>
      <c r="Y6" s="6" t="n">
        <v>0</v>
      </c>
      <c r="Z6" s="6" t="n">
        <v>56</v>
      </c>
      <c r="AA6" s="6" t="n">
        <v>59</v>
      </c>
      <c r="AB6" s="6" t="n">
        <v>14.75</v>
      </c>
      <c r="AC6" s="10"/>
      <c r="AD6" s="6"/>
      <c r="AE6" s="6"/>
      <c r="AF6" s="6"/>
      <c r="AG6" s="6"/>
      <c r="AH6" s="6" t="n">
        <v>0</v>
      </c>
      <c r="AI6" s="6"/>
      <c r="AJ6" s="10"/>
      <c r="AK6" s="6"/>
      <c r="AL6" s="6"/>
      <c r="AM6" s="6"/>
      <c r="AN6" s="6"/>
      <c r="AO6" s="6" t="n">
        <v>0</v>
      </c>
      <c r="AP6" s="6"/>
      <c r="AQ6" s="10"/>
      <c r="AR6" s="6"/>
      <c r="AS6" s="6"/>
      <c r="AT6" s="6"/>
      <c r="AU6" s="6"/>
      <c r="AV6" s="6" t="n">
        <v>0</v>
      </c>
      <c r="AW6" s="6"/>
    </row>
    <row r="7" customFormat="false" ht="15" hidden="false" customHeight="false" outlineLevel="0" collapsed="false">
      <c r="A7" s="6" t="s">
        <v>60</v>
      </c>
      <c r="B7" s="6" t="s">
        <v>30</v>
      </c>
      <c r="C7" s="6" t="n">
        <v>70.63</v>
      </c>
      <c r="D7" s="6" t="n">
        <v>189</v>
      </c>
      <c r="E7" s="6" t="n">
        <v>4.56</v>
      </c>
      <c r="F7" s="6" t="n">
        <v>0.720717337201569</v>
      </c>
      <c r="G7" s="6" t="n">
        <v>7</v>
      </c>
      <c r="H7" s="6" t="n">
        <v>-1.9499727955863</v>
      </c>
      <c r="I7" s="6" t="n">
        <v>36</v>
      </c>
      <c r="J7" s="6" t="n">
        <v>0.748789248270783</v>
      </c>
      <c r="K7" s="6" t="n">
        <v>123</v>
      </c>
      <c r="L7" s="6" t="n">
        <v>0.958083481789944</v>
      </c>
      <c r="M7" s="6" t="n">
        <v>4.33</v>
      </c>
      <c r="N7" s="6" t="n">
        <v>0.156576217295365</v>
      </c>
      <c r="O7" s="6" t="n">
        <v>7.07</v>
      </c>
      <c r="P7" s="6" t="n">
        <v>0.438541052177572</v>
      </c>
      <c r="Q7" s="6" t="n">
        <v>1.07273454114893</v>
      </c>
      <c r="R7" s="6" t="n">
        <v>0.178789090191489</v>
      </c>
      <c r="S7" s="6"/>
      <c r="T7" s="6"/>
      <c r="U7" s="6"/>
      <c r="V7" s="10"/>
      <c r="W7" s="6"/>
      <c r="X7" s="6"/>
      <c r="Y7" s="6"/>
      <c r="Z7" s="6"/>
      <c r="AA7" s="6" t="n">
        <v>0</v>
      </c>
      <c r="AB7" s="6"/>
      <c r="AC7" s="10"/>
      <c r="AD7" s="6"/>
      <c r="AE7" s="6"/>
      <c r="AF7" s="6"/>
      <c r="AG7" s="6"/>
      <c r="AH7" s="6" t="n">
        <v>0</v>
      </c>
      <c r="AI7" s="6"/>
      <c r="AJ7" s="10"/>
      <c r="AK7" s="6"/>
      <c r="AL7" s="6"/>
      <c r="AM7" s="6"/>
      <c r="AN7" s="6"/>
      <c r="AO7" s="6" t="n">
        <v>0</v>
      </c>
      <c r="AP7" s="6"/>
      <c r="AQ7" s="10"/>
      <c r="AR7" s="6"/>
      <c r="AS7" s="6"/>
      <c r="AT7" s="6"/>
      <c r="AU7" s="6"/>
      <c r="AV7" s="6" t="n">
        <v>0</v>
      </c>
      <c r="AW7" s="6"/>
    </row>
    <row r="8" customFormat="false" ht="15" hidden="false" customHeight="false" outlineLevel="0" collapsed="false">
      <c r="A8" s="6" t="s">
        <v>73</v>
      </c>
      <c r="B8" s="6" t="s">
        <v>30</v>
      </c>
      <c r="C8" s="6" t="n">
        <v>73.25</v>
      </c>
      <c r="D8" s="6" t="n">
        <v>217</v>
      </c>
      <c r="E8" s="6" t="n">
        <v>4.52</v>
      </c>
      <c r="F8" s="6" t="n">
        <v>0.860120169600701</v>
      </c>
      <c r="G8" s="6"/>
      <c r="H8" s="6"/>
      <c r="I8" s="6" t="n">
        <v>36</v>
      </c>
      <c r="J8" s="6" t="n">
        <v>0.748789248270783</v>
      </c>
      <c r="K8" s="6" t="n">
        <v>125</v>
      </c>
      <c r="L8" s="6" t="n">
        <v>1.18135115031421</v>
      </c>
      <c r="M8" s="6" t="n">
        <v>4.18</v>
      </c>
      <c r="N8" s="6" t="n">
        <v>0.764077476085626</v>
      </c>
      <c r="O8" s="6" t="n">
        <v>7.06</v>
      </c>
      <c r="P8" s="6" t="n">
        <v>0.463263275027604</v>
      </c>
      <c r="Q8" s="6" t="n">
        <v>4.01760131929892</v>
      </c>
      <c r="R8" s="6" t="n">
        <v>0.803520263859784</v>
      </c>
      <c r="S8" s="6"/>
      <c r="T8" s="6"/>
      <c r="U8" s="6"/>
      <c r="V8" s="10"/>
      <c r="W8" s="6"/>
      <c r="X8" s="6"/>
      <c r="Y8" s="6"/>
      <c r="Z8" s="6"/>
      <c r="AA8" s="6" t="n">
        <v>0</v>
      </c>
      <c r="AB8" s="6"/>
      <c r="AC8" s="10"/>
      <c r="AD8" s="6" t="n">
        <v>16</v>
      </c>
      <c r="AE8" s="6" t="n">
        <v>264</v>
      </c>
      <c r="AF8" s="6" t="n">
        <v>0</v>
      </c>
      <c r="AG8" s="6" t="n">
        <v>259</v>
      </c>
      <c r="AH8" s="6" t="n">
        <v>523</v>
      </c>
      <c r="AI8" s="6" t="n">
        <v>32.6875</v>
      </c>
      <c r="AJ8" s="10"/>
      <c r="AK8" s="6" t="n">
        <v>13</v>
      </c>
      <c r="AL8" s="6" t="n">
        <v>241</v>
      </c>
      <c r="AM8" s="6" t="n">
        <v>0</v>
      </c>
      <c r="AN8" s="6" t="n">
        <v>195</v>
      </c>
      <c r="AO8" s="6" t="n">
        <v>436</v>
      </c>
      <c r="AP8" s="6" t="n">
        <v>33.5384615384615</v>
      </c>
      <c r="AQ8" s="10"/>
      <c r="AR8" s="6" t="n">
        <v>16</v>
      </c>
      <c r="AS8" s="6" t="n">
        <v>575</v>
      </c>
      <c r="AT8" s="6" t="n">
        <v>0</v>
      </c>
      <c r="AU8" s="6" t="n">
        <v>227</v>
      </c>
      <c r="AV8" s="6" t="n">
        <v>802</v>
      </c>
      <c r="AW8" s="6" t="n">
        <v>50.125</v>
      </c>
    </row>
    <row r="9" customFormat="false" ht="15" hidden="false" customHeight="false" outlineLevel="0" collapsed="false">
      <c r="A9" s="6" t="s">
        <v>84</v>
      </c>
      <c r="B9" s="6" t="s">
        <v>30</v>
      </c>
      <c r="C9" s="6" t="n">
        <v>69.75</v>
      </c>
      <c r="D9" s="6" t="n">
        <v>189</v>
      </c>
      <c r="E9" s="6" t="n">
        <v>4.33</v>
      </c>
      <c r="F9" s="6" t="n">
        <v>1.52228362349657</v>
      </c>
      <c r="G9" s="6" t="n">
        <v>16</v>
      </c>
      <c r="H9" s="6" t="n">
        <v>-0.628211340231922</v>
      </c>
      <c r="I9" s="6" t="n">
        <v>36</v>
      </c>
      <c r="J9" s="6" t="n">
        <v>0.748789248270783</v>
      </c>
      <c r="K9" s="6" t="n">
        <v>120</v>
      </c>
      <c r="L9" s="6" t="n">
        <v>0.623181979003548</v>
      </c>
      <c r="M9" s="6" t="n">
        <v>3.81</v>
      </c>
      <c r="N9" s="6" t="n">
        <v>2.2625805811016</v>
      </c>
      <c r="O9" s="6" t="n">
        <v>6.76</v>
      </c>
      <c r="P9" s="6" t="n">
        <v>1.20492996052854</v>
      </c>
      <c r="Q9" s="6" t="n">
        <v>5.73355405216912</v>
      </c>
      <c r="R9" s="6" t="n">
        <v>0.955592342028186</v>
      </c>
      <c r="S9" s="6" t="n">
        <v>1</v>
      </c>
      <c r="T9" s="6" t="n">
        <v>20</v>
      </c>
      <c r="U9" s="6" t="n">
        <v>20</v>
      </c>
      <c r="V9" s="10"/>
      <c r="W9" s="6" t="n">
        <v>10</v>
      </c>
      <c r="X9" s="6" t="n">
        <v>533</v>
      </c>
      <c r="Y9" s="6" t="n">
        <v>0</v>
      </c>
      <c r="Z9" s="6" t="n">
        <v>37</v>
      </c>
      <c r="AA9" s="6" t="n">
        <v>570</v>
      </c>
      <c r="AB9" s="6" t="n">
        <v>57</v>
      </c>
      <c r="AC9" s="10"/>
      <c r="AD9" s="6" t="n">
        <v>16</v>
      </c>
      <c r="AE9" s="6" t="n">
        <v>958</v>
      </c>
      <c r="AF9" s="6" t="n">
        <v>0</v>
      </c>
      <c r="AG9" s="6" t="n">
        <v>4</v>
      </c>
      <c r="AH9" s="6" t="n">
        <v>962</v>
      </c>
      <c r="AI9" s="6" t="n">
        <v>60.125</v>
      </c>
      <c r="AJ9" s="10"/>
      <c r="AK9" s="6" t="n">
        <v>16</v>
      </c>
      <c r="AL9" s="6" t="n">
        <v>883</v>
      </c>
      <c r="AM9" s="6" t="n">
        <v>0</v>
      </c>
      <c r="AN9" s="6" t="n">
        <v>4</v>
      </c>
      <c r="AO9" s="6" t="n">
        <v>887</v>
      </c>
      <c r="AP9" s="6" t="n">
        <v>55.4375</v>
      </c>
      <c r="AQ9" s="10"/>
      <c r="AR9" s="6" t="n">
        <v>16</v>
      </c>
      <c r="AS9" s="6" t="n">
        <v>1056</v>
      </c>
      <c r="AT9" s="6" t="n">
        <v>0</v>
      </c>
      <c r="AU9" s="6" t="n">
        <v>2</v>
      </c>
      <c r="AV9" s="6" t="n">
        <v>1058</v>
      </c>
      <c r="AW9" s="6" t="n">
        <v>66.125</v>
      </c>
    </row>
    <row r="10" customFormat="false" ht="15" hidden="false" customHeight="false" outlineLevel="0" collapsed="false">
      <c r="A10" s="6" t="s">
        <v>86</v>
      </c>
      <c r="B10" s="6" t="s">
        <v>30</v>
      </c>
      <c r="C10" s="6" t="n">
        <v>78</v>
      </c>
      <c r="D10" s="6" t="n">
        <v>225</v>
      </c>
      <c r="E10" s="6" t="n">
        <v>4.56</v>
      </c>
      <c r="F10" s="6" t="n">
        <v>0.720717337201569</v>
      </c>
      <c r="G10" s="6" t="n">
        <v>21</v>
      </c>
      <c r="H10" s="6" t="n">
        <v>0.106100579409399</v>
      </c>
      <c r="I10" s="6" t="n">
        <v>32.5</v>
      </c>
      <c r="J10" s="6" t="n">
        <v>-0.0373814424363648</v>
      </c>
      <c r="K10" s="6"/>
      <c r="L10" s="6"/>
      <c r="M10" s="6" t="n">
        <v>4.51</v>
      </c>
      <c r="N10" s="6" t="n">
        <v>-0.572425293252946</v>
      </c>
      <c r="O10" s="6" t="n">
        <v>7.33</v>
      </c>
      <c r="P10" s="6" t="n">
        <v>-0.204236741923235</v>
      </c>
      <c r="Q10" s="6" t="n">
        <v>0.0127744389984223</v>
      </c>
      <c r="R10" s="6" t="n">
        <v>0.00255488779968446</v>
      </c>
      <c r="S10" s="6"/>
      <c r="T10" s="6"/>
      <c r="U10" s="6"/>
      <c r="V10" s="10"/>
      <c r="W10" s="6"/>
      <c r="X10" s="6"/>
      <c r="Y10" s="6"/>
      <c r="Z10" s="6"/>
      <c r="AA10" s="6" t="n">
        <v>0</v>
      </c>
      <c r="AB10" s="6"/>
      <c r="AC10" s="10"/>
      <c r="AD10" s="6" t="n">
        <v>16</v>
      </c>
      <c r="AE10" s="6" t="n">
        <v>430</v>
      </c>
      <c r="AF10" s="6" t="n">
        <v>0</v>
      </c>
      <c r="AG10" s="6" t="n">
        <v>143</v>
      </c>
      <c r="AH10" s="6" t="n">
        <v>573</v>
      </c>
      <c r="AI10" s="6" t="n">
        <v>35.8125</v>
      </c>
      <c r="AJ10" s="10"/>
      <c r="AK10" s="6" t="n">
        <v>16</v>
      </c>
      <c r="AL10" s="6" t="n">
        <v>366</v>
      </c>
      <c r="AM10" s="6" t="n">
        <v>0</v>
      </c>
      <c r="AN10" s="6" t="n">
        <v>115</v>
      </c>
      <c r="AO10" s="6" t="n">
        <v>481</v>
      </c>
      <c r="AP10" s="6" t="n">
        <v>30.0625</v>
      </c>
      <c r="AQ10" s="10"/>
      <c r="AR10" s="6" t="n">
        <v>16</v>
      </c>
      <c r="AS10" s="6" t="n">
        <v>651</v>
      </c>
      <c r="AT10" s="6" t="n">
        <v>0</v>
      </c>
      <c r="AU10" s="6" t="n">
        <v>27</v>
      </c>
      <c r="AV10" s="6" t="n">
        <v>678</v>
      </c>
      <c r="AW10" s="6" t="n">
        <v>42.375</v>
      </c>
    </row>
    <row r="11" customFormat="false" ht="15" hidden="false" customHeight="false" outlineLevel="0" collapsed="false">
      <c r="A11" s="6" t="s">
        <v>95</v>
      </c>
      <c r="B11" s="6" t="s">
        <v>30</v>
      </c>
      <c r="C11" s="6" t="n">
        <v>69.38</v>
      </c>
      <c r="D11" s="6" t="n">
        <v>197</v>
      </c>
      <c r="E11" s="6" t="n">
        <v>4.45</v>
      </c>
      <c r="F11" s="6" t="n">
        <v>1.10407512629918</v>
      </c>
      <c r="G11" s="6" t="n">
        <v>15</v>
      </c>
      <c r="H11" s="6" t="n">
        <v>-0.775073724160186</v>
      </c>
      <c r="I11" s="6" t="n">
        <v>39.5</v>
      </c>
      <c r="J11" s="6" t="n">
        <v>1.53495993897793</v>
      </c>
      <c r="K11" s="6" t="n">
        <v>120</v>
      </c>
      <c r="L11" s="6" t="n">
        <v>0.623181979003548</v>
      </c>
      <c r="M11" s="6" t="n">
        <v>3.95</v>
      </c>
      <c r="N11" s="6" t="n">
        <v>1.69557940623069</v>
      </c>
      <c r="O11" s="6" t="n">
        <v>6.69</v>
      </c>
      <c r="P11" s="6" t="n">
        <v>1.37798552047875</v>
      </c>
      <c r="Q11" s="6" t="n">
        <v>5.56070824682991</v>
      </c>
      <c r="R11" s="6" t="n">
        <v>0.926784707804985</v>
      </c>
      <c r="S11" s="6" t="n">
        <v>4</v>
      </c>
      <c r="T11" s="6" t="n">
        <v>106</v>
      </c>
      <c r="U11" s="6" t="n">
        <v>101</v>
      </c>
      <c r="V11" s="10"/>
      <c r="W11" s="6" t="n">
        <v>13</v>
      </c>
      <c r="X11" s="6" t="n">
        <v>93</v>
      </c>
      <c r="Y11" s="6" t="n">
        <v>0</v>
      </c>
      <c r="Z11" s="6" t="n">
        <v>96</v>
      </c>
      <c r="AA11" s="6" t="n">
        <v>189</v>
      </c>
      <c r="AB11" s="6" t="n">
        <v>14.5384615384615</v>
      </c>
      <c r="AC11" s="10"/>
      <c r="AD11" s="6" t="n">
        <v>13</v>
      </c>
      <c r="AE11" s="6" t="n">
        <v>143</v>
      </c>
      <c r="AF11" s="6" t="n">
        <v>0</v>
      </c>
      <c r="AG11" s="6" t="n">
        <v>124</v>
      </c>
      <c r="AH11" s="6" t="n">
        <v>267</v>
      </c>
      <c r="AI11" s="6" t="n">
        <v>20.5384615384615</v>
      </c>
      <c r="AJ11" s="10"/>
      <c r="AK11" s="6"/>
      <c r="AL11" s="6"/>
      <c r="AM11" s="6"/>
      <c r="AN11" s="6"/>
      <c r="AO11" s="6" t="n">
        <v>0</v>
      </c>
      <c r="AP11" s="6"/>
      <c r="AQ11" s="10"/>
      <c r="AR11" s="6" t="n">
        <v>11</v>
      </c>
      <c r="AS11" s="6" t="n">
        <v>590</v>
      </c>
      <c r="AT11" s="6" t="n">
        <v>0</v>
      </c>
      <c r="AU11" s="6" t="n">
        <v>28</v>
      </c>
      <c r="AV11" s="6" t="n">
        <v>618</v>
      </c>
      <c r="AW11" s="6" t="n">
        <v>56.1818181818182</v>
      </c>
    </row>
    <row r="12" customFormat="false" ht="15" hidden="false" customHeight="false" outlineLevel="0" collapsed="false">
      <c r="A12" s="6" t="s">
        <v>118</v>
      </c>
      <c r="B12" s="6" t="s">
        <v>30</v>
      </c>
      <c r="C12" s="6" t="n">
        <v>76</v>
      </c>
      <c r="D12" s="6" t="n">
        <v>206</v>
      </c>
      <c r="E12" s="6" t="n">
        <v>4.73</v>
      </c>
      <c r="F12" s="6" t="n">
        <v>0.128255299505257</v>
      </c>
      <c r="G12" s="6" t="n">
        <v>12</v>
      </c>
      <c r="H12" s="6" t="n">
        <v>-1.21566087594498</v>
      </c>
      <c r="I12" s="6"/>
      <c r="J12" s="6"/>
      <c r="K12" s="6"/>
      <c r="L12" s="6"/>
      <c r="M12" s="6"/>
      <c r="N12" s="6"/>
      <c r="O12" s="6"/>
      <c r="P12" s="6"/>
      <c r="Q12" s="6" t="n">
        <v>-1.08740557643972</v>
      </c>
      <c r="R12" s="6" t="n">
        <v>-0.54370278821986</v>
      </c>
      <c r="S12" s="6"/>
      <c r="T12" s="6"/>
      <c r="U12" s="6"/>
      <c r="V12" s="10"/>
      <c r="W12" s="6"/>
      <c r="X12" s="6"/>
      <c r="Y12" s="6"/>
      <c r="Z12" s="6"/>
      <c r="AA12" s="6" t="n">
        <v>0</v>
      </c>
      <c r="AB12" s="6"/>
      <c r="AC12" s="10"/>
      <c r="AD12" s="6"/>
      <c r="AE12" s="6"/>
      <c r="AF12" s="6"/>
      <c r="AG12" s="6"/>
      <c r="AH12" s="6" t="n">
        <v>0</v>
      </c>
      <c r="AI12" s="6"/>
      <c r="AJ12" s="10"/>
      <c r="AK12" s="6"/>
      <c r="AL12" s="6"/>
      <c r="AM12" s="6"/>
      <c r="AN12" s="6"/>
      <c r="AO12" s="6" t="n">
        <v>0</v>
      </c>
      <c r="AP12" s="6"/>
      <c r="AQ12" s="10"/>
      <c r="AR12" s="6"/>
      <c r="AS12" s="6"/>
      <c r="AT12" s="6"/>
      <c r="AU12" s="6"/>
      <c r="AV12" s="6" t="n">
        <v>0</v>
      </c>
      <c r="AW12" s="6"/>
    </row>
    <row r="13" customFormat="false" ht="15" hidden="false" customHeight="false" outlineLevel="0" collapsed="false">
      <c r="A13" s="6" t="s">
        <v>127</v>
      </c>
      <c r="B13" s="6" t="s">
        <v>30</v>
      </c>
      <c r="C13" s="6" t="n">
        <v>75.88</v>
      </c>
      <c r="D13" s="6" t="n">
        <v>223</v>
      </c>
      <c r="E13" s="6" t="n">
        <v>4.65</v>
      </c>
      <c r="F13" s="6" t="n">
        <v>0.407060964303521</v>
      </c>
      <c r="G13" s="6" t="n">
        <v>13</v>
      </c>
      <c r="H13" s="6" t="n">
        <v>-1.06879849201671</v>
      </c>
      <c r="I13" s="6" t="n">
        <v>27.5</v>
      </c>
      <c r="J13" s="6" t="n">
        <v>-1.16048242916086</v>
      </c>
      <c r="K13" s="6" t="n">
        <v>108</v>
      </c>
      <c r="L13" s="6" t="n">
        <v>-0.716424032142033</v>
      </c>
      <c r="M13" s="6" t="n">
        <v>4.2</v>
      </c>
      <c r="N13" s="6" t="n">
        <v>0.683077308246922</v>
      </c>
      <c r="O13" s="6" t="n">
        <v>6.89</v>
      </c>
      <c r="P13" s="6" t="n">
        <v>0.883541063478132</v>
      </c>
      <c r="Q13" s="6" t="n">
        <v>-0.972025617291034</v>
      </c>
      <c r="R13" s="6" t="n">
        <v>-0.162004269548506</v>
      </c>
      <c r="S13" s="6"/>
      <c r="T13" s="6"/>
      <c r="U13" s="6"/>
      <c r="V13" s="10"/>
      <c r="W13" s="6"/>
      <c r="X13" s="6"/>
      <c r="Y13" s="6"/>
      <c r="Z13" s="6"/>
      <c r="AA13" s="6" t="n">
        <v>0</v>
      </c>
      <c r="AB13" s="6"/>
      <c r="AC13" s="10"/>
      <c r="AD13" s="6"/>
      <c r="AE13" s="6"/>
      <c r="AF13" s="6"/>
      <c r="AG13" s="6"/>
      <c r="AH13" s="6" t="n">
        <v>0</v>
      </c>
      <c r="AI13" s="6"/>
      <c r="AJ13" s="10"/>
      <c r="AK13" s="6"/>
      <c r="AL13" s="6"/>
      <c r="AM13" s="6"/>
      <c r="AN13" s="6"/>
      <c r="AO13" s="6" t="n">
        <v>0</v>
      </c>
      <c r="AP13" s="6"/>
      <c r="AQ13" s="10"/>
      <c r="AR13" s="6"/>
      <c r="AS13" s="6"/>
      <c r="AT13" s="6"/>
      <c r="AU13" s="6"/>
      <c r="AV13" s="6" t="n">
        <v>0</v>
      </c>
      <c r="AW13" s="6"/>
    </row>
    <row r="14" customFormat="false" ht="15" hidden="false" customHeight="false" outlineLevel="0" collapsed="false">
      <c r="A14" s="6" t="s">
        <v>129</v>
      </c>
      <c r="B14" s="6" t="s">
        <v>30</v>
      </c>
      <c r="C14" s="6" t="n">
        <v>74.5</v>
      </c>
      <c r="D14" s="6" t="n">
        <v>215</v>
      </c>
      <c r="E14" s="6" t="n">
        <v>4.52</v>
      </c>
      <c r="F14" s="6" t="n">
        <v>0.860120169600701</v>
      </c>
      <c r="G14" s="6" t="n">
        <v>23</v>
      </c>
      <c r="H14" s="6" t="n">
        <v>0.399825347265927</v>
      </c>
      <c r="I14" s="6"/>
      <c r="J14" s="6"/>
      <c r="K14" s="6"/>
      <c r="L14" s="6"/>
      <c r="M14" s="6"/>
      <c r="N14" s="6"/>
      <c r="O14" s="6"/>
      <c r="P14" s="6"/>
      <c r="Q14" s="6" t="n">
        <v>1.25994551686663</v>
      </c>
      <c r="R14" s="6" t="n">
        <v>0.629972758433314</v>
      </c>
      <c r="S14" s="6" t="n">
        <v>2</v>
      </c>
      <c r="T14" s="6" t="n">
        <v>56</v>
      </c>
      <c r="U14" s="6" t="n">
        <v>55</v>
      </c>
      <c r="V14" s="10"/>
      <c r="W14" s="6" t="n">
        <v>8</v>
      </c>
      <c r="X14" s="6" t="n">
        <v>37</v>
      </c>
      <c r="Y14" s="6" t="n">
        <v>0</v>
      </c>
      <c r="Z14" s="6" t="n">
        <v>70</v>
      </c>
      <c r="AA14" s="6" t="n">
        <v>107</v>
      </c>
      <c r="AB14" s="6" t="n">
        <v>13.375</v>
      </c>
      <c r="AC14" s="10"/>
      <c r="AD14" s="6" t="n">
        <v>14</v>
      </c>
      <c r="AE14" s="6" t="n">
        <v>190</v>
      </c>
      <c r="AF14" s="6" t="n">
        <v>0</v>
      </c>
      <c r="AG14" s="6" t="n">
        <v>189</v>
      </c>
      <c r="AH14" s="6" t="n">
        <v>379</v>
      </c>
      <c r="AI14" s="6" t="n">
        <v>27.0714285714286</v>
      </c>
      <c r="AJ14" s="10"/>
      <c r="AK14" s="6" t="n">
        <v>12</v>
      </c>
      <c r="AL14" s="6" t="n">
        <v>217</v>
      </c>
      <c r="AM14" s="6" t="n">
        <v>0</v>
      </c>
      <c r="AN14" s="6" t="n">
        <v>194</v>
      </c>
      <c r="AO14" s="6" t="n">
        <v>411</v>
      </c>
      <c r="AP14" s="6" t="n">
        <v>34.25</v>
      </c>
      <c r="AQ14" s="10"/>
      <c r="AR14" s="6" t="n">
        <v>11</v>
      </c>
      <c r="AS14" s="6" t="n">
        <v>379</v>
      </c>
      <c r="AT14" s="6" t="n">
        <v>0</v>
      </c>
      <c r="AU14" s="6" t="n">
        <v>131</v>
      </c>
      <c r="AV14" s="6" t="n">
        <v>510</v>
      </c>
      <c r="AW14" s="6" t="n">
        <v>46.3636363636364</v>
      </c>
    </row>
    <row r="15" customFormat="false" ht="15" hidden="false" customHeight="false" outlineLevel="0" collapsed="false">
      <c r="A15" s="6" t="s">
        <v>136</v>
      </c>
      <c r="B15" s="6" t="s">
        <v>30</v>
      </c>
      <c r="C15" s="6" t="n">
        <v>71.38</v>
      </c>
      <c r="D15" s="6" t="n">
        <v>178</v>
      </c>
      <c r="E15" s="6" t="n">
        <v>4.51</v>
      </c>
      <c r="F15" s="6" t="n">
        <v>0.894970877700483</v>
      </c>
      <c r="G15" s="6"/>
      <c r="H15" s="6"/>
      <c r="I15" s="6" t="n">
        <v>33</v>
      </c>
      <c r="J15" s="6" t="n">
        <v>0.0749286562360849</v>
      </c>
      <c r="K15" s="6" t="n">
        <v>115</v>
      </c>
      <c r="L15" s="6" t="n">
        <v>0.0650128076928892</v>
      </c>
      <c r="M15" s="6" t="n">
        <v>4.22</v>
      </c>
      <c r="N15" s="6" t="n">
        <v>0.602077140408223</v>
      </c>
      <c r="O15" s="6" t="n">
        <v>7.16</v>
      </c>
      <c r="P15" s="6" t="n">
        <v>0.216041046527292</v>
      </c>
      <c r="Q15" s="6" t="n">
        <v>1.85303052856497</v>
      </c>
      <c r="R15" s="6" t="n">
        <v>0.370606105712994</v>
      </c>
      <c r="S15" s="6"/>
      <c r="T15" s="6"/>
      <c r="U15" s="6"/>
      <c r="V15" s="10"/>
      <c r="W15" s="6" t="n">
        <v>13</v>
      </c>
      <c r="X15" s="6" t="n">
        <v>307</v>
      </c>
      <c r="Y15" s="6" t="n">
        <v>0</v>
      </c>
      <c r="Z15" s="6" t="n">
        <v>84</v>
      </c>
      <c r="AA15" s="6" t="n">
        <v>391</v>
      </c>
      <c r="AB15" s="6" t="n">
        <v>30.0769230769231</v>
      </c>
      <c r="AC15" s="10"/>
      <c r="AD15" s="6" t="n">
        <v>14</v>
      </c>
      <c r="AE15" s="6" t="n">
        <v>753</v>
      </c>
      <c r="AF15" s="6" t="n">
        <v>0</v>
      </c>
      <c r="AG15" s="6" t="n">
        <v>0</v>
      </c>
      <c r="AH15" s="6" t="n">
        <v>753</v>
      </c>
      <c r="AI15" s="6" t="n">
        <v>53.7857142857143</v>
      </c>
      <c r="AJ15" s="10"/>
      <c r="AK15" s="6" t="n">
        <v>16</v>
      </c>
      <c r="AL15" s="6" t="n">
        <v>587</v>
      </c>
      <c r="AM15" s="6" t="n">
        <v>0</v>
      </c>
      <c r="AN15" s="6" t="n">
        <v>59</v>
      </c>
      <c r="AO15" s="6" t="n">
        <v>646</v>
      </c>
      <c r="AP15" s="6" t="n">
        <v>40.375</v>
      </c>
      <c r="AQ15" s="10"/>
      <c r="AR15" s="6"/>
      <c r="AS15" s="6"/>
      <c r="AT15" s="6"/>
      <c r="AU15" s="6"/>
      <c r="AV15" s="6" t="n">
        <v>0</v>
      </c>
      <c r="AW15" s="6"/>
    </row>
    <row r="16" customFormat="false" ht="15" hidden="false" customHeight="false" outlineLevel="0" collapsed="false">
      <c r="A16" s="6" t="s">
        <v>146</v>
      </c>
      <c r="B16" s="6" t="s">
        <v>30</v>
      </c>
      <c r="C16" s="6" t="n">
        <v>71</v>
      </c>
      <c r="D16" s="6" t="n">
        <v>184</v>
      </c>
      <c r="E16" s="6" t="n">
        <v>4.5</v>
      </c>
      <c r="F16" s="6" t="n">
        <v>0.929821585800265</v>
      </c>
      <c r="G16" s="6" t="n">
        <v>12</v>
      </c>
      <c r="H16" s="6" t="n">
        <v>-1.21566087594498</v>
      </c>
      <c r="I16" s="6" t="n">
        <v>40</v>
      </c>
      <c r="J16" s="6" t="n">
        <v>1.64727003765038</v>
      </c>
      <c r="K16" s="6" t="n">
        <v>120</v>
      </c>
      <c r="L16" s="6" t="n">
        <v>0.623181979003548</v>
      </c>
      <c r="M16" s="6" t="n">
        <v>3.9</v>
      </c>
      <c r="N16" s="6" t="n">
        <v>1.89807982582744</v>
      </c>
      <c r="O16" s="6" t="n">
        <v>6.53</v>
      </c>
      <c r="P16" s="6" t="n">
        <v>1.77354108607925</v>
      </c>
      <c r="Q16" s="6" t="n">
        <v>5.65623363841591</v>
      </c>
      <c r="R16" s="6" t="n">
        <v>0.942705606402651</v>
      </c>
      <c r="S16" s="6"/>
      <c r="T16" s="6"/>
      <c r="U16" s="6"/>
      <c r="V16" s="10"/>
      <c r="W16" s="6"/>
      <c r="X16" s="6"/>
      <c r="Y16" s="6"/>
      <c r="Z16" s="6"/>
      <c r="AA16" s="6" t="n">
        <v>0</v>
      </c>
      <c r="AB16" s="6"/>
      <c r="AC16" s="10"/>
      <c r="AD16" s="6"/>
      <c r="AE16" s="6"/>
      <c r="AF16" s="6"/>
      <c r="AG16" s="6"/>
      <c r="AH16" s="6" t="n">
        <v>0</v>
      </c>
      <c r="AI16" s="6"/>
      <c r="AJ16" s="10"/>
      <c r="AK16" s="6"/>
      <c r="AL16" s="6"/>
      <c r="AM16" s="6"/>
      <c r="AN16" s="6"/>
      <c r="AO16" s="6" t="n">
        <v>0</v>
      </c>
      <c r="AP16" s="6"/>
      <c r="AQ16" s="10"/>
      <c r="AR16" s="6"/>
      <c r="AS16" s="6"/>
      <c r="AT16" s="6"/>
      <c r="AU16" s="6"/>
      <c r="AV16" s="6" t="n">
        <v>0</v>
      </c>
      <c r="AW16" s="6"/>
    </row>
    <row r="17" customFormat="false" ht="15" hidden="false" customHeight="false" outlineLevel="0" collapsed="false">
      <c r="A17" s="6" t="s">
        <v>153</v>
      </c>
      <c r="B17" s="6" t="s">
        <v>30</v>
      </c>
      <c r="C17" s="6" t="n">
        <v>72.88</v>
      </c>
      <c r="D17" s="6" t="n">
        <v>212</v>
      </c>
      <c r="E17" s="6" t="n">
        <v>4.56</v>
      </c>
      <c r="F17" s="6" t="n">
        <v>0.720717337201569</v>
      </c>
      <c r="G17" s="6" t="n">
        <v>14</v>
      </c>
      <c r="H17" s="6" t="n">
        <v>-0.92193610808845</v>
      </c>
      <c r="I17" s="6" t="n">
        <v>39.5</v>
      </c>
      <c r="J17" s="6" t="n">
        <v>1.53495993897793</v>
      </c>
      <c r="K17" s="6" t="n">
        <v>123</v>
      </c>
      <c r="L17" s="6" t="n">
        <v>0.958083481789944</v>
      </c>
      <c r="M17" s="6" t="n">
        <v>4.3</v>
      </c>
      <c r="N17" s="6" t="n">
        <v>0.278076469053417</v>
      </c>
      <c r="O17" s="6" t="n">
        <v>6.82</v>
      </c>
      <c r="P17" s="6" t="n">
        <v>1.05659662342835</v>
      </c>
      <c r="Q17" s="6" t="n">
        <v>3.62649774236276</v>
      </c>
      <c r="R17" s="6" t="n">
        <v>0.604416290393793</v>
      </c>
      <c r="S17" s="6" t="n">
        <v>2</v>
      </c>
      <c r="T17" s="6" t="n">
        <v>53</v>
      </c>
      <c r="U17" s="6" t="n">
        <v>52</v>
      </c>
      <c r="V17" s="10"/>
      <c r="W17" s="6" t="n">
        <v>16</v>
      </c>
      <c r="X17" s="6" t="n">
        <v>738</v>
      </c>
      <c r="Y17" s="6" t="n">
        <v>0</v>
      </c>
      <c r="Z17" s="6" t="n">
        <v>48</v>
      </c>
      <c r="AA17" s="6" t="n">
        <v>786</v>
      </c>
      <c r="AB17" s="6" t="n">
        <v>49.125</v>
      </c>
      <c r="AC17" s="10"/>
      <c r="AD17" s="6" t="n">
        <v>13</v>
      </c>
      <c r="AE17" s="6" t="n">
        <v>762</v>
      </c>
      <c r="AF17" s="6" t="n">
        <v>0</v>
      </c>
      <c r="AG17" s="6" t="n">
        <v>1</v>
      </c>
      <c r="AH17" s="6" t="n">
        <v>763</v>
      </c>
      <c r="AI17" s="6" t="n">
        <v>58.6923076923077</v>
      </c>
      <c r="AJ17" s="10"/>
      <c r="AK17" s="6" t="n">
        <v>16</v>
      </c>
      <c r="AL17" s="6" t="n">
        <v>913</v>
      </c>
      <c r="AM17" s="6" t="n">
        <v>0</v>
      </c>
      <c r="AN17" s="6" t="n">
        <v>8</v>
      </c>
      <c r="AO17" s="6" t="n">
        <v>921</v>
      </c>
      <c r="AP17" s="6" t="n">
        <v>57.5625</v>
      </c>
      <c r="AQ17" s="10"/>
      <c r="AR17" s="6" t="n">
        <v>14</v>
      </c>
      <c r="AS17" s="6" t="n">
        <v>777</v>
      </c>
      <c r="AT17" s="6" t="n">
        <v>0</v>
      </c>
      <c r="AU17" s="6" t="n">
        <v>0</v>
      </c>
      <c r="AV17" s="6" t="n">
        <v>777</v>
      </c>
      <c r="AW17" s="6" t="n">
        <v>55.5</v>
      </c>
    </row>
    <row r="18" customFormat="false" ht="15" hidden="false" customHeight="false" outlineLevel="0" collapsed="false">
      <c r="A18" s="6" t="s">
        <v>169</v>
      </c>
      <c r="B18" s="6" t="s">
        <v>30</v>
      </c>
      <c r="C18" s="6" t="n">
        <v>74.88</v>
      </c>
      <c r="D18" s="6" t="n">
        <v>198</v>
      </c>
      <c r="E18" s="6" t="n">
        <v>4.55</v>
      </c>
      <c r="F18" s="6" t="n">
        <v>0.755568045301351</v>
      </c>
      <c r="G18" s="6"/>
      <c r="H18" s="6"/>
      <c r="I18" s="6" t="n">
        <v>37</v>
      </c>
      <c r="J18" s="6" t="n">
        <v>0.973409445615682</v>
      </c>
      <c r="K18" s="6" t="n">
        <v>123</v>
      </c>
      <c r="L18" s="6" t="n">
        <v>0.958083481789944</v>
      </c>
      <c r="M18" s="6" t="n">
        <v>4.01</v>
      </c>
      <c r="N18" s="6" t="n">
        <v>1.45257890271459</v>
      </c>
      <c r="O18" s="6" t="n">
        <v>6.89</v>
      </c>
      <c r="P18" s="6" t="n">
        <v>0.883541063478132</v>
      </c>
      <c r="Q18" s="6" t="n">
        <v>5.0231809388997</v>
      </c>
      <c r="R18" s="6" t="n">
        <v>1.00463618777994</v>
      </c>
      <c r="S18" s="6" t="n">
        <v>5</v>
      </c>
      <c r="T18" s="6" t="n">
        <v>146</v>
      </c>
      <c r="U18" s="6" t="n">
        <v>138</v>
      </c>
      <c r="V18" s="10"/>
      <c r="W18" s="6" t="n">
        <v>16</v>
      </c>
      <c r="X18" s="6" t="n">
        <v>148</v>
      </c>
      <c r="Y18" s="6" t="n">
        <v>0</v>
      </c>
      <c r="Z18" s="6" t="n">
        <v>0</v>
      </c>
      <c r="AA18" s="6" t="n">
        <v>148</v>
      </c>
      <c r="AB18" s="6" t="n">
        <v>9.25</v>
      </c>
      <c r="AC18" s="10"/>
      <c r="AD18" s="6" t="n">
        <v>14</v>
      </c>
      <c r="AE18" s="6" t="n">
        <v>276</v>
      </c>
      <c r="AF18" s="6" t="n">
        <v>0</v>
      </c>
      <c r="AG18" s="6" t="n">
        <v>28</v>
      </c>
      <c r="AH18" s="6" t="n">
        <v>304</v>
      </c>
      <c r="AI18" s="6" t="n">
        <v>21.7142857142857</v>
      </c>
      <c r="AJ18" s="10"/>
      <c r="AK18" s="6" t="n">
        <v>5</v>
      </c>
      <c r="AL18" s="6" t="n">
        <v>66</v>
      </c>
      <c r="AM18" s="6" t="n">
        <v>0</v>
      </c>
      <c r="AN18" s="6" t="n">
        <v>0</v>
      </c>
      <c r="AO18" s="6" t="n">
        <v>66</v>
      </c>
      <c r="AP18" s="6" t="n">
        <v>13.2</v>
      </c>
      <c r="AQ18" s="10"/>
      <c r="AR18" s="6"/>
      <c r="AS18" s="6"/>
      <c r="AT18" s="6"/>
      <c r="AU18" s="6"/>
      <c r="AV18" s="6" t="n">
        <v>0</v>
      </c>
      <c r="AW18" s="6"/>
    </row>
    <row r="19" customFormat="false" ht="15" hidden="false" customHeight="false" outlineLevel="0" collapsed="false">
      <c r="A19" s="6" t="s">
        <v>178</v>
      </c>
      <c r="B19" s="6" t="s">
        <v>30</v>
      </c>
      <c r="C19" s="6" t="n">
        <v>74.38</v>
      </c>
      <c r="D19" s="6" t="n">
        <v>221</v>
      </c>
      <c r="E19" s="6" t="n">
        <v>4.4</v>
      </c>
      <c r="F19" s="6" t="n">
        <v>1.27832866679809</v>
      </c>
      <c r="G19" s="6" t="n">
        <v>13</v>
      </c>
      <c r="H19" s="6" t="n">
        <v>-1.06879849201671</v>
      </c>
      <c r="I19" s="6" t="n">
        <v>39.5</v>
      </c>
      <c r="J19" s="6" t="n">
        <v>1.53495993897793</v>
      </c>
      <c r="K19" s="6" t="n">
        <v>132</v>
      </c>
      <c r="L19" s="6" t="n">
        <v>1.96278799014913</v>
      </c>
      <c r="M19" s="6" t="n">
        <v>4.3</v>
      </c>
      <c r="N19" s="6" t="n">
        <v>0.278076469053417</v>
      </c>
      <c r="O19" s="6" t="n">
        <v>7.02</v>
      </c>
      <c r="P19" s="6" t="n">
        <v>0.562152166427729</v>
      </c>
      <c r="Q19" s="6" t="n">
        <v>4.54750673938959</v>
      </c>
      <c r="R19" s="6" t="n">
        <v>0.757917789898264</v>
      </c>
      <c r="S19" s="6" t="n">
        <v>3</v>
      </c>
      <c r="T19" s="6" t="n">
        <v>90</v>
      </c>
      <c r="U19" s="6" t="n">
        <v>86</v>
      </c>
      <c r="V19" s="10"/>
      <c r="W19" s="6" t="n">
        <v>16</v>
      </c>
      <c r="X19" s="6" t="n">
        <v>411</v>
      </c>
      <c r="Y19" s="6" t="n">
        <v>0</v>
      </c>
      <c r="Z19" s="6" t="n">
        <v>193</v>
      </c>
      <c r="AA19" s="6" t="n">
        <v>604</v>
      </c>
      <c r="AB19" s="6" t="n">
        <v>37.75</v>
      </c>
      <c r="AC19" s="10"/>
      <c r="AD19" s="6" t="n">
        <v>16</v>
      </c>
      <c r="AE19" s="6" t="n">
        <v>830</v>
      </c>
      <c r="AF19" s="6" t="n">
        <v>0</v>
      </c>
      <c r="AG19" s="6" t="n">
        <v>36</v>
      </c>
      <c r="AH19" s="6" t="n">
        <v>866</v>
      </c>
      <c r="AI19" s="6" t="n">
        <v>54.125</v>
      </c>
      <c r="AJ19" s="10"/>
      <c r="AK19" s="6" t="n">
        <v>9</v>
      </c>
      <c r="AL19" s="6" t="n">
        <v>467</v>
      </c>
      <c r="AM19" s="6" t="n">
        <v>0</v>
      </c>
      <c r="AN19" s="6" t="n">
        <v>3</v>
      </c>
      <c r="AO19" s="6" t="n">
        <v>470</v>
      </c>
      <c r="AP19" s="6" t="n">
        <v>52.2222222222222</v>
      </c>
      <c r="AQ19" s="10"/>
      <c r="AR19" s="6" t="n">
        <v>12</v>
      </c>
      <c r="AS19" s="6" t="n">
        <v>613</v>
      </c>
      <c r="AT19" s="6" t="n">
        <v>0</v>
      </c>
      <c r="AU19" s="6" t="n">
        <v>5</v>
      </c>
      <c r="AV19" s="6" t="n">
        <v>618</v>
      </c>
      <c r="AW19" s="6" t="n">
        <v>51.5</v>
      </c>
    </row>
    <row r="20" customFormat="false" ht="15" hidden="false" customHeight="false" outlineLevel="0" collapsed="false">
      <c r="A20" s="6" t="s">
        <v>180</v>
      </c>
      <c r="B20" s="6" t="s">
        <v>30</v>
      </c>
      <c r="C20" s="6" t="n">
        <v>67.75</v>
      </c>
      <c r="D20" s="6" t="n">
        <v>173</v>
      </c>
      <c r="E20" s="6" t="n">
        <v>4.26</v>
      </c>
      <c r="F20" s="6" t="n">
        <v>1.76623858019506</v>
      </c>
      <c r="G20" s="6" t="n">
        <v>20</v>
      </c>
      <c r="H20" s="6" t="n">
        <v>-0.0407618045188654</v>
      </c>
      <c r="I20" s="6" t="n">
        <v>38</v>
      </c>
      <c r="J20" s="6" t="n">
        <v>1.19802964296058</v>
      </c>
      <c r="K20" s="6" t="n">
        <v>122</v>
      </c>
      <c r="L20" s="6" t="n">
        <v>0.846449647527812</v>
      </c>
      <c r="M20" s="6" t="n">
        <v>4.06</v>
      </c>
      <c r="N20" s="6" t="n">
        <v>1.25007848311783</v>
      </c>
      <c r="O20" s="6" t="n">
        <v>6.86</v>
      </c>
      <c r="P20" s="6" t="n">
        <v>0.957707732028224</v>
      </c>
      <c r="Q20" s="6" t="n">
        <v>5.97774228131064</v>
      </c>
      <c r="R20" s="6" t="n">
        <v>0.99629038021844</v>
      </c>
      <c r="S20" s="6" t="n">
        <v>3</v>
      </c>
      <c r="T20" s="6" t="n">
        <v>97</v>
      </c>
      <c r="U20" s="6" t="n">
        <v>93</v>
      </c>
      <c r="V20" s="10"/>
      <c r="W20" s="6" t="n">
        <v>12</v>
      </c>
      <c r="X20" s="6" t="n">
        <v>50</v>
      </c>
      <c r="Y20" s="6" t="n">
        <v>0</v>
      </c>
      <c r="Z20" s="6" t="n">
        <v>52</v>
      </c>
      <c r="AA20" s="6" t="n">
        <v>102</v>
      </c>
      <c r="AB20" s="6" t="n">
        <v>8.5</v>
      </c>
      <c r="AC20" s="10"/>
      <c r="AD20" s="6" t="n">
        <v>8</v>
      </c>
      <c r="AE20" s="6" t="n">
        <v>3</v>
      </c>
      <c r="AF20" s="6" t="n">
        <v>0</v>
      </c>
      <c r="AG20" s="6" t="n">
        <v>38</v>
      </c>
      <c r="AH20" s="6" t="n">
        <v>41</v>
      </c>
      <c r="AI20" s="6" t="n">
        <v>5.125</v>
      </c>
      <c r="AJ20" s="10"/>
      <c r="AK20" s="6"/>
      <c r="AL20" s="6"/>
      <c r="AM20" s="6"/>
      <c r="AN20" s="6"/>
      <c r="AO20" s="6" t="n">
        <v>0</v>
      </c>
      <c r="AP20" s="6"/>
      <c r="AQ20" s="10"/>
      <c r="AR20" s="6"/>
      <c r="AS20" s="6"/>
      <c r="AT20" s="6"/>
      <c r="AU20" s="6"/>
      <c r="AV20" s="6" t="n">
        <v>0</v>
      </c>
      <c r="AW20" s="6"/>
    </row>
    <row r="21" customFormat="false" ht="15" hidden="false" customHeight="false" outlineLevel="0" collapsed="false">
      <c r="A21" s="6" t="s">
        <v>203</v>
      </c>
      <c r="B21" s="6" t="s">
        <v>30</v>
      </c>
      <c r="C21" s="6" t="n">
        <v>70.38</v>
      </c>
      <c r="D21" s="6" t="n">
        <v>188</v>
      </c>
      <c r="E21" s="6" t="n">
        <v>4.58</v>
      </c>
      <c r="F21" s="6" t="n">
        <v>0.651015921002002</v>
      </c>
      <c r="G21" s="6" t="n">
        <v>16</v>
      </c>
      <c r="H21" s="6" t="n">
        <v>-0.628211340231922</v>
      </c>
      <c r="I21" s="6" t="n">
        <v>31</v>
      </c>
      <c r="J21" s="6" t="n">
        <v>-0.374311738453714</v>
      </c>
      <c r="K21" s="6" t="n">
        <v>114</v>
      </c>
      <c r="L21" s="6" t="n">
        <v>-0.0466210265692426</v>
      </c>
      <c r="M21" s="6" t="n">
        <v>3.94</v>
      </c>
      <c r="N21" s="6" t="n">
        <v>1.73607949015004</v>
      </c>
      <c r="O21" s="6" t="n">
        <v>6.74</v>
      </c>
      <c r="P21" s="6" t="n">
        <v>1.2543744062286</v>
      </c>
      <c r="Q21" s="6" t="n">
        <v>2.59232571212576</v>
      </c>
      <c r="R21" s="6" t="n">
        <v>0.432054285354293</v>
      </c>
      <c r="S21" s="6"/>
      <c r="T21" s="6"/>
      <c r="U21" s="6"/>
      <c r="V21" s="10"/>
      <c r="W21" s="6" t="n">
        <v>12</v>
      </c>
      <c r="X21" s="6" t="n">
        <v>18</v>
      </c>
      <c r="Y21" s="6" t="n">
        <v>0</v>
      </c>
      <c r="Z21" s="6" t="n">
        <v>75</v>
      </c>
      <c r="AA21" s="6" t="n">
        <v>93</v>
      </c>
      <c r="AB21" s="6" t="n">
        <v>7.75</v>
      </c>
      <c r="AC21" s="10"/>
      <c r="AD21" s="6"/>
      <c r="AE21" s="6"/>
      <c r="AF21" s="6"/>
      <c r="AG21" s="6"/>
      <c r="AH21" s="6" t="n">
        <v>0</v>
      </c>
      <c r="AI21" s="6"/>
      <c r="AJ21" s="10"/>
      <c r="AK21" s="6" t="n">
        <v>9</v>
      </c>
      <c r="AL21" s="6" t="n">
        <v>46</v>
      </c>
      <c r="AM21" s="6" t="n">
        <v>0</v>
      </c>
      <c r="AN21" s="6" t="n">
        <v>81</v>
      </c>
      <c r="AO21" s="6" t="n">
        <v>127</v>
      </c>
      <c r="AP21" s="6" t="n">
        <v>14.1111111111111</v>
      </c>
      <c r="AQ21" s="10"/>
      <c r="AR21" s="6"/>
      <c r="AS21" s="6"/>
      <c r="AT21" s="6"/>
      <c r="AU21" s="6"/>
      <c r="AV21" s="6" t="n">
        <v>0</v>
      </c>
      <c r="AW21" s="6"/>
    </row>
    <row r="22" customFormat="false" ht="15" hidden="false" customHeight="false" outlineLevel="0" collapsed="false">
      <c r="A22" s="6" t="s">
        <v>219</v>
      </c>
      <c r="B22" s="6" t="s">
        <v>30</v>
      </c>
      <c r="C22" s="6" t="n">
        <v>68.88</v>
      </c>
      <c r="D22" s="6" t="n">
        <v>165</v>
      </c>
      <c r="E22" s="6" t="n">
        <v>4.44</v>
      </c>
      <c r="F22" s="6" t="n">
        <v>1.13892583439896</v>
      </c>
      <c r="G22" s="6"/>
      <c r="H22" s="6"/>
      <c r="I22" s="6" t="n">
        <v>34</v>
      </c>
      <c r="J22" s="6" t="n">
        <v>0.299548853580984</v>
      </c>
      <c r="K22" s="6" t="n">
        <v>122</v>
      </c>
      <c r="L22" s="6" t="n">
        <v>0.846449647527812</v>
      </c>
      <c r="M22" s="6"/>
      <c r="N22" s="6"/>
      <c r="O22" s="6"/>
      <c r="P22" s="6"/>
      <c r="Q22" s="6" t="n">
        <v>2.28492433550776</v>
      </c>
      <c r="R22" s="6" t="n">
        <v>0.761641445169252</v>
      </c>
      <c r="S22" s="6" t="n">
        <v>4</v>
      </c>
      <c r="T22" s="6" t="n">
        <v>104</v>
      </c>
      <c r="U22" s="6" t="n">
        <v>100</v>
      </c>
      <c r="V22" s="10"/>
      <c r="W22" s="6" t="n">
        <v>15</v>
      </c>
      <c r="X22" s="6" t="n">
        <v>7</v>
      </c>
      <c r="Y22" s="6" t="n">
        <v>0</v>
      </c>
      <c r="Z22" s="6" t="n">
        <v>50</v>
      </c>
      <c r="AA22" s="6" t="n">
        <v>57</v>
      </c>
      <c r="AB22" s="6" t="n">
        <v>3.8</v>
      </c>
      <c r="AC22" s="10"/>
      <c r="AD22" s="6"/>
      <c r="AE22" s="6"/>
      <c r="AF22" s="6"/>
      <c r="AG22" s="6"/>
      <c r="AH22" s="6" t="n">
        <v>0</v>
      </c>
      <c r="AI22" s="6"/>
      <c r="AJ22" s="10"/>
      <c r="AK22" s="6"/>
      <c r="AL22" s="6"/>
      <c r="AM22" s="6"/>
      <c r="AN22" s="6"/>
      <c r="AO22" s="6" t="n">
        <v>0</v>
      </c>
      <c r="AP22" s="6"/>
      <c r="AQ22" s="10"/>
      <c r="AR22" s="6"/>
      <c r="AS22" s="6"/>
      <c r="AT22" s="6"/>
      <c r="AU22" s="6"/>
      <c r="AV22" s="6" t="n">
        <v>0</v>
      </c>
      <c r="AW22" s="6"/>
    </row>
    <row r="23" customFormat="false" ht="15" hidden="false" customHeight="false" outlineLevel="0" collapsed="false">
      <c r="A23" s="6" t="s">
        <v>225</v>
      </c>
      <c r="B23" s="6" t="s">
        <v>30</v>
      </c>
      <c r="C23" s="6" t="n">
        <v>73</v>
      </c>
      <c r="D23" s="6" t="n">
        <v>195</v>
      </c>
      <c r="E23" s="6" t="n">
        <v>4.5</v>
      </c>
      <c r="F23" s="6" t="n">
        <v>0.929821585800265</v>
      </c>
      <c r="G23" s="6" t="n">
        <v>4</v>
      </c>
      <c r="H23" s="6" t="n">
        <v>-2.39055994737109</v>
      </c>
      <c r="I23" s="6" t="n">
        <v>30.5</v>
      </c>
      <c r="J23" s="6" t="n">
        <v>-0.486621837126164</v>
      </c>
      <c r="K23" s="6" t="n">
        <v>116</v>
      </c>
      <c r="L23" s="6" t="n">
        <v>0.176646641955021</v>
      </c>
      <c r="M23" s="6" t="n">
        <v>4.08</v>
      </c>
      <c r="N23" s="6" t="n">
        <v>1.16907831527913</v>
      </c>
      <c r="O23" s="6" t="n">
        <v>6.8</v>
      </c>
      <c r="P23" s="6" t="n">
        <v>1.10604106912841</v>
      </c>
      <c r="Q23" s="6" t="n">
        <v>0.504405827665573</v>
      </c>
      <c r="R23" s="6" t="n">
        <v>0.0840676379442622</v>
      </c>
      <c r="S23" s="6" t="n">
        <v>5</v>
      </c>
      <c r="T23" s="6" t="n">
        <v>176</v>
      </c>
      <c r="U23" s="6" t="n">
        <v>159</v>
      </c>
      <c r="V23" s="10"/>
      <c r="W23" s="6"/>
      <c r="X23" s="6"/>
      <c r="Y23" s="6"/>
      <c r="Z23" s="6"/>
      <c r="AA23" s="6" t="n">
        <v>0</v>
      </c>
      <c r="AB23" s="6"/>
      <c r="AC23" s="10"/>
      <c r="AD23" s="6" t="n">
        <v>9</v>
      </c>
      <c r="AE23" s="6" t="n">
        <v>99</v>
      </c>
      <c r="AF23" s="6" t="n">
        <v>0</v>
      </c>
      <c r="AG23" s="6" t="n">
        <v>19</v>
      </c>
      <c r="AH23" s="6" t="n">
        <v>118</v>
      </c>
      <c r="AI23" s="6" t="n">
        <v>13.1111111111111</v>
      </c>
      <c r="AJ23" s="10"/>
      <c r="AK23" s="6" t="n">
        <v>5</v>
      </c>
      <c r="AL23" s="6" t="n">
        <v>24</v>
      </c>
      <c r="AM23" s="6" t="n">
        <v>0</v>
      </c>
      <c r="AN23" s="6" t="n">
        <v>38</v>
      </c>
      <c r="AO23" s="6" t="n">
        <v>62</v>
      </c>
      <c r="AP23" s="6" t="n">
        <v>12.4</v>
      </c>
      <c r="AQ23" s="10"/>
      <c r="AR23" s="6" t="n">
        <v>7</v>
      </c>
      <c r="AS23" s="6" t="n">
        <v>117</v>
      </c>
      <c r="AT23" s="6" t="n">
        <v>0</v>
      </c>
      <c r="AU23" s="6" t="n">
        <v>91</v>
      </c>
      <c r="AV23" s="6" t="n">
        <v>208</v>
      </c>
      <c r="AW23" s="6" t="n">
        <v>29.7142857142857</v>
      </c>
    </row>
    <row r="24" customFormat="false" ht="15" hidden="false" customHeight="false" outlineLevel="0" collapsed="false">
      <c r="A24" s="6" t="s">
        <v>226</v>
      </c>
      <c r="B24" s="6" t="s">
        <v>30</v>
      </c>
      <c r="C24" s="6" t="n">
        <v>71.5</v>
      </c>
      <c r="D24" s="6" t="n">
        <v>205</v>
      </c>
      <c r="E24" s="6" t="n">
        <v>4.65</v>
      </c>
      <c r="F24" s="6" t="n">
        <v>0.407060964303521</v>
      </c>
      <c r="G24" s="6" t="n">
        <v>12</v>
      </c>
      <c r="H24" s="6" t="n">
        <v>-1.21566087594498</v>
      </c>
      <c r="I24" s="6" t="n">
        <v>28.5</v>
      </c>
      <c r="J24" s="6" t="n">
        <v>-0.935862231815962</v>
      </c>
      <c r="K24" s="6" t="n">
        <v>110</v>
      </c>
      <c r="L24" s="6" t="n">
        <v>-0.49315636361777</v>
      </c>
      <c r="M24" s="6"/>
      <c r="N24" s="6"/>
      <c r="O24" s="6"/>
      <c r="P24" s="6"/>
      <c r="Q24" s="6" t="n">
        <v>-2.23761850707519</v>
      </c>
      <c r="R24" s="6" t="n">
        <v>-0.559404626768797</v>
      </c>
      <c r="S24" s="6" t="n">
        <v>2</v>
      </c>
      <c r="T24" s="6" t="n">
        <v>63</v>
      </c>
      <c r="U24" s="6" t="n">
        <v>62</v>
      </c>
      <c r="V24" s="10"/>
      <c r="W24" s="6" t="n">
        <v>16</v>
      </c>
      <c r="X24" s="6" t="n">
        <v>683</v>
      </c>
      <c r="Y24" s="6" t="n">
        <v>0</v>
      </c>
      <c r="Z24" s="6" t="n">
        <v>165</v>
      </c>
      <c r="AA24" s="6" t="n">
        <v>848</v>
      </c>
      <c r="AB24" s="6" t="n">
        <v>53</v>
      </c>
      <c r="AC24" s="10"/>
      <c r="AD24" s="6" t="n">
        <v>16</v>
      </c>
      <c r="AE24" s="6" t="n">
        <v>867</v>
      </c>
      <c r="AF24" s="6" t="n">
        <v>0</v>
      </c>
      <c r="AG24" s="6" t="n">
        <v>111</v>
      </c>
      <c r="AH24" s="6" t="n">
        <v>978</v>
      </c>
      <c r="AI24" s="6" t="n">
        <v>61.125</v>
      </c>
      <c r="AJ24" s="10"/>
      <c r="AK24" s="6" t="n">
        <v>16</v>
      </c>
      <c r="AL24" s="6" t="n">
        <v>892</v>
      </c>
      <c r="AM24" s="6" t="n">
        <v>0</v>
      </c>
      <c r="AN24" s="6" t="n">
        <v>51</v>
      </c>
      <c r="AO24" s="6" t="n">
        <v>943</v>
      </c>
      <c r="AP24" s="6" t="n">
        <v>58.9375</v>
      </c>
      <c r="AQ24" s="10"/>
      <c r="AR24" s="6" t="n">
        <v>16</v>
      </c>
      <c r="AS24" s="6" t="n">
        <v>929</v>
      </c>
      <c r="AT24" s="6" t="n">
        <v>0</v>
      </c>
      <c r="AU24" s="6" t="n">
        <v>40</v>
      </c>
      <c r="AV24" s="6" t="n">
        <v>969</v>
      </c>
      <c r="AW24" s="6" t="n">
        <v>60.5625</v>
      </c>
    </row>
    <row r="25" customFormat="false" ht="15" hidden="false" customHeight="false" outlineLevel="0" collapsed="false">
      <c r="A25" s="6" t="s">
        <v>233</v>
      </c>
      <c r="B25" s="6" t="s">
        <v>30</v>
      </c>
      <c r="C25" s="6" t="n">
        <v>74.88</v>
      </c>
      <c r="D25" s="6" t="n">
        <v>219</v>
      </c>
      <c r="E25" s="6" t="n">
        <v>4.42</v>
      </c>
      <c r="F25" s="6" t="n">
        <v>1.20862725059853</v>
      </c>
      <c r="G25" s="6" t="n">
        <v>20</v>
      </c>
      <c r="H25" s="6" t="n">
        <v>-0.0407618045188654</v>
      </c>
      <c r="I25" s="6" t="n">
        <v>37.5</v>
      </c>
      <c r="J25" s="6" t="n">
        <v>1.08571954428813</v>
      </c>
      <c r="K25" s="6" t="n">
        <v>123</v>
      </c>
      <c r="L25" s="6" t="n">
        <v>0.958083481789944</v>
      </c>
      <c r="M25" s="6" t="n">
        <v>3.98</v>
      </c>
      <c r="N25" s="6" t="n">
        <v>1.57407915447264</v>
      </c>
      <c r="O25" s="6" t="n">
        <v>6.64</v>
      </c>
      <c r="P25" s="6" t="n">
        <v>1.50159663472891</v>
      </c>
      <c r="Q25" s="6" t="n">
        <v>6.28734426135929</v>
      </c>
      <c r="R25" s="6" t="n">
        <v>1.04789071022655</v>
      </c>
      <c r="S25" s="6" t="n">
        <v>7</v>
      </c>
      <c r="T25" s="6" t="n">
        <v>236</v>
      </c>
      <c r="U25" s="6" t="n">
        <v>192</v>
      </c>
      <c r="V25" s="10"/>
      <c r="W25" s="6" t="n">
        <v>3</v>
      </c>
      <c r="X25" s="6" t="n">
        <v>15</v>
      </c>
      <c r="Y25" s="6" t="n">
        <v>0</v>
      </c>
      <c r="Z25" s="6" t="n">
        <v>15</v>
      </c>
      <c r="AA25" s="6" t="n">
        <v>30</v>
      </c>
      <c r="AB25" s="6" t="n">
        <v>10</v>
      </c>
      <c r="AC25" s="10"/>
      <c r="AD25" s="6" t="n">
        <v>16</v>
      </c>
      <c r="AE25" s="6" t="n">
        <v>131</v>
      </c>
      <c r="AF25" s="6" t="n">
        <v>0</v>
      </c>
      <c r="AG25" s="6" t="n">
        <v>288</v>
      </c>
      <c r="AH25" s="6" t="n">
        <v>419</v>
      </c>
      <c r="AI25" s="6" t="n">
        <v>26.1875</v>
      </c>
      <c r="AJ25" s="10"/>
      <c r="AK25" s="6" t="n">
        <v>16</v>
      </c>
      <c r="AL25" s="6" t="n">
        <v>233</v>
      </c>
      <c r="AM25" s="6" t="n">
        <v>0</v>
      </c>
      <c r="AN25" s="6" t="n">
        <v>272</v>
      </c>
      <c r="AO25" s="6" t="n">
        <v>505</v>
      </c>
      <c r="AP25" s="6" t="n">
        <v>31.5625</v>
      </c>
      <c r="AQ25" s="10"/>
      <c r="AR25" s="6" t="n">
        <v>16</v>
      </c>
      <c r="AS25" s="6" t="n">
        <v>50</v>
      </c>
      <c r="AT25" s="6" t="n">
        <v>0</v>
      </c>
      <c r="AU25" s="6" t="n">
        <v>247</v>
      </c>
      <c r="AV25" s="6" t="n">
        <v>297</v>
      </c>
      <c r="AW25" s="6" t="n">
        <v>18.5625</v>
      </c>
    </row>
    <row r="26" customFormat="false" ht="15" hidden="false" customHeight="false" outlineLevel="0" collapsed="false">
      <c r="A26" s="6" t="s">
        <v>242</v>
      </c>
      <c r="B26" s="6" t="s">
        <v>30</v>
      </c>
      <c r="C26" s="6" t="n">
        <v>67.5</v>
      </c>
      <c r="D26" s="6" t="n">
        <v>185</v>
      </c>
      <c r="E26" s="6" t="n">
        <v>4.49</v>
      </c>
      <c r="F26" s="6" t="n">
        <v>0.964672293900048</v>
      </c>
      <c r="G26" s="6" t="n">
        <v>15</v>
      </c>
      <c r="H26" s="6" t="n">
        <v>-0.775073724160186</v>
      </c>
      <c r="I26" s="6"/>
      <c r="J26" s="6"/>
      <c r="K26" s="6"/>
      <c r="L26" s="6"/>
      <c r="M26" s="6"/>
      <c r="N26" s="6"/>
      <c r="O26" s="6"/>
      <c r="P26" s="6"/>
      <c r="Q26" s="6" t="n">
        <v>0.189598569739862</v>
      </c>
      <c r="R26" s="6" t="n">
        <v>0.0947992848699309</v>
      </c>
      <c r="S26" s="6" t="n">
        <v>7</v>
      </c>
      <c r="T26" s="6" t="n">
        <v>244</v>
      </c>
      <c r="U26" s="6" t="n">
        <v>196</v>
      </c>
      <c r="V26" s="10"/>
      <c r="W26" s="6"/>
      <c r="X26" s="6"/>
      <c r="Y26" s="6"/>
      <c r="Z26" s="6"/>
      <c r="AA26" s="6" t="n">
        <v>0</v>
      </c>
      <c r="AB26" s="6"/>
      <c r="AC26" s="10"/>
      <c r="AD26" s="6"/>
      <c r="AE26" s="6"/>
      <c r="AF26" s="6"/>
      <c r="AG26" s="6"/>
      <c r="AH26" s="6" t="n">
        <v>0</v>
      </c>
      <c r="AI26" s="6"/>
      <c r="AJ26" s="10"/>
      <c r="AK26" s="6"/>
      <c r="AL26" s="6"/>
      <c r="AM26" s="6"/>
      <c r="AN26" s="6"/>
      <c r="AO26" s="6" t="n">
        <v>0</v>
      </c>
      <c r="AP26" s="6"/>
      <c r="AQ26" s="10"/>
      <c r="AR26" s="6"/>
      <c r="AS26" s="6"/>
      <c r="AT26" s="6"/>
      <c r="AU26" s="6"/>
      <c r="AV26" s="6" t="n">
        <v>0</v>
      </c>
      <c r="AW26" s="6"/>
    </row>
    <row r="27" customFormat="false" ht="15" hidden="false" customHeight="false" outlineLevel="0" collapsed="false">
      <c r="A27" s="6" t="s">
        <v>256</v>
      </c>
      <c r="B27" s="6" t="s">
        <v>30</v>
      </c>
      <c r="C27" s="6" t="n">
        <v>70</v>
      </c>
      <c r="D27" s="6" t="n">
        <v>179</v>
      </c>
      <c r="E27" s="6" t="n">
        <v>4.34</v>
      </c>
      <c r="F27" s="6" t="n">
        <v>1.48743291539679</v>
      </c>
      <c r="G27" s="6"/>
      <c r="H27" s="6"/>
      <c r="I27" s="6" t="n">
        <v>36.5</v>
      </c>
      <c r="J27" s="6" t="n">
        <v>0.861099346943233</v>
      </c>
      <c r="K27" s="6" t="n">
        <v>117</v>
      </c>
      <c r="L27" s="6" t="n">
        <v>0.288280476217153</v>
      </c>
      <c r="M27" s="6" t="n">
        <v>4.12</v>
      </c>
      <c r="N27" s="6" t="n">
        <v>1.00707797960173</v>
      </c>
      <c r="O27" s="6" t="n">
        <v>6.91</v>
      </c>
      <c r="P27" s="6" t="n">
        <v>0.834096617778069</v>
      </c>
      <c r="Q27" s="6" t="n">
        <v>4.47798733593698</v>
      </c>
      <c r="R27" s="6" t="n">
        <v>0.895597467187395</v>
      </c>
      <c r="S27" s="6" t="n">
        <v>3</v>
      </c>
      <c r="T27" s="6" t="n">
        <v>91</v>
      </c>
      <c r="U27" s="6" t="n">
        <v>87</v>
      </c>
      <c r="V27" s="10"/>
      <c r="W27" s="6" t="n">
        <v>16</v>
      </c>
      <c r="X27" s="6" t="n">
        <v>657</v>
      </c>
      <c r="Y27" s="6" t="n">
        <v>0</v>
      </c>
      <c r="Z27" s="6" t="n">
        <v>0</v>
      </c>
      <c r="AA27" s="6" t="n">
        <v>657</v>
      </c>
      <c r="AB27" s="6" t="n">
        <v>41.0625</v>
      </c>
      <c r="AC27" s="10"/>
      <c r="AD27" s="6" t="n">
        <v>15</v>
      </c>
      <c r="AE27" s="6" t="n">
        <v>826</v>
      </c>
      <c r="AF27" s="6" t="n">
        <v>0</v>
      </c>
      <c r="AG27" s="6" t="n">
        <v>0</v>
      </c>
      <c r="AH27" s="6" t="n">
        <v>826</v>
      </c>
      <c r="AI27" s="6" t="n">
        <v>55.0666666666667</v>
      </c>
      <c r="AJ27" s="10"/>
      <c r="AK27" s="6" t="n">
        <v>15</v>
      </c>
      <c r="AL27" s="6" t="n">
        <v>596</v>
      </c>
      <c r="AM27" s="6" t="n">
        <v>0</v>
      </c>
      <c r="AN27" s="6" t="n">
        <v>36</v>
      </c>
      <c r="AO27" s="6" t="n">
        <v>632</v>
      </c>
      <c r="AP27" s="6" t="n">
        <v>42.1333333333333</v>
      </c>
      <c r="AQ27" s="10"/>
      <c r="AR27" s="6" t="n">
        <v>10</v>
      </c>
      <c r="AS27" s="6" t="n">
        <v>491</v>
      </c>
      <c r="AT27" s="6" t="n">
        <v>0</v>
      </c>
      <c r="AU27" s="6" t="n">
        <v>0</v>
      </c>
      <c r="AV27" s="6" t="n">
        <v>491</v>
      </c>
      <c r="AW27" s="6" t="n">
        <v>49.1</v>
      </c>
    </row>
    <row r="28" customFormat="false" ht="15" hidden="false" customHeight="false" outlineLevel="0" collapsed="false">
      <c r="A28" s="6" t="s">
        <v>268</v>
      </c>
      <c r="B28" s="6" t="s">
        <v>30</v>
      </c>
      <c r="C28" s="6" t="n">
        <v>75.13</v>
      </c>
      <c r="D28" s="6" t="n">
        <v>212</v>
      </c>
      <c r="E28" s="6" t="n">
        <v>4.46</v>
      </c>
      <c r="F28" s="6" t="n">
        <v>1.0692244181994</v>
      </c>
      <c r="G28" s="6" t="n">
        <v>21</v>
      </c>
      <c r="H28" s="6" t="n">
        <v>0.106100579409399</v>
      </c>
      <c r="I28" s="6" t="n">
        <v>35.5</v>
      </c>
      <c r="J28" s="6" t="n">
        <v>0.636479149598333</v>
      </c>
      <c r="K28" s="6" t="n">
        <v>120</v>
      </c>
      <c r="L28" s="6" t="n">
        <v>0.623181979003548</v>
      </c>
      <c r="M28" s="6" t="n">
        <v>4.18</v>
      </c>
      <c r="N28" s="6" t="n">
        <v>0.764077476085626</v>
      </c>
      <c r="O28" s="6" t="n">
        <v>6.95</v>
      </c>
      <c r="P28" s="6" t="n">
        <v>0.735207726377945</v>
      </c>
      <c r="Q28" s="6" t="n">
        <v>3.93427132867425</v>
      </c>
      <c r="R28" s="6" t="n">
        <v>0.655711888112375</v>
      </c>
      <c r="S28" s="6" t="n">
        <v>2</v>
      </c>
      <c r="T28" s="6" t="n">
        <v>42</v>
      </c>
      <c r="U28" s="6" t="n">
        <v>41</v>
      </c>
      <c r="V28" s="10"/>
      <c r="W28" s="6" t="n">
        <v>16</v>
      </c>
      <c r="X28" s="6" t="n">
        <v>765</v>
      </c>
      <c r="Y28" s="6" t="n">
        <v>0</v>
      </c>
      <c r="Z28" s="6" t="n">
        <v>5</v>
      </c>
      <c r="AA28" s="6" t="n">
        <v>770</v>
      </c>
      <c r="AB28" s="6" t="n">
        <v>48.125</v>
      </c>
      <c r="AC28" s="10"/>
      <c r="AD28" s="6" t="n">
        <v>16</v>
      </c>
      <c r="AE28" s="6" t="n">
        <v>919</v>
      </c>
      <c r="AF28" s="6" t="n">
        <v>0</v>
      </c>
      <c r="AG28" s="6" t="n">
        <v>1</v>
      </c>
      <c r="AH28" s="6" t="n">
        <v>920</v>
      </c>
      <c r="AI28" s="6" t="n">
        <v>57.5</v>
      </c>
      <c r="AJ28" s="10"/>
      <c r="AK28" s="6" t="n">
        <v>14</v>
      </c>
      <c r="AL28" s="6" t="n">
        <v>843</v>
      </c>
      <c r="AM28" s="6" t="n">
        <v>0</v>
      </c>
      <c r="AN28" s="6" t="n">
        <v>2</v>
      </c>
      <c r="AO28" s="6" t="n">
        <v>845</v>
      </c>
      <c r="AP28" s="6" t="n">
        <v>60.3571428571429</v>
      </c>
      <c r="AQ28" s="10"/>
      <c r="AR28" s="6" t="n">
        <v>10</v>
      </c>
      <c r="AS28" s="6" t="n">
        <v>508</v>
      </c>
      <c r="AT28" s="6" t="n">
        <v>0</v>
      </c>
      <c r="AU28" s="6" t="n">
        <v>1</v>
      </c>
      <c r="AV28" s="6" t="n">
        <v>509</v>
      </c>
      <c r="AW28" s="6" t="n">
        <v>50.9</v>
      </c>
    </row>
    <row r="29" customFormat="false" ht="15" hidden="false" customHeight="false" outlineLevel="0" collapsed="false">
      <c r="A29" s="6" t="s">
        <v>273</v>
      </c>
      <c r="B29" s="6" t="s">
        <v>30</v>
      </c>
      <c r="C29" s="6" t="n">
        <v>71.25</v>
      </c>
      <c r="D29" s="6" t="n">
        <v>206</v>
      </c>
      <c r="E29" s="6" t="n">
        <v>4.51</v>
      </c>
      <c r="F29" s="6" t="n">
        <v>0.894970877700483</v>
      </c>
      <c r="G29" s="6" t="n">
        <v>14</v>
      </c>
      <c r="H29" s="6" t="n">
        <v>-0.92193610808845</v>
      </c>
      <c r="I29" s="6" t="n">
        <v>35.5</v>
      </c>
      <c r="J29" s="6" t="n">
        <v>0.636479149598333</v>
      </c>
      <c r="K29" s="6" t="n">
        <v>115</v>
      </c>
      <c r="L29" s="6" t="n">
        <v>0.0650128076928892</v>
      </c>
      <c r="M29" s="6"/>
      <c r="N29" s="6"/>
      <c r="O29" s="6"/>
      <c r="P29" s="6"/>
      <c r="Q29" s="6" t="n">
        <v>0.674526726903256</v>
      </c>
      <c r="R29" s="6" t="n">
        <v>0.168631681725814</v>
      </c>
      <c r="S29" s="6" t="n">
        <v>3</v>
      </c>
      <c r="T29" s="6" t="n">
        <v>86</v>
      </c>
      <c r="U29" s="6" t="n">
        <v>82</v>
      </c>
      <c r="V29" s="10"/>
      <c r="W29" s="6" t="n">
        <v>12</v>
      </c>
      <c r="X29" s="6" t="n">
        <v>209</v>
      </c>
      <c r="Y29" s="6" t="n">
        <v>0</v>
      </c>
      <c r="Z29" s="6" t="n">
        <v>165</v>
      </c>
      <c r="AA29" s="6" t="n">
        <v>374</v>
      </c>
      <c r="AB29" s="6" t="n">
        <v>31.1666666666667</v>
      </c>
      <c r="AC29" s="10"/>
      <c r="AD29" s="6" t="n">
        <v>15</v>
      </c>
      <c r="AE29" s="6" t="n">
        <v>539</v>
      </c>
      <c r="AF29" s="6" t="n">
        <v>0</v>
      </c>
      <c r="AG29" s="6" t="n">
        <v>98</v>
      </c>
      <c r="AH29" s="6" t="n">
        <v>637</v>
      </c>
      <c r="AI29" s="6" t="n">
        <v>42.4666666666667</v>
      </c>
      <c r="AJ29" s="10"/>
      <c r="AK29" s="6" t="n">
        <v>10</v>
      </c>
      <c r="AL29" s="6" t="n">
        <v>171</v>
      </c>
      <c r="AM29" s="6" t="n">
        <v>0</v>
      </c>
      <c r="AN29" s="6" t="n">
        <v>74</v>
      </c>
      <c r="AO29" s="6" t="n">
        <v>245</v>
      </c>
      <c r="AP29" s="6" t="n">
        <v>24.5</v>
      </c>
      <c r="AQ29" s="10"/>
      <c r="AR29" s="6"/>
      <c r="AS29" s="6"/>
      <c r="AT29" s="6"/>
      <c r="AU29" s="6"/>
      <c r="AV29" s="6" t="n">
        <v>0</v>
      </c>
      <c r="AW29" s="6"/>
    </row>
    <row r="30" customFormat="false" ht="15" hidden="false" customHeight="false" outlineLevel="0" collapsed="false">
      <c r="A30" s="6" t="s">
        <v>275</v>
      </c>
      <c r="B30" s="6" t="s">
        <v>30</v>
      </c>
      <c r="C30" s="6" t="n">
        <v>69.88</v>
      </c>
      <c r="D30" s="6" t="n">
        <v>178</v>
      </c>
      <c r="E30" s="6" t="n">
        <v>4.69</v>
      </c>
      <c r="F30" s="6" t="n">
        <v>0.267658131904389</v>
      </c>
      <c r="G30" s="6" t="n">
        <v>11</v>
      </c>
      <c r="H30" s="6" t="n">
        <v>-1.36252325987324</v>
      </c>
      <c r="I30" s="6" t="n">
        <v>35</v>
      </c>
      <c r="J30" s="6" t="n">
        <v>0.524169050925884</v>
      </c>
      <c r="K30" s="6" t="n">
        <v>116</v>
      </c>
      <c r="L30" s="6" t="n">
        <v>0.176646641955021</v>
      </c>
      <c r="M30" s="6" t="n">
        <v>4.33</v>
      </c>
      <c r="N30" s="6" t="n">
        <v>0.156576217295365</v>
      </c>
      <c r="O30" s="6" t="n">
        <v>7.1</v>
      </c>
      <c r="P30" s="6" t="n">
        <v>0.36437438362748</v>
      </c>
      <c r="Q30" s="6" t="n">
        <v>0.126901165834896</v>
      </c>
      <c r="R30" s="6" t="n">
        <v>0.021150194305816</v>
      </c>
      <c r="S30" s="6"/>
      <c r="T30" s="6"/>
      <c r="U30" s="6"/>
      <c r="V30" s="10"/>
      <c r="W30" s="6"/>
      <c r="X30" s="6"/>
      <c r="Y30" s="6"/>
      <c r="Z30" s="6"/>
      <c r="AA30" s="6" t="n">
        <v>0</v>
      </c>
      <c r="AB30" s="6"/>
      <c r="AC30" s="10"/>
      <c r="AD30" s="6"/>
      <c r="AE30" s="6"/>
      <c r="AF30" s="6"/>
      <c r="AG30" s="6"/>
      <c r="AH30" s="6" t="n">
        <v>0</v>
      </c>
      <c r="AI30" s="6"/>
      <c r="AJ30" s="10"/>
      <c r="AK30" s="6"/>
      <c r="AL30" s="6"/>
      <c r="AM30" s="6"/>
      <c r="AN30" s="6"/>
      <c r="AO30" s="6" t="n">
        <v>0</v>
      </c>
      <c r="AP30" s="6"/>
      <c r="AQ30" s="10"/>
      <c r="AR30" s="6"/>
      <c r="AS30" s="6"/>
      <c r="AT30" s="6"/>
      <c r="AU30" s="6"/>
      <c r="AV30" s="6" t="n">
        <v>0</v>
      </c>
      <c r="AW30" s="6"/>
    </row>
    <row r="31" customFormat="false" ht="15" hidden="false" customHeight="false" outlineLevel="0" collapsed="false">
      <c r="A31" s="6" t="s">
        <v>292</v>
      </c>
      <c r="B31" s="6" t="s">
        <v>30</v>
      </c>
      <c r="C31" s="6" t="n">
        <v>77</v>
      </c>
      <c r="D31" s="6" t="n">
        <v>240</v>
      </c>
      <c r="E31" s="6" t="n">
        <v>4.61</v>
      </c>
      <c r="F31" s="6" t="n">
        <v>0.546463796702652</v>
      </c>
      <c r="G31" s="6" t="n">
        <v>13</v>
      </c>
      <c r="H31" s="6" t="n">
        <v>-1.06879849201671</v>
      </c>
      <c r="I31" s="6" t="n">
        <v>32.5</v>
      </c>
      <c r="J31" s="6" t="n">
        <v>-0.0373814424363648</v>
      </c>
      <c r="K31" s="6" t="n">
        <v>117</v>
      </c>
      <c r="L31" s="6" t="n">
        <v>0.288280476217153</v>
      </c>
      <c r="M31" s="6" t="n">
        <v>4.39</v>
      </c>
      <c r="N31" s="6" t="n">
        <v>-0.0864242862207376</v>
      </c>
      <c r="O31" s="6" t="n">
        <v>7.33</v>
      </c>
      <c r="P31" s="6" t="n">
        <v>-0.204236741923235</v>
      </c>
      <c r="Q31" s="6" t="n">
        <v>-0.562096689677247</v>
      </c>
      <c r="R31" s="6" t="n">
        <v>-0.0936827816128745</v>
      </c>
      <c r="S31" s="6" t="n">
        <v>1</v>
      </c>
      <c r="T31" s="6" t="n">
        <v>28</v>
      </c>
      <c r="U31" s="6" t="n">
        <v>28</v>
      </c>
      <c r="V31" s="10"/>
      <c r="W31" s="6" t="n">
        <v>16</v>
      </c>
      <c r="X31" s="6" t="n">
        <v>926</v>
      </c>
      <c r="Y31" s="6" t="n">
        <v>0</v>
      </c>
      <c r="Z31" s="6" t="n">
        <v>1</v>
      </c>
      <c r="AA31" s="6" t="n">
        <v>927</v>
      </c>
      <c r="AB31" s="6" t="n">
        <v>57.9375</v>
      </c>
      <c r="AC31" s="10"/>
      <c r="AD31" s="6"/>
      <c r="AE31" s="6"/>
      <c r="AF31" s="6"/>
      <c r="AG31" s="6"/>
      <c r="AH31" s="6" t="n">
        <v>0</v>
      </c>
      <c r="AI31" s="6"/>
      <c r="AJ31" s="10"/>
      <c r="AK31" s="6" t="n">
        <v>16</v>
      </c>
      <c r="AL31" s="6" t="n">
        <v>802</v>
      </c>
      <c r="AM31" s="6" t="n">
        <v>0</v>
      </c>
      <c r="AN31" s="6" t="n">
        <v>2</v>
      </c>
      <c r="AO31" s="6" t="n">
        <v>804</v>
      </c>
      <c r="AP31" s="6" t="n">
        <v>50.25</v>
      </c>
      <c r="AQ31" s="10"/>
      <c r="AR31" s="6" t="n">
        <v>14</v>
      </c>
      <c r="AS31" s="6" t="n">
        <v>598</v>
      </c>
      <c r="AT31" s="6" t="n">
        <v>0</v>
      </c>
      <c r="AU31" s="6" t="n">
        <v>5</v>
      </c>
      <c r="AV31" s="6" t="n">
        <v>603</v>
      </c>
      <c r="AW31" s="6" t="n">
        <v>43.0714285714286</v>
      </c>
    </row>
    <row r="32" customFormat="false" ht="15" hidden="false" customHeight="false" outlineLevel="0" collapsed="false">
      <c r="A32" s="6" t="s">
        <v>299</v>
      </c>
      <c r="B32" s="6" t="s">
        <v>30</v>
      </c>
      <c r="C32" s="6" t="n">
        <v>74</v>
      </c>
      <c r="D32" s="6" t="n">
        <v>198</v>
      </c>
      <c r="E32" s="6" t="n">
        <v>4.48</v>
      </c>
      <c r="F32" s="6" t="n">
        <v>0.99952300199983</v>
      </c>
      <c r="G32" s="6" t="n">
        <v>8</v>
      </c>
      <c r="H32" s="6" t="n">
        <v>-1.80311041165803</v>
      </c>
      <c r="I32" s="6" t="n">
        <v>33</v>
      </c>
      <c r="J32" s="6" t="n">
        <v>0.0749286562360849</v>
      </c>
      <c r="K32" s="6" t="n">
        <v>121</v>
      </c>
      <c r="L32" s="6" t="n">
        <v>0.73481581326568</v>
      </c>
      <c r="M32" s="6" t="n">
        <v>4.32</v>
      </c>
      <c r="N32" s="6" t="n">
        <v>0.197076301214714</v>
      </c>
      <c r="O32" s="6" t="n">
        <v>6.68</v>
      </c>
      <c r="P32" s="6" t="n">
        <v>1.40270774332878</v>
      </c>
      <c r="Q32" s="6" t="n">
        <v>1.60594110438706</v>
      </c>
      <c r="R32" s="6" t="n">
        <v>0.267656850731176</v>
      </c>
      <c r="S32" s="6" t="n">
        <v>4</v>
      </c>
      <c r="T32" s="6" t="n">
        <v>123</v>
      </c>
      <c r="U32" s="6" t="n">
        <v>117</v>
      </c>
      <c r="V32" s="10"/>
      <c r="W32" s="6" t="n">
        <v>9</v>
      </c>
      <c r="X32" s="6" t="n">
        <v>169</v>
      </c>
      <c r="Y32" s="6" t="n">
        <v>0</v>
      </c>
      <c r="Z32" s="6" t="n">
        <v>32</v>
      </c>
      <c r="AA32" s="6" t="n">
        <v>201</v>
      </c>
      <c r="AB32" s="6" t="n">
        <v>22.3333333333333</v>
      </c>
      <c r="AC32" s="10"/>
      <c r="AD32" s="6" t="n">
        <v>1</v>
      </c>
      <c r="AE32" s="6" t="n">
        <v>13</v>
      </c>
      <c r="AF32" s="6" t="n">
        <v>0</v>
      </c>
      <c r="AG32" s="6" t="n">
        <v>6</v>
      </c>
      <c r="AH32" s="6" t="n">
        <v>19</v>
      </c>
      <c r="AI32" s="6" t="n">
        <v>19</v>
      </c>
      <c r="AJ32" s="10"/>
      <c r="AK32" s="6"/>
      <c r="AL32" s="6"/>
      <c r="AM32" s="6"/>
      <c r="AN32" s="6"/>
      <c r="AO32" s="6" t="n">
        <v>0</v>
      </c>
      <c r="AP32" s="6"/>
      <c r="AQ32" s="10"/>
      <c r="AR32" s="6"/>
      <c r="AS32" s="6"/>
      <c r="AT32" s="6"/>
      <c r="AU32" s="6"/>
      <c r="AV32" s="6" t="n">
        <v>0</v>
      </c>
      <c r="AW32" s="6"/>
    </row>
    <row r="33" customFormat="false" ht="15" hidden="false" customHeight="false" outlineLevel="0" collapsed="false">
      <c r="A33" s="6" t="s">
        <v>316</v>
      </c>
      <c r="B33" s="6" t="s">
        <v>30</v>
      </c>
      <c r="C33" s="6" t="n">
        <v>75.88</v>
      </c>
      <c r="D33" s="6" t="n">
        <v>195</v>
      </c>
      <c r="E33" s="6" t="n">
        <v>4.46</v>
      </c>
      <c r="F33" s="6" t="n">
        <v>1.0692244181994</v>
      </c>
      <c r="G33" s="6" t="n">
        <v>8</v>
      </c>
      <c r="H33" s="6" t="n">
        <v>-1.80311041165803</v>
      </c>
      <c r="I33" s="6" t="n">
        <v>32</v>
      </c>
      <c r="J33" s="6" t="n">
        <v>-0.149691541108814</v>
      </c>
      <c r="K33" s="6" t="n">
        <v>114</v>
      </c>
      <c r="L33" s="6" t="n">
        <v>-0.0466210265692426</v>
      </c>
      <c r="M33" s="6" t="n">
        <v>4.35</v>
      </c>
      <c r="N33" s="6" t="n">
        <v>0.075576049456665</v>
      </c>
      <c r="O33" s="6" t="n">
        <v>7.19</v>
      </c>
      <c r="P33" s="6" t="n">
        <v>0.141874377977199</v>
      </c>
      <c r="Q33" s="6" t="n">
        <v>-0.712748133702831</v>
      </c>
      <c r="R33" s="6" t="n">
        <v>-0.118791355617138</v>
      </c>
      <c r="S33" s="6"/>
      <c r="T33" s="6"/>
      <c r="U33" s="6"/>
      <c r="V33" s="10"/>
      <c r="W33" s="6"/>
      <c r="X33" s="6"/>
      <c r="Y33" s="6"/>
      <c r="Z33" s="6"/>
      <c r="AA33" s="6" t="n">
        <v>0</v>
      </c>
      <c r="AB33" s="6"/>
      <c r="AC33" s="10"/>
      <c r="AD33" s="6"/>
      <c r="AE33" s="6"/>
      <c r="AF33" s="6"/>
      <c r="AG33" s="6"/>
      <c r="AH33" s="6" t="n">
        <v>0</v>
      </c>
      <c r="AI33" s="6"/>
      <c r="AJ33" s="10"/>
      <c r="AK33" s="6"/>
      <c r="AL33" s="6"/>
      <c r="AM33" s="6"/>
      <c r="AN33" s="6"/>
      <c r="AO33" s="6" t="n">
        <v>0</v>
      </c>
      <c r="AP33" s="6"/>
      <c r="AQ33" s="10"/>
      <c r="AR33" s="6"/>
      <c r="AS33" s="6"/>
      <c r="AT33" s="6"/>
      <c r="AU33" s="6"/>
      <c r="AV33" s="6" t="n">
        <v>0</v>
      </c>
      <c r="AW33" s="6"/>
    </row>
    <row r="34" customFormat="false" ht="15" hidden="false" customHeight="false" outlineLevel="0" collapsed="false">
      <c r="A34" s="6" t="s">
        <v>326</v>
      </c>
      <c r="B34" s="6" t="s">
        <v>30</v>
      </c>
      <c r="C34" s="6" t="n">
        <v>75.75</v>
      </c>
      <c r="D34" s="6" t="n">
        <v>218</v>
      </c>
      <c r="E34" s="6" t="n">
        <v>4.6</v>
      </c>
      <c r="F34" s="6" t="n">
        <v>0.581314504802438</v>
      </c>
      <c r="G34" s="6" t="n">
        <v>20</v>
      </c>
      <c r="H34" s="6" t="n">
        <v>-0.0407618045188654</v>
      </c>
      <c r="I34" s="6" t="n">
        <v>36</v>
      </c>
      <c r="J34" s="6" t="n">
        <v>0.748789248270783</v>
      </c>
      <c r="K34" s="6" t="n">
        <v>123</v>
      </c>
      <c r="L34" s="6" t="n">
        <v>0.958083481789944</v>
      </c>
      <c r="M34" s="6" t="n">
        <v>4.25</v>
      </c>
      <c r="N34" s="6" t="n">
        <v>0.48057688865017</v>
      </c>
      <c r="O34" s="6" t="n">
        <v>7.07</v>
      </c>
      <c r="P34" s="6" t="n">
        <v>0.438541052177572</v>
      </c>
      <c r="Q34" s="6" t="n">
        <v>3.16654337117204</v>
      </c>
      <c r="R34" s="6" t="n">
        <v>0.527757228528673</v>
      </c>
      <c r="S34" s="6"/>
      <c r="T34" s="6"/>
      <c r="U34" s="6"/>
      <c r="V34" s="10"/>
      <c r="W34" s="6"/>
      <c r="X34" s="6"/>
      <c r="Y34" s="6"/>
      <c r="Z34" s="6"/>
      <c r="AA34" s="6" t="n">
        <v>0</v>
      </c>
      <c r="AB34" s="6"/>
      <c r="AC34" s="10"/>
      <c r="AD34" s="6"/>
      <c r="AE34" s="6"/>
      <c r="AF34" s="6"/>
      <c r="AG34" s="6"/>
      <c r="AH34" s="6" t="n">
        <v>0</v>
      </c>
      <c r="AI34" s="6"/>
      <c r="AJ34" s="10"/>
      <c r="AK34" s="6"/>
      <c r="AL34" s="6"/>
      <c r="AM34" s="6"/>
      <c r="AN34" s="6"/>
      <c r="AO34" s="6" t="n">
        <v>0</v>
      </c>
      <c r="AP34" s="6"/>
      <c r="AQ34" s="10"/>
      <c r="AR34" s="6"/>
      <c r="AS34" s="6"/>
      <c r="AT34" s="6"/>
      <c r="AU34" s="6"/>
      <c r="AV34" s="6" t="n">
        <v>0</v>
      </c>
      <c r="AW34" s="6"/>
    </row>
    <row r="35" customFormat="false" ht="15" hidden="false" customHeight="false" outlineLevel="0" collapsed="false">
      <c r="A35" s="6" t="s">
        <v>330</v>
      </c>
      <c r="B35" s="6" t="s">
        <v>30</v>
      </c>
      <c r="C35" s="6" t="n">
        <v>71.75</v>
      </c>
      <c r="D35" s="6" t="n">
        <v>192</v>
      </c>
      <c r="E35" s="6" t="n">
        <v>4.52</v>
      </c>
      <c r="F35" s="6" t="n">
        <v>0.860120169600701</v>
      </c>
      <c r="G35" s="6"/>
      <c r="H35" s="6"/>
      <c r="I35" s="6" t="n">
        <v>38</v>
      </c>
      <c r="J35" s="6" t="n">
        <v>1.19802964296058</v>
      </c>
      <c r="K35" s="6" t="n">
        <v>126</v>
      </c>
      <c r="L35" s="6" t="n">
        <v>1.29298498457634</v>
      </c>
      <c r="M35" s="6" t="n">
        <v>4.01</v>
      </c>
      <c r="N35" s="6" t="n">
        <v>1.45257890271459</v>
      </c>
      <c r="O35" s="6"/>
      <c r="P35" s="6"/>
      <c r="Q35" s="6" t="n">
        <v>4.80371369985221</v>
      </c>
      <c r="R35" s="6" t="n">
        <v>1.20092842496305</v>
      </c>
      <c r="S35" s="6" t="n">
        <v>2</v>
      </c>
      <c r="T35" s="6" t="n">
        <v>39</v>
      </c>
      <c r="U35" s="6" t="n">
        <v>38</v>
      </c>
      <c r="V35" s="10"/>
      <c r="W35" s="6" t="n">
        <v>13</v>
      </c>
      <c r="X35" s="6" t="n">
        <v>492</v>
      </c>
      <c r="Y35" s="6" t="n">
        <v>0</v>
      </c>
      <c r="Z35" s="6" t="n">
        <v>1</v>
      </c>
      <c r="AA35" s="6" t="n">
        <v>493</v>
      </c>
      <c r="AB35" s="6" t="n">
        <v>37.9230769230769</v>
      </c>
      <c r="AC35" s="10"/>
      <c r="AD35" s="6" t="n">
        <v>10</v>
      </c>
      <c r="AE35" s="6" t="n">
        <v>240</v>
      </c>
      <c r="AF35" s="6" t="n">
        <v>0</v>
      </c>
      <c r="AG35" s="6" t="n">
        <v>0</v>
      </c>
      <c r="AH35" s="6" t="n">
        <v>240</v>
      </c>
      <c r="AI35" s="6" t="n">
        <v>24</v>
      </c>
      <c r="AJ35" s="10"/>
      <c r="AK35" s="6" t="n">
        <v>16</v>
      </c>
      <c r="AL35" s="6" t="n">
        <v>818</v>
      </c>
      <c r="AM35" s="6" t="n">
        <v>0</v>
      </c>
      <c r="AN35" s="6" t="n">
        <v>65</v>
      </c>
      <c r="AO35" s="6" t="n">
        <v>883</v>
      </c>
      <c r="AP35" s="6" t="n">
        <v>55.1875</v>
      </c>
      <c r="AQ35" s="10"/>
      <c r="AR35" s="6" t="n">
        <v>14</v>
      </c>
      <c r="AS35" s="6" t="n">
        <v>737</v>
      </c>
      <c r="AT35" s="6" t="n">
        <v>0</v>
      </c>
      <c r="AU35" s="6" t="n">
        <v>24</v>
      </c>
      <c r="AV35" s="6" t="n">
        <v>761</v>
      </c>
      <c r="AW35" s="6" t="n">
        <v>54.3571428571429</v>
      </c>
    </row>
    <row r="36" customFormat="false" ht="15" hidden="false" customHeight="false" outlineLevel="0" collapsed="false">
      <c r="A36" s="6" t="s">
        <v>333</v>
      </c>
      <c r="B36" s="6" t="s">
        <v>30</v>
      </c>
      <c r="C36" s="6" t="n">
        <v>75.75</v>
      </c>
      <c r="D36" s="6" t="n">
        <v>211</v>
      </c>
      <c r="E36" s="6" t="n">
        <v>4.42</v>
      </c>
      <c r="F36" s="6" t="n">
        <v>1.20862725059853</v>
      </c>
      <c r="G36" s="6" t="n">
        <v>16</v>
      </c>
      <c r="H36" s="6" t="n">
        <v>-0.628211340231922</v>
      </c>
      <c r="I36" s="6" t="n">
        <v>39</v>
      </c>
      <c r="J36" s="6" t="n">
        <v>1.42264984030548</v>
      </c>
      <c r="K36" s="6" t="n">
        <v>123</v>
      </c>
      <c r="L36" s="6" t="n">
        <v>0.958083481789944</v>
      </c>
      <c r="M36" s="6" t="n">
        <v>4.15</v>
      </c>
      <c r="N36" s="6" t="n">
        <v>0.885577727843675</v>
      </c>
      <c r="O36" s="6" t="n">
        <v>7.18</v>
      </c>
      <c r="P36" s="6" t="n">
        <v>0.166596600827231</v>
      </c>
      <c r="Q36" s="6" t="n">
        <v>4.01332356113294</v>
      </c>
      <c r="R36" s="6" t="n">
        <v>0.668887260188823</v>
      </c>
      <c r="S36" s="6" t="n">
        <v>4</v>
      </c>
      <c r="T36" s="6" t="n">
        <v>118</v>
      </c>
      <c r="U36" s="6" t="n">
        <v>112</v>
      </c>
      <c r="V36" s="10"/>
      <c r="W36" s="6" t="n">
        <v>10</v>
      </c>
      <c r="X36" s="6" t="n">
        <v>295</v>
      </c>
      <c r="Y36" s="6" t="n">
        <v>0</v>
      </c>
      <c r="Z36" s="6" t="n">
        <v>3</v>
      </c>
      <c r="AA36" s="6" t="n">
        <v>298</v>
      </c>
      <c r="AB36" s="6" t="n">
        <v>29.8</v>
      </c>
      <c r="AC36" s="10"/>
      <c r="AD36" s="6" t="n">
        <v>11</v>
      </c>
      <c r="AE36" s="6" t="n">
        <v>511</v>
      </c>
      <c r="AF36" s="6" t="n">
        <v>0</v>
      </c>
      <c r="AG36" s="6" t="n">
        <v>2</v>
      </c>
      <c r="AH36" s="6" t="n">
        <v>513</v>
      </c>
      <c r="AI36" s="6" t="n">
        <v>46.6363636363636</v>
      </c>
      <c r="AJ36" s="10"/>
      <c r="AK36" s="6"/>
      <c r="AL36" s="6"/>
      <c r="AM36" s="6"/>
      <c r="AN36" s="6"/>
      <c r="AO36" s="6" t="n">
        <v>0</v>
      </c>
      <c r="AP36" s="6"/>
      <c r="AQ36" s="10"/>
      <c r="AR36" s="6" t="n">
        <v>15</v>
      </c>
      <c r="AS36" s="6" t="n">
        <v>681</v>
      </c>
      <c r="AT36" s="6" t="n">
        <v>0</v>
      </c>
      <c r="AU36" s="6" t="n">
        <v>22</v>
      </c>
      <c r="AV36" s="6" t="n">
        <v>703</v>
      </c>
      <c r="AW36" s="6" t="n">
        <v>46.8666666666667</v>
      </c>
    </row>
    <row r="37" customFormat="false" ht="15" hidden="false" customHeight="false" outlineLevel="0" collapsed="false">
      <c r="A37" s="6" t="s">
        <v>335</v>
      </c>
      <c r="B37" s="6" t="s">
        <v>30</v>
      </c>
      <c r="C37" s="6" t="n">
        <v>73</v>
      </c>
      <c r="D37" s="6" t="n">
        <v>198</v>
      </c>
      <c r="E37" s="6" t="n">
        <v>4.5</v>
      </c>
      <c r="F37" s="6" t="n">
        <v>0.929821585800265</v>
      </c>
      <c r="G37" s="6" t="n">
        <v>15</v>
      </c>
      <c r="H37" s="6" t="n">
        <v>-0.775073724160186</v>
      </c>
      <c r="I37" s="6" t="n">
        <v>36.5</v>
      </c>
      <c r="J37" s="6" t="n">
        <v>0.861099346943233</v>
      </c>
      <c r="K37" s="6" t="n">
        <v>116</v>
      </c>
      <c r="L37" s="6" t="n">
        <v>0.176646641955021</v>
      </c>
      <c r="M37" s="6" t="n">
        <v>4.2</v>
      </c>
      <c r="N37" s="6" t="n">
        <v>0.683077308246922</v>
      </c>
      <c r="O37" s="6" t="n">
        <v>7.08</v>
      </c>
      <c r="P37" s="6" t="n">
        <v>0.413818829327541</v>
      </c>
      <c r="Q37" s="6" t="n">
        <v>2.2893899881128</v>
      </c>
      <c r="R37" s="6" t="n">
        <v>0.381564998018799</v>
      </c>
      <c r="S37" s="6" t="n">
        <v>6</v>
      </c>
      <c r="T37" s="6" t="n">
        <v>190</v>
      </c>
      <c r="U37" s="6" t="n">
        <v>170</v>
      </c>
      <c r="V37" s="10"/>
      <c r="W37" s="6"/>
      <c r="X37" s="6"/>
      <c r="Y37" s="6"/>
      <c r="Z37" s="6"/>
      <c r="AA37" s="6" t="n">
        <v>0</v>
      </c>
      <c r="AB37" s="6"/>
      <c r="AC37" s="10"/>
      <c r="AD37" s="6" t="n">
        <v>5</v>
      </c>
      <c r="AE37" s="6" t="n">
        <v>28</v>
      </c>
      <c r="AF37" s="6" t="n">
        <v>0</v>
      </c>
      <c r="AG37" s="6" t="n">
        <v>7</v>
      </c>
      <c r="AH37" s="6" t="n">
        <v>35</v>
      </c>
      <c r="AI37" s="6" t="n">
        <v>7</v>
      </c>
      <c r="AJ37" s="10"/>
      <c r="AK37" s="6"/>
      <c r="AL37" s="6"/>
      <c r="AM37" s="6"/>
      <c r="AN37" s="6"/>
      <c r="AO37" s="6" t="n">
        <v>0</v>
      </c>
      <c r="AP37" s="6"/>
      <c r="AQ37" s="10"/>
      <c r="AR37" s="6" t="n">
        <v>4</v>
      </c>
      <c r="AS37" s="6" t="n">
        <v>11</v>
      </c>
      <c r="AT37" s="6" t="n">
        <v>0</v>
      </c>
      <c r="AU37" s="6" t="n">
        <v>28</v>
      </c>
      <c r="AV37" s="6" t="n">
        <v>39</v>
      </c>
      <c r="AW37" s="6" t="n">
        <v>9.75</v>
      </c>
    </row>
    <row r="38" customFormat="false" ht="15" hidden="false" customHeight="false" outlineLevel="0" collapsed="false">
      <c r="A38" s="6" t="s">
        <v>341</v>
      </c>
      <c r="B38" s="6" t="s">
        <v>30</v>
      </c>
      <c r="C38" s="6" t="n">
        <v>69.38</v>
      </c>
      <c r="D38" s="6" t="n">
        <v>192</v>
      </c>
      <c r="E38" s="6" t="n">
        <v>4.46</v>
      </c>
      <c r="F38" s="6" t="n">
        <v>1.0692244181994</v>
      </c>
      <c r="G38" s="6" t="n">
        <v>20</v>
      </c>
      <c r="H38" s="6" t="n">
        <v>-0.0407618045188654</v>
      </c>
      <c r="I38" s="6" t="n">
        <v>39</v>
      </c>
      <c r="J38" s="6" t="n">
        <v>1.42264984030548</v>
      </c>
      <c r="K38" s="6" t="n">
        <v>122</v>
      </c>
      <c r="L38" s="6" t="n">
        <v>0.846449647527812</v>
      </c>
      <c r="M38" s="6" t="n">
        <v>4.01</v>
      </c>
      <c r="N38" s="6" t="n">
        <v>1.45257890271459</v>
      </c>
      <c r="O38" s="6" t="n">
        <v>6.77</v>
      </c>
      <c r="P38" s="6" t="n">
        <v>1.18020773767851</v>
      </c>
      <c r="Q38" s="6" t="n">
        <v>5.93034874190692</v>
      </c>
      <c r="R38" s="6" t="n">
        <v>0.988391456984486</v>
      </c>
      <c r="S38" s="6" t="n">
        <v>7</v>
      </c>
      <c r="T38" s="6" t="n">
        <v>218</v>
      </c>
      <c r="U38" s="6" t="n">
        <v>186</v>
      </c>
      <c r="V38" s="10"/>
      <c r="W38" s="6" t="n">
        <v>4</v>
      </c>
      <c r="X38" s="6" t="n">
        <v>65</v>
      </c>
      <c r="Y38" s="6" t="n">
        <v>0</v>
      </c>
      <c r="Z38" s="6" t="n">
        <v>5</v>
      </c>
      <c r="AA38" s="6" t="n">
        <v>70</v>
      </c>
      <c r="AB38" s="6" t="n">
        <v>17.5</v>
      </c>
      <c r="AC38" s="10"/>
      <c r="AD38" s="6" t="n">
        <v>4</v>
      </c>
      <c r="AE38" s="6" t="n">
        <v>54</v>
      </c>
      <c r="AF38" s="6" t="n">
        <v>0</v>
      </c>
      <c r="AG38" s="6" t="n">
        <v>32</v>
      </c>
      <c r="AH38" s="6" t="n">
        <v>86</v>
      </c>
      <c r="AI38" s="6" t="n">
        <v>21.5</v>
      </c>
      <c r="AJ38" s="10"/>
      <c r="AK38" s="6" t="n">
        <v>3</v>
      </c>
      <c r="AL38" s="6" t="n">
        <v>17</v>
      </c>
      <c r="AM38" s="6" t="n">
        <v>0</v>
      </c>
      <c r="AN38" s="6" t="n">
        <v>11</v>
      </c>
      <c r="AO38" s="6" t="n">
        <v>28</v>
      </c>
      <c r="AP38" s="6" t="n">
        <v>9.33333333333333</v>
      </c>
      <c r="AQ38" s="10"/>
      <c r="AR38" s="6" t="n">
        <v>13</v>
      </c>
      <c r="AS38" s="6" t="n">
        <v>262</v>
      </c>
      <c r="AT38" s="6" t="n">
        <v>0</v>
      </c>
      <c r="AU38" s="6" t="n">
        <v>73</v>
      </c>
      <c r="AV38" s="6" t="n">
        <v>335</v>
      </c>
      <c r="AW38" s="6" t="n">
        <v>25.7692307692308</v>
      </c>
    </row>
    <row r="39" customFormat="false" ht="15" hidden="false" customHeight="false" outlineLevel="0" collapsed="false">
      <c r="A39" s="6" t="s">
        <v>345</v>
      </c>
      <c r="B39" s="6" t="s">
        <v>30</v>
      </c>
      <c r="C39" s="6" t="n">
        <v>72</v>
      </c>
      <c r="D39" s="6" t="n">
        <v>197</v>
      </c>
      <c r="E39" s="6" t="n">
        <v>4.52</v>
      </c>
      <c r="F39" s="6" t="n">
        <v>0.860120169600701</v>
      </c>
      <c r="G39" s="6" t="n">
        <v>10</v>
      </c>
      <c r="H39" s="6" t="n">
        <v>-1.50938564380151</v>
      </c>
      <c r="I39" s="6" t="n">
        <v>34</v>
      </c>
      <c r="J39" s="6" t="n">
        <v>0.299548853580984</v>
      </c>
      <c r="K39" s="6" t="n">
        <v>116</v>
      </c>
      <c r="L39" s="6" t="n">
        <v>0.176646641955021</v>
      </c>
      <c r="M39" s="6" t="n">
        <v>4.18</v>
      </c>
      <c r="N39" s="6" t="n">
        <v>0.764077476085626</v>
      </c>
      <c r="O39" s="6" t="n">
        <v>7</v>
      </c>
      <c r="P39" s="6" t="n">
        <v>0.61159661212779</v>
      </c>
      <c r="Q39" s="6" t="n">
        <v>1.20260410954862</v>
      </c>
      <c r="R39" s="6" t="n">
        <v>0.200434018258102</v>
      </c>
      <c r="S39" s="6"/>
      <c r="T39" s="6"/>
      <c r="U39" s="6"/>
      <c r="V39" s="10"/>
      <c r="W39" s="6"/>
      <c r="X39" s="6"/>
      <c r="Y39" s="6"/>
      <c r="Z39" s="6"/>
      <c r="AA39" s="6" t="n">
        <v>0</v>
      </c>
      <c r="AB39" s="6"/>
      <c r="AC39" s="10"/>
      <c r="AD39" s="6" t="n">
        <v>6</v>
      </c>
      <c r="AE39" s="6" t="n">
        <v>126</v>
      </c>
      <c r="AF39" s="6" t="n">
        <v>0</v>
      </c>
      <c r="AG39" s="6" t="n">
        <v>0</v>
      </c>
      <c r="AH39" s="6" t="n">
        <v>126</v>
      </c>
      <c r="AI39" s="6" t="n">
        <v>21</v>
      </c>
      <c r="AJ39" s="10"/>
      <c r="AK39" s="6" t="n">
        <v>8</v>
      </c>
      <c r="AL39" s="6" t="n">
        <v>66</v>
      </c>
      <c r="AM39" s="6" t="n">
        <v>0</v>
      </c>
      <c r="AN39" s="6" t="n">
        <v>63</v>
      </c>
      <c r="AO39" s="6" t="n">
        <v>129</v>
      </c>
      <c r="AP39" s="6" t="n">
        <v>16.125</v>
      </c>
      <c r="AQ39" s="10"/>
      <c r="AR39" s="6" t="n">
        <v>6</v>
      </c>
      <c r="AS39" s="6" t="n">
        <v>175</v>
      </c>
      <c r="AT39" s="6" t="n">
        <v>0</v>
      </c>
      <c r="AU39" s="6" t="n">
        <v>0</v>
      </c>
      <c r="AV39" s="6" t="n">
        <v>175</v>
      </c>
      <c r="AW39" s="6" t="n">
        <v>29.1666666666667</v>
      </c>
    </row>
    <row r="40" customFormat="false" ht="15" hidden="false" customHeight="false" outlineLevel="0" collapsed="false">
      <c r="A40" s="6" t="s">
        <v>346</v>
      </c>
      <c r="B40" s="6" t="s">
        <v>30</v>
      </c>
      <c r="C40" s="6" t="n">
        <v>76.75</v>
      </c>
      <c r="D40" s="6" t="n">
        <v>231</v>
      </c>
      <c r="E40" s="6" t="n">
        <v>4.53</v>
      </c>
      <c r="F40" s="6" t="n">
        <v>0.825269461500916</v>
      </c>
      <c r="G40" s="6" t="n">
        <v>12</v>
      </c>
      <c r="H40" s="6" t="n">
        <v>-1.21566087594498</v>
      </c>
      <c r="I40" s="6" t="n">
        <v>37</v>
      </c>
      <c r="J40" s="6" t="n">
        <v>0.973409445615682</v>
      </c>
      <c r="K40" s="6"/>
      <c r="L40" s="6"/>
      <c r="M40" s="6" t="n">
        <v>4.26</v>
      </c>
      <c r="N40" s="6" t="n">
        <v>0.44007680473082</v>
      </c>
      <c r="O40" s="6" t="n">
        <v>7.08</v>
      </c>
      <c r="P40" s="6" t="n">
        <v>0.413818829327541</v>
      </c>
      <c r="Q40" s="6" t="n">
        <v>1.43691366522998</v>
      </c>
      <c r="R40" s="6" t="n">
        <v>0.287382733045996</v>
      </c>
      <c r="S40" s="6" t="n">
        <v>1</v>
      </c>
      <c r="T40" s="6" t="n">
        <v>7</v>
      </c>
      <c r="U40" s="6" t="n">
        <v>7</v>
      </c>
      <c r="V40" s="10"/>
      <c r="W40" s="6" t="n">
        <v>15</v>
      </c>
      <c r="X40" s="6" t="n">
        <v>769</v>
      </c>
      <c r="Y40" s="6" t="n">
        <v>0</v>
      </c>
      <c r="Z40" s="6" t="n">
        <v>0</v>
      </c>
      <c r="AA40" s="6" t="n">
        <v>769</v>
      </c>
      <c r="AB40" s="6" t="n">
        <v>51.2666666666667</v>
      </c>
      <c r="AC40" s="10"/>
      <c r="AD40" s="6" t="n">
        <v>15</v>
      </c>
      <c r="AE40" s="6" t="n">
        <v>858</v>
      </c>
      <c r="AF40" s="6" t="n">
        <v>0</v>
      </c>
      <c r="AG40" s="6" t="n">
        <v>4</v>
      </c>
      <c r="AH40" s="6" t="n">
        <v>862</v>
      </c>
      <c r="AI40" s="6" t="n">
        <v>57.4666666666667</v>
      </c>
      <c r="AJ40" s="10"/>
      <c r="AK40" s="6" t="n">
        <v>16</v>
      </c>
      <c r="AL40" s="6" t="n">
        <v>946</v>
      </c>
      <c r="AM40" s="6" t="n">
        <v>1</v>
      </c>
      <c r="AN40" s="6" t="n">
        <v>0</v>
      </c>
      <c r="AO40" s="6" t="n">
        <v>947</v>
      </c>
      <c r="AP40" s="6" t="n">
        <v>59.1875</v>
      </c>
      <c r="AQ40" s="10"/>
      <c r="AR40" s="6" t="n">
        <v>15</v>
      </c>
      <c r="AS40" s="6" t="n">
        <v>881</v>
      </c>
      <c r="AT40" s="6" t="n">
        <v>0</v>
      </c>
      <c r="AU40" s="6" t="n">
        <v>0</v>
      </c>
      <c r="AV40" s="6" t="n">
        <v>881</v>
      </c>
      <c r="AW40" s="6" t="n">
        <v>58.7333333333333</v>
      </c>
    </row>
    <row r="41" customFormat="false" ht="15" hidden="false" customHeight="false" outlineLevel="0" collapsed="false">
      <c r="A41" s="6" t="s">
        <v>356</v>
      </c>
      <c r="B41" s="6" t="s">
        <v>30</v>
      </c>
      <c r="C41" s="6" t="n">
        <v>71.25</v>
      </c>
      <c r="D41" s="6" t="n">
        <v>198</v>
      </c>
      <c r="E41" s="6" t="n">
        <v>4.43</v>
      </c>
      <c r="F41" s="6" t="n">
        <v>1.17377654249875</v>
      </c>
      <c r="G41" s="6" t="n">
        <v>7</v>
      </c>
      <c r="H41" s="6" t="n">
        <v>-1.9499727955863</v>
      </c>
      <c r="I41" s="6" t="n">
        <v>38.5</v>
      </c>
      <c r="J41" s="6" t="n">
        <v>1.31033974163303</v>
      </c>
      <c r="K41" s="6" t="n">
        <v>122</v>
      </c>
      <c r="L41" s="6" t="n">
        <v>0.846449647527812</v>
      </c>
      <c r="M41" s="6" t="n">
        <v>3.94</v>
      </c>
      <c r="N41" s="6" t="n">
        <v>1.73607949015004</v>
      </c>
      <c r="O41" s="6" t="n">
        <v>6.69</v>
      </c>
      <c r="P41" s="6" t="n">
        <v>1.37798552047875</v>
      </c>
      <c r="Q41" s="6" t="n">
        <v>4.49465814670208</v>
      </c>
      <c r="R41" s="6" t="n">
        <v>0.749109691117014</v>
      </c>
      <c r="S41" s="6" t="n">
        <v>1</v>
      </c>
      <c r="T41" s="6" t="n">
        <v>12</v>
      </c>
      <c r="U41" s="6" t="n">
        <v>12</v>
      </c>
      <c r="V41" s="10"/>
      <c r="W41" s="6" t="n">
        <v>12</v>
      </c>
      <c r="X41" s="6" t="n">
        <v>771</v>
      </c>
      <c r="Y41" s="6" t="n">
        <v>0</v>
      </c>
      <c r="Z41" s="6" t="n">
        <v>45</v>
      </c>
      <c r="AA41" s="6" t="n">
        <v>816</v>
      </c>
      <c r="AB41" s="6" t="n">
        <v>68</v>
      </c>
      <c r="AC41" s="10"/>
      <c r="AD41" s="6" t="n">
        <v>15</v>
      </c>
      <c r="AE41" s="6" t="n">
        <v>998</v>
      </c>
      <c r="AF41" s="6" t="n">
        <v>1</v>
      </c>
      <c r="AG41" s="6" t="n">
        <v>15</v>
      </c>
      <c r="AH41" s="6" t="n">
        <v>1014</v>
      </c>
      <c r="AI41" s="6" t="n">
        <v>67.6</v>
      </c>
      <c r="AJ41" s="10"/>
      <c r="AK41" s="6" t="n">
        <v>16</v>
      </c>
      <c r="AL41" s="6" t="n">
        <v>1002</v>
      </c>
      <c r="AM41" s="6" t="n">
        <v>1</v>
      </c>
      <c r="AN41" s="6" t="n">
        <v>20</v>
      </c>
      <c r="AO41" s="6" t="n">
        <v>1023</v>
      </c>
      <c r="AP41" s="6" t="n">
        <v>63.9375</v>
      </c>
      <c r="AQ41" s="10"/>
      <c r="AR41" s="6" t="n">
        <v>4</v>
      </c>
      <c r="AS41" s="6" t="n">
        <v>211</v>
      </c>
      <c r="AT41" s="6" t="n">
        <v>0</v>
      </c>
      <c r="AU41" s="6" t="n">
        <v>4</v>
      </c>
      <c r="AV41" s="6" t="n">
        <v>215</v>
      </c>
      <c r="AW41" s="6" t="n">
        <v>53.75</v>
      </c>
    </row>
    <row r="42" customFormat="false" ht="15" hidden="false" customHeight="false" outlineLevel="0" collapsed="false">
      <c r="A42" s="6" t="s">
        <v>358</v>
      </c>
      <c r="B42" s="6" t="s">
        <v>30</v>
      </c>
      <c r="C42" s="6" t="n">
        <v>72.38</v>
      </c>
      <c r="D42" s="6" t="n">
        <v>175</v>
      </c>
      <c r="E42" s="6" t="n">
        <v>4.4</v>
      </c>
      <c r="F42" s="6" t="n">
        <v>1.27832866679809</v>
      </c>
      <c r="G42" s="6"/>
      <c r="H42" s="6"/>
      <c r="I42" s="6" t="n">
        <v>38</v>
      </c>
      <c r="J42" s="6" t="n">
        <v>1.19802964296058</v>
      </c>
      <c r="K42" s="6" t="n">
        <v>123</v>
      </c>
      <c r="L42" s="6" t="n">
        <v>0.958083481789944</v>
      </c>
      <c r="M42" s="6"/>
      <c r="N42" s="6"/>
      <c r="O42" s="6" t="n">
        <v>7.09</v>
      </c>
      <c r="P42" s="6" t="n">
        <v>0.389096606477511</v>
      </c>
      <c r="Q42" s="6" t="n">
        <v>3.82353839802613</v>
      </c>
      <c r="R42" s="6" t="n">
        <v>0.955884599506532</v>
      </c>
      <c r="S42" s="6" t="n">
        <v>2</v>
      </c>
      <c r="T42" s="6" t="n">
        <v>45</v>
      </c>
      <c r="U42" s="6" t="n">
        <v>44</v>
      </c>
      <c r="V42" s="10"/>
      <c r="W42" s="6" t="n">
        <v>15</v>
      </c>
      <c r="X42" s="6" t="n">
        <v>498</v>
      </c>
      <c r="Y42" s="6" t="n">
        <v>0</v>
      </c>
      <c r="Z42" s="6" t="n">
        <v>29</v>
      </c>
      <c r="AA42" s="6" t="n">
        <v>527</v>
      </c>
      <c r="AB42" s="6" t="n">
        <v>35.1333333333333</v>
      </c>
      <c r="AC42" s="10"/>
      <c r="AD42" s="6" t="n">
        <v>1</v>
      </c>
      <c r="AE42" s="6" t="n">
        <v>6</v>
      </c>
      <c r="AF42" s="6" t="n">
        <v>0</v>
      </c>
      <c r="AG42" s="6" t="n">
        <v>0</v>
      </c>
      <c r="AH42" s="6" t="n">
        <v>6</v>
      </c>
      <c r="AI42" s="6" t="n">
        <v>6</v>
      </c>
      <c r="AJ42" s="10"/>
      <c r="AK42" s="6" t="n">
        <v>15</v>
      </c>
      <c r="AL42" s="6" t="n">
        <v>338</v>
      </c>
      <c r="AM42" s="6" t="n">
        <v>0</v>
      </c>
      <c r="AN42" s="6" t="n">
        <v>21</v>
      </c>
      <c r="AO42" s="6" t="n">
        <v>359</v>
      </c>
      <c r="AP42" s="6" t="n">
        <v>23.9333333333333</v>
      </c>
      <c r="AQ42" s="10"/>
      <c r="AR42" s="6" t="n">
        <v>16</v>
      </c>
      <c r="AS42" s="6" t="n">
        <v>817</v>
      </c>
      <c r="AT42" s="6" t="n">
        <v>0</v>
      </c>
      <c r="AU42" s="6" t="n">
        <v>6</v>
      </c>
      <c r="AV42" s="6" t="n">
        <v>823</v>
      </c>
      <c r="AW42" s="6" t="n">
        <v>51.4375</v>
      </c>
    </row>
    <row r="43" customFormat="false" ht="15" hidden="false" customHeight="false" outlineLevel="0" collapsed="false">
      <c r="A43" s="6" t="s">
        <v>366</v>
      </c>
      <c r="B43" s="6" t="s">
        <v>30</v>
      </c>
      <c r="C43" s="6" t="n">
        <v>74</v>
      </c>
      <c r="D43" s="6" t="n">
        <v>225</v>
      </c>
      <c r="E43" s="6" t="n">
        <v>4.41</v>
      </c>
      <c r="F43" s="6" t="n">
        <v>1.24347795869831</v>
      </c>
      <c r="G43" s="6" t="n">
        <v>19</v>
      </c>
      <c r="H43" s="6" t="n">
        <v>-0.187624188447129</v>
      </c>
      <c r="I43" s="6"/>
      <c r="J43" s="6"/>
      <c r="K43" s="6"/>
      <c r="L43" s="6"/>
      <c r="M43" s="6"/>
      <c r="N43" s="6"/>
      <c r="O43" s="6"/>
      <c r="P43" s="6"/>
      <c r="Q43" s="6" t="n">
        <v>1.05585377025118</v>
      </c>
      <c r="R43" s="6" t="n">
        <v>0.527926885125591</v>
      </c>
      <c r="S43" s="6" t="n">
        <v>6</v>
      </c>
      <c r="T43" s="6" t="n">
        <v>209</v>
      </c>
      <c r="U43" s="6" t="n">
        <v>181</v>
      </c>
      <c r="V43" s="10"/>
      <c r="W43" s="6" t="n">
        <v>1</v>
      </c>
      <c r="X43" s="6" t="n">
        <v>3</v>
      </c>
      <c r="Y43" s="6" t="n">
        <v>0</v>
      </c>
      <c r="Z43" s="6" t="n">
        <v>18</v>
      </c>
      <c r="AA43" s="6" t="n">
        <v>21</v>
      </c>
      <c r="AB43" s="6" t="n">
        <v>21</v>
      </c>
      <c r="AC43" s="10"/>
      <c r="AD43" s="6" t="n">
        <v>12</v>
      </c>
      <c r="AE43" s="6" t="n">
        <v>521</v>
      </c>
      <c r="AF43" s="6" t="n">
        <v>0</v>
      </c>
      <c r="AG43" s="6" t="n">
        <v>167</v>
      </c>
      <c r="AH43" s="6" t="n">
        <v>688</v>
      </c>
      <c r="AI43" s="6" t="n">
        <v>57.3333333333333</v>
      </c>
      <c r="AJ43" s="10"/>
      <c r="AK43" s="6" t="n">
        <v>16</v>
      </c>
      <c r="AL43" s="6" t="n">
        <v>871</v>
      </c>
      <c r="AM43" s="6" t="n">
        <v>0</v>
      </c>
      <c r="AN43" s="6" t="n">
        <v>12</v>
      </c>
      <c r="AO43" s="6" t="n">
        <v>883</v>
      </c>
      <c r="AP43" s="6" t="n">
        <v>55.1875</v>
      </c>
      <c r="AQ43" s="10"/>
      <c r="AR43" s="6"/>
      <c r="AS43" s="6"/>
      <c r="AT43" s="6"/>
      <c r="AU43" s="6"/>
      <c r="AV43" s="6" t="n">
        <v>0</v>
      </c>
      <c r="AW43" s="6"/>
    </row>
    <row r="44" customFormat="false" ht="15" hidden="false" customHeight="false" outlineLevel="0" collapsed="false">
      <c r="A44" s="6" t="s">
        <v>375</v>
      </c>
      <c r="B44" s="6" t="s">
        <v>30</v>
      </c>
      <c r="C44" s="6" t="n">
        <v>69.13</v>
      </c>
      <c r="D44" s="6" t="n">
        <v>193</v>
      </c>
      <c r="E44" s="6" t="n">
        <v>4.48</v>
      </c>
      <c r="F44" s="6" t="n">
        <v>0.99952300199983</v>
      </c>
      <c r="G44" s="6" t="n">
        <v>18</v>
      </c>
      <c r="H44" s="6" t="n">
        <v>-0.334486572375394</v>
      </c>
      <c r="I44" s="6" t="n">
        <v>35.5</v>
      </c>
      <c r="J44" s="6" t="n">
        <v>0.636479149598333</v>
      </c>
      <c r="K44" s="6" t="n">
        <v>124</v>
      </c>
      <c r="L44" s="6" t="n">
        <v>1.06971731605208</v>
      </c>
      <c r="M44" s="6" t="n">
        <v>4.27</v>
      </c>
      <c r="N44" s="6" t="n">
        <v>0.39957672081147</v>
      </c>
      <c r="O44" s="6" t="n">
        <v>6.84</v>
      </c>
      <c r="P44" s="6" t="n">
        <v>1.00715217772829</v>
      </c>
      <c r="Q44" s="6" t="n">
        <v>3.7779617938146</v>
      </c>
      <c r="R44" s="6" t="n">
        <v>0.6296602989691</v>
      </c>
      <c r="S44" s="6" t="n">
        <v>6</v>
      </c>
      <c r="T44" s="6" t="n">
        <v>185</v>
      </c>
      <c r="U44" s="6" t="n">
        <v>166</v>
      </c>
      <c r="V44" s="10"/>
      <c r="W44" s="6" t="n">
        <v>8</v>
      </c>
      <c r="X44" s="6" t="n">
        <v>116</v>
      </c>
      <c r="Y44" s="6" t="n">
        <v>0</v>
      </c>
      <c r="Z44" s="6" t="n">
        <v>14</v>
      </c>
      <c r="AA44" s="6" t="n">
        <v>130</v>
      </c>
      <c r="AB44" s="6" t="n">
        <v>16.25</v>
      </c>
      <c r="AC44" s="10"/>
      <c r="AD44" s="6"/>
      <c r="AE44" s="6"/>
      <c r="AF44" s="6"/>
      <c r="AG44" s="6"/>
      <c r="AH44" s="6" t="n">
        <v>0</v>
      </c>
      <c r="AI44" s="6"/>
      <c r="AJ44" s="10"/>
      <c r="AK44" s="6"/>
      <c r="AL44" s="6"/>
      <c r="AM44" s="6"/>
      <c r="AN44" s="6"/>
      <c r="AO44" s="6" t="n">
        <v>0</v>
      </c>
      <c r="AP44" s="6"/>
      <c r="AQ44" s="10"/>
      <c r="AR44" s="6"/>
      <c r="AS44" s="6"/>
      <c r="AT44" s="6"/>
      <c r="AU44" s="6"/>
      <c r="AV44" s="6" t="n">
        <v>0</v>
      </c>
      <c r="AW44" s="6"/>
    </row>
    <row r="45" customFormat="false" ht="15" hidden="false" customHeight="false" outlineLevel="0" collapsed="false">
      <c r="A45" s="6" t="s">
        <v>383</v>
      </c>
      <c r="B45" s="6" t="s">
        <v>30</v>
      </c>
      <c r="C45" s="6" t="n">
        <v>72.38</v>
      </c>
      <c r="D45" s="6" t="n">
        <v>199</v>
      </c>
      <c r="E45" s="6" t="n">
        <v>4.64</v>
      </c>
      <c r="F45" s="6" t="n">
        <v>0.441911672403306</v>
      </c>
      <c r="G45" s="6" t="n">
        <v>8</v>
      </c>
      <c r="H45" s="6" t="n">
        <v>-1.80311041165803</v>
      </c>
      <c r="I45" s="6" t="n">
        <v>35.5</v>
      </c>
      <c r="J45" s="6" t="n">
        <v>0.636479149598333</v>
      </c>
      <c r="K45" s="6" t="n">
        <v>117</v>
      </c>
      <c r="L45" s="6" t="n">
        <v>0.288280476217153</v>
      </c>
      <c r="M45" s="6" t="n">
        <v>4.11</v>
      </c>
      <c r="N45" s="6" t="n">
        <v>1.04757806352108</v>
      </c>
      <c r="O45" s="6" t="n">
        <v>6.68</v>
      </c>
      <c r="P45" s="6" t="n">
        <v>1.40270774332878</v>
      </c>
      <c r="Q45" s="6" t="n">
        <v>2.01384669341062</v>
      </c>
      <c r="R45" s="6" t="n">
        <v>0.335641115568437</v>
      </c>
      <c r="S45" s="6" t="n">
        <v>5</v>
      </c>
      <c r="T45" s="6" t="n">
        <v>142</v>
      </c>
      <c r="U45" s="6" t="n">
        <v>134</v>
      </c>
      <c r="V45" s="10"/>
      <c r="W45" s="6" t="n">
        <v>16</v>
      </c>
      <c r="X45" s="6" t="n">
        <v>178</v>
      </c>
      <c r="Y45" s="6" t="n">
        <v>0</v>
      </c>
      <c r="Z45" s="6" t="n">
        <v>78</v>
      </c>
      <c r="AA45" s="6" t="n">
        <v>256</v>
      </c>
      <c r="AB45" s="6" t="n">
        <v>16</v>
      </c>
      <c r="AC45" s="10"/>
      <c r="AD45" s="6" t="n">
        <v>16</v>
      </c>
      <c r="AE45" s="6" t="n">
        <v>454</v>
      </c>
      <c r="AF45" s="6" t="n">
        <v>0</v>
      </c>
      <c r="AG45" s="6" t="n">
        <v>132</v>
      </c>
      <c r="AH45" s="6" t="n">
        <v>586</v>
      </c>
      <c r="AI45" s="6" t="n">
        <v>36.625</v>
      </c>
      <c r="AJ45" s="10"/>
      <c r="AK45" s="6" t="n">
        <v>16</v>
      </c>
      <c r="AL45" s="6" t="n">
        <v>270</v>
      </c>
      <c r="AM45" s="6" t="n">
        <v>0</v>
      </c>
      <c r="AN45" s="6" t="n">
        <v>163</v>
      </c>
      <c r="AO45" s="6" t="n">
        <v>433</v>
      </c>
      <c r="AP45" s="6" t="n">
        <v>27.0625</v>
      </c>
      <c r="AQ45" s="10"/>
      <c r="AR45" s="6" t="n">
        <v>16</v>
      </c>
      <c r="AS45" s="6" t="n">
        <v>612</v>
      </c>
      <c r="AT45" s="6" t="n">
        <v>0</v>
      </c>
      <c r="AU45" s="6" t="n">
        <v>54</v>
      </c>
      <c r="AV45" s="6" t="n">
        <v>666</v>
      </c>
      <c r="AW45" s="6" t="n">
        <v>41.625</v>
      </c>
    </row>
    <row r="46" customFormat="false" ht="15" hidden="false" customHeight="false" outlineLevel="0" collapsed="false">
      <c r="A46" s="6" t="s">
        <v>388</v>
      </c>
      <c r="B46" s="6" t="s">
        <v>30</v>
      </c>
      <c r="C46" s="6" t="n">
        <v>72.75</v>
      </c>
      <c r="D46" s="6" t="n">
        <v>211</v>
      </c>
      <c r="E46" s="6" t="n">
        <v>4.43</v>
      </c>
      <c r="F46" s="6" t="n">
        <v>1.17377654249875</v>
      </c>
      <c r="G46" s="6" t="n">
        <v>16</v>
      </c>
      <c r="H46" s="6" t="n">
        <v>-0.628211340231922</v>
      </c>
      <c r="I46" s="6" t="n">
        <v>34</v>
      </c>
      <c r="J46" s="6" t="n">
        <v>0.299548853580984</v>
      </c>
      <c r="K46" s="6" t="n">
        <v>125</v>
      </c>
      <c r="L46" s="6" t="n">
        <v>1.18135115031421</v>
      </c>
      <c r="M46" s="6" t="n">
        <v>4.34</v>
      </c>
      <c r="N46" s="6" t="n">
        <v>0.116076133376015</v>
      </c>
      <c r="O46" s="6" t="n">
        <v>6.95</v>
      </c>
      <c r="P46" s="6" t="n">
        <v>0.735207726377945</v>
      </c>
      <c r="Q46" s="6" t="n">
        <v>2.87774906591598</v>
      </c>
      <c r="R46" s="6" t="n">
        <v>0.479624844319329</v>
      </c>
      <c r="S46" s="6" t="n">
        <v>1</v>
      </c>
      <c r="T46" s="6" t="n">
        <v>4</v>
      </c>
      <c r="U46" s="6" t="n">
        <v>4</v>
      </c>
      <c r="V46" s="10"/>
      <c r="W46" s="6" t="n">
        <v>16</v>
      </c>
      <c r="X46" s="6" t="n">
        <v>1026</v>
      </c>
      <c r="Y46" s="6" t="n">
        <v>0</v>
      </c>
      <c r="Z46" s="6" t="n">
        <v>2</v>
      </c>
      <c r="AA46" s="6" t="n">
        <v>1028</v>
      </c>
      <c r="AB46" s="6" t="n">
        <v>64.25</v>
      </c>
      <c r="AC46" s="10"/>
      <c r="AD46" s="6" t="n">
        <v>13</v>
      </c>
      <c r="AE46" s="6" t="n">
        <v>715</v>
      </c>
      <c r="AF46" s="6" t="n">
        <v>3</v>
      </c>
      <c r="AG46" s="6" t="n">
        <v>1</v>
      </c>
      <c r="AH46" s="6" t="n">
        <v>719</v>
      </c>
      <c r="AI46" s="6" t="n">
        <v>55.3076923076923</v>
      </c>
      <c r="AJ46" s="10"/>
      <c r="AK46" s="6" t="n">
        <v>8</v>
      </c>
      <c r="AL46" s="6" t="n">
        <v>381</v>
      </c>
      <c r="AM46" s="6" t="n">
        <v>0</v>
      </c>
      <c r="AN46" s="6" t="n">
        <v>0</v>
      </c>
      <c r="AO46" s="6" t="n">
        <v>381</v>
      </c>
      <c r="AP46" s="6" t="n">
        <v>47.625</v>
      </c>
      <c r="AQ46" s="10"/>
      <c r="AR46" s="6" t="n">
        <v>15</v>
      </c>
      <c r="AS46" s="6" t="n">
        <v>774</v>
      </c>
      <c r="AT46" s="6" t="n">
        <v>0</v>
      </c>
      <c r="AU46" s="6" t="n">
        <v>1</v>
      </c>
      <c r="AV46" s="6" t="n">
        <v>775</v>
      </c>
      <c r="AW46" s="6" t="n">
        <v>51.6666666666667</v>
      </c>
    </row>
    <row r="47" customFormat="false" ht="15" hidden="false" customHeight="false" outlineLevel="0" collapsed="false">
      <c r="A47" s="6" t="s">
        <v>393</v>
      </c>
      <c r="B47" s="6" t="s">
        <v>30</v>
      </c>
      <c r="C47" s="6" t="n">
        <v>73.25</v>
      </c>
      <c r="D47" s="6" t="n">
        <v>213</v>
      </c>
      <c r="E47" s="6" t="n">
        <v>4.51</v>
      </c>
      <c r="F47" s="6" t="n">
        <v>0.894970877700483</v>
      </c>
      <c r="G47" s="6" t="n">
        <v>13</v>
      </c>
      <c r="H47" s="6" t="n">
        <v>-1.06879849201671</v>
      </c>
      <c r="I47" s="6" t="n">
        <v>34.5</v>
      </c>
      <c r="J47" s="6" t="n">
        <v>0.411858952253434</v>
      </c>
      <c r="K47" s="6" t="n">
        <v>122</v>
      </c>
      <c r="L47" s="6" t="n">
        <v>0.846449647527812</v>
      </c>
      <c r="M47" s="6" t="n">
        <v>4.21</v>
      </c>
      <c r="N47" s="6" t="n">
        <v>0.642577224327573</v>
      </c>
      <c r="O47" s="6" t="n">
        <v>7.07</v>
      </c>
      <c r="P47" s="6" t="n">
        <v>0.438541052177572</v>
      </c>
      <c r="Q47" s="6" t="n">
        <v>2.16559926197016</v>
      </c>
      <c r="R47" s="6" t="n">
        <v>0.36093321032836</v>
      </c>
      <c r="S47" s="6" t="n">
        <v>4</v>
      </c>
      <c r="T47" s="6" t="n">
        <v>115</v>
      </c>
      <c r="U47" s="6" t="n">
        <v>109</v>
      </c>
      <c r="V47" s="10"/>
      <c r="W47" s="6"/>
      <c r="X47" s="6"/>
      <c r="Y47" s="6"/>
      <c r="Z47" s="6"/>
      <c r="AA47" s="6" t="n">
        <v>0</v>
      </c>
      <c r="AB47" s="6"/>
      <c r="AC47" s="10"/>
      <c r="AD47" s="6"/>
      <c r="AE47" s="6"/>
      <c r="AF47" s="6"/>
      <c r="AG47" s="6"/>
      <c r="AH47" s="6" t="n">
        <v>0</v>
      </c>
      <c r="AI47" s="6"/>
      <c r="AJ47" s="10"/>
      <c r="AK47" s="6"/>
      <c r="AL47" s="6"/>
      <c r="AM47" s="6"/>
      <c r="AN47" s="6"/>
      <c r="AO47" s="6" t="n">
        <v>0</v>
      </c>
      <c r="AP47" s="6"/>
      <c r="AQ47" s="10"/>
      <c r="AR47" s="6"/>
      <c r="AS47" s="6"/>
      <c r="AT47" s="6"/>
      <c r="AU47" s="6"/>
      <c r="AV47" s="6" t="n">
        <v>0</v>
      </c>
      <c r="AW47" s="6"/>
    </row>
    <row r="48" customFormat="false" ht="15" hidden="false" customHeight="false" outlineLevel="0" collapsed="false">
      <c r="A48" s="6" t="s">
        <v>410</v>
      </c>
      <c r="B48" s="6" t="s">
        <v>30</v>
      </c>
      <c r="C48" s="6" t="n">
        <v>70.5</v>
      </c>
      <c r="D48" s="6" t="n">
        <v>163</v>
      </c>
      <c r="E48" s="6" t="n">
        <v>4.46</v>
      </c>
      <c r="F48" s="6" t="n">
        <v>1.0692244181994</v>
      </c>
      <c r="G48" s="6"/>
      <c r="H48" s="6"/>
      <c r="I48" s="6" t="n">
        <v>41</v>
      </c>
      <c r="J48" s="6" t="n">
        <v>1.87189023499528</v>
      </c>
      <c r="K48" s="6" t="n">
        <v>132</v>
      </c>
      <c r="L48" s="6" t="n">
        <v>1.96278799014913</v>
      </c>
      <c r="M48" s="6" t="n">
        <v>4.18</v>
      </c>
      <c r="N48" s="6" t="n">
        <v>0.764077476085626</v>
      </c>
      <c r="O48" s="6" t="n">
        <v>6.63</v>
      </c>
      <c r="P48" s="6" t="n">
        <v>1.52631885757894</v>
      </c>
      <c r="Q48" s="6" t="n">
        <v>7.19429897700837</v>
      </c>
      <c r="R48" s="6" t="n">
        <v>1.43885979540167</v>
      </c>
      <c r="S48" s="6" t="n">
        <v>7</v>
      </c>
      <c r="T48" s="6" t="n">
        <v>240</v>
      </c>
      <c r="U48" s="6" t="n">
        <v>194</v>
      </c>
      <c r="V48" s="10"/>
      <c r="W48" s="6"/>
      <c r="X48" s="6"/>
      <c r="Y48" s="6"/>
      <c r="Z48" s="6"/>
      <c r="AA48" s="6" t="n">
        <v>0</v>
      </c>
      <c r="AB48" s="6"/>
      <c r="AC48" s="10"/>
      <c r="AD48" s="6"/>
      <c r="AE48" s="6"/>
      <c r="AF48" s="6"/>
      <c r="AG48" s="6"/>
      <c r="AH48" s="6" t="n">
        <v>0</v>
      </c>
      <c r="AI48" s="6"/>
      <c r="AJ48" s="10"/>
      <c r="AK48" s="6"/>
      <c r="AL48" s="6"/>
      <c r="AM48" s="6"/>
      <c r="AN48" s="6"/>
      <c r="AO48" s="6" t="n">
        <v>0</v>
      </c>
      <c r="AP48" s="6"/>
      <c r="AQ48" s="10"/>
      <c r="AR48" s="6"/>
      <c r="AS48" s="6"/>
      <c r="AT48" s="6"/>
      <c r="AU48" s="6"/>
      <c r="AV48" s="6" t="n">
        <v>0</v>
      </c>
      <c r="AW48" s="6"/>
    </row>
    <row r="49" customFormat="false" ht="15" hidden="false" customHeight="false" outlineLevel="0" collapsed="false">
      <c r="A49" s="6" t="s">
        <v>416</v>
      </c>
      <c r="B49" s="6" t="s">
        <v>30</v>
      </c>
      <c r="C49" s="6" t="n">
        <v>71.63</v>
      </c>
      <c r="D49" s="6" t="n">
        <v>188</v>
      </c>
      <c r="E49" s="6" t="n">
        <v>4.48</v>
      </c>
      <c r="F49" s="6" t="n">
        <v>0.99952300199983</v>
      </c>
      <c r="G49" s="6"/>
      <c r="H49" s="6"/>
      <c r="I49" s="6" t="n">
        <v>33</v>
      </c>
      <c r="J49" s="6" t="n">
        <v>0.0749286562360849</v>
      </c>
      <c r="K49" s="6" t="n">
        <v>117</v>
      </c>
      <c r="L49" s="6" t="n">
        <v>0.288280476217153</v>
      </c>
      <c r="M49" s="6" t="n">
        <v>4.27</v>
      </c>
      <c r="N49" s="6" t="n">
        <v>0.39957672081147</v>
      </c>
      <c r="O49" s="6" t="n">
        <v>6.82</v>
      </c>
      <c r="P49" s="6" t="n">
        <v>1.05659662342835</v>
      </c>
      <c r="Q49" s="6" t="n">
        <v>2.81890547869289</v>
      </c>
      <c r="R49" s="6" t="n">
        <v>0.563781095738577</v>
      </c>
      <c r="S49" s="6"/>
      <c r="T49" s="6"/>
      <c r="U49" s="6"/>
      <c r="V49" s="10"/>
      <c r="W49" s="6"/>
      <c r="X49" s="6"/>
      <c r="Y49" s="6"/>
      <c r="Z49" s="6"/>
      <c r="AA49" s="6" t="n">
        <v>0</v>
      </c>
      <c r="AB49" s="6"/>
      <c r="AC49" s="10"/>
      <c r="AD49" s="6"/>
      <c r="AE49" s="6"/>
      <c r="AF49" s="6"/>
      <c r="AG49" s="6"/>
      <c r="AH49" s="6" t="n">
        <v>0</v>
      </c>
      <c r="AI49" s="6"/>
      <c r="AJ49" s="10"/>
      <c r="AK49" s="6"/>
      <c r="AL49" s="6"/>
      <c r="AM49" s="6"/>
      <c r="AN49" s="6"/>
      <c r="AO49" s="6" t="n">
        <v>0</v>
      </c>
      <c r="AP49" s="6"/>
      <c r="AQ49" s="10"/>
      <c r="AR49" s="6"/>
      <c r="AS49" s="6"/>
      <c r="AT49" s="6"/>
      <c r="AU49" s="6"/>
      <c r="AV49" s="6" t="n">
        <v>0</v>
      </c>
      <c r="AW49" s="6"/>
    </row>
    <row r="50" customFormat="false" ht="15" hidden="false" customHeight="false" outlineLevel="0" collapsed="false">
      <c r="A50" s="6" t="s">
        <v>428</v>
      </c>
      <c r="B50" s="6" t="s">
        <v>30</v>
      </c>
      <c r="C50" s="6" t="n">
        <v>74.13</v>
      </c>
      <c r="D50" s="6" t="n">
        <v>224</v>
      </c>
      <c r="E50" s="6" t="n">
        <v>4.62</v>
      </c>
      <c r="F50" s="6" t="n">
        <v>0.51161308860287</v>
      </c>
      <c r="G50" s="6"/>
      <c r="H50" s="6"/>
      <c r="I50" s="6" t="n">
        <v>30</v>
      </c>
      <c r="J50" s="6" t="n">
        <v>-0.598931935798613</v>
      </c>
      <c r="K50" s="6" t="n">
        <v>111</v>
      </c>
      <c r="L50" s="6" t="n">
        <v>-0.381522529355638</v>
      </c>
      <c r="M50" s="6" t="n">
        <v>4.32</v>
      </c>
      <c r="N50" s="6" t="n">
        <v>0.197076301214714</v>
      </c>
      <c r="O50" s="6" t="n">
        <v>7.14</v>
      </c>
      <c r="P50" s="6" t="n">
        <v>0.265485492227356</v>
      </c>
      <c r="Q50" s="6" t="n">
        <v>-0.00627958310931104</v>
      </c>
      <c r="R50" s="6" t="n">
        <v>-0.00125591662186221</v>
      </c>
      <c r="S50" s="6"/>
      <c r="T50" s="6"/>
      <c r="U50" s="6"/>
      <c r="V50" s="10"/>
      <c r="W50" s="6" t="n">
        <v>15</v>
      </c>
      <c r="X50" s="6" t="n">
        <v>6</v>
      </c>
      <c r="Y50" s="6" t="n">
        <v>0</v>
      </c>
      <c r="Z50" s="6" t="n">
        <v>289</v>
      </c>
      <c r="AA50" s="6" t="n">
        <v>295</v>
      </c>
      <c r="AB50" s="6" t="n">
        <v>19.6666666666667</v>
      </c>
      <c r="AC50" s="10"/>
      <c r="AD50" s="6" t="n">
        <v>16</v>
      </c>
      <c r="AE50" s="6" t="n">
        <v>63</v>
      </c>
      <c r="AF50" s="6" t="n">
        <v>0</v>
      </c>
      <c r="AG50" s="6" t="n">
        <v>420</v>
      </c>
      <c r="AH50" s="6" t="n">
        <v>483</v>
      </c>
      <c r="AI50" s="6" t="n">
        <v>30.1875</v>
      </c>
      <c r="AJ50" s="10"/>
      <c r="AK50" s="6" t="n">
        <v>15</v>
      </c>
      <c r="AL50" s="6" t="n">
        <v>328</v>
      </c>
      <c r="AM50" s="6" t="n">
        <v>0</v>
      </c>
      <c r="AN50" s="6" t="n">
        <v>274</v>
      </c>
      <c r="AO50" s="6" t="n">
        <v>602</v>
      </c>
      <c r="AP50" s="6" t="n">
        <v>40.1333333333333</v>
      </c>
      <c r="AQ50" s="10"/>
      <c r="AR50" s="6" t="n">
        <v>15</v>
      </c>
      <c r="AS50" s="6" t="n">
        <v>300</v>
      </c>
      <c r="AT50" s="6" t="n">
        <v>0</v>
      </c>
      <c r="AU50" s="6" t="n">
        <v>308</v>
      </c>
      <c r="AV50" s="6" t="n">
        <v>608</v>
      </c>
      <c r="AW50" s="6" t="n">
        <v>40.5333333333333</v>
      </c>
    </row>
    <row r="51" customFormat="false" ht="15" hidden="false" customHeight="false" outlineLevel="0" collapsed="false">
      <c r="A51" s="6" t="s">
        <v>436</v>
      </c>
      <c r="B51" s="6" t="s">
        <v>30</v>
      </c>
      <c r="C51" s="6" t="n">
        <v>71.38</v>
      </c>
      <c r="D51" s="6" t="n">
        <v>189</v>
      </c>
      <c r="E51" s="6" t="n">
        <v>4.63</v>
      </c>
      <c r="F51" s="6" t="n">
        <v>0.476762380503088</v>
      </c>
      <c r="G51" s="6" t="n">
        <v>10</v>
      </c>
      <c r="H51" s="6" t="n">
        <v>-1.50938564380151</v>
      </c>
      <c r="I51" s="6" t="n">
        <v>31.5</v>
      </c>
      <c r="J51" s="6" t="n">
        <v>-0.262001639781264</v>
      </c>
      <c r="K51" s="6" t="n">
        <v>120</v>
      </c>
      <c r="L51" s="6" t="n">
        <v>0.623181979003548</v>
      </c>
      <c r="M51" s="6" t="n">
        <v>4.23</v>
      </c>
      <c r="N51" s="6" t="n">
        <v>0.561577056488869</v>
      </c>
      <c r="O51" s="6" t="n">
        <v>6.7</v>
      </c>
      <c r="P51" s="6" t="n">
        <v>1.35326329762872</v>
      </c>
      <c r="Q51" s="6" t="n">
        <v>1.24339743004146</v>
      </c>
      <c r="R51" s="6" t="n">
        <v>0.207232905006909</v>
      </c>
      <c r="S51" s="6" t="n">
        <v>6</v>
      </c>
      <c r="T51" s="6" t="n">
        <v>196</v>
      </c>
      <c r="U51" s="6" t="n">
        <v>176</v>
      </c>
      <c r="V51" s="10"/>
      <c r="W51" s="6"/>
      <c r="X51" s="6"/>
      <c r="Y51" s="6"/>
      <c r="Z51" s="6"/>
      <c r="AA51" s="6" t="n">
        <v>0</v>
      </c>
      <c r="AB51" s="6"/>
      <c r="AC51" s="10"/>
      <c r="AD51" s="6"/>
      <c r="AE51" s="6"/>
      <c r="AF51" s="6"/>
      <c r="AG51" s="6"/>
      <c r="AH51" s="6" t="n">
        <v>0</v>
      </c>
      <c r="AI51" s="6"/>
      <c r="AJ51" s="10"/>
      <c r="AK51" s="6"/>
      <c r="AL51" s="6"/>
      <c r="AM51" s="6"/>
      <c r="AN51" s="6"/>
      <c r="AO51" s="6" t="n">
        <v>0</v>
      </c>
      <c r="AP51" s="6"/>
      <c r="AQ51" s="10"/>
      <c r="AR51" s="6"/>
      <c r="AS51" s="6"/>
      <c r="AT51" s="6"/>
      <c r="AU51" s="6"/>
      <c r="AV51" s="6" t="n">
        <v>0</v>
      </c>
      <c r="AW51" s="6"/>
    </row>
    <row r="52" customFormat="false" ht="15" hidden="false" customHeight="false" outlineLevel="0" collapsed="false">
      <c r="A52" s="6" t="s">
        <v>442</v>
      </c>
      <c r="B52" s="6" t="s">
        <v>30</v>
      </c>
      <c r="C52" s="6" t="n">
        <v>71</v>
      </c>
      <c r="D52" s="6" t="n">
        <v>195</v>
      </c>
      <c r="E52" s="6" t="n">
        <v>4.62</v>
      </c>
      <c r="F52" s="6" t="n">
        <v>0.51161308860287</v>
      </c>
      <c r="G52" s="6" t="n">
        <v>11</v>
      </c>
      <c r="H52" s="6" t="n">
        <v>-1.36252325987324</v>
      </c>
      <c r="I52" s="6" t="n">
        <v>33.5</v>
      </c>
      <c r="J52" s="6" t="n">
        <v>0.187238754908535</v>
      </c>
      <c r="K52" s="6" t="n">
        <v>112</v>
      </c>
      <c r="L52" s="6" t="n">
        <v>-0.269888695093506</v>
      </c>
      <c r="M52" s="6" t="n">
        <v>4.39</v>
      </c>
      <c r="N52" s="6" t="n">
        <v>-0.0864242862207376</v>
      </c>
      <c r="O52" s="6" t="n">
        <v>7.19</v>
      </c>
      <c r="P52" s="6" t="n">
        <v>0.141874377977199</v>
      </c>
      <c r="Q52" s="6" t="n">
        <v>-0.878110019698883</v>
      </c>
      <c r="R52" s="6" t="n">
        <v>-0.146351669949814</v>
      </c>
      <c r="S52" s="6"/>
      <c r="T52" s="6"/>
      <c r="U52" s="6"/>
      <c r="V52" s="10"/>
      <c r="W52" s="6"/>
      <c r="X52" s="6"/>
      <c r="Y52" s="6"/>
      <c r="Z52" s="6"/>
      <c r="AA52" s="6" t="n">
        <v>0</v>
      </c>
      <c r="AB52" s="6"/>
      <c r="AC52" s="10"/>
      <c r="AD52" s="6" t="n">
        <v>15</v>
      </c>
      <c r="AE52" s="6" t="n">
        <v>780</v>
      </c>
      <c r="AF52" s="6" t="n">
        <v>0</v>
      </c>
      <c r="AG52" s="6" t="n">
        <v>74</v>
      </c>
      <c r="AH52" s="6" t="n">
        <v>854</v>
      </c>
      <c r="AI52" s="6" t="n">
        <v>56.9333333333333</v>
      </c>
      <c r="AJ52" s="10"/>
      <c r="AK52" s="6" t="n">
        <v>15</v>
      </c>
      <c r="AL52" s="6" t="n">
        <v>743</v>
      </c>
      <c r="AM52" s="6" t="n">
        <v>0</v>
      </c>
      <c r="AN52" s="6" t="n">
        <v>15</v>
      </c>
      <c r="AO52" s="6" t="n">
        <v>758</v>
      </c>
      <c r="AP52" s="6" t="n">
        <v>50.5333333333333</v>
      </c>
      <c r="AQ52" s="10"/>
      <c r="AR52" s="6" t="n">
        <v>11</v>
      </c>
      <c r="AS52" s="6" t="n">
        <v>259</v>
      </c>
      <c r="AT52" s="6" t="n">
        <v>0</v>
      </c>
      <c r="AU52" s="6" t="n">
        <v>58</v>
      </c>
      <c r="AV52" s="6" t="n">
        <v>317</v>
      </c>
      <c r="AW52" s="6" t="n">
        <v>28.8181818181818</v>
      </c>
    </row>
    <row r="54" customFormat="false" ht="15" hidden="false" customHeight="false" outlineLevel="0" collapsed="false">
      <c r="B54" s="6" t="s">
        <v>487</v>
      </c>
      <c r="C54" s="4" t="n">
        <f aca="false">AVERAGE(C3:C52)</f>
        <v>72.6096</v>
      </c>
      <c r="D54" s="4" t="n">
        <f aca="false">AVERAGE(D3:D52)</f>
        <v>201.18</v>
      </c>
      <c r="E54" s="4" t="n">
        <f aca="false">AVERAGE(E3:E52)</f>
        <v>4.5148</v>
      </c>
      <c r="F54" s="4" t="n">
        <f aca="false">AVERAGE(F3:F52)</f>
        <v>0.878242537812587</v>
      </c>
      <c r="G54" s="4" t="n">
        <f aca="false">AVERAGE(G3:G52)</f>
        <v>13.8684210526316</v>
      </c>
      <c r="H54" s="4" t="n">
        <f aca="false">AVERAGE(H3:H52)</f>
        <v>-0.941260105973748</v>
      </c>
      <c r="I54" s="4" t="n">
        <f aca="false">AVERAGE(I3:I52)</f>
        <v>35.2282608695652</v>
      </c>
      <c r="J54" s="4" t="n">
        <f aca="false">AVERAGE(J3:J52)</f>
        <v>0.575441052493741</v>
      </c>
      <c r="K54" s="4" t="n">
        <f aca="false">AVERAGE(K3:K52)</f>
        <v>119.906976744186</v>
      </c>
      <c r="L54" s="4" t="n">
        <f aca="false">AVERAGE(L3:L52)</f>
        <v>0.612797436281489</v>
      </c>
      <c r="M54" s="4" t="n">
        <f aca="false">AVERAGE(M3:M52)</f>
        <v>4.18268292682927</v>
      </c>
      <c r="N54" s="4" t="n">
        <f aca="false">AVERAGE(N3:N52)</f>
        <v>0.75321159991214</v>
      </c>
      <c r="O54" s="4" t="n">
        <f aca="false">AVERAGE(O3:O52)</f>
        <v>6.94219512195122</v>
      </c>
      <c r="P54" s="4" t="n">
        <f aca="false">AVERAGE(P3:P52)</f>
        <v>0.754503119821872</v>
      </c>
    </row>
    <row r="55" customFormat="false" ht="15" hidden="false" customHeight="false" outlineLevel="0" collapsed="false">
      <c r="B55" s="6" t="s">
        <v>488</v>
      </c>
      <c r="C55" s="4" t="n">
        <f aca="false">_xlfn.STDEV.P(C3:C52)</f>
        <v>2.56591812807814</v>
      </c>
      <c r="D55" s="4" t="n">
        <f aca="false">_xlfn.STDEV.P(D3:D52)</f>
        <v>17.715179931347</v>
      </c>
      <c r="E55" s="4" t="n">
        <f aca="false">_xlfn.STDEV.P(E3:E52)</f>
        <v>0.0999847988446244</v>
      </c>
      <c r="F55" s="4" t="n">
        <f aca="false">_xlfn.STDEV.P(F3:F52)</f>
        <v>0.348454103894951</v>
      </c>
      <c r="G55" s="4" t="n">
        <f aca="false">_xlfn.STDEV.P(G3:G52)</f>
        <v>4.51413599958117</v>
      </c>
      <c r="H55" s="4" t="n">
        <f aca="false">_xlfn.STDEV.P(H3:H52)</f>
        <v>0.662956774274888</v>
      </c>
      <c r="I55" s="4" t="n">
        <f aca="false">_xlfn.STDEV.P(I3:I52)</f>
        <v>3.19596641460004</v>
      </c>
      <c r="J55" s="4" t="n">
        <f aca="false">_xlfn.STDEV.P(J3:J52)</f>
        <v>0.717878606755131</v>
      </c>
      <c r="K55" s="4" t="n">
        <f aca="false">_xlfn.STDEV.P(K3:K52)</f>
        <v>5.12546743637296</v>
      </c>
      <c r="L55" s="4" t="n">
        <f aca="false">_xlfn.STDEV.P(L3:L52)</f>
        <v>0.572175582308013</v>
      </c>
      <c r="M55" s="4" t="n">
        <f aca="false">_xlfn.STDEV.P(M3:M52)</f>
        <v>0.16209037512606</v>
      </c>
      <c r="N55" s="4" t="n">
        <f aca="false">_xlfn.STDEV.P(N3:N52)</f>
        <v>0.656467379512445</v>
      </c>
      <c r="O55" s="4" t="n">
        <f aca="false">_xlfn.STDEV.P(O3:O52)</f>
        <v>0.201996283413309</v>
      </c>
      <c r="P55" s="4" t="n">
        <f aca="false">_xlfn.STDEV.P(P3:P52)</f>
        <v>0.499379713342187</v>
      </c>
    </row>
  </sheetData>
  <mergeCells count="5">
    <mergeCell ref="A1:U1"/>
    <mergeCell ref="W1:AB1"/>
    <mergeCell ref="AD1:AI1"/>
    <mergeCell ref="AK1:AP1"/>
    <mergeCell ref="AR1:A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34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Y9" activeCellId="1" sqref="E307:L308 Y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4.43"/>
    <col collapsed="false" customWidth="true" hidden="false" outlineLevel="0" max="3" min="3" style="0" width="28.57"/>
    <col collapsed="false" customWidth="true" hidden="false" outlineLevel="0" max="4" min="4" style="0" width="6.85"/>
    <col collapsed="false" customWidth="true" hidden="false" outlineLevel="0" max="14" min="14" style="0" width="22.28"/>
  </cols>
  <sheetData>
    <row r="1" customFormat="false" ht="15" hidden="false" customHeight="false" outlineLevel="0" collapsed="false">
      <c r="F1" s="0" t="s">
        <v>490</v>
      </c>
      <c r="H1" s="0" t="s">
        <v>491</v>
      </c>
      <c r="J1" s="0" t="s">
        <v>492</v>
      </c>
      <c r="Q1" s="0" t="s">
        <v>490</v>
      </c>
      <c r="R1" s="0" t="s">
        <v>491</v>
      </c>
      <c r="S1" s="0" t="s">
        <v>492</v>
      </c>
    </row>
    <row r="2" customFormat="false" ht="15" hidden="false" customHeight="false" outlineLevel="0" collapsed="false">
      <c r="A2" s="0" t="s">
        <v>493</v>
      </c>
      <c r="B2" s="0" t="s">
        <v>2</v>
      </c>
      <c r="C2" s="0" t="s">
        <v>494</v>
      </c>
      <c r="D2" s="0" t="s">
        <v>2</v>
      </c>
      <c r="E2" s="0" t="s">
        <v>481</v>
      </c>
      <c r="F2" s="0" t="s">
        <v>495</v>
      </c>
      <c r="G2" s="0" t="s">
        <v>496</v>
      </c>
      <c r="H2" s="0" t="s">
        <v>495</v>
      </c>
      <c r="I2" s="0" t="s">
        <v>496</v>
      </c>
      <c r="J2" s="0" t="s">
        <v>495</v>
      </c>
      <c r="K2" s="0" t="s">
        <v>496</v>
      </c>
      <c r="N2" s="0" t="s">
        <v>493</v>
      </c>
      <c r="O2" s="0" t="s">
        <v>2</v>
      </c>
      <c r="P2" s="0" t="s">
        <v>481</v>
      </c>
      <c r="Q2" s="0" t="s">
        <v>495</v>
      </c>
      <c r="R2" s="0" t="s">
        <v>495</v>
      </c>
      <c r="S2" s="0" t="s">
        <v>495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18</v>
      </c>
      <c r="D3" s="0" t="s">
        <v>19</v>
      </c>
      <c r="E3" s="0" t="n">
        <v>16</v>
      </c>
      <c r="F3" s="0" t="n">
        <v>0</v>
      </c>
      <c r="G3" s="0" t="n">
        <v>0</v>
      </c>
      <c r="H3" s="0" t="n">
        <v>648</v>
      </c>
      <c r="I3" s="0" t="n">
        <v>0.6177</v>
      </c>
      <c r="J3" s="0" t="n">
        <v>74</v>
      </c>
      <c r="K3" s="0" t="n">
        <v>0.1634</v>
      </c>
      <c r="N3" s="0" t="s">
        <v>12</v>
      </c>
    </row>
    <row r="4" customFormat="false" ht="15" hidden="false" customHeight="false" outlineLevel="0" collapsed="false">
      <c r="A4" s="0" t="s">
        <v>15</v>
      </c>
      <c r="B4" s="0" t="s">
        <v>16</v>
      </c>
      <c r="C4" s="0" t="s">
        <v>21</v>
      </c>
      <c r="D4" s="0" t="s">
        <v>497</v>
      </c>
      <c r="E4" s="0" t="n">
        <v>16</v>
      </c>
      <c r="F4" s="0" t="n">
        <v>0</v>
      </c>
      <c r="G4" s="0" t="n">
        <v>0</v>
      </c>
      <c r="H4" s="0" t="n">
        <v>468</v>
      </c>
      <c r="I4" s="0" t="n">
        <v>0.447</v>
      </c>
      <c r="J4" s="0" t="n">
        <v>114</v>
      </c>
      <c r="K4" s="0" t="n">
        <v>0.2657</v>
      </c>
      <c r="N4" s="0" t="s">
        <v>15</v>
      </c>
    </row>
    <row r="5" customFormat="false" ht="15" hidden="false" customHeight="false" outlineLevel="0" collapsed="false">
      <c r="A5" s="0" t="s">
        <v>18</v>
      </c>
      <c r="B5" s="0" t="s">
        <v>19</v>
      </c>
      <c r="C5" s="0" t="s">
        <v>26</v>
      </c>
      <c r="D5" s="0" t="s">
        <v>498</v>
      </c>
      <c r="E5" s="0" t="n">
        <v>5</v>
      </c>
      <c r="F5" s="0" t="n">
        <v>0</v>
      </c>
      <c r="G5" s="0" t="n">
        <v>0</v>
      </c>
      <c r="H5" s="0" t="n">
        <v>1</v>
      </c>
      <c r="I5" s="0" t="n">
        <v>0.001</v>
      </c>
      <c r="J5" s="0" t="n">
        <v>63</v>
      </c>
      <c r="K5" s="0" t="n">
        <v>0.1445</v>
      </c>
      <c r="N5" s="0" t="s">
        <v>18</v>
      </c>
      <c r="O5" s="0" t="str">
        <f aca="false">VLOOKUP(A5,C$3:K$342,2,FALSE())</f>
        <v>DT</v>
      </c>
      <c r="P5" s="0" t="n">
        <f aca="false">VLOOKUP(A5,C$3:K$342,3,FALSE())</f>
        <v>16</v>
      </c>
      <c r="Q5" s="0" t="n">
        <f aca="false">VLOOKUP(A5,C$3:K$342,4,FALSE())</f>
        <v>0</v>
      </c>
      <c r="R5" s="0" t="n">
        <f aca="false">VLOOKUP(A5,C$3:K$342,6,FALSE())</f>
        <v>648</v>
      </c>
      <c r="S5" s="0" t="n">
        <f aca="false">VLOOKUP(A5,C$3:K$342,8,FALSE())</f>
        <v>74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s">
        <v>29</v>
      </c>
      <c r="D6" s="0" t="s">
        <v>30</v>
      </c>
      <c r="E6" s="0" t="n">
        <v>12</v>
      </c>
      <c r="F6" s="0" t="n">
        <v>216</v>
      </c>
      <c r="G6" s="0" t="n">
        <v>0.2145</v>
      </c>
      <c r="H6" s="0" t="n">
        <v>0</v>
      </c>
      <c r="I6" s="0" t="n">
        <v>0</v>
      </c>
      <c r="J6" s="0" t="n">
        <v>98</v>
      </c>
      <c r="K6" s="0" t="n">
        <v>0.2237</v>
      </c>
      <c r="N6" s="0" t="s">
        <v>21</v>
      </c>
      <c r="O6" s="0" t="str">
        <f aca="false">VLOOKUP(A6,C$3:K$342,2,FALSE())</f>
        <v>LB</v>
      </c>
      <c r="P6" s="0" t="n">
        <f aca="false">VLOOKUP(A6,C$3:K$342,3,FALSE())</f>
        <v>16</v>
      </c>
      <c r="Q6" s="0" t="n">
        <f aca="false">VLOOKUP(A6,C$3:K$342,4,FALSE())</f>
        <v>0</v>
      </c>
      <c r="R6" s="0" t="n">
        <f aca="false">VLOOKUP(A6,C$3:K$342,6,FALSE())</f>
        <v>468</v>
      </c>
      <c r="S6" s="0" t="n">
        <f aca="false">VLOOKUP(A6,C$3:K$342,8,FALSE())</f>
        <v>114</v>
      </c>
    </row>
    <row r="7" customFormat="false" ht="15" hidden="false" customHeight="false" outlineLevel="0" collapsed="false">
      <c r="A7" s="0" t="s">
        <v>24</v>
      </c>
      <c r="B7" s="0" t="s">
        <v>25</v>
      </c>
      <c r="C7" s="0" t="s">
        <v>499</v>
      </c>
      <c r="D7" s="0" t="s">
        <v>13</v>
      </c>
      <c r="E7" s="0" t="n">
        <v>2</v>
      </c>
      <c r="F7" s="0" t="n">
        <v>16</v>
      </c>
      <c r="G7" s="0" t="n">
        <v>0.015</v>
      </c>
      <c r="H7" s="0" t="n">
        <v>0</v>
      </c>
      <c r="I7" s="0" t="n">
        <v>0</v>
      </c>
      <c r="J7" s="0" t="n">
        <v>14</v>
      </c>
      <c r="K7" s="0" t="n">
        <v>0.0308</v>
      </c>
      <c r="N7" s="0" t="s">
        <v>24</v>
      </c>
    </row>
    <row r="8" customFormat="false" ht="15" hidden="false" customHeight="false" outlineLevel="0" collapsed="false">
      <c r="A8" s="0" t="s">
        <v>26</v>
      </c>
      <c r="B8" s="0" t="s">
        <v>27</v>
      </c>
      <c r="C8" s="0" t="s">
        <v>499</v>
      </c>
      <c r="D8" s="0" t="s">
        <v>16</v>
      </c>
      <c r="E8" s="0" t="n">
        <v>15</v>
      </c>
      <c r="F8" s="0" t="n">
        <v>940</v>
      </c>
      <c r="G8" s="0" t="n">
        <v>0.9335</v>
      </c>
      <c r="H8" s="0" t="n">
        <v>0</v>
      </c>
      <c r="I8" s="0" t="n">
        <v>0</v>
      </c>
      <c r="J8" s="0" t="n">
        <v>0</v>
      </c>
      <c r="K8" s="0" t="n">
        <v>0</v>
      </c>
      <c r="N8" s="0" t="s">
        <v>26</v>
      </c>
      <c r="O8" s="0" t="str">
        <f aca="false">VLOOKUP(A8,C$3:K$342,2,FALSE())</f>
        <v>S</v>
      </c>
      <c r="P8" s="0" t="n">
        <f aca="false">VLOOKUP(A8,C$3:K$342,3,FALSE())</f>
        <v>5</v>
      </c>
      <c r="Q8" s="0" t="n">
        <f aca="false">VLOOKUP(A8,C$3:K$342,4,FALSE())</f>
        <v>0</v>
      </c>
      <c r="R8" s="0" t="n">
        <f aca="false">VLOOKUP(A8,C$3:K$342,6,FALSE())</f>
        <v>1</v>
      </c>
      <c r="S8" s="0" t="n">
        <f aca="false">VLOOKUP(A8,C$3:K$342,8,FALSE())</f>
        <v>63</v>
      </c>
    </row>
    <row r="9" customFormat="false" ht="15" hidden="false" customHeight="false" outlineLevel="0" collapsed="false">
      <c r="A9" s="0" t="s">
        <v>29</v>
      </c>
      <c r="B9" s="0" t="s">
        <v>30</v>
      </c>
      <c r="C9" s="0" t="s">
        <v>32</v>
      </c>
      <c r="D9" s="0" t="s">
        <v>33</v>
      </c>
      <c r="E9" s="0" t="n">
        <v>16</v>
      </c>
      <c r="F9" s="0" t="n">
        <v>335</v>
      </c>
      <c r="G9" s="0" t="n">
        <v>0.3018</v>
      </c>
      <c r="H9" s="0" t="n">
        <v>0</v>
      </c>
      <c r="I9" s="0" t="n">
        <v>0</v>
      </c>
      <c r="J9" s="0" t="n">
        <v>206</v>
      </c>
      <c r="K9" s="0" t="n">
        <v>0.4449</v>
      </c>
      <c r="N9" s="0" t="s">
        <v>29</v>
      </c>
      <c r="O9" s="0" t="str">
        <f aca="false">VLOOKUP(A9,C$3:K$342,2,FALSE())</f>
        <v>WR</v>
      </c>
      <c r="P9" s="0" t="n">
        <f aca="false">VLOOKUP(A9,C$3:K$342,3,FALSE())</f>
        <v>12</v>
      </c>
      <c r="Q9" s="0" t="n">
        <f aca="false">VLOOKUP(A9,C$3:K$342,4,FALSE())</f>
        <v>216</v>
      </c>
      <c r="R9" s="0" t="n">
        <f aca="false">VLOOKUP(A9,C$3:K$342,6,FALSE())</f>
        <v>0</v>
      </c>
      <c r="S9" s="0" t="n">
        <f aca="false">VLOOKUP(A9,C$3:K$342,8,FALSE())</f>
        <v>98</v>
      </c>
      <c r="AA9" s="0" t="s">
        <v>500</v>
      </c>
    </row>
    <row r="10" customFormat="false" ht="15" hidden="false" customHeight="false" outlineLevel="0" collapsed="false">
      <c r="A10" s="0" t="s">
        <v>32</v>
      </c>
      <c r="B10" s="0" t="s">
        <v>33</v>
      </c>
      <c r="C10" s="0" t="s">
        <v>35</v>
      </c>
      <c r="D10" s="0" t="s">
        <v>30</v>
      </c>
      <c r="E10" s="0" t="n">
        <v>16</v>
      </c>
      <c r="F10" s="0" t="n">
        <v>788</v>
      </c>
      <c r="G10" s="0" t="n">
        <v>0.7599</v>
      </c>
      <c r="H10" s="0" t="n">
        <v>0</v>
      </c>
      <c r="I10" s="0" t="n">
        <v>0</v>
      </c>
      <c r="J10" s="0" t="n">
        <v>2</v>
      </c>
      <c r="K10" s="0" t="n">
        <v>0.0043</v>
      </c>
      <c r="N10" s="0" t="s">
        <v>32</v>
      </c>
      <c r="O10" s="0" t="str">
        <f aca="false">VLOOKUP(A10,C$3:K$342,2,FALSE())</f>
        <v>RB</v>
      </c>
      <c r="P10" s="0" t="n">
        <f aca="false">VLOOKUP(A10,C$3:K$342,3,FALSE())</f>
        <v>16</v>
      </c>
      <c r="Q10" s="0" t="n">
        <f aca="false">VLOOKUP(A10,C$3:K$342,4,FALSE())</f>
        <v>335</v>
      </c>
      <c r="R10" s="0" t="n">
        <f aca="false">VLOOKUP(A10,C$3:K$342,6,FALSE())</f>
        <v>0</v>
      </c>
      <c r="S10" s="0" t="n">
        <f aca="false">VLOOKUP(A10,C$3:K$342,8,FALSE())</f>
        <v>206</v>
      </c>
    </row>
    <row r="11" customFormat="false" ht="15" hidden="false" customHeight="false" outlineLevel="0" collapsed="false">
      <c r="A11" s="0" t="s">
        <v>35</v>
      </c>
      <c r="B11" s="0" t="s">
        <v>30</v>
      </c>
      <c r="C11" s="0" t="s">
        <v>37</v>
      </c>
      <c r="D11" s="0" t="s">
        <v>30</v>
      </c>
      <c r="E11" s="0" t="n">
        <v>10</v>
      </c>
      <c r="F11" s="0" t="n">
        <v>516</v>
      </c>
      <c r="G11" s="0" t="n">
        <v>0.4976</v>
      </c>
      <c r="H11" s="0" t="n">
        <v>0</v>
      </c>
      <c r="I11" s="0" t="n">
        <v>0</v>
      </c>
      <c r="J11" s="0" t="n">
        <v>3</v>
      </c>
      <c r="K11" s="0" t="n">
        <v>0.0064</v>
      </c>
      <c r="N11" s="0" t="s">
        <v>35</v>
      </c>
      <c r="O11" s="0" t="str">
        <f aca="false">VLOOKUP(A11,C$3:K$342,2,FALSE())</f>
        <v>WR</v>
      </c>
      <c r="P11" s="0" t="n">
        <f aca="false">VLOOKUP(A11,C$3:K$342,3,FALSE())</f>
        <v>16</v>
      </c>
      <c r="Q11" s="0" t="n">
        <f aca="false">VLOOKUP(A11,C$3:K$342,4,FALSE())</f>
        <v>788</v>
      </c>
      <c r="R11" s="0" t="n">
        <f aca="false">VLOOKUP(A11,C$3:K$342,6,FALSE())</f>
        <v>0</v>
      </c>
      <c r="S11" s="0" t="n">
        <f aca="false">VLOOKUP(A11,C$3:K$342,8,FALSE())</f>
        <v>2</v>
      </c>
    </row>
    <row r="12" customFormat="false" ht="15" hidden="false" customHeight="false" outlineLevel="0" collapsed="false">
      <c r="A12" s="0" t="s">
        <v>37</v>
      </c>
      <c r="B12" s="0" t="s">
        <v>30</v>
      </c>
      <c r="C12" s="0" t="s">
        <v>39</v>
      </c>
      <c r="D12" s="0" t="s">
        <v>40</v>
      </c>
      <c r="E12" s="0" t="n">
        <v>14</v>
      </c>
      <c r="F12" s="0" t="n">
        <v>0</v>
      </c>
      <c r="G12" s="0" t="n">
        <v>0</v>
      </c>
      <c r="H12" s="0" t="n">
        <v>223</v>
      </c>
      <c r="I12" s="0" t="n">
        <v>0.1977</v>
      </c>
      <c r="J12" s="0" t="n">
        <v>184</v>
      </c>
      <c r="K12" s="0" t="n">
        <v>0.3974</v>
      </c>
      <c r="N12" s="0" t="s">
        <v>37</v>
      </c>
      <c r="O12" s="0" t="str">
        <f aca="false">VLOOKUP(A12,C$3:K$342,2,FALSE())</f>
        <v>WR</v>
      </c>
      <c r="P12" s="0" t="n">
        <f aca="false">VLOOKUP(A12,C$3:K$342,3,FALSE())</f>
        <v>10</v>
      </c>
      <c r="Q12" s="0" t="n">
        <f aca="false">VLOOKUP(A12,C$3:K$342,4,FALSE())</f>
        <v>516</v>
      </c>
      <c r="R12" s="0" t="n">
        <f aca="false">VLOOKUP(A12,C$3:K$342,6,FALSE())</f>
        <v>0</v>
      </c>
      <c r="S12" s="0" t="n">
        <f aca="false">VLOOKUP(A12,C$3:K$342,8,FALSE())</f>
        <v>3</v>
      </c>
    </row>
    <row r="13" customFormat="false" ht="15" hidden="false" customHeight="false" outlineLevel="0" collapsed="false">
      <c r="A13" s="0" t="s">
        <v>39</v>
      </c>
      <c r="B13" s="0" t="s">
        <v>40</v>
      </c>
      <c r="C13" s="0" t="s">
        <v>42</v>
      </c>
      <c r="D13" s="0" t="s">
        <v>33</v>
      </c>
      <c r="E13" s="0" t="n">
        <v>16</v>
      </c>
      <c r="F13" s="0" t="n">
        <v>519</v>
      </c>
      <c r="G13" s="0" t="n">
        <v>0.4601</v>
      </c>
      <c r="H13" s="0" t="n">
        <v>0</v>
      </c>
      <c r="I13" s="0" t="n">
        <v>0</v>
      </c>
      <c r="J13" s="0" t="n">
        <v>10</v>
      </c>
      <c r="K13" s="0" t="n">
        <v>0.0211</v>
      </c>
      <c r="N13" s="0" t="s">
        <v>39</v>
      </c>
      <c r="O13" s="0" t="str">
        <f aca="false">VLOOKUP(A13,C$3:K$342,2,FALSE())</f>
        <v>CB</v>
      </c>
      <c r="P13" s="0" t="n">
        <f aca="false">VLOOKUP(A13,C$3:K$342,3,FALSE())</f>
        <v>14</v>
      </c>
      <c r="Q13" s="0" t="n">
        <f aca="false">VLOOKUP(A13,C$3:K$342,4,FALSE())</f>
        <v>0</v>
      </c>
      <c r="R13" s="0" t="n">
        <f aca="false">VLOOKUP(A13,C$3:K$342,6,FALSE())</f>
        <v>223</v>
      </c>
      <c r="S13" s="0" t="n">
        <f aca="false">VLOOKUP(A13,C$3:K$342,8,FALSE())</f>
        <v>184</v>
      </c>
    </row>
    <row r="14" customFormat="false" ht="15" hidden="false" customHeight="false" outlineLevel="0" collapsed="false">
      <c r="A14" s="0" t="s">
        <v>42</v>
      </c>
      <c r="B14" s="0" t="s">
        <v>33</v>
      </c>
      <c r="C14" s="0" t="s">
        <v>44</v>
      </c>
      <c r="D14" s="0" t="s">
        <v>497</v>
      </c>
      <c r="E14" s="0" t="n">
        <v>12</v>
      </c>
      <c r="F14" s="0" t="n">
        <v>0</v>
      </c>
      <c r="G14" s="0" t="n">
        <v>0</v>
      </c>
      <c r="H14" s="0" t="n">
        <v>776</v>
      </c>
      <c r="I14" s="0" t="n">
        <v>0.7172</v>
      </c>
      <c r="J14" s="0" t="n">
        <v>70</v>
      </c>
      <c r="K14" s="0" t="n">
        <v>0.1577</v>
      </c>
      <c r="N14" s="0" t="s">
        <v>42</v>
      </c>
      <c r="O14" s="0" t="str">
        <f aca="false">VLOOKUP(A14,C$3:K$342,2,FALSE())</f>
        <v>RB</v>
      </c>
      <c r="P14" s="0" t="n">
        <f aca="false">VLOOKUP(A14,C$3:K$342,3,FALSE())</f>
        <v>16</v>
      </c>
      <c r="Q14" s="0" t="n">
        <f aca="false">VLOOKUP(A14,C$3:K$342,4,FALSE())</f>
        <v>519</v>
      </c>
      <c r="R14" s="0" t="n">
        <f aca="false">VLOOKUP(A14,C$3:K$342,6,FALSE())</f>
        <v>0</v>
      </c>
      <c r="S14" s="0" t="n">
        <f aca="false">VLOOKUP(A14,C$3:K$342,8,FALSE())</f>
        <v>10</v>
      </c>
    </row>
    <row r="15" customFormat="false" ht="15" hidden="false" customHeight="false" outlineLevel="0" collapsed="false">
      <c r="A15" s="0" t="s">
        <v>44</v>
      </c>
      <c r="B15" s="0" t="s">
        <v>25</v>
      </c>
      <c r="C15" s="0" t="s">
        <v>46</v>
      </c>
      <c r="D15" s="0" t="s">
        <v>13</v>
      </c>
      <c r="E15" s="0" t="n">
        <v>4</v>
      </c>
      <c r="F15" s="0" t="n">
        <v>3</v>
      </c>
      <c r="G15" s="0" t="n">
        <v>0.0027</v>
      </c>
      <c r="H15" s="0" t="n">
        <v>0</v>
      </c>
      <c r="I15" s="0" t="n">
        <v>0</v>
      </c>
      <c r="J15" s="0" t="n">
        <v>56</v>
      </c>
      <c r="K15" s="0" t="n">
        <v>0.121</v>
      </c>
      <c r="N15" s="0" t="s">
        <v>44</v>
      </c>
      <c r="O15" s="0" t="str">
        <f aca="false">VLOOKUP(A15,C$3:K$342,2,FALSE())</f>
        <v>LB</v>
      </c>
      <c r="P15" s="0" t="n">
        <f aca="false">VLOOKUP(A15,C$3:K$342,3,FALSE())</f>
        <v>12</v>
      </c>
      <c r="Q15" s="0" t="n">
        <f aca="false">VLOOKUP(A15,C$3:K$342,4,FALSE())</f>
        <v>0</v>
      </c>
      <c r="R15" s="0" t="n">
        <f aca="false">VLOOKUP(A15,C$3:K$342,6,FALSE())</f>
        <v>776</v>
      </c>
      <c r="S15" s="0" t="n">
        <f aca="false">VLOOKUP(A15,C$3:K$342,8,FALSE())</f>
        <v>70</v>
      </c>
    </row>
    <row r="16" customFormat="false" ht="15" hidden="false" customHeight="false" outlineLevel="0" collapsed="false">
      <c r="A16" s="0" t="s">
        <v>46</v>
      </c>
      <c r="B16" s="0" t="s">
        <v>30</v>
      </c>
      <c r="C16" s="0" t="s">
        <v>48</v>
      </c>
      <c r="D16" s="0" t="s">
        <v>497</v>
      </c>
      <c r="E16" s="0" t="n">
        <v>16</v>
      </c>
      <c r="F16" s="0" t="n">
        <v>0</v>
      </c>
      <c r="G16" s="0" t="n">
        <v>0</v>
      </c>
      <c r="H16" s="0" t="n">
        <v>529</v>
      </c>
      <c r="I16" s="0" t="n">
        <v>0.5156</v>
      </c>
      <c r="J16" s="0" t="n">
        <v>139</v>
      </c>
      <c r="K16" s="0" t="n">
        <v>0.311</v>
      </c>
      <c r="N16" s="0" t="s">
        <v>46</v>
      </c>
      <c r="O16" s="0" t="str">
        <f aca="false">VLOOKUP(A16,C$3:K$342,2,FALSE())</f>
        <v>TE</v>
      </c>
      <c r="P16" s="0" t="n">
        <f aca="false">VLOOKUP(A16,C$3:K$342,3,FALSE())</f>
        <v>4</v>
      </c>
      <c r="Q16" s="0" t="n">
        <f aca="false">VLOOKUP(A16,C$3:K$342,4,FALSE())</f>
        <v>3</v>
      </c>
      <c r="R16" s="0" t="n">
        <f aca="false">VLOOKUP(A16,C$3:K$342,6,FALSE())</f>
        <v>0</v>
      </c>
      <c r="S16" s="0" t="n">
        <f aca="false">VLOOKUP(A16,C$3:K$342,8,FALSE())</f>
        <v>56</v>
      </c>
    </row>
    <row r="17" customFormat="false" ht="15" hidden="false" customHeight="false" outlineLevel="0" collapsed="false">
      <c r="A17" s="0" t="s">
        <v>48</v>
      </c>
      <c r="B17" s="0" t="s">
        <v>25</v>
      </c>
      <c r="C17" s="0" t="s">
        <v>50</v>
      </c>
      <c r="D17" s="0" t="s">
        <v>19</v>
      </c>
      <c r="E17" s="0" t="n">
        <v>7</v>
      </c>
      <c r="F17" s="0" t="n">
        <v>0</v>
      </c>
      <c r="G17" s="0" t="n">
        <v>0</v>
      </c>
      <c r="H17" s="0" t="n">
        <v>82</v>
      </c>
      <c r="I17" s="0" t="n">
        <v>0.0774</v>
      </c>
      <c r="J17" s="0" t="n">
        <v>16</v>
      </c>
      <c r="K17" s="0" t="n">
        <v>0.0354</v>
      </c>
      <c r="N17" s="0" t="s">
        <v>48</v>
      </c>
      <c r="O17" s="0" t="str">
        <f aca="false">VLOOKUP(A17,C$3:K$342,2,FALSE())</f>
        <v>LB</v>
      </c>
      <c r="P17" s="0" t="n">
        <f aca="false">VLOOKUP(A17,C$3:K$342,3,FALSE())</f>
        <v>16</v>
      </c>
      <c r="Q17" s="0" t="n">
        <f aca="false">VLOOKUP(A17,C$3:K$342,4,FALSE())</f>
        <v>0</v>
      </c>
      <c r="R17" s="0" t="n">
        <f aca="false">VLOOKUP(A17,C$3:K$342,6,FALSE())</f>
        <v>529</v>
      </c>
      <c r="S17" s="0" t="n">
        <f aca="false">VLOOKUP(A17,C$3:K$342,8,FALSE())</f>
        <v>139</v>
      </c>
    </row>
    <row r="18" customFormat="false" ht="15" hidden="false" customHeight="false" outlineLevel="0" collapsed="false">
      <c r="A18" s="0" t="s">
        <v>50</v>
      </c>
      <c r="B18" s="0" t="s">
        <v>19</v>
      </c>
      <c r="C18" s="0" t="s">
        <v>501</v>
      </c>
      <c r="D18" s="0" t="s">
        <v>40</v>
      </c>
      <c r="E18" s="0" t="n">
        <v>2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14</v>
      </c>
      <c r="K18" s="0" t="n">
        <v>0.0312</v>
      </c>
      <c r="N18" s="0" t="s">
        <v>50</v>
      </c>
      <c r="O18" s="0" t="str">
        <f aca="false">VLOOKUP(A18,C$3:K$342,2,FALSE())</f>
        <v>DT</v>
      </c>
      <c r="P18" s="0" t="n">
        <f aca="false">VLOOKUP(A18,C$3:K$342,3,FALSE())</f>
        <v>7</v>
      </c>
      <c r="Q18" s="0" t="n">
        <f aca="false">VLOOKUP(A18,C$3:K$342,4,FALSE())</f>
        <v>0</v>
      </c>
      <c r="R18" s="0" t="n">
        <f aca="false">VLOOKUP(A18,C$3:K$342,6,FALSE())</f>
        <v>82</v>
      </c>
      <c r="S18" s="0" t="n">
        <f aca="false">VLOOKUP(A18,C$3:K$342,8,FALSE())</f>
        <v>16</v>
      </c>
    </row>
    <row r="19" customFormat="false" ht="15" hidden="false" customHeight="false" outlineLevel="0" collapsed="false">
      <c r="A19" s="0" t="s">
        <v>51</v>
      </c>
      <c r="B19" s="0" t="s">
        <v>40</v>
      </c>
      <c r="C19" s="0" t="s">
        <v>501</v>
      </c>
      <c r="D19" s="0" t="s">
        <v>40</v>
      </c>
      <c r="E19" s="0" t="n">
        <v>12</v>
      </c>
      <c r="F19" s="0" t="n">
        <v>0</v>
      </c>
      <c r="G19" s="0" t="n">
        <v>0</v>
      </c>
      <c r="H19" s="0" t="n">
        <v>673</v>
      </c>
      <c r="I19" s="0" t="n">
        <v>0.6547</v>
      </c>
      <c r="J19" s="0" t="n">
        <v>64</v>
      </c>
      <c r="K19" s="0" t="n">
        <v>0.1419</v>
      </c>
      <c r="N19" s="0" t="s">
        <v>51</v>
      </c>
      <c r="O19" s="0" t="str">
        <f aca="false">VLOOKUP(A19,C$3:K$342,2,FALSE())</f>
        <v>SS</v>
      </c>
      <c r="P19" s="0" t="n">
        <f aca="false">VLOOKUP(A19,C$3:K$342,3,FALSE())</f>
        <v>14</v>
      </c>
      <c r="Q19" s="0" t="n">
        <f aca="false">VLOOKUP(A19,C$3:K$342,4,FALSE())</f>
        <v>0</v>
      </c>
      <c r="R19" s="0" t="n">
        <f aca="false">VLOOKUP(A19,C$3:K$342,6,FALSE())</f>
        <v>16</v>
      </c>
      <c r="S19" s="0" t="n">
        <f aca="false">VLOOKUP(A19,C$3:K$342,8,FALSE())</f>
        <v>243</v>
      </c>
    </row>
    <row r="20" customFormat="false" ht="15" hidden="false" customHeight="false" outlineLevel="0" collapsed="false">
      <c r="A20" s="0" t="s">
        <v>53</v>
      </c>
      <c r="B20" s="0" t="s">
        <v>33</v>
      </c>
      <c r="C20" s="0" t="s">
        <v>51</v>
      </c>
      <c r="D20" s="0" t="s">
        <v>27</v>
      </c>
      <c r="E20" s="0" t="n">
        <v>14</v>
      </c>
      <c r="F20" s="0" t="n">
        <v>0</v>
      </c>
      <c r="G20" s="0" t="n">
        <v>0</v>
      </c>
      <c r="H20" s="0" t="n">
        <v>16</v>
      </c>
      <c r="I20" s="0" t="n">
        <v>0.0148</v>
      </c>
      <c r="J20" s="0" t="n">
        <v>243</v>
      </c>
      <c r="K20" s="0" t="n">
        <v>0.5473</v>
      </c>
      <c r="N20" s="0" t="s">
        <v>53</v>
      </c>
      <c r="O20" s="0" t="str">
        <f aca="false">VLOOKUP(A20,C$3:K$342,2,FALSE())</f>
        <v>RB</v>
      </c>
      <c r="P20" s="0" t="n">
        <f aca="false">VLOOKUP(A20,C$3:K$342,3,FALSE())</f>
        <v>4</v>
      </c>
      <c r="Q20" s="0" t="n">
        <f aca="false">VLOOKUP(A20,C$3:K$342,4,FALSE())</f>
        <v>13</v>
      </c>
      <c r="R20" s="0" t="n">
        <f aca="false">VLOOKUP(A20,C$3:K$342,6,FALSE())</f>
        <v>0</v>
      </c>
      <c r="S20" s="0" t="n">
        <f aca="false">VLOOKUP(A20,C$3:K$342,8,FALSE())</f>
        <v>31</v>
      </c>
    </row>
    <row r="21" customFormat="false" ht="15" hidden="false" customHeight="false" outlineLevel="0" collapsed="false">
      <c r="A21" s="0" t="s">
        <v>55</v>
      </c>
      <c r="B21" s="0" t="s">
        <v>56</v>
      </c>
      <c r="C21" s="0" t="s">
        <v>53</v>
      </c>
      <c r="D21" s="0" t="s">
        <v>33</v>
      </c>
      <c r="E21" s="0" t="n">
        <v>4</v>
      </c>
      <c r="F21" s="0" t="n">
        <v>13</v>
      </c>
      <c r="G21" s="0" t="n">
        <v>0.0134</v>
      </c>
      <c r="H21" s="0" t="n">
        <v>0</v>
      </c>
      <c r="I21" s="0" t="n">
        <v>0</v>
      </c>
      <c r="J21" s="0" t="n">
        <v>31</v>
      </c>
      <c r="K21" s="0" t="n">
        <v>0.0661</v>
      </c>
      <c r="N21" s="0" t="s">
        <v>55</v>
      </c>
    </row>
    <row r="22" customFormat="false" ht="15" hidden="false" customHeight="false" outlineLevel="0" collapsed="false">
      <c r="A22" s="0" t="s">
        <v>58</v>
      </c>
      <c r="B22" s="0" t="s">
        <v>13</v>
      </c>
      <c r="C22" s="0" t="s">
        <v>62</v>
      </c>
      <c r="D22" s="0" t="s">
        <v>13</v>
      </c>
      <c r="E22" s="0" t="n">
        <v>9</v>
      </c>
      <c r="F22" s="0" t="n">
        <v>449</v>
      </c>
      <c r="G22" s="0" t="n">
        <v>0.4517</v>
      </c>
      <c r="H22" s="0" t="n">
        <v>0</v>
      </c>
      <c r="I22" s="0" t="n">
        <v>0</v>
      </c>
      <c r="J22" s="0" t="n">
        <v>0</v>
      </c>
      <c r="K22" s="0" t="n">
        <v>0</v>
      </c>
      <c r="N22" s="0" t="s">
        <v>58</v>
      </c>
    </row>
    <row r="23" customFormat="false" ht="15" hidden="false" customHeight="false" outlineLevel="0" collapsed="false">
      <c r="A23" s="0" t="s">
        <v>60</v>
      </c>
      <c r="B23" s="0" t="s">
        <v>30</v>
      </c>
      <c r="C23" s="0" t="s">
        <v>64</v>
      </c>
      <c r="D23" s="0" t="s">
        <v>497</v>
      </c>
      <c r="E23" s="0" t="n">
        <v>16</v>
      </c>
      <c r="F23" s="0" t="n">
        <v>0</v>
      </c>
      <c r="G23" s="0" t="n">
        <v>0</v>
      </c>
      <c r="H23" s="0" t="n">
        <v>812</v>
      </c>
      <c r="I23" s="0" t="n">
        <v>0.7104</v>
      </c>
      <c r="J23" s="0" t="n">
        <v>258</v>
      </c>
      <c r="K23" s="0" t="n">
        <v>0.5501</v>
      </c>
      <c r="N23" s="0" t="s">
        <v>60</v>
      </c>
    </row>
    <row r="24" customFormat="false" ht="15" hidden="false" customHeight="false" outlineLevel="0" collapsed="false">
      <c r="A24" s="0" t="s">
        <v>62</v>
      </c>
      <c r="B24" s="0" t="s">
        <v>13</v>
      </c>
      <c r="C24" s="0" t="s">
        <v>502</v>
      </c>
      <c r="D24" s="0" t="s">
        <v>27</v>
      </c>
      <c r="E24" s="0" t="n">
        <v>4</v>
      </c>
      <c r="F24" s="0" t="n">
        <v>0</v>
      </c>
      <c r="G24" s="0" t="n">
        <v>0</v>
      </c>
      <c r="H24" s="0" t="n">
        <v>55</v>
      </c>
      <c r="I24" s="0" t="n">
        <v>0.0506</v>
      </c>
      <c r="J24" s="0" t="n">
        <v>48</v>
      </c>
      <c r="K24" s="0" t="n">
        <v>0.1023</v>
      </c>
      <c r="N24" s="0" t="s">
        <v>62</v>
      </c>
      <c r="O24" s="0" t="str">
        <f aca="false">VLOOKUP(A24,C$3:K$342,2,FALSE())</f>
        <v>TE</v>
      </c>
      <c r="P24" s="0" t="n">
        <f aca="false">VLOOKUP(A24,C$3:K$342,3,FALSE())</f>
        <v>9</v>
      </c>
      <c r="Q24" s="0" t="n">
        <f aca="false">VLOOKUP(A24,C$3:K$342,4,FALSE())</f>
        <v>449</v>
      </c>
      <c r="R24" s="0" t="n">
        <f aca="false">VLOOKUP(A24,C$3:K$342,6,FALSE())</f>
        <v>0</v>
      </c>
      <c r="S24" s="0" t="n">
        <f aca="false">VLOOKUP(A24,C$3:K$342,8,FALSE())</f>
        <v>0</v>
      </c>
    </row>
    <row r="25" customFormat="false" ht="15" hidden="false" customHeight="false" outlineLevel="0" collapsed="false">
      <c r="A25" s="0" t="s">
        <v>64</v>
      </c>
      <c r="B25" s="0" t="s">
        <v>65</v>
      </c>
      <c r="C25" s="0" t="s">
        <v>502</v>
      </c>
      <c r="D25" s="0" t="s">
        <v>27</v>
      </c>
      <c r="E25" s="0" t="n">
        <v>2</v>
      </c>
      <c r="F25" s="0" t="n">
        <v>0</v>
      </c>
      <c r="G25" s="0" t="n">
        <v>0</v>
      </c>
      <c r="H25" s="0" t="n">
        <v>72</v>
      </c>
      <c r="I25" s="0" t="n">
        <v>0.0696</v>
      </c>
      <c r="J25" s="0" t="n">
        <v>11</v>
      </c>
      <c r="K25" s="0" t="n">
        <v>0.0237</v>
      </c>
      <c r="N25" s="0" t="s">
        <v>64</v>
      </c>
      <c r="O25" s="0" t="str">
        <f aca="false">VLOOKUP(A25,C$3:K$342,2,FALSE())</f>
        <v>LB</v>
      </c>
      <c r="P25" s="0" t="n">
        <f aca="false">VLOOKUP(A25,C$3:K$342,3,FALSE())</f>
        <v>16</v>
      </c>
      <c r="Q25" s="0" t="n">
        <f aca="false">VLOOKUP(A25,C$3:K$342,4,FALSE())</f>
        <v>0</v>
      </c>
      <c r="R25" s="0" t="n">
        <f aca="false">VLOOKUP(A25,C$3:K$342,6,FALSE())</f>
        <v>812</v>
      </c>
      <c r="S25" s="0" t="n">
        <f aca="false">VLOOKUP(A25,C$3:K$342,8,FALSE())</f>
        <v>258</v>
      </c>
    </row>
    <row r="26" customFormat="false" ht="15" hidden="false" customHeight="false" outlineLevel="0" collapsed="false">
      <c r="A26" s="0" t="s">
        <v>67</v>
      </c>
      <c r="B26" s="0" t="s">
        <v>40</v>
      </c>
      <c r="C26" s="0" t="s">
        <v>67</v>
      </c>
      <c r="D26" s="0" t="s">
        <v>40</v>
      </c>
      <c r="E26" s="0" t="n">
        <v>16</v>
      </c>
      <c r="F26" s="0" t="n">
        <v>0</v>
      </c>
      <c r="G26" s="0" t="n">
        <v>0</v>
      </c>
      <c r="H26" s="0" t="n">
        <v>864</v>
      </c>
      <c r="I26" s="0" t="n">
        <v>0.8348</v>
      </c>
      <c r="J26" s="0" t="n">
        <v>132</v>
      </c>
      <c r="K26" s="0" t="n">
        <v>0.2839</v>
      </c>
      <c r="N26" s="0" t="s">
        <v>67</v>
      </c>
      <c r="O26" s="0" t="str">
        <f aca="false">VLOOKUP(A26,C$3:K$342,2,FALSE())</f>
        <v>CB</v>
      </c>
      <c r="P26" s="0" t="n">
        <f aca="false">VLOOKUP(A26,C$3:K$342,3,FALSE())</f>
        <v>16</v>
      </c>
      <c r="Q26" s="0" t="n">
        <f aca="false">VLOOKUP(A26,C$3:K$342,4,FALSE())</f>
        <v>0</v>
      </c>
      <c r="R26" s="0" t="n">
        <f aca="false">VLOOKUP(A26,C$3:K$342,6,FALSE())</f>
        <v>864</v>
      </c>
      <c r="S26" s="0" t="n">
        <f aca="false">VLOOKUP(A26,C$3:K$342,8,FALSE())</f>
        <v>132</v>
      </c>
    </row>
    <row r="27" customFormat="false" ht="15" hidden="false" customHeight="false" outlineLevel="0" collapsed="false">
      <c r="A27" s="0" t="s">
        <v>69</v>
      </c>
      <c r="B27" s="0" t="s">
        <v>40</v>
      </c>
      <c r="C27" s="0" t="s">
        <v>503</v>
      </c>
      <c r="D27" s="0" t="s">
        <v>33</v>
      </c>
      <c r="E27" s="0" t="n">
        <v>8</v>
      </c>
      <c r="F27" s="0" t="n">
        <v>253</v>
      </c>
      <c r="G27" s="0" t="n">
        <v>0.2405</v>
      </c>
      <c r="H27" s="0" t="n">
        <v>0</v>
      </c>
      <c r="I27" s="0" t="n">
        <v>0</v>
      </c>
      <c r="J27" s="0" t="n">
        <v>0</v>
      </c>
      <c r="K27" s="0" t="n">
        <v>0</v>
      </c>
      <c r="N27" s="0" t="s">
        <v>69</v>
      </c>
      <c r="O27" s="0" t="str">
        <f aca="false">VLOOKUP(A27,C$3:K$342,2,FALSE())</f>
        <v>CB</v>
      </c>
      <c r="P27" s="0" t="n">
        <f aca="false">VLOOKUP(A27,C$3:K$342,3,FALSE())</f>
        <v>10</v>
      </c>
      <c r="Q27" s="0" t="n">
        <f aca="false">VLOOKUP(A27,C$3:K$342,4,FALSE())</f>
        <v>0</v>
      </c>
      <c r="R27" s="0" t="n">
        <f aca="false">VLOOKUP(A27,C$3:K$342,6,FALSE())</f>
        <v>449</v>
      </c>
      <c r="S27" s="0" t="n">
        <f aca="false">VLOOKUP(A27,C$3:K$342,8,FALSE())</f>
        <v>53</v>
      </c>
    </row>
    <row r="28" customFormat="false" ht="15" hidden="false" customHeight="false" outlineLevel="0" collapsed="false">
      <c r="A28" s="0" t="s">
        <v>71</v>
      </c>
      <c r="B28" s="0" t="s">
        <v>40</v>
      </c>
      <c r="C28" s="0" t="s">
        <v>503</v>
      </c>
      <c r="D28" s="0" t="s">
        <v>33</v>
      </c>
      <c r="E28" s="0" t="n">
        <v>3</v>
      </c>
      <c r="F28" s="0" t="n">
        <v>30</v>
      </c>
      <c r="G28" s="0" t="n">
        <v>0.0293</v>
      </c>
      <c r="H28" s="0" t="n">
        <v>0</v>
      </c>
      <c r="I28" s="0" t="n">
        <v>0</v>
      </c>
      <c r="J28" s="0" t="n">
        <v>0</v>
      </c>
      <c r="K28" s="0" t="n">
        <v>0</v>
      </c>
      <c r="N28" s="0" t="s">
        <v>71</v>
      </c>
    </row>
    <row r="29" customFormat="false" ht="15" hidden="false" customHeight="false" outlineLevel="0" collapsed="false">
      <c r="A29" s="0" t="s">
        <v>73</v>
      </c>
      <c r="B29" s="0" t="s">
        <v>30</v>
      </c>
      <c r="C29" s="0" t="s">
        <v>69</v>
      </c>
      <c r="D29" s="0" t="s">
        <v>40</v>
      </c>
      <c r="E29" s="0" t="n">
        <v>10</v>
      </c>
      <c r="F29" s="0" t="n">
        <v>0</v>
      </c>
      <c r="G29" s="0" t="n">
        <v>0</v>
      </c>
      <c r="H29" s="0" t="n">
        <v>449</v>
      </c>
      <c r="I29" s="0" t="n">
        <v>0.4368</v>
      </c>
      <c r="J29" s="0" t="n">
        <v>53</v>
      </c>
      <c r="K29" s="0" t="n">
        <v>0.1175</v>
      </c>
      <c r="N29" s="0" t="s">
        <v>73</v>
      </c>
    </row>
    <row r="30" customFormat="false" ht="15" hidden="false" customHeight="false" outlineLevel="0" collapsed="false">
      <c r="A30" s="0" t="s">
        <v>75</v>
      </c>
      <c r="B30" s="0" t="s">
        <v>56</v>
      </c>
      <c r="C30" s="0" t="s">
        <v>75</v>
      </c>
      <c r="D30" s="0" t="s">
        <v>504</v>
      </c>
      <c r="E30" s="0" t="n">
        <v>2</v>
      </c>
      <c r="F30" s="0" t="n">
        <v>17</v>
      </c>
      <c r="G30" s="0" t="n">
        <v>0.0155</v>
      </c>
      <c r="H30" s="0" t="n">
        <v>0</v>
      </c>
      <c r="I30" s="0" t="n">
        <v>0</v>
      </c>
      <c r="J30" s="0" t="n">
        <v>11</v>
      </c>
      <c r="K30" s="0" t="n">
        <v>0.0243</v>
      </c>
      <c r="N30" s="0" t="s">
        <v>75</v>
      </c>
      <c r="O30" s="0" t="str">
        <f aca="false">VLOOKUP(A30,C$3:K$342,2,FALSE())</f>
        <v>G</v>
      </c>
      <c r="P30" s="0" t="n">
        <f aca="false">VLOOKUP(A30,C$3:K$342,3,FALSE())</f>
        <v>2</v>
      </c>
      <c r="Q30" s="0" t="n">
        <f aca="false">VLOOKUP(A30,C$3:K$342,4,FALSE())</f>
        <v>17</v>
      </c>
      <c r="R30" s="0" t="n">
        <f aca="false">VLOOKUP(A30,C$3:K$342,6,FALSE())</f>
        <v>0</v>
      </c>
      <c r="S30" s="0" t="n">
        <f aca="false">VLOOKUP(A30,C$3:K$342,8,FALSE())</f>
        <v>11</v>
      </c>
    </row>
    <row r="31" customFormat="false" ht="15" hidden="false" customHeight="false" outlineLevel="0" collapsed="false">
      <c r="A31" s="0" t="s">
        <v>77</v>
      </c>
      <c r="B31" s="0" t="s">
        <v>33</v>
      </c>
      <c r="C31" s="0" t="s">
        <v>77</v>
      </c>
      <c r="D31" s="0" t="s">
        <v>33</v>
      </c>
      <c r="E31" s="0" t="n">
        <v>16</v>
      </c>
      <c r="F31" s="0" t="n">
        <v>354</v>
      </c>
      <c r="G31" s="0" t="n">
        <v>0.3661</v>
      </c>
      <c r="H31" s="0" t="n">
        <v>0</v>
      </c>
      <c r="I31" s="0" t="n">
        <v>0</v>
      </c>
      <c r="J31" s="0" t="n">
        <v>18</v>
      </c>
      <c r="K31" s="0" t="n">
        <v>0.0384</v>
      </c>
      <c r="N31" s="0" t="s">
        <v>77</v>
      </c>
      <c r="O31" s="0" t="str">
        <f aca="false">VLOOKUP(A31,C$3:K$342,2,FALSE())</f>
        <v>RB</v>
      </c>
      <c r="P31" s="0" t="n">
        <f aca="false">VLOOKUP(A31,C$3:K$342,3,FALSE())</f>
        <v>16</v>
      </c>
      <c r="Q31" s="0" t="n">
        <f aca="false">VLOOKUP(A31,C$3:K$342,4,FALSE())</f>
        <v>354</v>
      </c>
      <c r="R31" s="0" t="n">
        <f aca="false">VLOOKUP(A31,C$3:K$342,6,FALSE())</f>
        <v>0</v>
      </c>
      <c r="S31" s="0" t="n">
        <f aca="false">VLOOKUP(A31,C$3:K$342,8,FALSE())</f>
        <v>18</v>
      </c>
    </row>
    <row r="32" customFormat="false" ht="15" hidden="false" customHeight="false" outlineLevel="0" collapsed="false">
      <c r="A32" s="0" t="s">
        <v>78</v>
      </c>
      <c r="B32" s="0" t="s">
        <v>16</v>
      </c>
      <c r="C32" s="0" t="s">
        <v>78</v>
      </c>
      <c r="D32" s="0" t="s">
        <v>16</v>
      </c>
      <c r="E32" s="0" t="n">
        <v>14</v>
      </c>
      <c r="F32" s="0" t="n">
        <v>896</v>
      </c>
      <c r="G32" s="0" t="n">
        <v>0.864</v>
      </c>
      <c r="H32" s="0" t="n">
        <v>0</v>
      </c>
      <c r="I32" s="0" t="n">
        <v>0</v>
      </c>
      <c r="J32" s="0" t="n">
        <v>0</v>
      </c>
      <c r="K32" s="0" t="n">
        <v>0</v>
      </c>
      <c r="N32" s="0" t="s">
        <v>78</v>
      </c>
      <c r="O32" s="0" t="str">
        <f aca="false">VLOOKUP(A32,C$3:K$342,2,FALSE())</f>
        <v>QB</v>
      </c>
      <c r="P32" s="0" t="n">
        <f aca="false">VLOOKUP(A32,C$3:K$342,3,FALSE())</f>
        <v>14</v>
      </c>
      <c r="Q32" s="0" t="n">
        <f aca="false">VLOOKUP(A32,C$3:K$342,4,FALSE())</f>
        <v>896</v>
      </c>
      <c r="R32" s="0" t="n">
        <f aca="false">VLOOKUP(A32,C$3:K$342,6,FALSE())</f>
        <v>0</v>
      </c>
      <c r="S32" s="0" t="n">
        <f aca="false">VLOOKUP(A32,C$3:K$342,8,FALSE())</f>
        <v>0</v>
      </c>
    </row>
    <row r="33" customFormat="false" ht="15" hidden="false" customHeight="false" outlineLevel="0" collapsed="false">
      <c r="A33" s="0" t="s">
        <v>80</v>
      </c>
      <c r="B33" s="0" t="s">
        <v>25</v>
      </c>
      <c r="C33" s="0" t="s">
        <v>82</v>
      </c>
      <c r="D33" s="0" t="s">
        <v>40</v>
      </c>
      <c r="E33" s="0" t="n">
        <v>16</v>
      </c>
      <c r="F33" s="0" t="n">
        <v>0</v>
      </c>
      <c r="G33" s="0" t="n">
        <v>0</v>
      </c>
      <c r="H33" s="0" t="n">
        <v>805</v>
      </c>
      <c r="I33" s="0" t="n">
        <v>0.7454</v>
      </c>
      <c r="J33" s="0" t="n">
        <v>83</v>
      </c>
      <c r="K33" s="0" t="n">
        <v>0.169</v>
      </c>
      <c r="N33" s="0" t="s">
        <v>80</v>
      </c>
    </row>
    <row r="34" customFormat="false" ht="15" hidden="false" customHeight="false" outlineLevel="0" collapsed="false">
      <c r="A34" s="0" t="s">
        <v>82</v>
      </c>
      <c r="B34" s="0" t="s">
        <v>40</v>
      </c>
      <c r="C34" s="0" t="s">
        <v>505</v>
      </c>
      <c r="D34" s="0" t="s">
        <v>27</v>
      </c>
      <c r="E34" s="0" t="n">
        <v>1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7</v>
      </c>
      <c r="K34" s="0" t="n">
        <v>0.0155</v>
      </c>
      <c r="N34" s="0" t="s">
        <v>82</v>
      </c>
      <c r="O34" s="0" t="str">
        <f aca="false">VLOOKUP(A34,C$3:K$342,2,FALSE())</f>
        <v>CB</v>
      </c>
      <c r="P34" s="0" t="n">
        <f aca="false">VLOOKUP(A34,C$3:K$342,3,FALSE())</f>
        <v>16</v>
      </c>
      <c r="Q34" s="0" t="n">
        <f aca="false">VLOOKUP(A34,C$3:K$342,4,FALSE())</f>
        <v>0</v>
      </c>
      <c r="R34" s="0" t="n">
        <f aca="false">VLOOKUP(A34,C$3:K$342,6,FALSE())</f>
        <v>805</v>
      </c>
      <c r="S34" s="0" t="n">
        <f aca="false">VLOOKUP(A34,C$3:K$342,8,FALSE())</f>
        <v>83</v>
      </c>
    </row>
    <row r="35" customFormat="false" ht="15" hidden="false" customHeight="false" outlineLevel="0" collapsed="false">
      <c r="A35" s="0" t="s">
        <v>84</v>
      </c>
      <c r="B35" s="0" t="s">
        <v>30</v>
      </c>
      <c r="C35" s="0" t="s">
        <v>505</v>
      </c>
      <c r="D35" s="0" t="s">
        <v>27</v>
      </c>
      <c r="E35" s="0" t="n">
        <v>13</v>
      </c>
      <c r="F35" s="0" t="n">
        <v>0</v>
      </c>
      <c r="G35" s="0" t="n">
        <v>0</v>
      </c>
      <c r="H35" s="0" t="n">
        <v>706</v>
      </c>
      <c r="I35" s="0" t="n">
        <v>0.6338</v>
      </c>
      <c r="J35" s="0" t="n">
        <v>126</v>
      </c>
      <c r="K35" s="0" t="n">
        <v>0.2535</v>
      </c>
      <c r="N35" s="0" t="s">
        <v>84</v>
      </c>
      <c r="O35" s="0" t="str">
        <f aca="false">VLOOKUP(A35,C$3:K$342,2,FALSE())</f>
        <v>WR</v>
      </c>
      <c r="P35" s="0" t="n">
        <f aca="false">VLOOKUP(A35,C$3:K$342,3,FALSE())</f>
        <v>10</v>
      </c>
      <c r="Q35" s="0" t="n">
        <f aca="false">VLOOKUP(A35,C$3:K$342,4,FALSE())</f>
        <v>533</v>
      </c>
      <c r="R35" s="0" t="n">
        <f aca="false">VLOOKUP(A35,C$3:K$342,6,FALSE())</f>
        <v>0</v>
      </c>
      <c r="S35" s="0" t="n">
        <f aca="false">VLOOKUP(A35,C$3:K$342,8,FALSE())</f>
        <v>37</v>
      </c>
    </row>
    <row r="36" customFormat="false" ht="15" hidden="false" customHeight="false" outlineLevel="0" collapsed="false">
      <c r="A36" s="0" t="s">
        <v>86</v>
      </c>
      <c r="B36" s="0" t="s">
        <v>30</v>
      </c>
      <c r="C36" s="0" t="s">
        <v>84</v>
      </c>
      <c r="D36" s="0" t="s">
        <v>30</v>
      </c>
      <c r="E36" s="0" t="n">
        <v>10</v>
      </c>
      <c r="F36" s="0" t="n">
        <v>533</v>
      </c>
      <c r="G36" s="0" t="n">
        <v>0.468</v>
      </c>
      <c r="H36" s="0" t="n">
        <v>0</v>
      </c>
      <c r="I36" s="0" t="n">
        <v>0</v>
      </c>
      <c r="J36" s="0" t="n">
        <v>37</v>
      </c>
      <c r="K36" s="0" t="n">
        <v>0.0833</v>
      </c>
      <c r="N36" s="0" t="s">
        <v>86</v>
      </c>
    </row>
    <row r="37" customFormat="false" ht="15" hidden="false" customHeight="false" outlineLevel="0" collapsed="false">
      <c r="A37" s="0" t="s">
        <v>88</v>
      </c>
      <c r="B37" s="0" t="s">
        <v>40</v>
      </c>
      <c r="C37" s="0" t="s">
        <v>88</v>
      </c>
      <c r="D37" s="0" t="s">
        <v>40</v>
      </c>
      <c r="E37" s="0" t="n">
        <v>14</v>
      </c>
      <c r="F37" s="0" t="n">
        <v>0</v>
      </c>
      <c r="G37" s="0" t="n">
        <v>0</v>
      </c>
      <c r="H37" s="0" t="n">
        <v>163</v>
      </c>
      <c r="I37" s="0" t="n">
        <v>0.1471</v>
      </c>
      <c r="J37" s="0" t="n">
        <v>120</v>
      </c>
      <c r="K37" s="0" t="n">
        <v>0.2752</v>
      </c>
      <c r="N37" s="0" t="s">
        <v>88</v>
      </c>
      <c r="O37" s="0" t="str">
        <f aca="false">VLOOKUP(A37,C$3:K$342,2,FALSE())</f>
        <v>CB</v>
      </c>
      <c r="P37" s="0" t="n">
        <f aca="false">VLOOKUP(A37,C$3:K$342,3,FALSE())</f>
        <v>14</v>
      </c>
      <c r="Q37" s="0" t="n">
        <f aca="false">VLOOKUP(A37,C$3:K$342,4,FALSE())</f>
        <v>0</v>
      </c>
      <c r="R37" s="0" t="n">
        <f aca="false">VLOOKUP(A37,C$3:K$342,6,FALSE())</f>
        <v>163</v>
      </c>
      <c r="S37" s="0" t="n">
        <f aca="false">VLOOKUP(A37,C$3:K$342,8,FALSE())</f>
        <v>120</v>
      </c>
    </row>
    <row r="38" customFormat="false" ht="15" hidden="false" customHeight="false" outlineLevel="0" collapsed="false">
      <c r="A38" s="0" t="s">
        <v>90</v>
      </c>
      <c r="B38" s="0" t="s">
        <v>91</v>
      </c>
      <c r="C38" s="0" t="s">
        <v>90</v>
      </c>
      <c r="D38" s="0" t="s">
        <v>504</v>
      </c>
      <c r="E38" s="0" t="n">
        <v>15</v>
      </c>
      <c r="F38" s="0" t="n">
        <v>901</v>
      </c>
      <c r="G38" s="0" t="n">
        <v>0.8689</v>
      </c>
      <c r="H38" s="0" t="n">
        <v>0</v>
      </c>
      <c r="I38" s="0" t="n">
        <v>0</v>
      </c>
      <c r="J38" s="0" t="n">
        <v>45</v>
      </c>
      <c r="K38" s="0" t="n">
        <v>0.0964</v>
      </c>
      <c r="N38" s="0" t="s">
        <v>90</v>
      </c>
      <c r="O38" s="0" t="str">
        <f aca="false">VLOOKUP(A38,C$3:K$342,2,FALSE())</f>
        <v>G</v>
      </c>
      <c r="P38" s="0" t="n">
        <f aca="false">VLOOKUP(A38,C$3:K$342,3,FALSE())</f>
        <v>15</v>
      </c>
      <c r="Q38" s="0" t="n">
        <f aca="false">VLOOKUP(A38,C$3:K$342,4,FALSE())</f>
        <v>901</v>
      </c>
      <c r="R38" s="0" t="n">
        <f aca="false">VLOOKUP(A38,C$3:K$342,6,FALSE())</f>
        <v>0</v>
      </c>
      <c r="S38" s="0" t="n">
        <f aca="false">VLOOKUP(A38,C$3:K$342,8,FALSE())</f>
        <v>45</v>
      </c>
    </row>
    <row r="39" customFormat="false" ht="15" hidden="false" customHeight="false" outlineLevel="0" collapsed="false">
      <c r="A39" s="0" t="s">
        <v>92</v>
      </c>
      <c r="B39" s="0" t="s">
        <v>91</v>
      </c>
      <c r="C39" s="0" t="s">
        <v>506</v>
      </c>
      <c r="D39" s="0" t="s">
        <v>30</v>
      </c>
      <c r="E39" s="0" t="n">
        <v>13</v>
      </c>
      <c r="F39" s="0" t="n">
        <v>753</v>
      </c>
      <c r="G39" s="0" t="n">
        <v>0.7117</v>
      </c>
      <c r="H39" s="0" t="n">
        <v>0</v>
      </c>
      <c r="I39" s="0" t="n">
        <v>0</v>
      </c>
      <c r="J39" s="0" t="n">
        <v>1</v>
      </c>
      <c r="K39" s="0" t="n">
        <v>0.0023</v>
      </c>
      <c r="N39" s="0" t="s">
        <v>92</v>
      </c>
    </row>
    <row r="40" customFormat="false" ht="15" hidden="false" customHeight="false" outlineLevel="0" collapsed="false">
      <c r="A40" s="0" t="s">
        <v>93</v>
      </c>
      <c r="B40" s="0" t="s">
        <v>27</v>
      </c>
      <c r="C40" s="0" t="s">
        <v>506</v>
      </c>
      <c r="D40" s="0" t="s">
        <v>497</v>
      </c>
      <c r="E40" s="0" t="n">
        <v>14</v>
      </c>
      <c r="F40" s="0" t="n">
        <v>0</v>
      </c>
      <c r="G40" s="0" t="n">
        <v>0</v>
      </c>
      <c r="H40" s="0" t="n">
        <v>869</v>
      </c>
      <c r="I40" s="0" t="n">
        <v>0.8046</v>
      </c>
      <c r="J40" s="0" t="n">
        <v>62</v>
      </c>
      <c r="K40" s="0" t="n">
        <v>0.1263</v>
      </c>
      <c r="N40" s="0" t="s">
        <v>93</v>
      </c>
      <c r="O40" s="0" t="str">
        <f aca="false">VLOOKUP(A40,C$3:K$342,2,FALSE())</f>
        <v>FS</v>
      </c>
      <c r="P40" s="0" t="n">
        <f aca="false">VLOOKUP(A40,C$3:K$342,3,FALSE())</f>
        <v>16</v>
      </c>
      <c r="Q40" s="0" t="n">
        <f aca="false">VLOOKUP(A40,C$3:K$342,4,FALSE())</f>
        <v>0</v>
      </c>
      <c r="R40" s="0" t="n">
        <f aca="false">VLOOKUP(A40,C$3:K$342,6,FALSE())</f>
        <v>502</v>
      </c>
      <c r="S40" s="0" t="n">
        <f aca="false">VLOOKUP(A40,C$3:K$342,8,FALSE())</f>
        <v>249</v>
      </c>
    </row>
    <row r="41" customFormat="false" ht="15" hidden="false" customHeight="false" outlineLevel="0" collapsed="false">
      <c r="A41" s="0" t="s">
        <v>95</v>
      </c>
      <c r="B41" s="0" t="s">
        <v>30</v>
      </c>
      <c r="C41" s="0" t="s">
        <v>507</v>
      </c>
      <c r="D41" s="0" t="s">
        <v>508</v>
      </c>
      <c r="E41" s="0" t="n">
        <v>16</v>
      </c>
      <c r="F41" s="0" t="n">
        <v>0</v>
      </c>
      <c r="G41" s="0" t="n">
        <v>0</v>
      </c>
      <c r="H41" s="0" t="n">
        <v>549</v>
      </c>
      <c r="I41" s="0" t="n">
        <v>0.5079</v>
      </c>
      <c r="J41" s="0" t="n">
        <v>52</v>
      </c>
      <c r="K41" s="0" t="n">
        <v>0.1158</v>
      </c>
      <c r="N41" s="0" t="s">
        <v>95</v>
      </c>
      <c r="O41" s="0" t="str">
        <f aca="false">VLOOKUP(A41,C$3:K$342,2,FALSE())</f>
        <v>WR</v>
      </c>
      <c r="P41" s="0" t="n">
        <f aca="false">VLOOKUP(A41,C$3:K$342,3,FALSE())</f>
        <v>13</v>
      </c>
      <c r="Q41" s="0" t="n">
        <f aca="false">VLOOKUP(A41,C$3:K$342,4,FALSE())</f>
        <v>93</v>
      </c>
      <c r="R41" s="0" t="n">
        <f aca="false">VLOOKUP(A41,C$3:K$342,6,FALSE())</f>
        <v>0</v>
      </c>
      <c r="S41" s="0" t="n">
        <f aca="false">VLOOKUP(A41,C$3:K$342,8,FALSE())</f>
        <v>96</v>
      </c>
    </row>
    <row r="42" customFormat="false" ht="15" hidden="false" customHeight="false" outlineLevel="0" collapsed="false">
      <c r="A42" s="0" t="s">
        <v>97</v>
      </c>
      <c r="B42" s="0" t="s">
        <v>16</v>
      </c>
      <c r="C42" s="0" t="s">
        <v>507</v>
      </c>
      <c r="D42" s="0" t="s">
        <v>13</v>
      </c>
      <c r="E42" s="0" t="n">
        <v>14</v>
      </c>
      <c r="F42" s="0" t="n">
        <v>90</v>
      </c>
      <c r="G42" s="0" t="n">
        <v>0.0814</v>
      </c>
      <c r="H42" s="0" t="n">
        <v>0</v>
      </c>
      <c r="I42" s="0" t="n">
        <v>0</v>
      </c>
      <c r="J42" s="0" t="n">
        <v>228</v>
      </c>
      <c r="K42" s="0" t="n">
        <v>0.5055</v>
      </c>
      <c r="N42" s="0" t="s">
        <v>97</v>
      </c>
    </row>
    <row r="43" customFormat="false" ht="15" hidden="false" customHeight="false" outlineLevel="0" collapsed="false">
      <c r="A43" s="0" t="s">
        <v>99</v>
      </c>
      <c r="B43" s="0" t="s">
        <v>13</v>
      </c>
      <c r="C43" s="0" t="s">
        <v>509</v>
      </c>
      <c r="D43" s="0" t="s">
        <v>13</v>
      </c>
      <c r="E43" s="0" t="n">
        <v>1</v>
      </c>
      <c r="F43" s="0" t="n">
        <v>1</v>
      </c>
      <c r="G43" s="0" t="n">
        <v>0.0009</v>
      </c>
      <c r="H43" s="0" t="n">
        <v>0</v>
      </c>
      <c r="I43" s="0" t="n">
        <v>0</v>
      </c>
      <c r="J43" s="0" t="n">
        <v>0</v>
      </c>
      <c r="K43" s="0" t="n">
        <v>0</v>
      </c>
      <c r="N43" s="0" t="s">
        <v>99</v>
      </c>
      <c r="O43" s="0" t="str">
        <f aca="false">VLOOKUP(A43,C$3:K$342,2,FALSE())</f>
        <v>TE</v>
      </c>
      <c r="P43" s="0" t="n">
        <f aca="false">VLOOKUP(A43,C$3:K$342,3,FALSE())</f>
        <v>15</v>
      </c>
      <c r="Q43" s="0" t="n">
        <f aca="false">VLOOKUP(A43,C$3:K$342,4,FALSE())</f>
        <v>472</v>
      </c>
      <c r="R43" s="0" t="n">
        <f aca="false">VLOOKUP(A43,C$3:K$342,6,FALSE())</f>
        <v>0</v>
      </c>
      <c r="S43" s="0" t="n">
        <f aca="false">VLOOKUP(A43,C$3:K$342,8,FALSE())</f>
        <v>97</v>
      </c>
    </row>
    <row r="44" customFormat="false" ht="15" hidden="false" customHeight="false" outlineLevel="0" collapsed="false">
      <c r="A44" s="0" t="s">
        <v>100</v>
      </c>
      <c r="B44" s="0" t="s">
        <v>65</v>
      </c>
      <c r="C44" s="0" t="s">
        <v>509</v>
      </c>
      <c r="D44" s="0" t="s">
        <v>13</v>
      </c>
      <c r="E44" s="0" t="n">
        <v>7</v>
      </c>
      <c r="F44" s="0" t="n">
        <v>86</v>
      </c>
      <c r="G44" s="0" t="n">
        <v>0.0889</v>
      </c>
      <c r="H44" s="0" t="n">
        <v>0</v>
      </c>
      <c r="I44" s="0" t="n">
        <v>0</v>
      </c>
      <c r="J44" s="0" t="n">
        <v>54</v>
      </c>
      <c r="K44" s="0" t="n">
        <v>0.1151</v>
      </c>
      <c r="N44" s="11" t="s">
        <v>100</v>
      </c>
      <c r="O44" s="12" t="str">
        <f aca="false">VLOOKUP(A44,C$3:K$342,2,FALSE())</f>
        <v>LB</v>
      </c>
      <c r="P44" s="12" t="n">
        <f aca="false">VLOOKUP(A44,C$3:K$342,3,FALSE())</f>
        <v>16</v>
      </c>
      <c r="Q44" s="12" t="n">
        <f aca="false">VLOOKUP(A44,C$3:K$342,4,FALSE())</f>
        <v>0</v>
      </c>
      <c r="R44" s="12" t="n">
        <f aca="false">VLOOKUP(A44,C$3:K$342,6,FALSE())</f>
        <v>1066</v>
      </c>
      <c r="S44" s="12" t="n">
        <f aca="false">VLOOKUP(A44,C$3:K$342,8,FALSE())</f>
        <v>61</v>
      </c>
      <c r="T44" s="13" t="s">
        <v>19</v>
      </c>
      <c r="U44" s="13" t="n">
        <v>15</v>
      </c>
      <c r="V44" s="13" t="n">
        <v>0</v>
      </c>
      <c r="W44" s="13" t="n">
        <v>0</v>
      </c>
      <c r="X44" s="13" t="n">
        <v>489</v>
      </c>
      <c r="Y44" s="13" t="n">
        <v>0.4679</v>
      </c>
      <c r="Z44" s="13" t="n">
        <v>88</v>
      </c>
      <c r="AA44" s="13" t="n">
        <v>0.208</v>
      </c>
    </row>
    <row r="45" customFormat="false" ht="15" hidden="false" customHeight="false" outlineLevel="0" collapsed="false">
      <c r="A45" s="0" t="s">
        <v>101</v>
      </c>
      <c r="B45" s="0" t="s">
        <v>102</v>
      </c>
      <c r="C45" s="0" t="s">
        <v>93</v>
      </c>
      <c r="D45" s="0" t="s">
        <v>102</v>
      </c>
      <c r="E45" s="0" t="n">
        <v>16</v>
      </c>
      <c r="F45" s="0" t="n">
        <v>0</v>
      </c>
      <c r="G45" s="0" t="n">
        <v>0</v>
      </c>
      <c r="H45" s="0" t="n">
        <v>502</v>
      </c>
      <c r="I45" s="0" t="n">
        <v>0.4813</v>
      </c>
      <c r="J45" s="0" t="n">
        <v>249</v>
      </c>
      <c r="K45" s="0" t="n">
        <v>0.5711</v>
      </c>
      <c r="N45" s="0" t="s">
        <v>101</v>
      </c>
      <c r="O45" s="0" t="str">
        <f aca="false">VLOOKUP(A45,C$3:K$342,2,FALSE())</f>
        <v>FS</v>
      </c>
      <c r="P45" s="0" t="n">
        <f aca="false">VLOOKUP(A45,C$3:K$342,3,FALSE())</f>
        <v>16</v>
      </c>
      <c r="Q45" s="0" t="n">
        <f aca="false">VLOOKUP(A45,C$3:K$342,4,FALSE())</f>
        <v>0</v>
      </c>
      <c r="R45" s="0" t="n">
        <f aca="false">VLOOKUP(A45,C$3:K$342,6,FALSE())</f>
        <v>680</v>
      </c>
      <c r="S45" s="0" t="n">
        <f aca="false">VLOOKUP(A45,C$3:K$342,8,FALSE())</f>
        <v>227</v>
      </c>
    </row>
    <row r="46" customFormat="false" ht="15" hidden="false" customHeight="false" outlineLevel="0" collapsed="false">
      <c r="A46" s="0" t="s">
        <v>104</v>
      </c>
      <c r="B46" s="0" t="s">
        <v>56</v>
      </c>
      <c r="C46" s="0" t="s">
        <v>95</v>
      </c>
      <c r="D46" s="0" t="s">
        <v>30</v>
      </c>
      <c r="E46" s="0" t="n">
        <v>13</v>
      </c>
      <c r="F46" s="0" t="n">
        <v>93</v>
      </c>
      <c r="G46" s="0" t="n">
        <v>0.0878</v>
      </c>
      <c r="H46" s="0" t="n">
        <v>0</v>
      </c>
      <c r="I46" s="0" t="n">
        <v>0</v>
      </c>
      <c r="J46" s="0" t="n">
        <v>96</v>
      </c>
      <c r="K46" s="0" t="n">
        <v>0.2238</v>
      </c>
      <c r="N46" s="0" t="s">
        <v>104</v>
      </c>
      <c r="O46" s="0" t="str">
        <f aca="false">VLOOKUP(A46,C$3:K$342,2,FALSE())</f>
        <v>T</v>
      </c>
      <c r="P46" s="0" t="n">
        <f aca="false">VLOOKUP(A46,C$3:K$342,3,FALSE())</f>
        <v>7</v>
      </c>
      <c r="Q46" s="0" t="n">
        <f aca="false">VLOOKUP(A46,C$3:K$342,4,FALSE())</f>
        <v>207</v>
      </c>
      <c r="R46" s="0" t="n">
        <f aca="false">VLOOKUP(A46,C$3:K$342,6,FALSE())</f>
        <v>0</v>
      </c>
      <c r="S46" s="0" t="n">
        <f aca="false">VLOOKUP(A46,C$3:K$342,8,FALSE())</f>
        <v>6</v>
      </c>
    </row>
    <row r="47" customFormat="false" ht="15" hidden="false" customHeight="false" outlineLevel="0" collapsed="false">
      <c r="A47" s="0" t="s">
        <v>106</v>
      </c>
      <c r="B47" s="0" t="s">
        <v>19</v>
      </c>
      <c r="C47" s="0" t="s">
        <v>99</v>
      </c>
      <c r="D47" s="0" t="s">
        <v>13</v>
      </c>
      <c r="E47" s="0" t="n">
        <v>15</v>
      </c>
      <c r="F47" s="0" t="n">
        <v>472</v>
      </c>
      <c r="G47" s="0" t="n">
        <v>0.4252</v>
      </c>
      <c r="H47" s="0" t="n">
        <v>0</v>
      </c>
      <c r="I47" s="0" t="n">
        <v>0</v>
      </c>
      <c r="J47" s="0" t="n">
        <v>97</v>
      </c>
      <c r="K47" s="0" t="n">
        <v>0.2095</v>
      </c>
      <c r="N47" s="0" t="s">
        <v>106</v>
      </c>
      <c r="O47" s="0" t="str">
        <f aca="false">VLOOKUP(A47,C$3:K$342,2,FALSE())</f>
        <v>DT</v>
      </c>
      <c r="P47" s="0" t="n">
        <f aca="false">VLOOKUP(A47,C$3:K$342,3,FALSE())</f>
        <v>12</v>
      </c>
      <c r="Q47" s="0" t="n">
        <f aca="false">VLOOKUP(A47,C$3:K$342,4,FALSE())</f>
        <v>0</v>
      </c>
      <c r="R47" s="0" t="n">
        <f aca="false">VLOOKUP(A47,C$3:K$342,6,FALSE())</f>
        <v>111</v>
      </c>
      <c r="S47" s="0" t="n">
        <f aca="false">VLOOKUP(A47,C$3:K$342,8,FALSE())</f>
        <v>8</v>
      </c>
    </row>
    <row r="48" customFormat="false" ht="15" hidden="false" customHeight="false" outlineLevel="0" collapsed="false">
      <c r="A48" s="0" t="s">
        <v>108</v>
      </c>
      <c r="B48" s="0" t="s">
        <v>25</v>
      </c>
      <c r="C48" s="0" t="s">
        <v>100</v>
      </c>
      <c r="D48" s="0" t="s">
        <v>497</v>
      </c>
      <c r="E48" s="0" t="n">
        <v>16</v>
      </c>
      <c r="F48" s="0" t="n">
        <v>0</v>
      </c>
      <c r="G48" s="0" t="n">
        <v>0</v>
      </c>
      <c r="H48" s="0" t="n">
        <v>1066</v>
      </c>
      <c r="I48" s="0" t="n">
        <v>0.9861</v>
      </c>
      <c r="J48" s="0" t="n">
        <v>61</v>
      </c>
      <c r="K48" s="0" t="n">
        <v>0.1359</v>
      </c>
      <c r="N48" s="0" t="s">
        <v>108</v>
      </c>
    </row>
    <row r="49" customFormat="false" ht="15" hidden="false" customHeight="false" outlineLevel="0" collapsed="false">
      <c r="A49" s="0" t="s">
        <v>110</v>
      </c>
      <c r="B49" s="0" t="s">
        <v>33</v>
      </c>
      <c r="C49" s="0" t="s">
        <v>100</v>
      </c>
      <c r="D49" s="0" t="s">
        <v>19</v>
      </c>
      <c r="E49" s="0" t="n">
        <v>15</v>
      </c>
      <c r="F49" s="0" t="n">
        <v>0</v>
      </c>
      <c r="G49" s="0" t="n">
        <v>0</v>
      </c>
      <c r="H49" s="0" t="n">
        <v>489</v>
      </c>
      <c r="I49" s="0" t="n">
        <v>0.4679</v>
      </c>
      <c r="J49" s="0" t="n">
        <v>88</v>
      </c>
      <c r="K49" s="0" t="n">
        <v>0.208</v>
      </c>
      <c r="N49" s="0" t="s">
        <v>110</v>
      </c>
      <c r="O49" s="0" t="str">
        <f aca="false">VLOOKUP(A49,C$3:K$342,2,FALSE())</f>
        <v>RB</v>
      </c>
      <c r="P49" s="0" t="n">
        <f aca="false">VLOOKUP(A49,C$3:K$342,3,FALSE())</f>
        <v>14</v>
      </c>
      <c r="Q49" s="0" t="n">
        <f aca="false">VLOOKUP(A49,C$3:K$342,4,FALSE())</f>
        <v>261</v>
      </c>
      <c r="R49" s="0" t="n">
        <f aca="false">VLOOKUP(A49,C$3:K$342,6,FALSE())</f>
        <v>0</v>
      </c>
      <c r="S49" s="0" t="n">
        <f aca="false">VLOOKUP(A49,C$3:K$342,8,FALSE())</f>
        <v>22</v>
      </c>
    </row>
    <row r="50" customFormat="false" ht="15" hidden="false" customHeight="false" outlineLevel="0" collapsed="false">
      <c r="A50" s="0" t="s">
        <v>111</v>
      </c>
      <c r="B50" s="0" t="s">
        <v>22</v>
      </c>
      <c r="C50" s="0" t="s">
        <v>510</v>
      </c>
      <c r="D50" s="0" t="s">
        <v>22</v>
      </c>
      <c r="E50" s="0" t="n">
        <v>16</v>
      </c>
      <c r="F50" s="0" t="n">
        <v>0</v>
      </c>
      <c r="G50" s="0" t="n">
        <v>0</v>
      </c>
      <c r="H50" s="0" t="n">
        <v>362</v>
      </c>
      <c r="I50" s="0" t="n">
        <v>0.325</v>
      </c>
      <c r="J50" s="0" t="n">
        <v>75</v>
      </c>
      <c r="K50" s="0" t="n">
        <v>0.1509</v>
      </c>
      <c r="N50" s="0" t="s">
        <v>111</v>
      </c>
      <c r="O50" s="0" t="str">
        <f aca="false">VLOOKUP(A50,C$3:K$342,2,FALSE())</f>
        <v>DE</v>
      </c>
      <c r="P50" s="0" t="n">
        <f aca="false">VLOOKUP(A50,C$3:K$342,3,FALSE())</f>
        <v>5</v>
      </c>
      <c r="Q50" s="0" t="n">
        <f aca="false">VLOOKUP(A50,C$3:K$342,4,FALSE())</f>
        <v>0</v>
      </c>
      <c r="R50" s="0" t="n">
        <f aca="false">VLOOKUP(A50,C$3:K$342,6,FALSE())</f>
        <v>71</v>
      </c>
      <c r="S50" s="0" t="n">
        <f aca="false">VLOOKUP(A50,C$3:K$342,8,FALSE())</f>
        <v>6</v>
      </c>
    </row>
    <row r="51" customFormat="false" ht="15" hidden="false" customHeight="false" outlineLevel="0" collapsed="false">
      <c r="A51" s="0" t="s">
        <v>112</v>
      </c>
      <c r="B51" s="0" t="s">
        <v>56</v>
      </c>
      <c r="C51" s="0" t="s">
        <v>510</v>
      </c>
      <c r="D51" s="0" t="s">
        <v>40</v>
      </c>
      <c r="E51" s="0" t="n">
        <v>2</v>
      </c>
      <c r="F51" s="0" t="n">
        <v>0</v>
      </c>
      <c r="G51" s="0" t="n">
        <v>0</v>
      </c>
      <c r="H51" s="0" t="n">
        <v>27</v>
      </c>
      <c r="I51" s="0" t="n">
        <v>0.0244</v>
      </c>
      <c r="J51" s="0" t="n">
        <v>19</v>
      </c>
      <c r="K51" s="0" t="n">
        <v>0.0436</v>
      </c>
      <c r="N51" s="0" t="s">
        <v>112</v>
      </c>
      <c r="O51" s="0" t="str">
        <f aca="false">VLOOKUP(A51,C$3:K$342,2,FALSE())</f>
        <v>T</v>
      </c>
      <c r="P51" s="0" t="n">
        <f aca="false">VLOOKUP(A51,C$3:K$342,3,FALSE())</f>
        <v>6</v>
      </c>
      <c r="Q51" s="0" t="n">
        <f aca="false">VLOOKUP(A51,C$3:K$342,4,FALSE())</f>
        <v>29</v>
      </c>
      <c r="R51" s="0" t="n">
        <f aca="false">VLOOKUP(A51,C$3:K$342,6,FALSE())</f>
        <v>0</v>
      </c>
      <c r="S51" s="0" t="n">
        <f aca="false">VLOOKUP(A51,C$3:K$342,8,FALSE())</f>
        <v>5</v>
      </c>
    </row>
    <row r="52" customFormat="false" ht="15" hidden="false" customHeight="false" outlineLevel="0" collapsed="false">
      <c r="A52" s="0" t="s">
        <v>114</v>
      </c>
      <c r="B52" s="0" t="s">
        <v>33</v>
      </c>
      <c r="C52" s="0" t="s">
        <v>101</v>
      </c>
      <c r="D52" s="0" t="s">
        <v>102</v>
      </c>
      <c r="E52" s="0" t="n">
        <v>16</v>
      </c>
      <c r="F52" s="0" t="n">
        <v>0</v>
      </c>
      <c r="G52" s="0" t="n">
        <v>0</v>
      </c>
      <c r="H52" s="0" t="n">
        <v>680</v>
      </c>
      <c r="I52" s="0" t="n">
        <v>0.6686</v>
      </c>
      <c r="J52" s="0" t="n">
        <v>227</v>
      </c>
      <c r="K52" s="0" t="n">
        <v>0.4871</v>
      </c>
      <c r="N52" s="0" t="s">
        <v>114</v>
      </c>
      <c r="O52" s="0" t="str">
        <f aca="false">VLOOKUP(A52,C$3:K$342,2,FALSE())</f>
        <v>RB</v>
      </c>
      <c r="P52" s="0" t="n">
        <f aca="false">VLOOKUP(A52,C$3:K$342,3,FALSE())</f>
        <v>8</v>
      </c>
      <c r="Q52" s="0" t="n">
        <f aca="false">VLOOKUP(A52,C$3:K$342,4,FALSE())</f>
        <v>231</v>
      </c>
      <c r="R52" s="0" t="n">
        <f aca="false">VLOOKUP(A52,C$3:K$342,6,FALSE())</f>
        <v>0</v>
      </c>
      <c r="S52" s="0" t="n">
        <f aca="false">VLOOKUP(A52,C$3:K$342,8,FALSE())</f>
        <v>0</v>
      </c>
    </row>
    <row r="53" customFormat="false" ht="15" hidden="false" customHeight="false" outlineLevel="0" collapsed="false">
      <c r="A53" s="0" t="s">
        <v>116</v>
      </c>
      <c r="B53" s="0" t="s">
        <v>65</v>
      </c>
      <c r="C53" s="0" t="s">
        <v>104</v>
      </c>
      <c r="D53" s="0" t="s">
        <v>511</v>
      </c>
      <c r="E53" s="0" t="n">
        <v>7</v>
      </c>
      <c r="F53" s="0" t="n">
        <v>207</v>
      </c>
      <c r="G53" s="0" t="n">
        <v>0.1829</v>
      </c>
      <c r="H53" s="0" t="n">
        <v>0</v>
      </c>
      <c r="I53" s="0" t="n">
        <v>0</v>
      </c>
      <c r="J53" s="0" t="n">
        <v>6</v>
      </c>
      <c r="K53" s="0" t="n">
        <v>0.0129</v>
      </c>
      <c r="N53" s="0" t="s">
        <v>116</v>
      </c>
      <c r="O53" s="0" t="str">
        <f aca="false">VLOOKUP(A53,C$3:K$342,2,FALSE())</f>
        <v>LB</v>
      </c>
      <c r="P53" s="0" t="n">
        <f aca="false">VLOOKUP(A53,C$3:K$342,3,FALSE())</f>
        <v>14</v>
      </c>
      <c r="Q53" s="0" t="n">
        <f aca="false">VLOOKUP(A53,C$3:K$342,4,FALSE())</f>
        <v>0</v>
      </c>
      <c r="R53" s="0" t="n">
        <f aca="false">VLOOKUP(A53,C$3:K$342,6,FALSE())</f>
        <v>445</v>
      </c>
      <c r="S53" s="0" t="n">
        <f aca="false">VLOOKUP(A53,C$3:K$342,8,FALSE())</f>
        <v>114</v>
      </c>
    </row>
    <row r="54" customFormat="false" ht="15" hidden="false" customHeight="false" outlineLevel="0" collapsed="false">
      <c r="A54" s="0" t="s">
        <v>118</v>
      </c>
      <c r="B54" s="0" t="s">
        <v>30</v>
      </c>
      <c r="C54" s="0" t="s">
        <v>106</v>
      </c>
      <c r="D54" s="0" t="s">
        <v>19</v>
      </c>
      <c r="E54" s="0" t="n">
        <v>12</v>
      </c>
      <c r="F54" s="0" t="n">
        <v>0</v>
      </c>
      <c r="G54" s="0" t="n">
        <v>0</v>
      </c>
      <c r="H54" s="0" t="n">
        <v>111</v>
      </c>
      <c r="I54" s="0" t="n">
        <v>0.1062</v>
      </c>
      <c r="J54" s="0" t="n">
        <v>8</v>
      </c>
      <c r="K54" s="0" t="n">
        <v>0.0189</v>
      </c>
      <c r="N54" s="0" t="s">
        <v>118</v>
      </c>
    </row>
    <row r="55" customFormat="false" ht="15" hidden="false" customHeight="false" outlineLevel="0" collapsed="false">
      <c r="A55" s="0" t="s">
        <v>119</v>
      </c>
      <c r="B55" s="0" t="s">
        <v>40</v>
      </c>
      <c r="C55" s="0" t="s">
        <v>110</v>
      </c>
      <c r="D55" s="0" t="s">
        <v>33</v>
      </c>
      <c r="E55" s="0" t="n">
        <v>14</v>
      </c>
      <c r="F55" s="0" t="n">
        <v>261</v>
      </c>
      <c r="G55" s="0" t="n">
        <v>0.2465</v>
      </c>
      <c r="H55" s="0" t="n">
        <v>0</v>
      </c>
      <c r="I55" s="0" t="n">
        <v>0</v>
      </c>
      <c r="J55" s="0" t="n">
        <v>22</v>
      </c>
      <c r="K55" s="0" t="n">
        <v>0.0513</v>
      </c>
      <c r="N55" s="0" t="s">
        <v>119</v>
      </c>
      <c r="O55" s="0" t="str">
        <f aca="false">VLOOKUP(A55,C$3:K$342,2,FALSE())</f>
        <v>CB</v>
      </c>
      <c r="P55" s="0" t="n">
        <f aca="false">VLOOKUP(A55,C$3:K$342,3,FALSE())</f>
        <v>12</v>
      </c>
      <c r="Q55" s="0" t="n">
        <f aca="false">VLOOKUP(A55,C$3:K$342,4,FALSE())</f>
        <v>0</v>
      </c>
      <c r="R55" s="0" t="n">
        <f aca="false">VLOOKUP(A55,C$3:K$342,6,FALSE())</f>
        <v>110</v>
      </c>
      <c r="S55" s="0" t="n">
        <f aca="false">VLOOKUP(A55,C$3:K$342,8,FALSE())</f>
        <v>149</v>
      </c>
    </row>
    <row r="56" customFormat="false" ht="15" hidden="false" customHeight="false" outlineLevel="0" collapsed="false">
      <c r="A56" s="0" t="s">
        <v>121</v>
      </c>
      <c r="B56" s="0" t="s">
        <v>22</v>
      </c>
      <c r="C56" s="0" t="s">
        <v>512</v>
      </c>
      <c r="D56" s="0" t="s">
        <v>19</v>
      </c>
      <c r="E56" s="0" t="n">
        <v>1</v>
      </c>
      <c r="F56" s="0" t="n">
        <v>0</v>
      </c>
      <c r="G56" s="0" t="n">
        <v>0</v>
      </c>
      <c r="H56" s="0" t="n">
        <v>9</v>
      </c>
      <c r="I56" s="0" t="n">
        <v>0.0083</v>
      </c>
      <c r="J56" s="0" t="n">
        <v>0</v>
      </c>
      <c r="K56" s="0" t="n">
        <v>0</v>
      </c>
      <c r="N56" s="0" t="s">
        <v>121</v>
      </c>
      <c r="O56" s="0" t="str">
        <f aca="false">VLOOKUP(A56,C$3:K$342,2,FALSE())</f>
        <v>DE</v>
      </c>
      <c r="P56" s="0" t="n">
        <f aca="false">VLOOKUP(A56,C$3:K$342,3,FALSE())</f>
        <v>7</v>
      </c>
      <c r="Q56" s="0" t="n">
        <f aca="false">VLOOKUP(A56,C$3:K$342,4,FALSE())</f>
        <v>0</v>
      </c>
      <c r="R56" s="0" t="n">
        <f aca="false">VLOOKUP(A56,C$3:K$342,6,FALSE())</f>
        <v>89</v>
      </c>
      <c r="S56" s="0" t="n">
        <f aca="false">VLOOKUP(A56,C$3:K$342,8,FALSE())</f>
        <v>60</v>
      </c>
    </row>
    <row r="57" customFormat="false" ht="15" hidden="false" customHeight="false" outlineLevel="0" collapsed="false">
      <c r="A57" s="0" t="s">
        <v>123</v>
      </c>
      <c r="B57" s="0" t="s">
        <v>91</v>
      </c>
      <c r="C57" s="0" t="s">
        <v>512</v>
      </c>
      <c r="D57" s="0" t="s">
        <v>19</v>
      </c>
      <c r="E57" s="0" t="n">
        <v>5</v>
      </c>
      <c r="F57" s="0" t="n">
        <v>0</v>
      </c>
      <c r="G57" s="0" t="n">
        <v>0</v>
      </c>
      <c r="H57" s="0" t="n">
        <v>159</v>
      </c>
      <c r="I57" s="0" t="n">
        <v>0.1459</v>
      </c>
      <c r="J57" s="0" t="n">
        <v>9</v>
      </c>
      <c r="K57" s="0" t="n">
        <v>0.0193</v>
      </c>
      <c r="N57" s="0" t="s">
        <v>123</v>
      </c>
      <c r="O57" s="0" t="str">
        <f aca="false">VLOOKUP(A57,C$3:K$342,2,FALSE())</f>
        <v>G</v>
      </c>
      <c r="P57" s="0" t="n">
        <f aca="false">VLOOKUP(A57,C$3:K$342,3,FALSE())</f>
        <v>12</v>
      </c>
      <c r="Q57" s="0" t="n">
        <f aca="false">VLOOKUP(A57,C$3:K$342,4,FALSE())</f>
        <v>485</v>
      </c>
      <c r="R57" s="0" t="n">
        <f aca="false">VLOOKUP(A57,C$3:K$342,6,FALSE())</f>
        <v>0</v>
      </c>
      <c r="S57" s="0" t="n">
        <f aca="false">VLOOKUP(A57,C$3:K$342,8,FALSE())</f>
        <v>45</v>
      </c>
    </row>
    <row r="58" customFormat="false" ht="15" hidden="false" customHeight="false" outlineLevel="0" collapsed="false">
      <c r="A58" s="0" t="s">
        <v>124</v>
      </c>
      <c r="B58" s="0" t="s">
        <v>65</v>
      </c>
      <c r="C58" s="0" t="s">
        <v>111</v>
      </c>
      <c r="D58" s="0" t="s">
        <v>22</v>
      </c>
      <c r="E58" s="0" t="n">
        <v>5</v>
      </c>
      <c r="F58" s="0" t="n">
        <v>0</v>
      </c>
      <c r="G58" s="0" t="n">
        <v>0</v>
      </c>
      <c r="H58" s="0" t="n">
        <v>71</v>
      </c>
      <c r="I58" s="0" t="n">
        <v>0.0725</v>
      </c>
      <c r="J58" s="0" t="n">
        <v>6</v>
      </c>
      <c r="K58" s="0" t="n">
        <v>0.0139</v>
      </c>
      <c r="N58" s="0" t="s">
        <v>124</v>
      </c>
      <c r="O58" s="0" t="str">
        <f aca="false">VLOOKUP(A58,C$3:K$342,2,FALSE())</f>
        <v>LB</v>
      </c>
      <c r="P58" s="0" t="n">
        <f aca="false">VLOOKUP(A58,C$3:K$342,3,FALSE())</f>
        <v>16</v>
      </c>
      <c r="Q58" s="0" t="n">
        <f aca="false">VLOOKUP(A58,C$3:K$342,4,FALSE())</f>
        <v>0</v>
      </c>
      <c r="R58" s="0" t="n">
        <f aca="false">VLOOKUP(A58,C$3:K$342,6,FALSE())</f>
        <v>434</v>
      </c>
      <c r="S58" s="0" t="n">
        <f aca="false">VLOOKUP(A58,C$3:K$342,8,FALSE())</f>
        <v>281</v>
      </c>
    </row>
    <row r="59" customFormat="false" ht="15" hidden="false" customHeight="false" outlineLevel="0" collapsed="false">
      <c r="A59" s="0" t="s">
        <v>126</v>
      </c>
      <c r="B59" s="0" t="s">
        <v>25</v>
      </c>
      <c r="C59" s="0" t="s">
        <v>513</v>
      </c>
      <c r="D59" s="0" t="s">
        <v>40</v>
      </c>
      <c r="E59" s="0" t="n">
        <v>5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30</v>
      </c>
      <c r="K59" s="0" t="n">
        <v>0.0664</v>
      </c>
      <c r="N59" s="0" t="s">
        <v>126</v>
      </c>
      <c r="O59" s="0" t="str">
        <f aca="false">VLOOKUP(A59,C$3:K$342,2,FALSE())</f>
        <v>LB</v>
      </c>
      <c r="P59" s="0" t="n">
        <f aca="false">VLOOKUP(A59,C$3:K$342,3,FALSE())</f>
        <v>16</v>
      </c>
      <c r="Q59" s="0" t="n">
        <f aca="false">VLOOKUP(A59,C$3:K$342,4,FALSE())</f>
        <v>0</v>
      </c>
      <c r="R59" s="0" t="n">
        <f aca="false">VLOOKUP(A59,C$3:K$342,6,FALSE())</f>
        <v>681</v>
      </c>
      <c r="S59" s="0" t="n">
        <f aca="false">VLOOKUP(A59,C$3:K$342,8,FALSE())</f>
        <v>257</v>
      </c>
    </row>
    <row r="60" customFormat="false" ht="15" hidden="false" customHeight="false" outlineLevel="0" collapsed="false">
      <c r="A60" s="0" t="s">
        <v>127</v>
      </c>
      <c r="B60" s="0" t="s">
        <v>30</v>
      </c>
      <c r="C60" s="0" t="s">
        <v>513</v>
      </c>
      <c r="D60" s="0" t="s">
        <v>40</v>
      </c>
      <c r="E60" s="0" t="n">
        <v>7</v>
      </c>
      <c r="F60" s="0" t="n">
        <v>0</v>
      </c>
      <c r="G60" s="0" t="n">
        <v>0</v>
      </c>
      <c r="H60" s="0" t="n">
        <v>205</v>
      </c>
      <c r="I60" s="0" t="n">
        <v>0.1994</v>
      </c>
      <c r="J60" s="0" t="n">
        <v>58</v>
      </c>
      <c r="K60" s="0" t="n">
        <v>0.1286</v>
      </c>
      <c r="N60" s="0" t="s">
        <v>127</v>
      </c>
    </row>
    <row r="61" customFormat="false" ht="15" hidden="false" customHeight="false" outlineLevel="0" collapsed="false">
      <c r="A61" s="0" t="s">
        <v>129</v>
      </c>
      <c r="B61" s="0" t="s">
        <v>30</v>
      </c>
      <c r="C61" s="0" t="s">
        <v>514</v>
      </c>
      <c r="D61" s="0" t="s">
        <v>22</v>
      </c>
      <c r="E61" s="0" t="n">
        <v>16</v>
      </c>
      <c r="F61" s="0" t="n">
        <v>0</v>
      </c>
      <c r="G61" s="0" t="n">
        <v>0</v>
      </c>
      <c r="H61" s="0" t="n">
        <v>784</v>
      </c>
      <c r="I61" s="0" t="n">
        <v>0.7626</v>
      </c>
      <c r="J61" s="0" t="n">
        <v>5</v>
      </c>
      <c r="K61" s="0" t="n">
        <v>0.0111</v>
      </c>
      <c r="N61" s="0" t="s">
        <v>129</v>
      </c>
      <c r="O61" s="0" t="str">
        <f aca="false">VLOOKUP(A61,C$3:K$342,2,FALSE())</f>
        <v>WR</v>
      </c>
      <c r="P61" s="0" t="n">
        <f aca="false">VLOOKUP(A61,C$3:K$342,3,FALSE())</f>
        <v>8</v>
      </c>
      <c r="Q61" s="0" t="n">
        <f aca="false">VLOOKUP(A61,C$3:K$342,4,FALSE())</f>
        <v>37</v>
      </c>
      <c r="R61" s="0" t="n">
        <f aca="false">VLOOKUP(A61,C$3:K$342,6,FALSE())</f>
        <v>0</v>
      </c>
      <c r="S61" s="0" t="n">
        <f aca="false">VLOOKUP(A61,C$3:K$342,8,FALSE())</f>
        <v>70</v>
      </c>
    </row>
    <row r="62" customFormat="false" ht="15" hidden="false" customHeight="false" outlineLevel="0" collapsed="false">
      <c r="A62" s="0" t="s">
        <v>131</v>
      </c>
      <c r="B62" s="0" t="s">
        <v>132</v>
      </c>
      <c r="C62" s="0" t="s">
        <v>514</v>
      </c>
      <c r="D62" s="0" t="s">
        <v>30</v>
      </c>
      <c r="E62" s="0" t="n">
        <v>12</v>
      </c>
      <c r="F62" s="0" t="n">
        <v>440</v>
      </c>
      <c r="G62" s="0" t="n">
        <v>0.4297</v>
      </c>
      <c r="H62" s="0" t="n">
        <v>0</v>
      </c>
      <c r="I62" s="0" t="n">
        <v>0</v>
      </c>
      <c r="J62" s="0" t="n">
        <v>0</v>
      </c>
      <c r="K62" s="0" t="n">
        <v>0</v>
      </c>
      <c r="N62" s="0" t="s">
        <v>131</v>
      </c>
    </row>
    <row r="63" customFormat="false" ht="15" hidden="false" customHeight="false" outlineLevel="0" collapsed="false">
      <c r="A63" s="0" t="s">
        <v>133</v>
      </c>
      <c r="B63" s="0" t="s">
        <v>13</v>
      </c>
      <c r="C63" s="0" t="s">
        <v>112</v>
      </c>
      <c r="D63" s="0" t="s">
        <v>511</v>
      </c>
      <c r="E63" s="0" t="n">
        <v>6</v>
      </c>
      <c r="F63" s="0" t="n">
        <v>29</v>
      </c>
      <c r="G63" s="0" t="n">
        <v>0.0274</v>
      </c>
      <c r="H63" s="0" t="n">
        <v>0</v>
      </c>
      <c r="I63" s="0" t="n">
        <v>0</v>
      </c>
      <c r="J63" s="0" t="n">
        <v>5</v>
      </c>
      <c r="K63" s="0" t="n">
        <v>0.0115</v>
      </c>
      <c r="N63" s="0" t="s">
        <v>133</v>
      </c>
    </row>
    <row r="64" customFormat="false" ht="15" hidden="false" customHeight="false" outlineLevel="0" collapsed="false">
      <c r="A64" s="0" t="s">
        <v>134</v>
      </c>
      <c r="B64" s="0" t="s">
        <v>16</v>
      </c>
      <c r="C64" s="0" t="s">
        <v>114</v>
      </c>
      <c r="D64" s="0" t="s">
        <v>33</v>
      </c>
      <c r="E64" s="0" t="n">
        <v>8</v>
      </c>
      <c r="F64" s="0" t="n">
        <v>231</v>
      </c>
      <c r="G64" s="0" t="n">
        <v>0.2324</v>
      </c>
      <c r="H64" s="0" t="n">
        <v>0</v>
      </c>
      <c r="I64" s="0" t="n">
        <v>0</v>
      </c>
      <c r="J64" s="0" t="n">
        <v>0</v>
      </c>
      <c r="K64" s="0" t="n">
        <v>0</v>
      </c>
      <c r="N64" s="0" t="s">
        <v>134</v>
      </c>
      <c r="O64" s="0" t="str">
        <f aca="false">VLOOKUP(A64,C$3:K$342,2,FALSE())</f>
        <v>QB</v>
      </c>
      <c r="P64" s="0" t="n">
        <f aca="false">VLOOKUP(A64,C$3:K$342,3,FALSE())</f>
        <v>1</v>
      </c>
      <c r="Q64" s="0" t="n">
        <f aca="false">VLOOKUP(A64,C$3:K$342,4,FALSE())</f>
        <v>65</v>
      </c>
      <c r="R64" s="0" t="n">
        <f aca="false">VLOOKUP(A64,C$3:K$342,6,FALSE())</f>
        <v>0</v>
      </c>
      <c r="S64" s="0" t="n">
        <f aca="false">VLOOKUP(A64,C$3:K$342,8,FALSE())</f>
        <v>0</v>
      </c>
    </row>
    <row r="65" customFormat="false" ht="15" hidden="false" customHeight="false" outlineLevel="0" collapsed="false">
      <c r="A65" s="0" t="s">
        <v>135</v>
      </c>
      <c r="B65" s="0" t="s">
        <v>91</v>
      </c>
      <c r="C65" s="0" t="s">
        <v>116</v>
      </c>
      <c r="D65" s="0" t="s">
        <v>497</v>
      </c>
      <c r="E65" s="0" t="n">
        <v>14</v>
      </c>
      <c r="F65" s="0" t="n">
        <v>0</v>
      </c>
      <c r="G65" s="0" t="n">
        <v>0</v>
      </c>
      <c r="H65" s="0" t="n">
        <v>445</v>
      </c>
      <c r="I65" s="0" t="n">
        <v>0.425</v>
      </c>
      <c r="J65" s="0" t="n">
        <v>114</v>
      </c>
      <c r="K65" s="0" t="n">
        <v>0.2657</v>
      </c>
      <c r="N65" s="0" t="s">
        <v>135</v>
      </c>
    </row>
    <row r="66" customFormat="false" ht="15" hidden="false" customHeight="false" outlineLevel="0" collapsed="false">
      <c r="A66" s="0" t="s">
        <v>136</v>
      </c>
      <c r="B66" s="0" t="s">
        <v>30</v>
      </c>
      <c r="C66" s="0" t="s">
        <v>515</v>
      </c>
      <c r="D66" s="0" t="s">
        <v>497</v>
      </c>
      <c r="E66" s="0" t="n">
        <v>3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58</v>
      </c>
      <c r="K66" s="0" t="n">
        <v>0.1278</v>
      </c>
      <c r="N66" s="0" t="s">
        <v>136</v>
      </c>
      <c r="O66" s="0" t="str">
        <f aca="false">VLOOKUP(A66,C$3:K$342,2,FALSE())</f>
        <v>WR</v>
      </c>
      <c r="P66" s="0" t="n">
        <f aca="false">VLOOKUP(A66,C$3:K$342,3,FALSE())</f>
        <v>13</v>
      </c>
      <c r="Q66" s="0" t="n">
        <f aca="false">VLOOKUP(A66,C$3:K$342,4,FALSE())</f>
        <v>307</v>
      </c>
      <c r="R66" s="0" t="n">
        <f aca="false">VLOOKUP(A66,C$3:K$342,6,FALSE())</f>
        <v>0</v>
      </c>
      <c r="S66" s="0" t="n">
        <f aca="false">VLOOKUP(A66,C$3:K$342,8,FALSE())</f>
        <v>84</v>
      </c>
    </row>
    <row r="67" customFormat="false" ht="15" hidden="false" customHeight="false" outlineLevel="0" collapsed="false">
      <c r="A67" s="0" t="s">
        <v>137</v>
      </c>
      <c r="B67" s="0" t="s">
        <v>138</v>
      </c>
      <c r="C67" s="0" t="s">
        <v>515</v>
      </c>
      <c r="D67" s="0" t="s">
        <v>497</v>
      </c>
      <c r="E67" s="0" t="n">
        <v>1</v>
      </c>
      <c r="F67" s="0" t="n">
        <v>0</v>
      </c>
      <c r="G67" s="0" t="n">
        <v>0</v>
      </c>
      <c r="H67" s="0" t="n">
        <v>2</v>
      </c>
      <c r="I67" s="0" t="n">
        <v>0.0019</v>
      </c>
      <c r="J67" s="0" t="n">
        <v>20</v>
      </c>
      <c r="K67" s="0" t="n">
        <v>0.0414</v>
      </c>
      <c r="N67" s="0" t="s">
        <v>137</v>
      </c>
      <c r="O67" s="0" t="str">
        <f aca="false">VLOOKUP(A67,C$3:K$342,2,FALSE())</f>
        <v>C</v>
      </c>
      <c r="P67" s="0" t="n">
        <f aca="false">VLOOKUP(A67,C$3:K$342,3,FALSE())</f>
        <v>16</v>
      </c>
      <c r="Q67" s="0" t="n">
        <f aca="false">VLOOKUP(A67,C$3:K$342,4,FALSE())</f>
        <v>1050</v>
      </c>
      <c r="R67" s="0" t="n">
        <f aca="false">VLOOKUP(A67,C$3:K$342,6,FALSE())</f>
        <v>0</v>
      </c>
      <c r="S67" s="0" t="n">
        <f aca="false">VLOOKUP(A67,C$3:K$342,8,FALSE())</f>
        <v>24</v>
      </c>
    </row>
    <row r="68" customFormat="false" ht="15" hidden="false" customHeight="false" outlineLevel="0" collapsed="false">
      <c r="A68" s="0" t="s">
        <v>139</v>
      </c>
      <c r="B68" s="0" t="s">
        <v>27</v>
      </c>
      <c r="C68" s="0" t="s">
        <v>516</v>
      </c>
      <c r="D68" s="0" t="s">
        <v>102</v>
      </c>
      <c r="E68" s="0" t="n">
        <v>1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16</v>
      </c>
      <c r="K68" s="0" t="n">
        <v>0.036</v>
      </c>
      <c r="N68" s="0" t="s">
        <v>139</v>
      </c>
      <c r="O68" s="0" t="str">
        <f aca="false">VLOOKUP(A68,C$3:K$342,2,FALSE())</f>
        <v>SS</v>
      </c>
      <c r="P68" s="0" t="n">
        <f aca="false">VLOOKUP(A68,C$3:K$342,3,FALSE())</f>
        <v>13</v>
      </c>
      <c r="Q68" s="0" t="n">
        <f aca="false">VLOOKUP(A68,C$3:K$342,4,FALSE())</f>
        <v>0</v>
      </c>
      <c r="R68" s="0" t="n">
        <f aca="false">VLOOKUP(A68,C$3:K$342,6,FALSE())</f>
        <v>0</v>
      </c>
      <c r="S68" s="0" t="n">
        <f aca="false">VLOOKUP(A68,C$3:K$342,8,FALSE())</f>
        <v>221</v>
      </c>
    </row>
    <row r="69" customFormat="false" ht="15" hidden="false" customHeight="false" outlineLevel="0" collapsed="false">
      <c r="A69" s="0" t="s">
        <v>140</v>
      </c>
      <c r="B69" s="0" t="s">
        <v>13</v>
      </c>
      <c r="C69" s="0" t="s">
        <v>516</v>
      </c>
      <c r="D69" s="0" t="s">
        <v>22</v>
      </c>
      <c r="E69" s="0" t="n">
        <v>16</v>
      </c>
      <c r="F69" s="0" t="n">
        <v>0</v>
      </c>
      <c r="G69" s="0" t="n">
        <v>0</v>
      </c>
      <c r="H69" s="0" t="n">
        <v>790</v>
      </c>
      <c r="I69" s="0" t="n">
        <v>0.7035</v>
      </c>
      <c r="J69" s="0" t="n">
        <v>82</v>
      </c>
      <c r="K69" s="0" t="n">
        <v>0.1756</v>
      </c>
      <c r="N69" s="0" t="s">
        <v>140</v>
      </c>
      <c r="O69" s="0" t="str">
        <f aca="false">VLOOKUP(A69,C$3:K$342,2,FALSE())</f>
        <v>TE</v>
      </c>
      <c r="P69" s="0" t="n">
        <f aca="false">VLOOKUP(A69,C$3:K$342,3,FALSE())</f>
        <v>15</v>
      </c>
      <c r="Q69" s="0" t="n">
        <f aca="false">VLOOKUP(A69,C$3:K$342,4,FALSE())</f>
        <v>370</v>
      </c>
      <c r="R69" s="0" t="n">
        <f aca="false">VLOOKUP(A69,C$3:K$342,6,FALSE())</f>
        <v>0</v>
      </c>
      <c r="S69" s="0" t="n">
        <f aca="false">VLOOKUP(A69,C$3:K$342,8,FALSE())</f>
        <v>120</v>
      </c>
    </row>
    <row r="70" customFormat="false" ht="15" hidden="false" customHeight="false" outlineLevel="0" collapsed="false">
      <c r="A70" s="0" t="s">
        <v>142</v>
      </c>
      <c r="B70" s="0" t="s">
        <v>91</v>
      </c>
      <c r="C70" s="0" t="s">
        <v>119</v>
      </c>
      <c r="D70" s="0" t="s">
        <v>40</v>
      </c>
      <c r="E70" s="0" t="n">
        <v>12</v>
      </c>
      <c r="F70" s="0" t="n">
        <v>0</v>
      </c>
      <c r="G70" s="0" t="n">
        <v>0</v>
      </c>
      <c r="H70" s="0" t="n">
        <v>110</v>
      </c>
      <c r="I70" s="0" t="n">
        <v>0.1051</v>
      </c>
      <c r="J70" s="0" t="n">
        <v>149</v>
      </c>
      <c r="K70" s="0" t="n">
        <v>0.3333</v>
      </c>
      <c r="N70" s="0" t="s">
        <v>142</v>
      </c>
      <c r="O70" s="0" t="str">
        <f aca="false">VLOOKUP(A70,C$3:K$342,2,FALSE())</f>
        <v>G</v>
      </c>
      <c r="P70" s="0" t="n">
        <f aca="false">VLOOKUP(A70,C$3:K$342,3,FALSE())</f>
        <v>12</v>
      </c>
      <c r="Q70" s="0" t="n">
        <f aca="false">VLOOKUP(A70,C$3:K$342,4,FALSE())</f>
        <v>312</v>
      </c>
      <c r="R70" s="0" t="n">
        <f aca="false">VLOOKUP(A70,C$3:K$342,6,FALSE())</f>
        <v>0</v>
      </c>
      <c r="S70" s="0" t="n">
        <f aca="false">VLOOKUP(A70,C$3:K$342,8,FALSE())</f>
        <v>51</v>
      </c>
    </row>
    <row r="71" customFormat="false" ht="15" hidden="false" customHeight="false" outlineLevel="0" collapsed="false">
      <c r="A71" s="0" t="s">
        <v>143</v>
      </c>
      <c r="B71" s="0" t="s">
        <v>56</v>
      </c>
      <c r="C71" s="0" t="s">
        <v>517</v>
      </c>
      <c r="D71" s="0" t="s">
        <v>132</v>
      </c>
      <c r="E71" s="0" t="n">
        <v>16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145</v>
      </c>
      <c r="K71" s="0" t="n">
        <v>0.3244</v>
      </c>
      <c r="N71" s="0" t="s">
        <v>143</v>
      </c>
      <c r="O71" s="0" t="str">
        <f aca="false">VLOOKUP(A71,C$3:K$342,2,FALSE())</f>
        <v>T</v>
      </c>
      <c r="P71" s="0" t="n">
        <f aca="false">VLOOKUP(A71,C$3:K$342,3,FALSE())</f>
        <v>1</v>
      </c>
      <c r="Q71" s="0" t="n">
        <f aca="false">VLOOKUP(A71,C$3:K$342,4,FALSE())</f>
        <v>0</v>
      </c>
      <c r="R71" s="0" t="n">
        <f aca="false">VLOOKUP(A71,C$3:K$342,6,FALSE())</f>
        <v>0</v>
      </c>
      <c r="S71" s="0" t="n">
        <f aca="false">VLOOKUP(A71,C$3:K$342,8,FALSE())</f>
        <v>3</v>
      </c>
    </row>
    <row r="72" customFormat="false" ht="15" hidden="false" customHeight="false" outlineLevel="0" collapsed="false">
      <c r="A72" s="0" t="s">
        <v>144</v>
      </c>
      <c r="B72" s="0" t="s">
        <v>91</v>
      </c>
      <c r="C72" s="0" t="s">
        <v>517</v>
      </c>
      <c r="D72" s="0" t="s">
        <v>19</v>
      </c>
      <c r="E72" s="0" t="n">
        <v>15</v>
      </c>
      <c r="F72" s="0" t="n">
        <v>0</v>
      </c>
      <c r="G72" s="0" t="n">
        <v>0</v>
      </c>
      <c r="H72" s="0" t="n">
        <v>418</v>
      </c>
      <c r="I72" s="0" t="n">
        <v>0.3835</v>
      </c>
      <c r="J72" s="0" t="n">
        <v>81</v>
      </c>
      <c r="K72" s="0" t="n">
        <v>0.1738</v>
      </c>
      <c r="N72" s="0" t="s">
        <v>144</v>
      </c>
    </row>
    <row r="73" customFormat="false" ht="15" hidden="false" customHeight="false" outlineLevel="0" collapsed="false">
      <c r="A73" s="0" t="s">
        <v>146</v>
      </c>
      <c r="B73" s="0" t="s">
        <v>30</v>
      </c>
      <c r="C73" s="0" t="s">
        <v>518</v>
      </c>
      <c r="D73" s="0" t="s">
        <v>208</v>
      </c>
      <c r="E73" s="0" t="n">
        <v>5</v>
      </c>
      <c r="F73" s="0" t="n">
        <v>43</v>
      </c>
      <c r="G73" s="0" t="n">
        <v>0.0389</v>
      </c>
      <c r="H73" s="0" t="n">
        <v>0</v>
      </c>
      <c r="I73" s="0" t="n">
        <v>0</v>
      </c>
      <c r="J73" s="0" t="n">
        <v>23</v>
      </c>
      <c r="K73" s="0" t="n">
        <v>0.051</v>
      </c>
      <c r="N73" s="0" t="s">
        <v>146</v>
      </c>
    </row>
    <row r="74" customFormat="false" ht="15" hidden="false" customHeight="false" outlineLevel="0" collapsed="false">
      <c r="A74" s="0" t="s">
        <v>147</v>
      </c>
      <c r="B74" s="0" t="s">
        <v>33</v>
      </c>
      <c r="C74" s="0" t="s">
        <v>518</v>
      </c>
      <c r="D74" s="0" t="s">
        <v>208</v>
      </c>
      <c r="E74" s="0" t="n">
        <v>2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30</v>
      </c>
      <c r="K74" s="0" t="n">
        <v>0.0634</v>
      </c>
      <c r="N74" s="0" t="s">
        <v>147</v>
      </c>
      <c r="O74" s="0" t="str">
        <f aca="false">VLOOKUP(A74,C$3:K$342,2,FALSE())</f>
        <v>RB</v>
      </c>
      <c r="P74" s="0" t="n">
        <f aca="false">VLOOKUP(A74,C$3:K$342,3,FALSE())</f>
        <v>16</v>
      </c>
      <c r="Q74" s="0" t="n">
        <f aca="false">VLOOKUP(A74,C$3:K$342,4,FALSE())</f>
        <v>49</v>
      </c>
      <c r="R74" s="0" t="n">
        <f aca="false">VLOOKUP(A74,C$3:K$342,6,FALSE())</f>
        <v>0</v>
      </c>
      <c r="S74" s="0" t="n">
        <f aca="false">VLOOKUP(A74,C$3:K$342,8,FALSE())</f>
        <v>53</v>
      </c>
    </row>
    <row r="75" customFormat="false" ht="15" hidden="false" customHeight="false" outlineLevel="0" collapsed="false">
      <c r="A75" s="0" t="s">
        <v>149</v>
      </c>
      <c r="B75" s="0" t="s">
        <v>19</v>
      </c>
      <c r="C75" s="0" t="s">
        <v>519</v>
      </c>
      <c r="D75" s="0" t="s">
        <v>30</v>
      </c>
      <c r="E75" s="0" t="n">
        <v>5</v>
      </c>
      <c r="F75" s="0" t="n">
        <v>78</v>
      </c>
      <c r="G75" s="0" t="n">
        <v>0.0717</v>
      </c>
      <c r="H75" s="0" t="n">
        <v>0</v>
      </c>
      <c r="I75" s="0" t="n">
        <v>0</v>
      </c>
      <c r="J75" s="0" t="n">
        <v>14</v>
      </c>
      <c r="K75" s="0" t="n">
        <v>0.03</v>
      </c>
      <c r="N75" s="0" t="s">
        <v>149</v>
      </c>
      <c r="O75" s="0" t="str">
        <f aca="false">VLOOKUP(A75,C$3:K$342,2,FALSE())</f>
        <v>NT</v>
      </c>
      <c r="P75" s="0" t="n">
        <f aca="false">VLOOKUP(A75,C$3:K$342,3,FALSE())</f>
        <v>9</v>
      </c>
      <c r="Q75" s="0" t="n">
        <f aca="false">VLOOKUP(A75,C$3:K$342,4,FALSE())</f>
        <v>0</v>
      </c>
      <c r="R75" s="0" t="n">
        <f aca="false">VLOOKUP(A75,C$3:K$342,6,FALSE())</f>
        <v>63</v>
      </c>
      <c r="S75" s="0" t="n">
        <f aca="false">VLOOKUP(A75,C$3:K$342,8,FALSE())</f>
        <v>20</v>
      </c>
    </row>
    <row r="76" customFormat="false" ht="15" hidden="false" customHeight="false" outlineLevel="0" collapsed="false">
      <c r="A76" s="0" t="s">
        <v>150</v>
      </c>
      <c r="B76" s="0" t="s">
        <v>27</v>
      </c>
      <c r="C76" s="0" t="s">
        <v>519</v>
      </c>
      <c r="D76" s="0" t="s">
        <v>30</v>
      </c>
      <c r="E76" s="0" t="n">
        <v>3</v>
      </c>
      <c r="F76" s="0" t="n">
        <v>38</v>
      </c>
      <c r="G76" s="0" t="n">
        <v>0.0382</v>
      </c>
      <c r="H76" s="0" t="n">
        <v>0</v>
      </c>
      <c r="I76" s="0" t="n">
        <v>0</v>
      </c>
      <c r="J76" s="0" t="n">
        <v>34</v>
      </c>
      <c r="K76" s="0" t="n">
        <v>0.078</v>
      </c>
      <c r="N76" s="0" t="s">
        <v>150</v>
      </c>
      <c r="O76" s="0" t="str">
        <f aca="false">VLOOKUP(A76,C$3:K$342,2,FALSE())</f>
        <v>SS</v>
      </c>
      <c r="P76" s="0" t="n">
        <f aca="false">VLOOKUP(A76,C$3:K$342,3,FALSE())</f>
        <v>9</v>
      </c>
      <c r="Q76" s="0" t="n">
        <f aca="false">VLOOKUP(A76,C$3:K$342,4,FALSE())</f>
        <v>0</v>
      </c>
      <c r="R76" s="0" t="n">
        <f aca="false">VLOOKUP(A76,C$3:K$342,6,FALSE())</f>
        <v>31</v>
      </c>
      <c r="S76" s="0" t="n">
        <f aca="false">VLOOKUP(A76,C$3:K$342,8,FALSE())</f>
        <v>141</v>
      </c>
    </row>
    <row r="77" customFormat="false" ht="15" hidden="false" customHeight="false" outlineLevel="0" collapsed="false">
      <c r="A77" s="0" t="s">
        <v>151</v>
      </c>
      <c r="B77" s="0" t="s">
        <v>19</v>
      </c>
      <c r="C77" s="0" t="s">
        <v>520</v>
      </c>
      <c r="D77" s="0" t="s">
        <v>102</v>
      </c>
      <c r="E77" s="0" t="n">
        <v>3</v>
      </c>
      <c r="F77" s="0" t="n">
        <v>0</v>
      </c>
      <c r="G77" s="0" t="n">
        <v>0</v>
      </c>
      <c r="H77" s="0" t="n">
        <v>16</v>
      </c>
      <c r="I77" s="0" t="n">
        <v>0.0142</v>
      </c>
      <c r="J77" s="0" t="n">
        <v>88</v>
      </c>
      <c r="K77" s="0" t="n">
        <v>0.1884</v>
      </c>
      <c r="N77" s="0" t="s">
        <v>151</v>
      </c>
      <c r="O77" s="0" t="str">
        <f aca="false">VLOOKUP(A77,C$3:K$342,2,FALSE())</f>
        <v>DE</v>
      </c>
      <c r="P77" s="0" t="n">
        <f aca="false">VLOOKUP(A77,C$3:K$342,3,FALSE())</f>
        <v>7</v>
      </c>
      <c r="Q77" s="0" t="n">
        <f aca="false">VLOOKUP(A77,C$3:K$342,4,FALSE())</f>
        <v>0</v>
      </c>
      <c r="R77" s="0" t="n">
        <f aca="false">VLOOKUP(A77,C$3:K$342,6,FALSE())</f>
        <v>137</v>
      </c>
      <c r="S77" s="0" t="n">
        <f aca="false">VLOOKUP(A77,C$3:K$342,8,FALSE())</f>
        <v>19</v>
      </c>
    </row>
    <row r="78" customFormat="false" ht="15" hidden="false" customHeight="false" outlineLevel="0" collapsed="false">
      <c r="A78" s="0" t="s">
        <v>152</v>
      </c>
      <c r="B78" s="0" t="s">
        <v>40</v>
      </c>
      <c r="C78" s="0" t="s">
        <v>520</v>
      </c>
      <c r="D78" s="0" t="s">
        <v>102</v>
      </c>
      <c r="E78" s="0" t="n">
        <v>8</v>
      </c>
      <c r="F78" s="0" t="n">
        <v>0</v>
      </c>
      <c r="G78" s="0" t="n">
        <v>0</v>
      </c>
      <c r="H78" s="0" t="n">
        <v>14</v>
      </c>
      <c r="I78" s="0" t="n">
        <v>0.012</v>
      </c>
      <c r="J78" s="0" t="n">
        <v>176</v>
      </c>
      <c r="K78" s="0" t="n">
        <v>0.3391</v>
      </c>
      <c r="N78" s="0" t="s">
        <v>152</v>
      </c>
      <c r="O78" s="0" t="str">
        <f aca="false">VLOOKUP(A78,C$3:K$342,2,FALSE())</f>
        <v>CB</v>
      </c>
      <c r="P78" s="0" t="n">
        <f aca="false">VLOOKUP(A78,C$3:K$342,3,FALSE())</f>
        <v>14</v>
      </c>
      <c r="Q78" s="0" t="n">
        <f aca="false">VLOOKUP(A78,C$3:K$342,4,FALSE())</f>
        <v>0</v>
      </c>
      <c r="R78" s="0" t="n">
        <f aca="false">VLOOKUP(A78,C$3:K$342,6,FALSE())</f>
        <v>62</v>
      </c>
      <c r="S78" s="0" t="n">
        <f aca="false">VLOOKUP(A78,C$3:K$342,8,FALSE())</f>
        <v>207</v>
      </c>
    </row>
    <row r="79" customFormat="false" ht="15" hidden="false" customHeight="false" outlineLevel="0" collapsed="false">
      <c r="A79" s="0" t="s">
        <v>153</v>
      </c>
      <c r="B79" s="0" t="s">
        <v>30</v>
      </c>
      <c r="C79" s="0" t="s">
        <v>121</v>
      </c>
      <c r="D79" s="0" t="s">
        <v>22</v>
      </c>
      <c r="E79" s="0" t="n">
        <v>7</v>
      </c>
      <c r="F79" s="0" t="n">
        <v>0</v>
      </c>
      <c r="G79" s="0" t="n">
        <v>0</v>
      </c>
      <c r="H79" s="0" t="n">
        <v>89</v>
      </c>
      <c r="I79" s="0" t="n">
        <v>0.0793</v>
      </c>
      <c r="J79" s="0" t="n">
        <v>60</v>
      </c>
      <c r="K79" s="0" t="n">
        <v>0.1285</v>
      </c>
      <c r="N79" s="0" t="s">
        <v>153</v>
      </c>
      <c r="O79" s="0" t="str">
        <f aca="false">VLOOKUP(A79,C$3:K$342,2,FALSE())</f>
        <v>WR</v>
      </c>
      <c r="P79" s="0" t="n">
        <f aca="false">VLOOKUP(A79,C$3:K$342,3,FALSE())</f>
        <v>16</v>
      </c>
      <c r="Q79" s="0" t="n">
        <f aca="false">VLOOKUP(A79,C$3:K$342,4,FALSE())</f>
        <v>738</v>
      </c>
      <c r="R79" s="0" t="n">
        <f aca="false">VLOOKUP(A79,C$3:K$342,6,FALSE())</f>
        <v>0</v>
      </c>
      <c r="S79" s="0" t="n">
        <f aca="false">VLOOKUP(A79,C$3:K$342,8,FALSE())</f>
        <v>48</v>
      </c>
    </row>
    <row r="80" customFormat="false" ht="15" hidden="false" customHeight="false" outlineLevel="0" collapsed="false">
      <c r="A80" s="0" t="s">
        <v>155</v>
      </c>
      <c r="B80" s="0" t="s">
        <v>16</v>
      </c>
      <c r="C80" s="0" t="s">
        <v>123</v>
      </c>
      <c r="D80" s="0" t="s">
        <v>504</v>
      </c>
      <c r="E80" s="0" t="n">
        <v>12</v>
      </c>
      <c r="F80" s="0" t="n">
        <v>485</v>
      </c>
      <c r="G80" s="0" t="n">
        <v>0.4545</v>
      </c>
      <c r="H80" s="0" t="n">
        <v>0</v>
      </c>
      <c r="I80" s="0" t="n">
        <v>0</v>
      </c>
      <c r="J80" s="0" t="n">
        <v>45</v>
      </c>
      <c r="K80" s="0" t="n">
        <v>0.1007</v>
      </c>
      <c r="N80" s="0" t="s">
        <v>155</v>
      </c>
    </row>
    <row r="81" customFormat="false" ht="15" hidden="false" customHeight="false" outlineLevel="0" collapsed="false">
      <c r="A81" s="0" t="s">
        <v>156</v>
      </c>
      <c r="B81" s="0" t="s">
        <v>33</v>
      </c>
      <c r="C81" s="0" t="s">
        <v>521</v>
      </c>
      <c r="D81" s="0" t="s">
        <v>504</v>
      </c>
      <c r="E81" s="0" t="n">
        <v>3</v>
      </c>
      <c r="F81" s="0" t="n">
        <v>131</v>
      </c>
      <c r="G81" s="0" t="n">
        <v>0.1235</v>
      </c>
      <c r="H81" s="0" t="n">
        <v>0</v>
      </c>
      <c r="I81" s="0" t="n">
        <v>0</v>
      </c>
      <c r="J81" s="0" t="n">
        <v>13</v>
      </c>
      <c r="K81" s="0" t="n">
        <v>0.0277</v>
      </c>
      <c r="N81" s="0" t="s">
        <v>156</v>
      </c>
    </row>
    <row r="82" customFormat="false" ht="15" hidden="false" customHeight="false" outlineLevel="0" collapsed="false">
      <c r="A82" s="0" t="s">
        <v>158</v>
      </c>
      <c r="B82" s="0" t="s">
        <v>91</v>
      </c>
      <c r="C82" s="0" t="s">
        <v>521</v>
      </c>
      <c r="D82" s="0" t="s">
        <v>30</v>
      </c>
      <c r="E82" s="0" t="n">
        <v>6</v>
      </c>
      <c r="F82" s="0" t="n">
        <v>15</v>
      </c>
      <c r="G82" s="0" t="n">
        <v>0.0142</v>
      </c>
      <c r="H82" s="0" t="n">
        <v>0</v>
      </c>
      <c r="I82" s="0" t="n">
        <v>0</v>
      </c>
      <c r="J82" s="0" t="n">
        <v>47</v>
      </c>
      <c r="K82" s="0" t="n">
        <v>0.1078</v>
      </c>
      <c r="N82" s="0" t="s">
        <v>158</v>
      </c>
    </row>
    <row r="83" customFormat="false" ht="15" hidden="false" customHeight="false" outlineLevel="0" collapsed="false">
      <c r="A83" s="0" t="s">
        <v>159</v>
      </c>
      <c r="B83" s="0" t="s">
        <v>19</v>
      </c>
      <c r="C83" s="0" t="s">
        <v>124</v>
      </c>
      <c r="D83" s="0" t="s">
        <v>497</v>
      </c>
      <c r="E83" s="0" t="n">
        <v>16</v>
      </c>
      <c r="F83" s="0" t="n">
        <v>0</v>
      </c>
      <c r="G83" s="0" t="n">
        <v>0</v>
      </c>
      <c r="H83" s="0" t="n">
        <v>434</v>
      </c>
      <c r="I83" s="0" t="n">
        <v>0.4161</v>
      </c>
      <c r="J83" s="0" t="n">
        <v>281</v>
      </c>
      <c r="K83" s="0" t="n">
        <v>0.6445</v>
      </c>
      <c r="N83" s="0" t="s">
        <v>159</v>
      </c>
      <c r="O83" s="0" t="str">
        <f aca="false">VLOOKUP(A83,C$3:K$342,2,FALSE())</f>
        <v>DT</v>
      </c>
      <c r="P83" s="0" t="n">
        <f aca="false">VLOOKUP(A83,C$3:K$342,3,FALSE())</f>
        <v>1</v>
      </c>
      <c r="Q83" s="0" t="n">
        <f aca="false">VLOOKUP(A83,C$3:K$342,4,FALSE())</f>
        <v>0</v>
      </c>
      <c r="R83" s="0" t="n">
        <f aca="false">VLOOKUP(A83,C$3:K$342,6,FALSE())</f>
        <v>18</v>
      </c>
      <c r="S83" s="0" t="n">
        <f aca="false">VLOOKUP(A83,C$3:K$342,8,FALSE())</f>
        <v>0</v>
      </c>
    </row>
    <row r="84" customFormat="false" ht="15" hidden="false" customHeight="false" outlineLevel="0" collapsed="false">
      <c r="A84" s="0" t="s">
        <v>161</v>
      </c>
      <c r="B84" s="0" t="s">
        <v>33</v>
      </c>
      <c r="C84" s="0" t="s">
        <v>126</v>
      </c>
      <c r="D84" s="0" t="s">
        <v>497</v>
      </c>
      <c r="E84" s="0" t="n">
        <v>16</v>
      </c>
      <c r="F84" s="0" t="n">
        <v>0</v>
      </c>
      <c r="G84" s="0" t="n">
        <v>0</v>
      </c>
      <c r="H84" s="0" t="n">
        <v>681</v>
      </c>
      <c r="I84" s="0" t="n">
        <v>0.5856</v>
      </c>
      <c r="J84" s="0" t="n">
        <v>257</v>
      </c>
      <c r="K84" s="0" t="n">
        <v>0.5503</v>
      </c>
      <c r="N84" s="0" t="s">
        <v>161</v>
      </c>
    </row>
    <row r="85" customFormat="false" ht="15" hidden="false" customHeight="false" outlineLevel="0" collapsed="false">
      <c r="A85" s="0" t="s">
        <v>162</v>
      </c>
      <c r="B85" s="0" t="s">
        <v>22</v>
      </c>
      <c r="C85" s="0" t="s">
        <v>522</v>
      </c>
      <c r="D85" s="0" t="s">
        <v>40</v>
      </c>
      <c r="E85" s="0" t="n">
        <v>7</v>
      </c>
      <c r="F85" s="0" t="n">
        <v>0</v>
      </c>
      <c r="G85" s="0" t="n">
        <v>0</v>
      </c>
      <c r="H85" s="0" t="n">
        <v>138</v>
      </c>
      <c r="I85" s="0" t="n">
        <v>0.1277</v>
      </c>
      <c r="J85" s="0" t="n">
        <v>93</v>
      </c>
      <c r="K85" s="0" t="n">
        <v>0.2071</v>
      </c>
      <c r="N85" s="0" t="s">
        <v>162</v>
      </c>
      <c r="O85" s="0" t="str">
        <f aca="false">VLOOKUP(A85,C$3:K$342,2,FALSE())</f>
        <v>LB</v>
      </c>
      <c r="P85" s="0" t="n">
        <f aca="false">VLOOKUP(A85,C$3:K$342,3,FALSE())</f>
        <v>16</v>
      </c>
      <c r="Q85" s="0" t="n">
        <f aca="false">VLOOKUP(A85,C$3:K$342,4,FALSE())</f>
        <v>0</v>
      </c>
      <c r="R85" s="0" t="n">
        <f aca="false">VLOOKUP(A85,C$3:K$342,6,FALSE())</f>
        <v>122</v>
      </c>
      <c r="S85" s="0" t="n">
        <f aca="false">VLOOKUP(A85,C$3:K$342,8,FALSE())</f>
        <v>88</v>
      </c>
    </row>
    <row r="86" customFormat="false" ht="15" hidden="false" customHeight="false" outlineLevel="0" collapsed="false">
      <c r="A86" s="0" t="s">
        <v>163</v>
      </c>
      <c r="B86" s="0" t="s">
        <v>40</v>
      </c>
      <c r="C86" s="0" t="s">
        <v>522</v>
      </c>
      <c r="D86" s="0" t="s">
        <v>40</v>
      </c>
      <c r="E86" s="0" t="n">
        <v>8</v>
      </c>
      <c r="F86" s="0" t="n">
        <v>0</v>
      </c>
      <c r="G86" s="0" t="n">
        <v>0</v>
      </c>
      <c r="H86" s="0" t="n">
        <v>85</v>
      </c>
      <c r="I86" s="0" t="n">
        <v>0.0808</v>
      </c>
      <c r="J86" s="0" t="n">
        <v>14</v>
      </c>
      <c r="K86" s="0" t="n">
        <v>0.0296</v>
      </c>
      <c r="N86" s="0" t="s">
        <v>163</v>
      </c>
    </row>
    <row r="87" customFormat="false" ht="15" hidden="false" customHeight="false" outlineLevel="0" collapsed="false">
      <c r="A87" s="0" t="s">
        <v>164</v>
      </c>
      <c r="B87" s="0" t="s">
        <v>22</v>
      </c>
      <c r="C87" s="0" t="s">
        <v>129</v>
      </c>
      <c r="D87" s="0" t="s">
        <v>30</v>
      </c>
      <c r="E87" s="0" t="n">
        <v>8</v>
      </c>
      <c r="F87" s="0" t="n">
        <v>37</v>
      </c>
      <c r="G87" s="0" t="n">
        <v>0.0327</v>
      </c>
      <c r="H87" s="0" t="n">
        <v>0</v>
      </c>
      <c r="I87" s="0" t="n">
        <v>0</v>
      </c>
      <c r="J87" s="0" t="n">
        <v>70</v>
      </c>
      <c r="K87" s="0" t="n">
        <v>0.1426</v>
      </c>
      <c r="N87" s="0" t="s">
        <v>164</v>
      </c>
      <c r="O87" s="0" t="str">
        <f aca="false">VLOOKUP(A87,C$3:K$342,2,FALSE())</f>
        <v>DE</v>
      </c>
      <c r="P87" s="0" t="n">
        <f aca="false">VLOOKUP(A87,C$3:K$342,3,FALSE())</f>
        <v>7</v>
      </c>
      <c r="Q87" s="0" t="n">
        <f aca="false">VLOOKUP(A87,C$3:K$342,4,FALSE())</f>
        <v>0</v>
      </c>
      <c r="R87" s="0" t="n">
        <f aca="false">VLOOKUP(A87,C$3:K$342,6,FALSE())</f>
        <v>217</v>
      </c>
      <c r="S87" s="0" t="n">
        <f aca="false">VLOOKUP(A87,C$3:K$342,8,FALSE())</f>
        <v>7</v>
      </c>
    </row>
    <row r="88" customFormat="false" ht="15" hidden="false" customHeight="false" outlineLevel="0" collapsed="false">
      <c r="A88" s="0" t="s">
        <v>165</v>
      </c>
      <c r="B88" s="0" t="s">
        <v>40</v>
      </c>
      <c r="C88" s="0" t="s">
        <v>134</v>
      </c>
      <c r="D88" s="0" t="s">
        <v>16</v>
      </c>
      <c r="E88" s="0" t="n">
        <v>1</v>
      </c>
      <c r="F88" s="0" t="n">
        <v>65</v>
      </c>
      <c r="G88" s="0" t="n">
        <v>0.0618</v>
      </c>
      <c r="H88" s="0" t="n">
        <v>0</v>
      </c>
      <c r="I88" s="0" t="n">
        <v>0</v>
      </c>
      <c r="J88" s="0" t="n">
        <v>0</v>
      </c>
      <c r="K88" s="0" t="n">
        <v>0</v>
      </c>
      <c r="N88" s="0" t="s">
        <v>165</v>
      </c>
      <c r="O88" s="0" t="str">
        <f aca="false">VLOOKUP(A88,C$3:K$342,2,FALSE())</f>
        <v>CB</v>
      </c>
      <c r="P88" s="0" t="n">
        <f aca="false">VLOOKUP(A88,C$3:K$342,3,FALSE())</f>
        <v>6</v>
      </c>
      <c r="Q88" s="0" t="n">
        <f aca="false">VLOOKUP(A88,C$3:K$342,4,FALSE())</f>
        <v>0</v>
      </c>
      <c r="R88" s="0" t="n">
        <f aca="false">VLOOKUP(A88,C$3:K$342,6,FALSE())</f>
        <v>0</v>
      </c>
      <c r="S88" s="0" t="n">
        <f aca="false">VLOOKUP(A88,C$3:K$342,8,FALSE())</f>
        <v>75</v>
      </c>
    </row>
    <row r="89" customFormat="false" ht="15" hidden="false" customHeight="false" outlineLevel="0" collapsed="false">
      <c r="A89" s="0" t="s">
        <v>166</v>
      </c>
      <c r="B89" s="0" t="s">
        <v>27</v>
      </c>
      <c r="C89" s="0" t="s">
        <v>136</v>
      </c>
      <c r="D89" s="0" t="s">
        <v>30</v>
      </c>
      <c r="E89" s="0" t="n">
        <v>13</v>
      </c>
      <c r="F89" s="0" t="n">
        <v>307</v>
      </c>
      <c r="G89" s="0" t="n">
        <v>0.2778</v>
      </c>
      <c r="H89" s="0" t="n">
        <v>0</v>
      </c>
      <c r="I89" s="0" t="n">
        <v>0</v>
      </c>
      <c r="J89" s="0" t="n">
        <v>84</v>
      </c>
      <c r="K89" s="0" t="n">
        <v>0.1863</v>
      </c>
      <c r="N89" s="0" t="s">
        <v>166</v>
      </c>
      <c r="O89" s="0" t="str">
        <f aca="false">VLOOKUP(A89,C$3:K$342,2,FALSE())</f>
        <v>SS</v>
      </c>
      <c r="P89" s="0" t="n">
        <f aca="false">VLOOKUP(A89,C$3:K$342,3,FALSE())</f>
        <v>16</v>
      </c>
      <c r="Q89" s="0" t="n">
        <f aca="false">VLOOKUP(A89,C$3:K$342,4,FALSE())</f>
        <v>0</v>
      </c>
      <c r="R89" s="0" t="n">
        <f aca="false">VLOOKUP(A89,C$3:K$342,6,FALSE())</f>
        <v>688</v>
      </c>
      <c r="S89" s="0" t="n">
        <f aca="false">VLOOKUP(A89,C$3:K$342,8,FALSE())</f>
        <v>112</v>
      </c>
    </row>
    <row r="90" customFormat="false" ht="15" hidden="false" customHeight="false" outlineLevel="0" collapsed="false">
      <c r="A90" s="0" t="s">
        <v>168</v>
      </c>
      <c r="B90" s="0" t="s">
        <v>16</v>
      </c>
      <c r="C90" s="0" t="s">
        <v>137</v>
      </c>
      <c r="D90" s="0" t="s">
        <v>138</v>
      </c>
      <c r="E90" s="0" t="n">
        <v>16</v>
      </c>
      <c r="F90" s="0" t="n">
        <v>1050</v>
      </c>
      <c r="G90" s="0" t="n">
        <v>1</v>
      </c>
      <c r="H90" s="0" t="n">
        <v>0</v>
      </c>
      <c r="I90" s="0" t="n">
        <v>0</v>
      </c>
      <c r="J90" s="0" t="n">
        <v>24</v>
      </c>
      <c r="K90" s="0" t="n">
        <v>0.0535</v>
      </c>
      <c r="N90" s="0" t="s">
        <v>168</v>
      </c>
      <c r="O90" s="0" t="str">
        <f aca="false">VLOOKUP(A90,C$3:K$342,2,FALSE())</f>
        <v>QB</v>
      </c>
      <c r="P90" s="0" t="n">
        <f aca="false">VLOOKUP(A90,C$3:K$342,3,FALSE())</f>
        <v>16</v>
      </c>
      <c r="Q90" s="0" t="n">
        <f aca="false">VLOOKUP(A90,C$3:K$342,4,FALSE())</f>
        <v>989</v>
      </c>
      <c r="R90" s="0" t="n">
        <f aca="false">VLOOKUP(A90,C$3:K$342,6,FALSE())</f>
        <v>0</v>
      </c>
      <c r="S90" s="0" t="n">
        <f aca="false">VLOOKUP(A90,C$3:K$342,8,FALSE())</f>
        <v>0</v>
      </c>
    </row>
    <row r="91" customFormat="false" ht="15" hidden="false" customHeight="false" outlineLevel="0" collapsed="false">
      <c r="A91" s="0" t="s">
        <v>169</v>
      </c>
      <c r="B91" s="0" t="s">
        <v>30</v>
      </c>
      <c r="C91" s="0" t="s">
        <v>139</v>
      </c>
      <c r="D91" s="0" t="s">
        <v>27</v>
      </c>
      <c r="E91" s="0" t="n">
        <v>13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221</v>
      </c>
      <c r="K91" s="0" t="n">
        <v>0.4732</v>
      </c>
      <c r="N91" s="0" t="s">
        <v>169</v>
      </c>
      <c r="O91" s="0" t="str">
        <f aca="false">VLOOKUP(A91,C$3:K$342,2,FALSE())</f>
        <v>WR</v>
      </c>
      <c r="P91" s="0" t="n">
        <f aca="false">VLOOKUP(A91,C$3:K$342,3,FALSE())</f>
        <v>16</v>
      </c>
      <c r="Q91" s="0" t="n">
        <f aca="false">VLOOKUP(A91,C$3:K$342,4,FALSE())</f>
        <v>148</v>
      </c>
      <c r="R91" s="0" t="n">
        <f aca="false">VLOOKUP(A91,C$3:K$342,6,FALSE())</f>
        <v>0</v>
      </c>
      <c r="S91" s="0" t="n">
        <f aca="false">VLOOKUP(A91,C$3:K$342,8,FALSE())</f>
        <v>0</v>
      </c>
    </row>
    <row r="92" customFormat="false" ht="15" hidden="false" customHeight="false" outlineLevel="0" collapsed="false">
      <c r="A92" s="0" t="s">
        <v>170</v>
      </c>
      <c r="B92" s="0" t="s">
        <v>25</v>
      </c>
      <c r="C92" s="0" t="s">
        <v>140</v>
      </c>
      <c r="D92" s="0" t="s">
        <v>13</v>
      </c>
      <c r="E92" s="0" t="n">
        <v>15</v>
      </c>
      <c r="F92" s="0" t="n">
        <v>370</v>
      </c>
      <c r="G92" s="0" t="n">
        <v>0.3445</v>
      </c>
      <c r="H92" s="0" t="n">
        <v>0</v>
      </c>
      <c r="I92" s="0" t="n">
        <v>0</v>
      </c>
      <c r="J92" s="0" t="n">
        <v>120</v>
      </c>
      <c r="K92" s="0" t="n">
        <v>0.2673</v>
      </c>
      <c r="N92" s="0" t="s">
        <v>170</v>
      </c>
      <c r="O92" s="0" t="str">
        <f aca="false">VLOOKUP(A92,C$3:K$342,2,FALSE())</f>
        <v>LB</v>
      </c>
      <c r="P92" s="0" t="n">
        <f aca="false">VLOOKUP(A92,C$3:K$342,3,FALSE())</f>
        <v>12</v>
      </c>
      <c r="Q92" s="0" t="n">
        <f aca="false">VLOOKUP(A92,C$3:K$342,4,FALSE())</f>
        <v>0</v>
      </c>
      <c r="R92" s="0" t="n">
        <f aca="false">VLOOKUP(A92,C$3:K$342,6,FALSE())</f>
        <v>330</v>
      </c>
      <c r="S92" s="0" t="n">
        <f aca="false">VLOOKUP(A92,C$3:K$342,8,FALSE())</f>
        <v>184</v>
      </c>
    </row>
    <row r="93" customFormat="false" ht="15" hidden="false" customHeight="false" outlineLevel="0" collapsed="false">
      <c r="A93" s="0" t="s">
        <v>172</v>
      </c>
      <c r="B93" s="0" t="s">
        <v>33</v>
      </c>
      <c r="C93" s="0" t="s">
        <v>142</v>
      </c>
      <c r="D93" s="0" t="s">
        <v>504</v>
      </c>
      <c r="E93" s="0" t="n">
        <v>12</v>
      </c>
      <c r="F93" s="0" t="n">
        <v>312</v>
      </c>
      <c r="G93" s="0" t="n">
        <v>0.2941</v>
      </c>
      <c r="H93" s="0" t="n">
        <v>0</v>
      </c>
      <c r="I93" s="0" t="n">
        <v>0</v>
      </c>
      <c r="J93" s="0" t="n">
        <v>51</v>
      </c>
      <c r="K93" s="0" t="n">
        <v>0.1087</v>
      </c>
      <c r="N93" s="0" t="s">
        <v>172</v>
      </c>
      <c r="O93" s="0" t="str">
        <f aca="false">VLOOKUP(A93,C$3:K$342,2,FALSE())</f>
        <v>RB</v>
      </c>
      <c r="P93" s="0" t="n">
        <f aca="false">VLOOKUP(A93,C$3:K$342,3,FALSE())</f>
        <v>16</v>
      </c>
      <c r="Q93" s="0" t="n">
        <f aca="false">VLOOKUP(A93,C$3:K$342,4,FALSE())</f>
        <v>234</v>
      </c>
      <c r="R93" s="0" t="n">
        <f aca="false">VLOOKUP(A93,C$3:K$342,6,FALSE())</f>
        <v>0</v>
      </c>
      <c r="S93" s="0" t="n">
        <f aca="false">VLOOKUP(A93,C$3:K$342,8,FALSE())</f>
        <v>84</v>
      </c>
    </row>
    <row r="94" customFormat="false" ht="15" hidden="false" customHeight="false" outlineLevel="0" collapsed="false">
      <c r="A94" s="0" t="s">
        <v>173</v>
      </c>
      <c r="B94" s="0" t="s">
        <v>102</v>
      </c>
      <c r="C94" s="0" t="s">
        <v>143</v>
      </c>
      <c r="D94" s="0" t="s">
        <v>511</v>
      </c>
      <c r="E94" s="0" t="n">
        <v>1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3</v>
      </c>
      <c r="K94" s="0" t="n">
        <v>0.0064</v>
      </c>
      <c r="N94" s="0" t="s">
        <v>173</v>
      </c>
    </row>
    <row r="95" customFormat="false" ht="15" hidden="false" customHeight="false" outlineLevel="0" collapsed="false">
      <c r="A95" s="0" t="s">
        <v>174</v>
      </c>
      <c r="B95" s="0" t="s">
        <v>19</v>
      </c>
      <c r="C95" s="0" t="s">
        <v>523</v>
      </c>
      <c r="D95" s="0" t="s">
        <v>30</v>
      </c>
      <c r="E95" s="0" t="n">
        <v>2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15</v>
      </c>
      <c r="K95" s="0" t="n">
        <v>0.0331</v>
      </c>
      <c r="N95" s="0" t="s">
        <v>174</v>
      </c>
      <c r="O95" s="0" t="str">
        <f aca="false">VLOOKUP(A95,C$3:K$342,2,FALSE())</f>
        <v>DE</v>
      </c>
      <c r="P95" s="0" t="n">
        <f aca="false">VLOOKUP(A95,C$3:K$342,3,FALSE())</f>
        <v>11</v>
      </c>
      <c r="Q95" s="0" t="n">
        <f aca="false">VLOOKUP(A95,C$3:K$342,4,FALSE())</f>
        <v>0</v>
      </c>
      <c r="R95" s="0" t="n">
        <f aca="false">VLOOKUP(A95,C$3:K$342,6,FALSE())</f>
        <v>262</v>
      </c>
      <c r="S95" s="0" t="n">
        <f aca="false">VLOOKUP(A95,C$3:K$342,8,FALSE())</f>
        <v>21</v>
      </c>
    </row>
    <row r="96" customFormat="false" ht="15" hidden="false" customHeight="false" outlineLevel="0" collapsed="false">
      <c r="A96" s="0" t="s">
        <v>176</v>
      </c>
      <c r="B96" s="0" t="s">
        <v>102</v>
      </c>
      <c r="C96" s="0" t="s">
        <v>523</v>
      </c>
      <c r="D96" s="0" t="s">
        <v>524</v>
      </c>
      <c r="E96" s="0" t="n">
        <v>1</v>
      </c>
      <c r="F96" s="0" t="n">
        <v>110</v>
      </c>
      <c r="G96" s="0" t="n">
        <v>0.1005</v>
      </c>
      <c r="H96" s="0" t="n">
        <v>0</v>
      </c>
      <c r="I96" s="0" t="n">
        <v>0</v>
      </c>
      <c r="J96" s="0" t="n">
        <v>234</v>
      </c>
      <c r="K96" s="0" t="n">
        <v>0.5177</v>
      </c>
      <c r="N96" s="0" t="s">
        <v>176</v>
      </c>
      <c r="O96" s="0" t="str">
        <f aca="false">VLOOKUP(A96,C$3:K$342,2,FALSE())</f>
        <v>CB</v>
      </c>
      <c r="P96" s="0" t="n">
        <f aca="false">VLOOKUP(A96,C$3:K$342,3,FALSE())</f>
        <v>16</v>
      </c>
      <c r="Q96" s="0" t="n">
        <f aca="false">VLOOKUP(A96,C$3:K$342,4,FALSE())</f>
        <v>0</v>
      </c>
      <c r="R96" s="0" t="n">
        <f aca="false">VLOOKUP(A96,C$3:K$342,6,FALSE())</f>
        <v>467</v>
      </c>
      <c r="S96" s="0" t="n">
        <f aca="false">VLOOKUP(A96,C$3:K$342,8,FALSE())</f>
        <v>196</v>
      </c>
    </row>
    <row r="97" customFormat="false" ht="15" hidden="false" customHeight="false" outlineLevel="0" collapsed="false">
      <c r="A97" s="0" t="s">
        <v>178</v>
      </c>
      <c r="B97" s="0" t="s">
        <v>30</v>
      </c>
      <c r="C97" s="0" t="s">
        <v>147</v>
      </c>
      <c r="D97" s="0" t="s">
        <v>33</v>
      </c>
      <c r="E97" s="0" t="n">
        <v>16</v>
      </c>
      <c r="F97" s="0" t="n">
        <v>49</v>
      </c>
      <c r="G97" s="0" t="n">
        <v>0.0447</v>
      </c>
      <c r="H97" s="0" t="n">
        <v>0</v>
      </c>
      <c r="I97" s="0" t="n">
        <v>0</v>
      </c>
      <c r="J97" s="0" t="n">
        <v>53</v>
      </c>
      <c r="K97" s="0" t="n">
        <v>0.1173</v>
      </c>
      <c r="N97" s="0" t="s">
        <v>178</v>
      </c>
      <c r="O97" s="0" t="str">
        <f aca="false">VLOOKUP(A97,C$3:K$342,2,FALSE())</f>
        <v>WR</v>
      </c>
      <c r="P97" s="0" t="n">
        <f aca="false">VLOOKUP(A97,C$3:K$342,3,FALSE())</f>
        <v>16</v>
      </c>
      <c r="Q97" s="0" t="n">
        <f aca="false">VLOOKUP(A97,C$3:K$342,4,FALSE())</f>
        <v>411</v>
      </c>
      <c r="R97" s="0" t="n">
        <f aca="false">VLOOKUP(A97,C$3:K$342,6,FALSE())</f>
        <v>0</v>
      </c>
      <c r="S97" s="0" t="n">
        <f aca="false">VLOOKUP(A97,C$3:K$342,8,FALSE())</f>
        <v>193</v>
      </c>
    </row>
    <row r="98" customFormat="false" ht="15" hidden="false" customHeight="false" outlineLevel="0" collapsed="false">
      <c r="A98" s="0" t="s">
        <v>180</v>
      </c>
      <c r="B98" s="0" t="s">
        <v>30</v>
      </c>
      <c r="C98" s="0" t="s">
        <v>149</v>
      </c>
      <c r="D98" s="0" t="s">
        <v>508</v>
      </c>
      <c r="E98" s="0" t="n">
        <v>9</v>
      </c>
      <c r="F98" s="0" t="n">
        <v>0</v>
      </c>
      <c r="G98" s="0" t="n">
        <v>0</v>
      </c>
      <c r="H98" s="0" t="n">
        <v>63</v>
      </c>
      <c r="I98" s="0" t="n">
        <v>0.0636</v>
      </c>
      <c r="J98" s="0" t="n">
        <v>20</v>
      </c>
      <c r="K98" s="0" t="n">
        <v>0.0431</v>
      </c>
      <c r="N98" s="0" t="s">
        <v>180</v>
      </c>
      <c r="O98" s="0" t="str">
        <f aca="false">VLOOKUP(A98,C$3:K$342,2,FALSE())</f>
        <v>RB</v>
      </c>
      <c r="P98" s="0" t="n">
        <f aca="false">VLOOKUP(A98,C$3:K$342,3,FALSE())</f>
        <v>12</v>
      </c>
      <c r="Q98" s="0" t="n">
        <f aca="false">VLOOKUP(A98,C$3:K$342,4,FALSE())</f>
        <v>50</v>
      </c>
      <c r="R98" s="0" t="n">
        <f aca="false">VLOOKUP(A98,C$3:K$342,6,FALSE())</f>
        <v>0</v>
      </c>
      <c r="S98" s="0" t="n">
        <f aca="false">VLOOKUP(A98,C$3:K$342,8,FALSE())</f>
        <v>52</v>
      </c>
    </row>
    <row r="99" customFormat="false" ht="15" hidden="false" customHeight="false" outlineLevel="0" collapsed="false">
      <c r="A99" s="0" t="s">
        <v>182</v>
      </c>
      <c r="B99" s="0" t="s">
        <v>16</v>
      </c>
      <c r="C99" s="0" t="s">
        <v>150</v>
      </c>
      <c r="D99" s="0" t="s">
        <v>27</v>
      </c>
      <c r="E99" s="0" t="n">
        <v>9</v>
      </c>
      <c r="F99" s="0" t="n">
        <v>0</v>
      </c>
      <c r="G99" s="0" t="n">
        <v>0</v>
      </c>
      <c r="H99" s="0" t="n">
        <v>31</v>
      </c>
      <c r="I99" s="0" t="n">
        <v>0.0292</v>
      </c>
      <c r="J99" s="0" t="n">
        <v>141</v>
      </c>
      <c r="K99" s="0" t="n">
        <v>0.3219</v>
      </c>
      <c r="N99" s="0" t="s">
        <v>182</v>
      </c>
    </row>
    <row r="100" customFormat="false" ht="15" hidden="false" customHeight="false" outlineLevel="0" collapsed="false">
      <c r="A100" s="0" t="s">
        <v>184</v>
      </c>
      <c r="B100" s="0" t="s">
        <v>40</v>
      </c>
      <c r="C100" s="0" t="s">
        <v>525</v>
      </c>
      <c r="D100" s="0" t="s">
        <v>526</v>
      </c>
      <c r="E100" s="0" t="n">
        <v>4</v>
      </c>
      <c r="F100" s="0" t="n">
        <v>0</v>
      </c>
      <c r="G100" s="0" t="n">
        <v>0</v>
      </c>
      <c r="H100" s="0" t="n">
        <v>155</v>
      </c>
      <c r="I100" s="0" t="n">
        <v>0.1434</v>
      </c>
      <c r="J100" s="0" t="n">
        <v>7</v>
      </c>
      <c r="K100" s="0" t="n">
        <v>0.0156</v>
      </c>
      <c r="N100" s="0" t="s">
        <v>184</v>
      </c>
      <c r="O100" s="0" t="str">
        <f aca="false">VLOOKUP(A100,C$3:K$342,2,FALSE())</f>
        <v>CB</v>
      </c>
      <c r="P100" s="0" t="n">
        <f aca="false">VLOOKUP(A100,C$3:K$342,3,FALSE())</f>
        <v>15</v>
      </c>
      <c r="Q100" s="0" t="n">
        <f aca="false">VLOOKUP(A100,C$3:K$342,4,FALSE())</f>
        <v>0</v>
      </c>
      <c r="R100" s="0" t="n">
        <f aca="false">VLOOKUP(A100,C$3:K$342,6,FALSE())</f>
        <v>877</v>
      </c>
      <c r="S100" s="0" t="n">
        <f aca="false">VLOOKUP(A100,C$3:K$342,8,FALSE())</f>
        <v>92</v>
      </c>
    </row>
    <row r="101" customFormat="false" ht="15" hidden="false" customHeight="false" outlineLevel="0" collapsed="false">
      <c r="A101" s="0" t="s">
        <v>186</v>
      </c>
      <c r="B101" s="0" t="s">
        <v>19</v>
      </c>
      <c r="C101" s="0" t="s">
        <v>525</v>
      </c>
      <c r="D101" s="0" t="s">
        <v>526</v>
      </c>
      <c r="E101" s="0" t="n">
        <v>6</v>
      </c>
      <c r="F101" s="0" t="n">
        <v>0</v>
      </c>
      <c r="G101" s="0" t="n">
        <v>0</v>
      </c>
      <c r="H101" s="0" t="n">
        <v>166</v>
      </c>
      <c r="I101" s="0" t="n">
        <v>0.1589</v>
      </c>
      <c r="J101" s="0" t="n">
        <v>43</v>
      </c>
      <c r="K101" s="0" t="n">
        <v>0.1017</v>
      </c>
      <c r="N101" s="0" t="s">
        <v>186</v>
      </c>
    </row>
    <row r="102" customFormat="false" ht="15" hidden="false" customHeight="false" outlineLevel="0" collapsed="false">
      <c r="A102" s="0" t="s">
        <v>187</v>
      </c>
      <c r="B102" s="0" t="s">
        <v>102</v>
      </c>
      <c r="C102" s="0" t="s">
        <v>151</v>
      </c>
      <c r="D102" s="0" t="s">
        <v>22</v>
      </c>
      <c r="E102" s="0" t="n">
        <v>7</v>
      </c>
      <c r="F102" s="0" t="n">
        <v>0</v>
      </c>
      <c r="G102" s="0" t="n">
        <v>0</v>
      </c>
      <c r="H102" s="0" t="n">
        <v>137</v>
      </c>
      <c r="I102" s="0" t="n">
        <v>0.1199</v>
      </c>
      <c r="J102" s="0" t="n">
        <v>19</v>
      </c>
      <c r="K102" s="0" t="n">
        <v>0.0405</v>
      </c>
      <c r="N102" s="0" t="s">
        <v>187</v>
      </c>
    </row>
    <row r="103" customFormat="false" ht="15" hidden="false" customHeight="false" outlineLevel="0" collapsed="false">
      <c r="A103" s="0" t="s">
        <v>188</v>
      </c>
      <c r="B103" s="0" t="s">
        <v>19</v>
      </c>
      <c r="C103" s="0" t="s">
        <v>152</v>
      </c>
      <c r="D103" s="0" t="s">
        <v>40</v>
      </c>
      <c r="E103" s="0" t="n">
        <v>14</v>
      </c>
      <c r="F103" s="0" t="n">
        <v>0</v>
      </c>
      <c r="G103" s="0" t="n">
        <v>0</v>
      </c>
      <c r="H103" s="0" t="n">
        <v>62</v>
      </c>
      <c r="I103" s="0" t="n">
        <v>0.0552</v>
      </c>
      <c r="J103" s="0" t="n">
        <v>207</v>
      </c>
      <c r="K103" s="0" t="n">
        <v>0.4559</v>
      </c>
      <c r="N103" s="0" t="s">
        <v>188</v>
      </c>
      <c r="O103" s="0" t="str">
        <f aca="false">VLOOKUP(A103,C$3:K$342,2,FALSE())</f>
        <v>NT</v>
      </c>
      <c r="P103" s="0" t="n">
        <f aca="false">VLOOKUP(A103,C$3:K$342,3,FALSE())</f>
        <v>16</v>
      </c>
      <c r="Q103" s="0" t="n">
        <f aca="false">VLOOKUP(A103,C$3:K$342,4,FALSE())</f>
        <v>0</v>
      </c>
      <c r="R103" s="0" t="n">
        <f aca="false">VLOOKUP(A103,C$3:K$342,6,FALSE())</f>
        <v>312</v>
      </c>
      <c r="S103" s="0" t="n">
        <f aca="false">VLOOKUP(A103,C$3:K$342,8,FALSE())</f>
        <v>9</v>
      </c>
    </row>
    <row r="104" customFormat="false" ht="15" hidden="false" customHeight="false" outlineLevel="0" collapsed="false">
      <c r="A104" s="0" t="s">
        <v>189</v>
      </c>
      <c r="B104" s="0" t="s">
        <v>13</v>
      </c>
      <c r="C104" s="0" t="s">
        <v>153</v>
      </c>
      <c r="D104" s="0" t="s">
        <v>30</v>
      </c>
      <c r="E104" s="0" t="n">
        <v>16</v>
      </c>
      <c r="F104" s="0" t="n">
        <v>738</v>
      </c>
      <c r="G104" s="0" t="n">
        <v>0.7029</v>
      </c>
      <c r="H104" s="0" t="n">
        <v>0</v>
      </c>
      <c r="I104" s="0" t="n">
        <v>0</v>
      </c>
      <c r="J104" s="0" t="n">
        <v>48</v>
      </c>
      <c r="K104" s="0" t="n">
        <v>0.1069</v>
      </c>
      <c r="N104" s="0" t="s">
        <v>189</v>
      </c>
      <c r="O104" s="0" t="str">
        <f aca="false">VLOOKUP(A104,C$3:K$342,2,FALSE())</f>
        <v>TE</v>
      </c>
      <c r="P104" s="0" t="n">
        <f aca="false">VLOOKUP(A104,C$3:K$342,3,FALSE())</f>
        <v>13</v>
      </c>
      <c r="Q104" s="0" t="n">
        <f aca="false">VLOOKUP(A104,C$3:K$342,4,FALSE())</f>
        <v>445</v>
      </c>
      <c r="R104" s="0" t="n">
        <f aca="false">VLOOKUP(A104,C$3:K$342,6,FALSE())</f>
        <v>0</v>
      </c>
      <c r="S104" s="0" t="n">
        <f aca="false">VLOOKUP(A104,C$3:K$342,8,FALSE())</f>
        <v>104</v>
      </c>
    </row>
    <row r="105" customFormat="false" ht="15" hidden="false" customHeight="false" outlineLevel="0" collapsed="false">
      <c r="A105" s="0" t="s">
        <v>190</v>
      </c>
      <c r="B105" s="0" t="s">
        <v>22</v>
      </c>
      <c r="C105" s="0" t="s">
        <v>159</v>
      </c>
      <c r="D105" s="0" t="s">
        <v>19</v>
      </c>
      <c r="E105" s="0" t="n">
        <v>1</v>
      </c>
      <c r="F105" s="0" t="n">
        <v>0</v>
      </c>
      <c r="G105" s="0" t="n">
        <v>0</v>
      </c>
      <c r="H105" s="0" t="n">
        <v>18</v>
      </c>
      <c r="I105" s="0" t="n">
        <v>0.017</v>
      </c>
      <c r="J105" s="0" t="n">
        <v>0</v>
      </c>
      <c r="K105" s="0" t="n">
        <v>0</v>
      </c>
      <c r="N105" s="0" t="s">
        <v>190</v>
      </c>
      <c r="O105" s="0" t="str">
        <f aca="false">VLOOKUP(A105,C$3:K$342,2,FALSE())</f>
        <v>DE</v>
      </c>
      <c r="P105" s="0" t="n">
        <f aca="false">VLOOKUP(A105,C$3:K$342,3,FALSE())</f>
        <v>6</v>
      </c>
      <c r="Q105" s="0" t="n">
        <f aca="false">VLOOKUP(A105,C$3:K$342,4,FALSE())</f>
        <v>0</v>
      </c>
      <c r="R105" s="0" t="n">
        <f aca="false">VLOOKUP(A105,C$3:K$342,6,FALSE())</f>
        <v>87</v>
      </c>
      <c r="S105" s="0" t="n">
        <f aca="false">VLOOKUP(A105,C$3:K$342,8,FALSE())</f>
        <v>0</v>
      </c>
    </row>
    <row r="106" customFormat="false" ht="15" hidden="false" customHeight="false" outlineLevel="0" collapsed="false">
      <c r="A106" s="0" t="s">
        <v>191</v>
      </c>
      <c r="B106" s="0" t="s">
        <v>138</v>
      </c>
      <c r="C106" s="0" t="s">
        <v>162</v>
      </c>
      <c r="D106" s="0" t="s">
        <v>497</v>
      </c>
      <c r="E106" s="0" t="n">
        <v>16</v>
      </c>
      <c r="F106" s="0" t="n">
        <v>0</v>
      </c>
      <c r="G106" s="0" t="n">
        <v>0</v>
      </c>
      <c r="H106" s="0" t="n">
        <v>122</v>
      </c>
      <c r="I106" s="0" t="n">
        <v>0.1149</v>
      </c>
      <c r="J106" s="0" t="n">
        <v>88</v>
      </c>
      <c r="K106" s="0" t="n">
        <v>0.2009</v>
      </c>
      <c r="N106" s="0" t="s">
        <v>191</v>
      </c>
    </row>
    <row r="107" customFormat="false" ht="15" hidden="false" customHeight="false" outlineLevel="0" collapsed="false">
      <c r="A107" s="0" t="s">
        <v>192</v>
      </c>
      <c r="B107" s="0" t="s">
        <v>91</v>
      </c>
      <c r="C107" s="0" t="s">
        <v>527</v>
      </c>
      <c r="D107" s="0" t="s">
        <v>497</v>
      </c>
      <c r="E107" s="0" t="n">
        <v>1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8</v>
      </c>
      <c r="K107" s="0" t="n">
        <v>0.0179</v>
      </c>
      <c r="N107" s="0" t="s">
        <v>192</v>
      </c>
      <c r="O107" s="0" t="str">
        <f aca="false">VLOOKUP(A107,C$3:K$342,2,FALSE())</f>
        <v>G</v>
      </c>
      <c r="P107" s="0" t="n">
        <f aca="false">VLOOKUP(A107,C$3:K$342,3,FALSE())</f>
        <v>13</v>
      </c>
      <c r="Q107" s="0" t="n">
        <f aca="false">VLOOKUP(A107,C$3:K$342,4,FALSE())</f>
        <v>812</v>
      </c>
      <c r="R107" s="0" t="n">
        <f aca="false">VLOOKUP(A107,C$3:K$342,6,FALSE())</f>
        <v>0</v>
      </c>
      <c r="S107" s="0" t="n">
        <f aca="false">VLOOKUP(A107,C$3:K$342,8,FALSE())</f>
        <v>41</v>
      </c>
    </row>
    <row r="108" customFormat="false" ht="15" hidden="false" customHeight="false" outlineLevel="0" collapsed="false">
      <c r="A108" s="0" t="s">
        <v>194</v>
      </c>
      <c r="B108" s="0" t="s">
        <v>33</v>
      </c>
      <c r="C108" s="0" t="s">
        <v>527</v>
      </c>
      <c r="D108" s="0" t="s">
        <v>497</v>
      </c>
      <c r="E108" s="0" t="n">
        <v>9</v>
      </c>
      <c r="F108" s="0" t="n">
        <v>0</v>
      </c>
      <c r="G108" s="0" t="n">
        <v>0</v>
      </c>
      <c r="H108" s="0" t="n">
        <v>100</v>
      </c>
      <c r="I108" s="0" t="n">
        <v>0.089</v>
      </c>
      <c r="J108" s="0" t="n">
        <v>202</v>
      </c>
      <c r="K108" s="0" t="n">
        <v>0.4325</v>
      </c>
      <c r="N108" s="0" t="s">
        <v>194</v>
      </c>
      <c r="O108" s="0" t="str">
        <f aca="false">VLOOKUP(A108,C$3:K$342,2,FALSE())</f>
        <v>RB</v>
      </c>
      <c r="P108" s="0" t="n">
        <f aca="false">VLOOKUP(A108,C$3:K$342,3,FALSE())</f>
        <v>5</v>
      </c>
      <c r="Q108" s="0" t="n">
        <f aca="false">VLOOKUP(A108,C$3:K$342,4,FALSE())</f>
        <v>0</v>
      </c>
      <c r="R108" s="0" t="n">
        <f aca="false">VLOOKUP(A108,C$3:K$342,6,FALSE())</f>
        <v>0</v>
      </c>
      <c r="S108" s="0" t="n">
        <f aca="false">VLOOKUP(A108,C$3:K$342,8,FALSE())</f>
        <v>103</v>
      </c>
    </row>
    <row r="109" customFormat="false" ht="15" hidden="false" customHeight="false" outlineLevel="0" collapsed="false">
      <c r="A109" s="0" t="s">
        <v>195</v>
      </c>
      <c r="B109" s="0" t="s">
        <v>19</v>
      </c>
      <c r="C109" s="0" t="s">
        <v>528</v>
      </c>
      <c r="D109" s="0" t="s">
        <v>22</v>
      </c>
      <c r="E109" s="0" t="n">
        <v>6</v>
      </c>
      <c r="F109" s="0" t="n">
        <v>0</v>
      </c>
      <c r="G109" s="0" t="n">
        <v>0</v>
      </c>
      <c r="H109" s="0" t="n">
        <v>60</v>
      </c>
      <c r="I109" s="0" t="n">
        <v>0.0573</v>
      </c>
      <c r="J109" s="0" t="n">
        <v>86</v>
      </c>
      <c r="K109" s="0" t="n">
        <v>0.2005</v>
      </c>
      <c r="N109" s="0" t="s">
        <v>195</v>
      </c>
      <c r="O109" s="0" t="str">
        <f aca="false">VLOOKUP(A109,C$3:K$342,2,FALSE())</f>
        <v>DE</v>
      </c>
      <c r="P109" s="0" t="n">
        <f aca="false">VLOOKUP(A109,C$3:K$342,3,FALSE())</f>
        <v>1</v>
      </c>
      <c r="Q109" s="0" t="n">
        <f aca="false">VLOOKUP(A109,C$3:K$342,4,FALSE())</f>
        <v>0</v>
      </c>
      <c r="R109" s="0" t="n">
        <f aca="false">VLOOKUP(A109,C$3:K$342,6,FALSE())</f>
        <v>7</v>
      </c>
      <c r="S109" s="0" t="n">
        <f aca="false">VLOOKUP(A109,C$3:K$342,8,FALSE())</f>
        <v>0</v>
      </c>
    </row>
    <row r="110" customFormat="false" ht="15" hidden="false" customHeight="false" outlineLevel="0" collapsed="false">
      <c r="A110" s="0" t="s">
        <v>196</v>
      </c>
      <c r="B110" s="0" t="s">
        <v>56</v>
      </c>
      <c r="C110" s="0" t="s">
        <v>528</v>
      </c>
      <c r="D110" s="0" t="s">
        <v>22</v>
      </c>
      <c r="E110" s="0" t="n">
        <v>4</v>
      </c>
      <c r="F110" s="0" t="n">
        <v>0</v>
      </c>
      <c r="G110" s="0" t="n">
        <v>0</v>
      </c>
      <c r="H110" s="0" t="n">
        <v>39</v>
      </c>
      <c r="I110" s="0" t="n">
        <v>0.0398</v>
      </c>
      <c r="J110" s="0" t="n">
        <v>30</v>
      </c>
      <c r="K110" s="0" t="n">
        <v>0.0694</v>
      </c>
      <c r="N110" s="0" t="s">
        <v>196</v>
      </c>
      <c r="O110" s="0" t="str">
        <f aca="false">VLOOKUP(A110,C$3:K$342,2,FALSE())</f>
        <v>G</v>
      </c>
      <c r="P110" s="0" t="n">
        <f aca="false">VLOOKUP(A110,C$3:K$342,3,FALSE())</f>
        <v>16</v>
      </c>
      <c r="Q110" s="0" t="n">
        <f aca="false">VLOOKUP(A110,C$3:K$342,4,FALSE())</f>
        <v>649</v>
      </c>
      <c r="R110" s="0" t="n">
        <f aca="false">VLOOKUP(A110,C$3:K$342,6,FALSE())</f>
        <v>0</v>
      </c>
      <c r="S110" s="0" t="n">
        <f aca="false">VLOOKUP(A110,C$3:K$342,8,FALSE())</f>
        <v>62</v>
      </c>
    </row>
    <row r="111" customFormat="false" ht="15" hidden="false" customHeight="false" outlineLevel="0" collapsed="false">
      <c r="A111" s="0" t="s">
        <v>197</v>
      </c>
      <c r="B111" s="0" t="s">
        <v>102</v>
      </c>
      <c r="C111" s="0" t="s">
        <v>164</v>
      </c>
      <c r="D111" s="0" t="s">
        <v>22</v>
      </c>
      <c r="E111" s="0" t="n">
        <v>7</v>
      </c>
      <c r="F111" s="0" t="n">
        <v>0</v>
      </c>
      <c r="G111" s="0" t="n">
        <v>0</v>
      </c>
      <c r="H111" s="0" t="n">
        <v>217</v>
      </c>
      <c r="I111" s="0" t="n">
        <v>0.2115</v>
      </c>
      <c r="J111" s="0" t="n">
        <v>7</v>
      </c>
      <c r="K111" s="0" t="n">
        <v>0.0157</v>
      </c>
      <c r="N111" s="0" t="s">
        <v>197</v>
      </c>
    </row>
    <row r="112" customFormat="false" ht="15" hidden="false" customHeight="false" outlineLevel="0" collapsed="false">
      <c r="A112" s="0" t="s">
        <v>198</v>
      </c>
      <c r="B112" s="0" t="s">
        <v>33</v>
      </c>
      <c r="C112" s="0" t="s">
        <v>165</v>
      </c>
      <c r="D112" s="0" t="s">
        <v>40</v>
      </c>
      <c r="E112" s="0" t="n">
        <v>6</v>
      </c>
      <c r="F112" s="0" t="n">
        <v>0</v>
      </c>
      <c r="G112" s="0" t="n">
        <v>0</v>
      </c>
      <c r="H112" s="0" t="n">
        <v>0</v>
      </c>
      <c r="I112" s="0" t="n">
        <v>0</v>
      </c>
      <c r="J112" s="0" t="n">
        <v>75</v>
      </c>
      <c r="K112" s="0" t="n">
        <v>0.167</v>
      </c>
      <c r="N112" s="0" t="s">
        <v>198</v>
      </c>
    </row>
    <row r="113" customFormat="false" ht="15" hidden="false" customHeight="false" outlineLevel="0" collapsed="false">
      <c r="A113" s="0" t="s">
        <v>199</v>
      </c>
      <c r="B113" s="0" t="s">
        <v>25</v>
      </c>
      <c r="C113" s="0" t="s">
        <v>166</v>
      </c>
      <c r="D113" s="0" t="s">
        <v>27</v>
      </c>
      <c r="E113" s="0" t="n">
        <v>16</v>
      </c>
      <c r="F113" s="0" t="n">
        <v>0</v>
      </c>
      <c r="G113" s="0" t="n">
        <v>0</v>
      </c>
      <c r="H113" s="0" t="n">
        <v>688</v>
      </c>
      <c r="I113" s="0" t="n">
        <v>0.6503</v>
      </c>
      <c r="J113" s="0" t="n">
        <v>112</v>
      </c>
      <c r="K113" s="0" t="n">
        <v>0.2517</v>
      </c>
      <c r="N113" s="0" t="s">
        <v>199</v>
      </c>
    </row>
    <row r="114" customFormat="false" ht="15" hidden="false" customHeight="false" outlineLevel="0" collapsed="false">
      <c r="A114" s="0" t="s">
        <v>201</v>
      </c>
      <c r="B114" s="0" t="s">
        <v>22</v>
      </c>
      <c r="C114" s="0" t="s">
        <v>168</v>
      </c>
      <c r="D114" s="0" t="s">
        <v>16</v>
      </c>
      <c r="E114" s="0" t="n">
        <v>16</v>
      </c>
      <c r="F114" s="0" t="n">
        <v>989</v>
      </c>
      <c r="G114" s="0" t="n">
        <v>0.9583</v>
      </c>
      <c r="H114" s="0" t="n">
        <v>0</v>
      </c>
      <c r="I114" s="0" t="n">
        <v>0</v>
      </c>
      <c r="J114" s="0" t="n">
        <v>0</v>
      </c>
      <c r="K114" s="0" t="n">
        <v>0</v>
      </c>
      <c r="N114" s="0" t="s">
        <v>201</v>
      </c>
      <c r="O114" s="0" t="str">
        <f aca="false">VLOOKUP(A114,C$3:K$342,2,FALSE())</f>
        <v>LB</v>
      </c>
      <c r="P114" s="0" t="n">
        <f aca="false">VLOOKUP(A114,C$3:K$342,3,FALSE())</f>
        <v>6</v>
      </c>
      <c r="Q114" s="0" t="n">
        <f aca="false">VLOOKUP(A114,C$3:K$342,4,FALSE())</f>
        <v>0</v>
      </c>
      <c r="R114" s="0" t="n">
        <f aca="false">VLOOKUP(A114,C$3:K$342,6,FALSE())</f>
        <v>40</v>
      </c>
      <c r="S114" s="0" t="n">
        <f aca="false">VLOOKUP(A114,C$3:K$342,8,FALSE())</f>
        <v>40</v>
      </c>
    </row>
    <row r="115" customFormat="false" ht="15" hidden="false" customHeight="false" outlineLevel="0" collapsed="false">
      <c r="A115" s="0" t="s">
        <v>203</v>
      </c>
      <c r="B115" s="0" t="s">
        <v>30</v>
      </c>
      <c r="C115" s="0" t="s">
        <v>169</v>
      </c>
      <c r="D115" s="0" t="s">
        <v>30</v>
      </c>
      <c r="E115" s="0" t="n">
        <v>16</v>
      </c>
      <c r="F115" s="0" t="n">
        <v>148</v>
      </c>
      <c r="G115" s="0" t="n">
        <v>0.1396</v>
      </c>
      <c r="H115" s="0" t="n">
        <v>0</v>
      </c>
      <c r="I115" s="0" t="n">
        <v>0</v>
      </c>
      <c r="J115" s="0" t="n">
        <v>0</v>
      </c>
      <c r="K115" s="0" t="n">
        <v>0</v>
      </c>
      <c r="N115" s="0" t="s">
        <v>203</v>
      </c>
      <c r="O115" s="0" t="str">
        <f aca="false">VLOOKUP(A115,C$3:K$342,2,FALSE())</f>
        <v>WR</v>
      </c>
      <c r="P115" s="0" t="n">
        <f aca="false">VLOOKUP(A115,C$3:K$342,3,FALSE())</f>
        <v>12</v>
      </c>
      <c r="Q115" s="0" t="n">
        <f aca="false">VLOOKUP(A115,C$3:K$342,4,FALSE())</f>
        <v>18</v>
      </c>
      <c r="R115" s="0" t="n">
        <f aca="false">VLOOKUP(A115,C$3:K$342,6,FALSE())</f>
        <v>0</v>
      </c>
      <c r="S115" s="0" t="n">
        <f aca="false">VLOOKUP(A115,C$3:K$342,8,FALSE())</f>
        <v>75</v>
      </c>
    </row>
    <row r="116" customFormat="false" ht="15" hidden="false" customHeight="false" outlineLevel="0" collapsed="false">
      <c r="A116" s="0" t="s">
        <v>204</v>
      </c>
      <c r="B116" s="0" t="s">
        <v>33</v>
      </c>
      <c r="C116" s="0" t="s">
        <v>170</v>
      </c>
      <c r="D116" s="0" t="s">
        <v>497</v>
      </c>
      <c r="E116" s="0" t="n">
        <v>12</v>
      </c>
      <c r="F116" s="0" t="n">
        <v>0</v>
      </c>
      <c r="G116" s="0" t="n">
        <v>0</v>
      </c>
      <c r="H116" s="0" t="n">
        <v>330</v>
      </c>
      <c r="I116" s="0" t="n">
        <v>0.3137</v>
      </c>
      <c r="J116" s="0" t="n">
        <v>184</v>
      </c>
      <c r="K116" s="0" t="n">
        <v>0.389</v>
      </c>
      <c r="N116" s="0" t="s">
        <v>204</v>
      </c>
      <c r="O116" s="0" t="str">
        <f aca="false">VLOOKUP(A116,C$3:K$342,2,FALSE())</f>
        <v>RB</v>
      </c>
      <c r="P116" s="0" t="n">
        <f aca="false">VLOOKUP(A116,C$3:K$342,3,FALSE())</f>
        <v>16</v>
      </c>
      <c r="Q116" s="0" t="n">
        <f aca="false">VLOOKUP(A116,C$3:K$342,4,FALSE())</f>
        <v>382</v>
      </c>
      <c r="R116" s="0" t="n">
        <f aca="false">VLOOKUP(A116,C$3:K$342,6,FALSE())</f>
        <v>0</v>
      </c>
      <c r="S116" s="0" t="n">
        <f aca="false">VLOOKUP(A116,C$3:K$342,8,FALSE())</f>
        <v>12</v>
      </c>
    </row>
    <row r="117" customFormat="false" ht="15" hidden="false" customHeight="false" outlineLevel="0" collapsed="false">
      <c r="A117" s="0" t="s">
        <v>206</v>
      </c>
      <c r="B117" s="0" t="s">
        <v>27</v>
      </c>
      <c r="C117" s="0" t="s">
        <v>172</v>
      </c>
      <c r="D117" s="0" t="s">
        <v>33</v>
      </c>
      <c r="E117" s="0" t="n">
        <v>16</v>
      </c>
      <c r="F117" s="0" t="n">
        <v>234</v>
      </c>
      <c r="G117" s="0" t="n">
        <v>0.2165</v>
      </c>
      <c r="H117" s="0" t="n">
        <v>0</v>
      </c>
      <c r="I117" s="0" t="n">
        <v>0</v>
      </c>
      <c r="J117" s="0" t="n">
        <v>84</v>
      </c>
      <c r="K117" s="0" t="n">
        <v>0.1858</v>
      </c>
      <c r="N117" s="0" t="s">
        <v>206</v>
      </c>
    </row>
    <row r="118" customFormat="false" ht="15" hidden="false" customHeight="false" outlineLevel="0" collapsed="false">
      <c r="A118" s="0" t="s">
        <v>207</v>
      </c>
      <c r="B118" s="0" t="s">
        <v>208</v>
      </c>
      <c r="C118" s="0" t="s">
        <v>174</v>
      </c>
      <c r="D118" s="0" t="s">
        <v>22</v>
      </c>
      <c r="E118" s="0" t="n">
        <v>11</v>
      </c>
      <c r="F118" s="0" t="n">
        <v>0</v>
      </c>
      <c r="G118" s="0" t="n">
        <v>0</v>
      </c>
      <c r="H118" s="0" t="n">
        <v>262</v>
      </c>
      <c r="I118" s="0" t="n">
        <v>0.2404</v>
      </c>
      <c r="J118" s="0" t="n">
        <v>21</v>
      </c>
      <c r="K118" s="0" t="n">
        <v>0.0451</v>
      </c>
      <c r="N118" s="0" t="s">
        <v>207</v>
      </c>
    </row>
    <row r="119" customFormat="false" ht="15" hidden="false" customHeight="false" outlineLevel="0" collapsed="false">
      <c r="A119" s="0" t="s">
        <v>209</v>
      </c>
      <c r="B119" s="0" t="s">
        <v>40</v>
      </c>
      <c r="C119" s="0" t="s">
        <v>529</v>
      </c>
      <c r="D119" s="0" t="s">
        <v>27</v>
      </c>
      <c r="E119" s="0" t="n">
        <v>4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51</v>
      </c>
      <c r="K119" s="0" t="n">
        <v>0.1128</v>
      </c>
      <c r="N119" s="0" t="s">
        <v>209</v>
      </c>
      <c r="O119" s="0" t="str">
        <f aca="false">VLOOKUP(A119,C$3:K$342,2,FALSE())</f>
        <v>CB</v>
      </c>
      <c r="P119" s="0" t="n">
        <f aca="false">VLOOKUP(A119,C$3:K$342,3,FALSE())</f>
        <v>14</v>
      </c>
      <c r="Q119" s="0" t="n">
        <f aca="false">VLOOKUP(A119,C$3:K$342,4,FALSE())</f>
        <v>0</v>
      </c>
      <c r="R119" s="0" t="n">
        <f aca="false">VLOOKUP(A119,C$3:K$342,6,FALSE())</f>
        <v>46</v>
      </c>
      <c r="S119" s="0" t="n">
        <f aca="false">VLOOKUP(A119,C$3:K$342,8,FALSE())</f>
        <v>191</v>
      </c>
    </row>
    <row r="120" customFormat="false" ht="15" hidden="false" customHeight="false" outlineLevel="0" collapsed="false">
      <c r="A120" s="0" t="s">
        <v>210</v>
      </c>
      <c r="B120" s="0" t="s">
        <v>13</v>
      </c>
      <c r="C120" s="0" t="s">
        <v>529</v>
      </c>
      <c r="D120" s="0" t="s">
        <v>27</v>
      </c>
      <c r="E120" s="0" t="n">
        <v>9</v>
      </c>
      <c r="F120" s="0" t="n">
        <v>0</v>
      </c>
      <c r="G120" s="0" t="n">
        <v>0</v>
      </c>
      <c r="H120" s="0" t="n">
        <v>0</v>
      </c>
      <c r="I120" s="0" t="n">
        <v>0</v>
      </c>
      <c r="J120" s="0" t="n">
        <v>144</v>
      </c>
      <c r="K120" s="0" t="n">
        <v>0.309</v>
      </c>
      <c r="N120" s="0" t="s">
        <v>210</v>
      </c>
      <c r="O120" s="0" t="str">
        <f aca="false">VLOOKUP(A120,C$3:K$342,2,FALSE())</f>
        <v>TE</v>
      </c>
      <c r="P120" s="0" t="n">
        <f aca="false">VLOOKUP(A120,C$3:K$342,3,FALSE())</f>
        <v>14</v>
      </c>
      <c r="Q120" s="0" t="n">
        <f aca="false">VLOOKUP(A120,C$3:K$342,4,FALSE())</f>
        <v>372</v>
      </c>
      <c r="R120" s="0" t="n">
        <f aca="false">VLOOKUP(A120,C$3:K$342,6,FALSE())</f>
        <v>0</v>
      </c>
      <c r="S120" s="0" t="n">
        <f aca="false">VLOOKUP(A120,C$3:K$342,8,FALSE())</f>
        <v>45</v>
      </c>
    </row>
    <row r="121" customFormat="false" ht="15" hidden="false" customHeight="false" outlineLevel="0" collapsed="false">
      <c r="A121" s="0" t="s">
        <v>212</v>
      </c>
      <c r="B121" s="0" t="s">
        <v>56</v>
      </c>
      <c r="C121" s="0" t="s">
        <v>176</v>
      </c>
      <c r="D121" s="0" t="s">
        <v>40</v>
      </c>
      <c r="E121" s="0" t="n">
        <v>16</v>
      </c>
      <c r="F121" s="0" t="n">
        <v>0</v>
      </c>
      <c r="G121" s="0" t="n">
        <v>0</v>
      </c>
      <c r="H121" s="0" t="n">
        <v>467</v>
      </c>
      <c r="I121" s="0" t="n">
        <v>0.446</v>
      </c>
      <c r="J121" s="0" t="n">
        <v>196</v>
      </c>
      <c r="K121" s="0" t="n">
        <v>0.4569</v>
      </c>
      <c r="N121" s="0" t="s">
        <v>212</v>
      </c>
      <c r="O121" s="0" t="str">
        <f aca="false">VLOOKUP(A121,C$3:K$342,2,FALSE())</f>
        <v>G</v>
      </c>
      <c r="P121" s="0" t="n">
        <f aca="false">VLOOKUP(A121,C$3:K$342,3,FALSE())</f>
        <v>14</v>
      </c>
      <c r="Q121" s="0" t="n">
        <f aca="false">VLOOKUP(A121,C$3:K$342,4,FALSE())</f>
        <v>987</v>
      </c>
      <c r="R121" s="0" t="n">
        <f aca="false">VLOOKUP(A121,C$3:K$342,6,FALSE())</f>
        <v>0</v>
      </c>
      <c r="S121" s="0" t="n">
        <f aca="false">VLOOKUP(A121,C$3:K$342,8,FALSE())</f>
        <v>72</v>
      </c>
    </row>
    <row r="122" customFormat="false" ht="15" hidden="false" customHeight="false" outlineLevel="0" collapsed="false">
      <c r="A122" s="0" t="s">
        <v>213</v>
      </c>
      <c r="B122" s="0" t="s">
        <v>22</v>
      </c>
      <c r="C122" s="0" t="s">
        <v>178</v>
      </c>
      <c r="D122" s="0" t="s">
        <v>30</v>
      </c>
      <c r="E122" s="0" t="n">
        <v>16</v>
      </c>
      <c r="F122" s="0" t="n">
        <v>411</v>
      </c>
      <c r="G122" s="0" t="n">
        <v>0.3555</v>
      </c>
      <c r="H122" s="0" t="n">
        <v>0</v>
      </c>
      <c r="I122" s="0" t="n">
        <v>0</v>
      </c>
      <c r="J122" s="0" t="n">
        <v>193</v>
      </c>
      <c r="K122" s="0" t="n">
        <v>0.3996</v>
      </c>
      <c r="N122" s="0" t="s">
        <v>213</v>
      </c>
      <c r="O122" s="0" t="str">
        <f aca="false">VLOOKUP(A122,C$3:K$342,2,FALSE())</f>
        <v>LB</v>
      </c>
      <c r="P122" s="0" t="n">
        <f aca="false">VLOOKUP(A122,C$3:K$342,3,FALSE())</f>
        <v>3</v>
      </c>
      <c r="Q122" s="0" t="n">
        <f aca="false">VLOOKUP(A122,C$3:K$342,4,FALSE())</f>
        <v>0</v>
      </c>
      <c r="R122" s="0" t="n">
        <f aca="false">VLOOKUP(A122,C$3:K$342,6,FALSE())</f>
        <v>117</v>
      </c>
      <c r="S122" s="0" t="n">
        <f aca="false">VLOOKUP(A122,C$3:K$342,8,FALSE())</f>
        <v>30</v>
      </c>
    </row>
    <row r="123" customFormat="false" ht="15" hidden="false" customHeight="false" outlineLevel="0" collapsed="false">
      <c r="A123" s="0" t="s">
        <v>215</v>
      </c>
      <c r="B123" s="0" t="s">
        <v>22</v>
      </c>
      <c r="C123" s="0" t="s">
        <v>180</v>
      </c>
      <c r="D123" s="0" t="s">
        <v>33</v>
      </c>
      <c r="E123" s="0" t="n">
        <v>12</v>
      </c>
      <c r="F123" s="0" t="n">
        <v>50</v>
      </c>
      <c r="G123" s="0" t="n">
        <v>0.045</v>
      </c>
      <c r="H123" s="0" t="n">
        <v>0</v>
      </c>
      <c r="I123" s="0" t="n">
        <v>0</v>
      </c>
      <c r="J123" s="0" t="n">
        <v>52</v>
      </c>
      <c r="K123" s="0" t="n">
        <v>0.1121</v>
      </c>
      <c r="N123" s="0" t="s">
        <v>215</v>
      </c>
      <c r="O123" s="0" t="str">
        <f aca="false">VLOOKUP(A123,C$3:K$342,2,FALSE())</f>
        <v>LB</v>
      </c>
      <c r="P123" s="0" t="n">
        <f aca="false">VLOOKUP(A123,C$3:K$342,3,FALSE())</f>
        <v>4</v>
      </c>
      <c r="Q123" s="0" t="n">
        <f aca="false">VLOOKUP(A123,C$3:K$342,4,FALSE())</f>
        <v>0</v>
      </c>
      <c r="R123" s="0" t="n">
        <f aca="false">VLOOKUP(A123,C$3:K$342,6,FALSE())</f>
        <v>143</v>
      </c>
      <c r="S123" s="0" t="n">
        <f aca="false">VLOOKUP(A123,C$3:K$342,8,FALSE())</f>
        <v>6</v>
      </c>
    </row>
    <row r="124" customFormat="false" ht="15" hidden="false" customHeight="false" outlineLevel="0" collapsed="false">
      <c r="A124" s="0" t="s">
        <v>216</v>
      </c>
      <c r="B124" s="0" t="s">
        <v>56</v>
      </c>
      <c r="C124" s="0" t="s">
        <v>184</v>
      </c>
      <c r="D124" s="0" t="s">
        <v>40</v>
      </c>
      <c r="E124" s="0" t="n">
        <v>15</v>
      </c>
      <c r="F124" s="0" t="n">
        <v>0</v>
      </c>
      <c r="G124" s="0" t="n">
        <v>0</v>
      </c>
      <c r="H124" s="0" t="n">
        <v>877</v>
      </c>
      <c r="I124" s="0" t="n">
        <v>0.836</v>
      </c>
      <c r="J124" s="0" t="n">
        <v>92</v>
      </c>
      <c r="K124" s="0" t="n">
        <v>0.2031</v>
      </c>
      <c r="N124" s="0" t="s">
        <v>216</v>
      </c>
      <c r="O124" s="0" t="str">
        <f aca="false">VLOOKUP(A124,C$3:K$342,2,FALSE())</f>
        <v>T</v>
      </c>
      <c r="P124" s="0" t="n">
        <f aca="false">VLOOKUP(A124,C$3:K$342,3,FALSE())</f>
        <v>15</v>
      </c>
      <c r="Q124" s="0" t="n">
        <f aca="false">VLOOKUP(A124,C$3:K$342,4,FALSE())</f>
        <v>944</v>
      </c>
      <c r="R124" s="0" t="n">
        <f aca="false">VLOOKUP(A124,C$3:K$342,6,FALSE())</f>
        <v>0</v>
      </c>
      <c r="S124" s="0" t="n">
        <f aca="false">VLOOKUP(A124,C$3:K$342,8,FALSE())</f>
        <v>65</v>
      </c>
    </row>
    <row r="125" customFormat="false" ht="15" hidden="false" customHeight="false" outlineLevel="0" collapsed="false">
      <c r="A125" s="0" t="s">
        <v>218</v>
      </c>
      <c r="B125" s="0" t="s">
        <v>13</v>
      </c>
      <c r="C125" s="0" t="s">
        <v>188</v>
      </c>
      <c r="D125" s="0" t="s">
        <v>508</v>
      </c>
      <c r="E125" s="0" t="n">
        <v>16</v>
      </c>
      <c r="F125" s="0" t="n">
        <v>0</v>
      </c>
      <c r="G125" s="0" t="n">
        <v>0</v>
      </c>
      <c r="H125" s="0" t="n">
        <v>312</v>
      </c>
      <c r="I125" s="0" t="n">
        <v>0.2991</v>
      </c>
      <c r="J125" s="0" t="n">
        <v>9</v>
      </c>
      <c r="K125" s="0" t="n">
        <v>0.0206</v>
      </c>
      <c r="N125" s="0" t="s">
        <v>218</v>
      </c>
    </row>
    <row r="126" customFormat="false" ht="15" hidden="false" customHeight="false" outlineLevel="0" collapsed="false">
      <c r="A126" s="0" t="s">
        <v>219</v>
      </c>
      <c r="B126" s="0" t="s">
        <v>30</v>
      </c>
      <c r="C126" s="0" t="s">
        <v>189</v>
      </c>
      <c r="D126" s="0" t="s">
        <v>13</v>
      </c>
      <c r="E126" s="0" t="n">
        <v>13</v>
      </c>
      <c r="F126" s="0" t="n">
        <v>445</v>
      </c>
      <c r="G126" s="0" t="n">
        <v>0.4071</v>
      </c>
      <c r="H126" s="0" t="n">
        <v>0</v>
      </c>
      <c r="I126" s="0" t="n">
        <v>0</v>
      </c>
      <c r="J126" s="0" t="n">
        <v>104</v>
      </c>
      <c r="K126" s="0" t="n">
        <v>0.2459</v>
      </c>
      <c r="N126" s="11" t="s">
        <v>219</v>
      </c>
      <c r="O126" s="12" t="str">
        <f aca="false">VLOOKUP(A126,C$3:K$342,2,FALSE())</f>
        <v>WR</v>
      </c>
      <c r="P126" s="12" t="n">
        <v>15</v>
      </c>
      <c r="Q126" s="12" t="n">
        <v>7</v>
      </c>
      <c r="R126" s="12" t="n">
        <f aca="false">VLOOKUP(A126,C$3:K$342,6,FALSE())</f>
        <v>0</v>
      </c>
      <c r="S126" s="12" t="n">
        <v>50</v>
      </c>
      <c r="T126" s="13" t="s">
        <v>30</v>
      </c>
      <c r="U126" s="13" t="n">
        <v>3</v>
      </c>
      <c r="V126" s="13" t="n">
        <v>6</v>
      </c>
      <c r="W126" s="13" t="n">
        <v>0.0055</v>
      </c>
      <c r="X126" s="13" t="n">
        <v>0</v>
      </c>
      <c r="Y126" s="13" t="n">
        <v>0</v>
      </c>
      <c r="Z126" s="13" t="n">
        <v>14</v>
      </c>
      <c r="AA126" s="13" t="n">
        <v>0.03</v>
      </c>
      <c r="AB126" s="13"/>
      <c r="AC126" s="14" t="s">
        <v>530</v>
      </c>
    </row>
    <row r="127" customFormat="false" ht="15" hidden="false" customHeight="false" outlineLevel="0" collapsed="false">
      <c r="A127" s="0" t="s">
        <v>220</v>
      </c>
      <c r="B127" s="0" t="s">
        <v>22</v>
      </c>
      <c r="C127" s="0" t="s">
        <v>531</v>
      </c>
      <c r="D127" s="0" t="s">
        <v>504</v>
      </c>
      <c r="E127" s="0" t="n">
        <v>1</v>
      </c>
      <c r="F127" s="0" t="n">
        <v>0</v>
      </c>
      <c r="G127" s="0" t="n">
        <v>0</v>
      </c>
      <c r="H127" s="0" t="n">
        <v>0</v>
      </c>
      <c r="I127" s="0" t="n">
        <v>0</v>
      </c>
      <c r="J127" s="0" t="n">
        <v>5</v>
      </c>
      <c r="K127" s="0" t="n">
        <v>0.0113</v>
      </c>
      <c r="N127" s="0" t="s">
        <v>220</v>
      </c>
    </row>
    <row r="128" customFormat="false" ht="15" hidden="false" customHeight="false" outlineLevel="0" collapsed="false">
      <c r="A128" s="0" t="s">
        <v>221</v>
      </c>
      <c r="B128" s="0" t="s">
        <v>65</v>
      </c>
      <c r="C128" s="0" t="s">
        <v>531</v>
      </c>
      <c r="D128" s="0" t="s">
        <v>504</v>
      </c>
      <c r="E128" s="0" t="n">
        <v>5</v>
      </c>
      <c r="F128" s="0" t="n">
        <v>16</v>
      </c>
      <c r="G128" s="0" t="n">
        <v>0.0165</v>
      </c>
      <c r="H128" s="0" t="n">
        <v>0</v>
      </c>
      <c r="I128" s="0" t="n">
        <v>0</v>
      </c>
      <c r="J128" s="0" t="n">
        <v>5</v>
      </c>
      <c r="K128" s="0" t="n">
        <v>0.0107</v>
      </c>
      <c r="N128" s="0" t="s">
        <v>221</v>
      </c>
    </row>
    <row r="129" customFormat="false" ht="15" hidden="false" customHeight="false" outlineLevel="0" collapsed="false">
      <c r="A129" s="0" t="s">
        <v>222</v>
      </c>
      <c r="B129" s="0" t="s">
        <v>138</v>
      </c>
      <c r="C129" s="0" t="s">
        <v>190</v>
      </c>
      <c r="D129" s="0" t="s">
        <v>22</v>
      </c>
      <c r="E129" s="0" t="n">
        <v>6</v>
      </c>
      <c r="F129" s="0" t="n">
        <v>0</v>
      </c>
      <c r="G129" s="0" t="n">
        <v>0</v>
      </c>
      <c r="H129" s="0" t="n">
        <v>87</v>
      </c>
      <c r="I129" s="0" t="n">
        <v>0.0829</v>
      </c>
      <c r="J129" s="0" t="n">
        <v>0</v>
      </c>
      <c r="K129" s="0" t="n">
        <v>0</v>
      </c>
      <c r="N129" s="0" t="s">
        <v>222</v>
      </c>
      <c r="O129" s="0" t="str">
        <f aca="false">VLOOKUP(A129,C$3:K$342,2,FALSE())</f>
        <v>G</v>
      </c>
      <c r="P129" s="0" t="n">
        <f aca="false">VLOOKUP(A129,C$3:K$342,3,FALSE())</f>
        <v>12</v>
      </c>
      <c r="Q129" s="0" t="n">
        <f aca="false">VLOOKUP(A129,C$3:K$342,4,FALSE())</f>
        <v>672</v>
      </c>
      <c r="R129" s="0" t="n">
        <f aca="false">VLOOKUP(A129,C$3:K$342,6,FALSE())</f>
        <v>0</v>
      </c>
      <c r="S129" s="0" t="n">
        <f aca="false">VLOOKUP(A129,C$3:K$342,8,FALSE())</f>
        <v>19</v>
      </c>
    </row>
    <row r="130" customFormat="false" ht="15" hidden="false" customHeight="false" outlineLevel="0" collapsed="false">
      <c r="A130" s="0" t="s">
        <v>223</v>
      </c>
      <c r="B130" s="0" t="s">
        <v>33</v>
      </c>
      <c r="C130" s="0" t="s">
        <v>192</v>
      </c>
      <c r="D130" s="0" t="s">
        <v>504</v>
      </c>
      <c r="E130" s="0" t="n">
        <v>13</v>
      </c>
      <c r="F130" s="0" t="n">
        <v>812</v>
      </c>
      <c r="G130" s="0" t="n">
        <v>0.7868</v>
      </c>
      <c r="H130" s="0" t="n">
        <v>0</v>
      </c>
      <c r="I130" s="0" t="n">
        <v>0</v>
      </c>
      <c r="J130" s="0" t="n">
        <v>41</v>
      </c>
      <c r="K130" s="0" t="n">
        <v>0.0825</v>
      </c>
      <c r="N130" s="0" t="s">
        <v>223</v>
      </c>
      <c r="O130" s="0" t="str">
        <f aca="false">VLOOKUP(A130,C$3:K$342,2,FALSE())</f>
        <v>RB</v>
      </c>
      <c r="P130" s="0" t="n">
        <f aca="false">VLOOKUP(A130,C$3:K$342,3,FALSE())</f>
        <v>3</v>
      </c>
      <c r="Q130" s="0" t="n">
        <f aca="false">VLOOKUP(A130,C$3:K$342,4,FALSE())</f>
        <v>31</v>
      </c>
      <c r="R130" s="0" t="n">
        <f aca="false">VLOOKUP(A130,C$3:K$342,6,FALSE())</f>
        <v>0</v>
      </c>
      <c r="S130" s="0" t="n">
        <f aca="false">VLOOKUP(A130,C$3:K$342,8,FALSE())</f>
        <v>0</v>
      </c>
    </row>
    <row r="131" customFormat="false" ht="15" hidden="false" customHeight="false" outlineLevel="0" collapsed="false">
      <c r="A131" s="0" t="s">
        <v>224</v>
      </c>
      <c r="B131" s="0" t="s">
        <v>33</v>
      </c>
      <c r="C131" s="0" t="s">
        <v>194</v>
      </c>
      <c r="D131" s="0" t="s">
        <v>33</v>
      </c>
      <c r="E131" s="0" t="n">
        <v>5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103</v>
      </c>
      <c r="K131" s="0" t="n">
        <v>0.2072</v>
      </c>
      <c r="N131" s="0" t="s">
        <v>224</v>
      </c>
    </row>
    <row r="132" customFormat="false" ht="15" hidden="false" customHeight="false" outlineLevel="0" collapsed="false">
      <c r="A132" s="0" t="s">
        <v>225</v>
      </c>
      <c r="B132" s="0" t="s">
        <v>30</v>
      </c>
      <c r="C132" s="0" t="s">
        <v>195</v>
      </c>
      <c r="D132" s="0" t="s">
        <v>22</v>
      </c>
      <c r="E132" s="0" t="n">
        <v>1</v>
      </c>
      <c r="F132" s="0" t="n">
        <v>0</v>
      </c>
      <c r="G132" s="0" t="n">
        <v>0</v>
      </c>
      <c r="H132" s="0" t="n">
        <v>7</v>
      </c>
      <c r="I132" s="0" t="n">
        <v>0.0063</v>
      </c>
      <c r="J132" s="0" t="n">
        <v>0</v>
      </c>
      <c r="K132" s="0" t="n">
        <v>0</v>
      </c>
      <c r="N132" s="0" t="s">
        <v>225</v>
      </c>
    </row>
    <row r="133" customFormat="false" ht="15" hidden="false" customHeight="false" outlineLevel="0" collapsed="false">
      <c r="A133" s="0" t="s">
        <v>226</v>
      </c>
      <c r="B133" s="0" t="s">
        <v>30</v>
      </c>
      <c r="C133" s="0" t="s">
        <v>532</v>
      </c>
      <c r="D133" s="0" t="s">
        <v>13</v>
      </c>
      <c r="E133" s="0" t="n">
        <v>1</v>
      </c>
      <c r="F133" s="0" t="n">
        <v>1</v>
      </c>
      <c r="G133" s="0" t="n">
        <v>0.001</v>
      </c>
      <c r="H133" s="0" t="n">
        <v>0</v>
      </c>
      <c r="I133" s="0" t="n">
        <v>0</v>
      </c>
      <c r="J133" s="0" t="n">
        <v>0</v>
      </c>
      <c r="K133" s="0" t="n">
        <v>0</v>
      </c>
      <c r="N133" s="0" t="s">
        <v>226</v>
      </c>
      <c r="O133" s="0" t="str">
        <f aca="false">VLOOKUP(A133,C$3:K$342,2,FALSE())</f>
        <v>WR</v>
      </c>
      <c r="P133" s="0" t="n">
        <f aca="false">VLOOKUP(A133,C$3:K$342,3,FALSE())</f>
        <v>16</v>
      </c>
      <c r="Q133" s="0" t="n">
        <f aca="false">VLOOKUP(A133,C$3:K$342,4,FALSE())</f>
        <v>683</v>
      </c>
      <c r="R133" s="0" t="n">
        <f aca="false">VLOOKUP(A133,C$3:K$342,6,FALSE())</f>
        <v>0</v>
      </c>
      <c r="S133" s="0" t="n">
        <f aca="false">VLOOKUP(A133,C$3:K$342,8,FALSE())</f>
        <v>165</v>
      </c>
    </row>
    <row r="134" customFormat="false" ht="15" hidden="false" customHeight="false" outlineLevel="0" collapsed="false">
      <c r="A134" s="0" t="s">
        <v>227</v>
      </c>
      <c r="B134" s="0" t="s">
        <v>40</v>
      </c>
      <c r="C134" s="0" t="s">
        <v>532</v>
      </c>
      <c r="D134" s="0" t="s">
        <v>13</v>
      </c>
      <c r="E134" s="0" t="n">
        <v>2</v>
      </c>
      <c r="F134" s="0" t="n">
        <v>9</v>
      </c>
      <c r="G134" s="0" t="n">
        <v>0.0082</v>
      </c>
      <c r="H134" s="0" t="n">
        <v>0</v>
      </c>
      <c r="I134" s="0" t="n">
        <v>0</v>
      </c>
      <c r="J134" s="0" t="n">
        <v>9</v>
      </c>
      <c r="K134" s="0" t="n">
        <v>0.0199</v>
      </c>
      <c r="N134" s="0" t="s">
        <v>227</v>
      </c>
      <c r="O134" s="0" t="str">
        <f aca="false">VLOOKUP(A134,C$3:K$342,2,FALSE())</f>
        <v>CB</v>
      </c>
      <c r="P134" s="0" t="n">
        <f aca="false">VLOOKUP(A134,C$3:K$342,3,FALSE())</f>
        <v>6</v>
      </c>
      <c r="Q134" s="0" t="n">
        <f aca="false">VLOOKUP(A134,C$3:K$342,4,FALSE())</f>
        <v>0</v>
      </c>
      <c r="R134" s="0" t="n">
        <f aca="false">VLOOKUP(A134,C$3:K$342,6,FALSE())</f>
        <v>219</v>
      </c>
      <c r="S134" s="0" t="n">
        <f aca="false">VLOOKUP(A134,C$3:K$342,8,FALSE())</f>
        <v>26</v>
      </c>
    </row>
    <row r="135" customFormat="false" ht="15" hidden="false" customHeight="false" outlineLevel="0" collapsed="false">
      <c r="A135" s="0" t="s">
        <v>229</v>
      </c>
      <c r="B135" s="0" t="s">
        <v>56</v>
      </c>
      <c r="C135" s="0" t="s">
        <v>196</v>
      </c>
      <c r="D135" s="0" t="s">
        <v>504</v>
      </c>
      <c r="E135" s="0" t="n">
        <v>16</v>
      </c>
      <c r="F135" s="0" t="n">
        <v>649</v>
      </c>
      <c r="G135" s="0" t="n">
        <v>0.6484</v>
      </c>
      <c r="H135" s="0" t="n">
        <v>0</v>
      </c>
      <c r="I135" s="0" t="n">
        <v>0</v>
      </c>
      <c r="J135" s="0" t="n">
        <v>62</v>
      </c>
      <c r="K135" s="0" t="n">
        <v>0.1369</v>
      </c>
      <c r="N135" s="0" t="s">
        <v>229</v>
      </c>
    </row>
    <row r="136" customFormat="false" ht="15" hidden="false" customHeight="false" outlineLevel="0" collapsed="false">
      <c r="A136" s="0" t="s">
        <v>230</v>
      </c>
      <c r="B136" s="0" t="s">
        <v>19</v>
      </c>
      <c r="C136" s="0" t="s">
        <v>201</v>
      </c>
      <c r="D136" s="0" t="s">
        <v>497</v>
      </c>
      <c r="E136" s="0" t="n">
        <v>6</v>
      </c>
      <c r="F136" s="0" t="n">
        <v>0</v>
      </c>
      <c r="G136" s="0" t="n">
        <v>0</v>
      </c>
      <c r="H136" s="0" t="n">
        <v>40</v>
      </c>
      <c r="I136" s="0" t="n">
        <v>0.0393</v>
      </c>
      <c r="J136" s="0" t="n">
        <v>40</v>
      </c>
      <c r="K136" s="0" t="n">
        <v>0.0858</v>
      </c>
      <c r="N136" s="0" t="s">
        <v>230</v>
      </c>
      <c r="O136" s="0" t="str">
        <f aca="false">VLOOKUP(A136,C$3:K$342,2,FALSE())</f>
        <v>DT</v>
      </c>
      <c r="P136" s="0" t="n">
        <f aca="false">VLOOKUP(A136,C$3:K$342,3,FALSE())</f>
        <v>8</v>
      </c>
      <c r="Q136" s="0" t="n">
        <f aca="false">VLOOKUP(A136,C$3:K$342,4,FALSE())</f>
        <v>0</v>
      </c>
      <c r="R136" s="0" t="n">
        <f aca="false">VLOOKUP(A136,C$3:K$342,6,FALSE())</f>
        <v>112</v>
      </c>
      <c r="S136" s="0" t="n">
        <f aca="false">VLOOKUP(A136,C$3:K$342,8,FALSE())</f>
        <v>31</v>
      </c>
    </row>
    <row r="137" customFormat="false" ht="15" hidden="false" customHeight="false" outlineLevel="0" collapsed="false">
      <c r="A137" s="0" t="s">
        <v>232</v>
      </c>
      <c r="B137" s="0" t="s">
        <v>40</v>
      </c>
      <c r="C137" s="0" t="s">
        <v>203</v>
      </c>
      <c r="D137" s="0" t="s">
        <v>30</v>
      </c>
      <c r="E137" s="0" t="n">
        <v>12</v>
      </c>
      <c r="F137" s="0" t="n">
        <v>18</v>
      </c>
      <c r="G137" s="0" t="n">
        <v>0.0159</v>
      </c>
      <c r="H137" s="0" t="n">
        <v>0</v>
      </c>
      <c r="I137" s="0" t="n">
        <v>0</v>
      </c>
      <c r="J137" s="0" t="n">
        <v>75</v>
      </c>
      <c r="K137" s="0" t="n">
        <v>0.1527</v>
      </c>
      <c r="N137" s="0" t="s">
        <v>232</v>
      </c>
      <c r="O137" s="0" t="str">
        <f aca="false">VLOOKUP(A137,C$3:K$342,2,FALSE())</f>
        <v>CB</v>
      </c>
      <c r="P137" s="0" t="n">
        <f aca="false">VLOOKUP(A137,C$3:K$342,3,FALSE())</f>
        <v>4</v>
      </c>
      <c r="Q137" s="0" t="n">
        <f aca="false">VLOOKUP(A137,C$3:K$342,4,FALSE())</f>
        <v>0</v>
      </c>
      <c r="R137" s="0" t="n">
        <f aca="false">VLOOKUP(A137,C$3:K$342,6,FALSE())</f>
        <v>30</v>
      </c>
      <c r="S137" s="0" t="n">
        <f aca="false">VLOOKUP(A137,C$3:K$342,8,FALSE())</f>
        <v>42</v>
      </c>
    </row>
    <row r="138" customFormat="false" ht="15" hidden="false" customHeight="false" outlineLevel="0" collapsed="false">
      <c r="A138" s="0" t="s">
        <v>233</v>
      </c>
      <c r="B138" s="0" t="s">
        <v>30</v>
      </c>
      <c r="C138" s="0" t="s">
        <v>204</v>
      </c>
      <c r="D138" s="0" t="s">
        <v>33</v>
      </c>
      <c r="E138" s="0" t="n">
        <v>16</v>
      </c>
      <c r="F138" s="0" t="n">
        <v>382</v>
      </c>
      <c r="G138" s="0" t="n">
        <v>0.3631</v>
      </c>
      <c r="H138" s="0" t="n">
        <v>0</v>
      </c>
      <c r="I138" s="0" t="n">
        <v>0</v>
      </c>
      <c r="J138" s="0" t="n">
        <v>12</v>
      </c>
      <c r="K138" s="0" t="n">
        <v>0.0257</v>
      </c>
      <c r="N138" s="0" t="s">
        <v>233</v>
      </c>
      <c r="O138" s="0" t="str">
        <f aca="false">VLOOKUP(A138,C$3:K$342,2,FALSE())</f>
        <v>WR</v>
      </c>
      <c r="P138" s="0" t="n">
        <f aca="false">VLOOKUP(A138,C$3:K$342,3,FALSE())</f>
        <v>3</v>
      </c>
      <c r="Q138" s="0" t="n">
        <f aca="false">VLOOKUP(A138,C$3:K$342,4,FALSE())</f>
        <v>15</v>
      </c>
      <c r="R138" s="0" t="n">
        <f aca="false">VLOOKUP(A138,C$3:K$342,6,FALSE())</f>
        <v>0</v>
      </c>
      <c r="S138" s="0" t="n">
        <f aca="false">VLOOKUP(A138,C$3:K$342,8,FALSE())</f>
        <v>15</v>
      </c>
    </row>
    <row r="139" customFormat="false" ht="15" hidden="false" customHeight="false" outlineLevel="0" collapsed="false">
      <c r="A139" s="0" t="s">
        <v>235</v>
      </c>
      <c r="B139" s="0" t="s">
        <v>16</v>
      </c>
      <c r="C139" s="0" t="s">
        <v>533</v>
      </c>
      <c r="D139" s="0" t="s">
        <v>40</v>
      </c>
      <c r="E139" s="0" t="n">
        <v>3</v>
      </c>
      <c r="F139" s="0" t="n">
        <v>0</v>
      </c>
      <c r="G139" s="0" t="n">
        <v>0</v>
      </c>
      <c r="H139" s="0" t="n">
        <v>94</v>
      </c>
      <c r="I139" s="0" t="n">
        <v>0.0901</v>
      </c>
      <c r="J139" s="0" t="n">
        <v>29</v>
      </c>
      <c r="K139" s="0" t="n">
        <v>0.0665</v>
      </c>
      <c r="N139" s="0" t="s">
        <v>235</v>
      </c>
      <c r="T139" s="13"/>
      <c r="U139" s="13"/>
      <c r="V139" s="13"/>
      <c r="W139" s="13"/>
      <c r="X139" s="13"/>
      <c r="Y139" s="13"/>
      <c r="Z139" s="13"/>
      <c r="AA139" s="13"/>
    </row>
    <row r="140" customFormat="false" ht="15" hidden="false" customHeight="false" outlineLevel="0" collapsed="false">
      <c r="A140" s="0" t="s">
        <v>237</v>
      </c>
      <c r="B140" s="0" t="s">
        <v>102</v>
      </c>
      <c r="C140" s="0" t="s">
        <v>533</v>
      </c>
      <c r="D140" s="0" t="s">
        <v>40</v>
      </c>
      <c r="E140" s="0" t="n">
        <v>8</v>
      </c>
      <c r="F140" s="0" t="n">
        <v>0</v>
      </c>
      <c r="G140" s="0" t="n">
        <v>0</v>
      </c>
      <c r="H140" s="0" t="n">
        <v>133</v>
      </c>
      <c r="I140" s="0" t="n">
        <v>0.12</v>
      </c>
      <c r="J140" s="0" t="n">
        <v>66</v>
      </c>
      <c r="K140" s="0" t="n">
        <v>0.1514</v>
      </c>
      <c r="N140" s="11" t="s">
        <v>237</v>
      </c>
      <c r="O140" s="12" t="str">
        <f aca="false">VLOOKUP(A140,C$3:K$342,2,FALSE())</f>
        <v>CB</v>
      </c>
      <c r="P140" s="12" t="n">
        <v>2</v>
      </c>
      <c r="Q140" s="12" t="n">
        <f aca="false">VLOOKUP(A140,C$3:K$342,4,FALSE())</f>
        <v>0</v>
      </c>
      <c r="R140" s="12" t="n">
        <f aca="false">VLOOKUP(A140,C$3:K$342,6,FALSE())</f>
        <v>0</v>
      </c>
      <c r="S140" s="12" t="n">
        <f aca="false">6+22</f>
        <v>28</v>
      </c>
      <c r="T140" s="13" t="s">
        <v>40</v>
      </c>
      <c r="U140" s="13" t="n">
        <v>1</v>
      </c>
      <c r="V140" s="13" t="n">
        <v>0</v>
      </c>
      <c r="W140" s="13" t="n">
        <v>0</v>
      </c>
      <c r="X140" s="13" t="n">
        <v>0</v>
      </c>
      <c r="Y140" s="13" t="n">
        <v>0</v>
      </c>
      <c r="Z140" s="13" t="n">
        <v>22</v>
      </c>
      <c r="AA140" s="13" t="n">
        <v>0.0469</v>
      </c>
    </row>
    <row r="141" customFormat="false" ht="15" hidden="false" customHeight="false" outlineLevel="0" collapsed="false">
      <c r="A141" s="0" t="s">
        <v>239</v>
      </c>
      <c r="B141" s="0" t="s">
        <v>25</v>
      </c>
      <c r="C141" s="0" t="s">
        <v>209</v>
      </c>
      <c r="D141" s="0" t="s">
        <v>40</v>
      </c>
      <c r="E141" s="0" t="n">
        <v>14</v>
      </c>
      <c r="F141" s="0" t="n">
        <v>0</v>
      </c>
      <c r="G141" s="0" t="n">
        <v>0</v>
      </c>
      <c r="H141" s="0" t="n">
        <v>46</v>
      </c>
      <c r="I141" s="0" t="n">
        <v>0.0425</v>
      </c>
      <c r="J141" s="0" t="n">
        <v>191</v>
      </c>
      <c r="K141" s="0" t="n">
        <v>0.4302</v>
      </c>
      <c r="N141" s="0" t="s">
        <v>239</v>
      </c>
      <c r="O141" s="0" t="str">
        <f aca="false">VLOOKUP(A141,C$3:K$342,2,FALSE())</f>
        <v>LB</v>
      </c>
      <c r="P141" s="0" t="n">
        <f aca="false">VLOOKUP(A141,C$3:K$342,3,FALSE())</f>
        <v>11</v>
      </c>
      <c r="Q141" s="0" t="n">
        <f aca="false">VLOOKUP(A141,C$3:K$342,4,FALSE())</f>
        <v>0</v>
      </c>
      <c r="R141" s="0" t="n">
        <f aca="false">VLOOKUP(A141,C$3:K$342,6,FALSE())</f>
        <v>177</v>
      </c>
      <c r="S141" s="0" t="n">
        <f aca="false">VLOOKUP(A141,C$3:K$342,8,FALSE())</f>
        <v>77</v>
      </c>
    </row>
    <row r="142" customFormat="false" ht="15" hidden="false" customHeight="false" outlineLevel="0" collapsed="false">
      <c r="A142" s="0" t="s">
        <v>240</v>
      </c>
      <c r="B142" s="0" t="s">
        <v>65</v>
      </c>
      <c r="C142" s="0" t="s">
        <v>210</v>
      </c>
      <c r="D142" s="0" t="s">
        <v>13</v>
      </c>
      <c r="E142" s="0" t="n">
        <v>14</v>
      </c>
      <c r="F142" s="0" t="n">
        <v>372</v>
      </c>
      <c r="G142" s="0" t="n">
        <v>0.3419</v>
      </c>
      <c r="H142" s="0" t="n">
        <v>0</v>
      </c>
      <c r="I142" s="0" t="n">
        <v>0</v>
      </c>
      <c r="J142" s="0" t="n">
        <v>45</v>
      </c>
      <c r="K142" s="0" t="n">
        <v>0.0966</v>
      </c>
      <c r="N142" s="0" t="s">
        <v>240</v>
      </c>
      <c r="O142" s="0" t="str">
        <f aca="false">VLOOKUP(A142,C$3:K$342,2,FALSE())</f>
        <v>LB</v>
      </c>
      <c r="P142" s="0" t="n">
        <f aca="false">VLOOKUP(A142,C$3:K$342,3,FALSE())</f>
        <v>6</v>
      </c>
      <c r="Q142" s="0" t="n">
        <f aca="false">VLOOKUP(A142,C$3:K$342,4,FALSE())</f>
        <v>0</v>
      </c>
      <c r="R142" s="0" t="n">
        <f aca="false">VLOOKUP(A142,C$3:K$342,6,FALSE())</f>
        <v>10</v>
      </c>
      <c r="S142" s="0" t="n">
        <f aca="false">VLOOKUP(A142,C$3:K$342,8,FALSE())</f>
        <v>76</v>
      </c>
    </row>
    <row r="143" customFormat="false" ht="15" hidden="false" customHeight="false" outlineLevel="0" collapsed="false">
      <c r="A143" s="0" t="s">
        <v>242</v>
      </c>
      <c r="B143" s="0" t="s">
        <v>30</v>
      </c>
      <c r="C143" s="0" t="s">
        <v>212</v>
      </c>
      <c r="D143" s="0" t="s">
        <v>504</v>
      </c>
      <c r="E143" s="0" t="n">
        <v>14</v>
      </c>
      <c r="F143" s="0" t="n">
        <v>987</v>
      </c>
      <c r="G143" s="0" t="n">
        <v>0.8538</v>
      </c>
      <c r="H143" s="0" t="n">
        <v>0</v>
      </c>
      <c r="I143" s="0" t="n">
        <v>0</v>
      </c>
      <c r="J143" s="0" t="n">
        <v>72</v>
      </c>
      <c r="K143" s="0" t="n">
        <v>0.1491</v>
      </c>
      <c r="N143" s="0" t="s">
        <v>242</v>
      </c>
    </row>
    <row r="144" customFormat="false" ht="15" hidden="false" customHeight="false" outlineLevel="0" collapsed="false">
      <c r="A144" s="0" t="s">
        <v>244</v>
      </c>
      <c r="B144" s="0" t="s">
        <v>33</v>
      </c>
      <c r="C144" s="0" t="s">
        <v>213</v>
      </c>
      <c r="D144" s="0" t="s">
        <v>497</v>
      </c>
      <c r="E144" s="0" t="n">
        <v>3</v>
      </c>
      <c r="F144" s="0" t="n">
        <v>0</v>
      </c>
      <c r="G144" s="0" t="n">
        <v>0</v>
      </c>
      <c r="H144" s="0" t="n">
        <v>117</v>
      </c>
      <c r="I144" s="0" t="n">
        <v>0.113</v>
      </c>
      <c r="J144" s="0" t="n">
        <v>30</v>
      </c>
      <c r="K144" s="0" t="n">
        <v>0.0645</v>
      </c>
      <c r="N144" s="0" t="s">
        <v>244</v>
      </c>
      <c r="O144" s="0" t="str">
        <f aca="false">VLOOKUP(A144,C$3:K$342,2,FALSE())</f>
        <v>RB</v>
      </c>
      <c r="P144" s="0" t="n">
        <f aca="false">VLOOKUP(A144,C$3:K$342,3,FALSE())</f>
        <v>16</v>
      </c>
      <c r="Q144" s="0" t="n">
        <f aca="false">VLOOKUP(A144,C$3:K$342,4,FALSE())</f>
        <v>501</v>
      </c>
      <c r="R144" s="0" t="n">
        <f aca="false">VLOOKUP(A144,C$3:K$342,6,FALSE())</f>
        <v>0</v>
      </c>
      <c r="S144" s="0" t="n">
        <f aca="false">VLOOKUP(A144,C$3:K$342,8,FALSE())</f>
        <v>4</v>
      </c>
    </row>
    <row r="145" customFormat="false" ht="15" hidden="false" customHeight="false" outlineLevel="0" collapsed="false">
      <c r="A145" s="0" t="s">
        <v>245</v>
      </c>
      <c r="B145" s="0" t="s">
        <v>33</v>
      </c>
      <c r="C145" s="0" t="s">
        <v>215</v>
      </c>
      <c r="D145" s="0" t="s">
        <v>497</v>
      </c>
      <c r="E145" s="0" t="n">
        <v>4</v>
      </c>
      <c r="F145" s="0" t="n">
        <v>0</v>
      </c>
      <c r="G145" s="0" t="n">
        <v>0</v>
      </c>
      <c r="H145" s="0" t="n">
        <v>143</v>
      </c>
      <c r="I145" s="0" t="n">
        <v>0.1268</v>
      </c>
      <c r="J145" s="0" t="n">
        <v>6</v>
      </c>
      <c r="K145" s="0" t="n">
        <v>0.013</v>
      </c>
      <c r="N145" s="0" t="s">
        <v>245</v>
      </c>
      <c r="O145" s="0" t="str">
        <f aca="false">VLOOKUP(A145,C$3:K$342,2,FALSE())</f>
        <v>RB</v>
      </c>
      <c r="P145" s="0" t="n">
        <f aca="false">VLOOKUP(A145,C$3:K$342,3,FALSE())</f>
        <v>11</v>
      </c>
      <c r="Q145" s="0" t="n">
        <f aca="false">VLOOKUP(A145,C$3:K$342,4,FALSE())</f>
        <v>331</v>
      </c>
      <c r="R145" s="0" t="n">
        <f aca="false">VLOOKUP(A145,C$3:K$342,6,FALSE())</f>
        <v>0</v>
      </c>
      <c r="S145" s="0" t="n">
        <f aca="false">VLOOKUP(A145,C$3:K$342,8,FALSE())</f>
        <v>18</v>
      </c>
    </row>
    <row r="146" customFormat="false" ht="15" hidden="false" customHeight="false" outlineLevel="0" collapsed="false">
      <c r="A146" s="0" t="s">
        <v>247</v>
      </c>
      <c r="B146" s="0" t="s">
        <v>33</v>
      </c>
      <c r="C146" s="0" t="s">
        <v>534</v>
      </c>
      <c r="D146" s="0" t="s">
        <v>497</v>
      </c>
      <c r="E146" s="0" t="n">
        <v>3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56</v>
      </c>
      <c r="K146" s="0" t="n">
        <v>0.1202</v>
      </c>
      <c r="N146" s="0" t="s">
        <v>247</v>
      </c>
    </row>
    <row r="147" customFormat="false" ht="15" hidden="false" customHeight="false" outlineLevel="0" collapsed="false">
      <c r="A147" s="0" t="s">
        <v>248</v>
      </c>
      <c r="B147" s="0" t="s">
        <v>27</v>
      </c>
      <c r="C147" s="0" t="s">
        <v>534</v>
      </c>
      <c r="D147" s="0" t="s">
        <v>497</v>
      </c>
      <c r="E147" s="0" t="n">
        <v>3</v>
      </c>
      <c r="F147" s="0" t="n">
        <v>0</v>
      </c>
      <c r="G147" s="0" t="n">
        <v>0</v>
      </c>
      <c r="H147" s="0" t="n">
        <v>0</v>
      </c>
      <c r="I147" s="0" t="n">
        <v>0</v>
      </c>
      <c r="J147" s="0" t="n">
        <v>47</v>
      </c>
      <c r="K147" s="0" t="n">
        <v>0.1011</v>
      </c>
      <c r="N147" s="0" t="s">
        <v>248</v>
      </c>
      <c r="O147" s="0" t="str">
        <f aca="false">VLOOKUP(A147,C$3:K$342,2,FALSE())</f>
        <v>FS</v>
      </c>
      <c r="P147" s="0" t="n">
        <f aca="false">VLOOKUP(A147,C$3:K$342,3,FALSE())</f>
        <v>8</v>
      </c>
      <c r="Q147" s="0" t="n">
        <f aca="false">VLOOKUP(A147,C$3:K$342,4,FALSE())</f>
        <v>0</v>
      </c>
      <c r="R147" s="0" t="n">
        <f aca="false">VLOOKUP(A147,C$3:K$342,6,FALSE())</f>
        <v>242</v>
      </c>
      <c r="S147" s="0" t="n">
        <f aca="false">VLOOKUP(A147,C$3:K$342,8,FALSE())</f>
        <v>69</v>
      </c>
    </row>
    <row r="148" customFormat="false" ht="15" hidden="false" customHeight="false" outlineLevel="0" collapsed="false">
      <c r="A148" s="0" t="s">
        <v>250</v>
      </c>
      <c r="B148" s="0" t="s">
        <v>16</v>
      </c>
      <c r="C148" s="0" t="s">
        <v>216</v>
      </c>
      <c r="D148" s="0" t="s">
        <v>511</v>
      </c>
      <c r="E148" s="0" t="n">
        <v>15</v>
      </c>
      <c r="F148" s="0" t="n">
        <v>944</v>
      </c>
      <c r="G148" s="0" t="n">
        <v>0.8733</v>
      </c>
      <c r="H148" s="0" t="n">
        <v>0</v>
      </c>
      <c r="I148" s="0" t="n">
        <v>0</v>
      </c>
      <c r="J148" s="0" t="n">
        <v>65</v>
      </c>
      <c r="K148" s="0" t="n">
        <v>0.1438</v>
      </c>
      <c r="N148" s="0" t="s">
        <v>250</v>
      </c>
      <c r="O148" s="0" t="str">
        <f aca="false">VLOOKUP(A148,C$3:K$342,2,FALSE())</f>
        <v>QB</v>
      </c>
      <c r="P148" s="0" t="n">
        <f aca="false">VLOOKUP(A148,C$3:K$342,3,FALSE())</f>
        <v>6</v>
      </c>
      <c r="Q148" s="0" t="n">
        <f aca="false">VLOOKUP(A148,C$3:K$342,4,FALSE())</f>
        <v>69</v>
      </c>
      <c r="R148" s="0" t="n">
        <f aca="false">VLOOKUP(A148,C$3:K$342,6,FALSE())</f>
        <v>0</v>
      </c>
      <c r="S148" s="0" t="n">
        <f aca="false">VLOOKUP(A148,C$3:K$342,8,FALSE())</f>
        <v>0</v>
      </c>
    </row>
    <row r="149" customFormat="false" ht="15" hidden="false" customHeight="false" outlineLevel="0" collapsed="false">
      <c r="A149" s="0" t="s">
        <v>252</v>
      </c>
      <c r="B149" s="0" t="s">
        <v>13</v>
      </c>
      <c r="C149" s="0" t="s">
        <v>219</v>
      </c>
      <c r="D149" s="0" t="s">
        <v>30</v>
      </c>
      <c r="E149" s="0" t="n">
        <v>6</v>
      </c>
      <c r="F149" s="0" t="n">
        <v>1</v>
      </c>
      <c r="G149" s="0" t="n">
        <v>0.0009</v>
      </c>
      <c r="H149" s="0" t="n">
        <v>0</v>
      </c>
      <c r="I149" s="0" t="n">
        <v>0</v>
      </c>
      <c r="J149" s="0" t="n">
        <v>36</v>
      </c>
      <c r="K149" s="0" t="n">
        <v>0.0811</v>
      </c>
      <c r="N149" s="0" t="s">
        <v>252</v>
      </c>
    </row>
    <row r="150" customFormat="false" ht="15" hidden="false" customHeight="false" outlineLevel="0" collapsed="false">
      <c r="A150" s="0" t="s">
        <v>254</v>
      </c>
      <c r="B150" s="0" t="s">
        <v>56</v>
      </c>
      <c r="C150" s="0" t="s">
        <v>219</v>
      </c>
      <c r="D150" s="0" t="s">
        <v>30</v>
      </c>
      <c r="E150" s="0" t="n">
        <v>3</v>
      </c>
      <c r="F150" s="0" t="n">
        <v>6</v>
      </c>
      <c r="G150" s="0" t="n">
        <v>0.0055</v>
      </c>
      <c r="H150" s="0" t="n">
        <v>0</v>
      </c>
      <c r="I150" s="0" t="n">
        <v>0</v>
      </c>
      <c r="J150" s="0" t="n">
        <v>14</v>
      </c>
      <c r="K150" s="0" t="n">
        <v>0.03</v>
      </c>
      <c r="N150" s="0" t="s">
        <v>254</v>
      </c>
      <c r="O150" s="0" t="str">
        <f aca="false">VLOOKUP(A150,C$3:K$342,2,FALSE())</f>
        <v>G</v>
      </c>
      <c r="P150" s="0" t="n">
        <f aca="false">VLOOKUP(A150,C$3:K$342,3,FALSE())</f>
        <v>16</v>
      </c>
      <c r="Q150" s="0" t="n">
        <f aca="false">VLOOKUP(A150,C$3:K$342,4,FALSE())</f>
        <v>1052</v>
      </c>
      <c r="R150" s="0" t="n">
        <f aca="false">VLOOKUP(A150,C$3:K$342,6,FALSE())</f>
        <v>0</v>
      </c>
      <c r="S150" s="0" t="n">
        <f aca="false">VLOOKUP(A150,C$3:K$342,8,FALSE())</f>
        <v>65</v>
      </c>
    </row>
    <row r="151" customFormat="false" ht="15" hidden="false" customHeight="false" outlineLevel="0" collapsed="false">
      <c r="A151" s="0" t="s">
        <v>256</v>
      </c>
      <c r="B151" s="0" t="s">
        <v>30</v>
      </c>
      <c r="C151" s="0" t="s">
        <v>535</v>
      </c>
      <c r="D151" s="0" t="s">
        <v>40</v>
      </c>
      <c r="E151" s="0" t="n">
        <v>5</v>
      </c>
      <c r="F151" s="0" t="n">
        <v>0</v>
      </c>
      <c r="G151" s="0" t="n">
        <v>0</v>
      </c>
      <c r="H151" s="0" t="n">
        <v>6</v>
      </c>
      <c r="I151" s="0" t="n">
        <v>0.0057</v>
      </c>
      <c r="J151" s="0" t="n">
        <v>59</v>
      </c>
      <c r="K151" s="0" t="n">
        <v>0.1222</v>
      </c>
      <c r="N151" s="0" t="s">
        <v>256</v>
      </c>
      <c r="O151" s="0" t="str">
        <f aca="false">VLOOKUP(A151,C$3:K$342,2,FALSE())</f>
        <v>WR</v>
      </c>
      <c r="P151" s="0" t="n">
        <f aca="false">VLOOKUP(A151,C$3:K$342,3,FALSE())</f>
        <v>16</v>
      </c>
      <c r="Q151" s="0" t="n">
        <f aca="false">VLOOKUP(A151,C$3:K$342,4,FALSE())</f>
        <v>657</v>
      </c>
      <c r="R151" s="0" t="n">
        <f aca="false">VLOOKUP(A151,C$3:K$342,6,FALSE())</f>
        <v>0</v>
      </c>
      <c r="S151" s="0" t="n">
        <f aca="false">VLOOKUP(A151,C$3:K$342,8,FALSE())</f>
        <v>0</v>
      </c>
    </row>
    <row r="152" customFormat="false" ht="15" hidden="false" customHeight="false" outlineLevel="0" collapsed="false">
      <c r="A152" s="0" t="s">
        <v>258</v>
      </c>
      <c r="B152" s="0" t="s">
        <v>91</v>
      </c>
      <c r="C152" s="0" t="s">
        <v>535</v>
      </c>
      <c r="D152" s="0" t="s">
        <v>536</v>
      </c>
      <c r="F152" s="0" t="n">
        <v>0</v>
      </c>
      <c r="G152" s="0" t="n">
        <v>0</v>
      </c>
      <c r="H152" s="0" t="n">
        <v>0</v>
      </c>
      <c r="I152" s="0" t="n">
        <v>0</v>
      </c>
      <c r="J152" s="0" t="n">
        <v>9</v>
      </c>
      <c r="K152" s="0" t="n">
        <v>0.019</v>
      </c>
      <c r="N152" s="0" t="s">
        <v>258</v>
      </c>
      <c r="O152" s="0" t="str">
        <f aca="false">VLOOKUP(A152,C$3:K$342,2,FALSE())</f>
        <v>G</v>
      </c>
      <c r="P152" s="0" t="n">
        <f aca="false">VLOOKUP(A152,C$3:K$342,3,FALSE())</f>
        <v>11</v>
      </c>
      <c r="Q152" s="0" t="n">
        <f aca="false">VLOOKUP(A152,C$3:K$342,4,FALSE())</f>
        <v>223</v>
      </c>
      <c r="R152" s="0" t="n">
        <f aca="false">VLOOKUP(A152,C$3:K$342,6,FALSE())</f>
        <v>0</v>
      </c>
      <c r="S152" s="0" t="n">
        <f aca="false">VLOOKUP(A152,C$3:K$342,8,FALSE())</f>
        <v>53</v>
      </c>
    </row>
    <row r="153" customFormat="false" ht="15" hidden="false" customHeight="false" outlineLevel="0" collapsed="false">
      <c r="A153" s="0" t="s">
        <v>259</v>
      </c>
      <c r="B153" s="0" t="s">
        <v>16</v>
      </c>
      <c r="C153" s="0" t="s">
        <v>537</v>
      </c>
      <c r="D153" s="0" t="s">
        <v>27</v>
      </c>
      <c r="E153" s="0" t="n">
        <v>6</v>
      </c>
      <c r="F153" s="0" t="n">
        <v>0</v>
      </c>
      <c r="G153" s="0" t="n">
        <v>0</v>
      </c>
      <c r="H153" s="0" t="n">
        <v>109</v>
      </c>
      <c r="I153" s="0" t="n">
        <v>0.1018</v>
      </c>
      <c r="J153" s="0" t="n">
        <v>96</v>
      </c>
      <c r="K153" s="0" t="n">
        <v>0.2162</v>
      </c>
      <c r="N153" s="0" t="s">
        <v>259</v>
      </c>
      <c r="O153" s="0" t="str">
        <f aca="false">VLOOKUP(A153,C$3:K$342,2,FALSE())</f>
        <v>QB</v>
      </c>
      <c r="P153" s="0" t="n">
        <f aca="false">VLOOKUP(A153,C$3:K$342,3,FALSE())</f>
        <v>5</v>
      </c>
      <c r="Q153" s="0" t="n">
        <f aca="false">VLOOKUP(A153,C$3:K$342,4,FALSE())</f>
        <v>76</v>
      </c>
      <c r="R153" s="0" t="n">
        <f aca="false">VLOOKUP(A153,C$3:K$342,6,FALSE())</f>
        <v>0</v>
      </c>
      <c r="S153" s="0" t="n">
        <f aca="false">VLOOKUP(A153,C$3:K$342,8,FALSE())</f>
        <v>0</v>
      </c>
    </row>
    <row r="154" customFormat="false" ht="15" hidden="false" customHeight="false" outlineLevel="0" collapsed="false">
      <c r="A154" s="0" t="s">
        <v>260</v>
      </c>
      <c r="B154" s="0" t="s">
        <v>91</v>
      </c>
      <c r="C154" s="0" t="s">
        <v>537</v>
      </c>
      <c r="D154" s="0" t="s">
        <v>27</v>
      </c>
      <c r="E154" s="0" t="n">
        <v>3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67</v>
      </c>
      <c r="K154" s="0" t="n">
        <v>0.1441</v>
      </c>
      <c r="N154" s="0" t="s">
        <v>260</v>
      </c>
    </row>
    <row r="155" customFormat="false" ht="15" hidden="false" customHeight="false" outlineLevel="0" collapsed="false">
      <c r="A155" s="0" t="s">
        <v>261</v>
      </c>
      <c r="B155" s="0" t="s">
        <v>25</v>
      </c>
      <c r="C155" s="0" t="s">
        <v>222</v>
      </c>
      <c r="D155" s="0" t="s">
        <v>504</v>
      </c>
      <c r="E155" s="0" t="n">
        <v>12</v>
      </c>
      <c r="F155" s="0" t="n">
        <v>672</v>
      </c>
      <c r="G155" s="0" t="n">
        <v>0.6216</v>
      </c>
      <c r="H155" s="0" t="n">
        <v>0</v>
      </c>
      <c r="I155" s="0" t="n">
        <v>0</v>
      </c>
      <c r="J155" s="0" t="n">
        <v>19</v>
      </c>
      <c r="K155" s="0" t="n">
        <v>0.042</v>
      </c>
      <c r="N155" s="0" t="s">
        <v>261</v>
      </c>
    </row>
    <row r="156" customFormat="false" ht="15" hidden="false" customHeight="false" outlineLevel="0" collapsed="false">
      <c r="A156" s="0" t="s">
        <v>263</v>
      </c>
      <c r="B156" s="0" t="s">
        <v>102</v>
      </c>
      <c r="C156" s="0" t="s">
        <v>223</v>
      </c>
      <c r="D156" s="0" t="s">
        <v>33</v>
      </c>
      <c r="E156" s="0" t="n">
        <v>3</v>
      </c>
      <c r="F156" s="0" t="n">
        <v>31</v>
      </c>
      <c r="G156" s="0" t="n">
        <v>0.0274</v>
      </c>
      <c r="H156" s="0" t="n">
        <v>0</v>
      </c>
      <c r="I156" s="0" t="n">
        <v>0</v>
      </c>
      <c r="J156" s="0" t="n">
        <v>0</v>
      </c>
      <c r="K156" s="0" t="n">
        <v>0</v>
      </c>
      <c r="N156" s="0" t="s">
        <v>263</v>
      </c>
      <c r="O156" s="0" t="str">
        <f aca="false">VLOOKUP(A156,C$3:K$342,2,FALSE())</f>
        <v>FS</v>
      </c>
      <c r="P156" s="0" t="n">
        <f aca="false">VLOOKUP(A156,C$3:K$342,3,FALSE())</f>
        <v>7</v>
      </c>
      <c r="Q156" s="0" t="n">
        <f aca="false">VLOOKUP(A156,C$3:K$342,4,FALSE())</f>
        <v>0</v>
      </c>
      <c r="R156" s="0" t="n">
        <f aca="false">VLOOKUP(A156,C$3:K$342,6,FALSE())</f>
        <v>13</v>
      </c>
      <c r="S156" s="0" t="n">
        <f aca="false">VLOOKUP(A156,C$3:K$342,8,FALSE())</f>
        <v>63</v>
      </c>
    </row>
    <row r="157" customFormat="false" ht="15" hidden="false" customHeight="false" outlineLevel="0" collapsed="false">
      <c r="A157" s="0" t="s">
        <v>264</v>
      </c>
      <c r="B157" s="0" t="s">
        <v>25</v>
      </c>
      <c r="C157" s="0" t="s">
        <v>538</v>
      </c>
      <c r="D157" s="0" t="s">
        <v>511</v>
      </c>
      <c r="E157" s="0" t="n">
        <v>4</v>
      </c>
      <c r="F157" s="0" t="n">
        <v>16</v>
      </c>
      <c r="G157" s="0" t="n">
        <v>0.0138</v>
      </c>
      <c r="H157" s="0" t="n">
        <v>0</v>
      </c>
      <c r="I157" s="0" t="n">
        <v>0</v>
      </c>
      <c r="J157" s="0" t="n">
        <v>25</v>
      </c>
      <c r="K157" s="0" t="n">
        <v>0.0518</v>
      </c>
      <c r="N157" s="0" t="s">
        <v>264</v>
      </c>
      <c r="O157" s="0" t="str">
        <f aca="false">VLOOKUP(A157,C$3:K$342,2,FALSE())</f>
        <v>LB</v>
      </c>
      <c r="P157" s="0" t="n">
        <f aca="false">VLOOKUP(A157,C$3:K$342,3,FALSE())</f>
        <v>16</v>
      </c>
      <c r="Q157" s="0" t="n">
        <f aca="false">VLOOKUP(A157,C$3:K$342,4,FALSE())</f>
        <v>0</v>
      </c>
      <c r="R157" s="0" t="n">
        <f aca="false">VLOOKUP(A157,C$3:K$342,6,FALSE())</f>
        <v>392</v>
      </c>
      <c r="S157" s="0" t="n">
        <f aca="false">VLOOKUP(A157,C$3:K$342,8,FALSE())</f>
        <v>75</v>
      </c>
    </row>
    <row r="158" customFormat="false" ht="15" hidden="false" customHeight="false" outlineLevel="0" collapsed="false">
      <c r="A158" s="0" t="s">
        <v>266</v>
      </c>
      <c r="B158" s="0" t="s">
        <v>138</v>
      </c>
      <c r="C158" s="0" t="s">
        <v>538</v>
      </c>
      <c r="D158" s="0" t="s">
        <v>511</v>
      </c>
      <c r="E158" s="0" t="n">
        <v>3</v>
      </c>
      <c r="F158" s="0" t="n">
        <v>194</v>
      </c>
      <c r="G158" s="0" t="n">
        <v>0.2006</v>
      </c>
      <c r="H158" s="0" t="n">
        <v>0</v>
      </c>
      <c r="I158" s="0" t="n">
        <v>0</v>
      </c>
      <c r="J158" s="0" t="n">
        <v>0</v>
      </c>
      <c r="K158" s="0" t="n">
        <v>0</v>
      </c>
      <c r="N158" s="0" t="s">
        <v>266</v>
      </c>
      <c r="O158" s="0" t="str">
        <f aca="false">VLOOKUP(A158,C$3:K$342,2,FALSE())</f>
        <v>C</v>
      </c>
      <c r="P158" s="0" t="n">
        <f aca="false">VLOOKUP(A158,C$3:K$342,3,FALSE())</f>
        <v>15</v>
      </c>
      <c r="Q158" s="0" t="n">
        <f aca="false">VLOOKUP(A158,C$3:K$342,4,FALSE())</f>
        <v>693</v>
      </c>
      <c r="R158" s="0" t="n">
        <f aca="false">VLOOKUP(A158,C$3:K$342,6,FALSE())</f>
        <v>0</v>
      </c>
      <c r="S158" s="0" t="n">
        <f aca="false">VLOOKUP(A158,C$3:K$342,8,FALSE())</f>
        <v>31</v>
      </c>
    </row>
    <row r="159" customFormat="false" ht="15" hidden="false" customHeight="false" outlineLevel="0" collapsed="false">
      <c r="A159" s="0" t="s">
        <v>267</v>
      </c>
      <c r="B159" s="0" t="s">
        <v>16</v>
      </c>
      <c r="C159" s="0" t="s">
        <v>226</v>
      </c>
      <c r="D159" s="0" t="s">
        <v>30</v>
      </c>
      <c r="E159" s="0" t="n">
        <v>16</v>
      </c>
      <c r="F159" s="0" t="n">
        <v>683</v>
      </c>
      <c r="G159" s="0" t="n">
        <v>0.6237</v>
      </c>
      <c r="H159" s="0" t="n">
        <v>0</v>
      </c>
      <c r="I159" s="0" t="n">
        <v>0</v>
      </c>
      <c r="J159" s="0" t="n">
        <v>165</v>
      </c>
      <c r="K159" s="0" t="n">
        <v>0.365</v>
      </c>
      <c r="N159" s="0" t="s">
        <v>267</v>
      </c>
    </row>
    <row r="160" customFormat="false" ht="15" hidden="false" customHeight="false" outlineLevel="0" collapsed="false">
      <c r="A160" s="0" t="s">
        <v>268</v>
      </c>
      <c r="B160" s="0" t="s">
        <v>30</v>
      </c>
      <c r="C160" s="0" t="s">
        <v>539</v>
      </c>
      <c r="D160" s="0" t="s">
        <v>30</v>
      </c>
      <c r="E160" s="0" t="n">
        <v>11</v>
      </c>
      <c r="F160" s="0" t="n">
        <v>409</v>
      </c>
      <c r="G160" s="0" t="n">
        <v>0.3701</v>
      </c>
      <c r="H160" s="0" t="n">
        <v>0</v>
      </c>
      <c r="I160" s="0" t="n">
        <v>0</v>
      </c>
      <c r="J160" s="0" t="n">
        <v>0</v>
      </c>
      <c r="K160" s="0" t="n">
        <v>0</v>
      </c>
      <c r="N160" s="0" t="s">
        <v>268</v>
      </c>
      <c r="O160" s="0" t="str">
        <f aca="false">VLOOKUP(A160,C$3:K$342,2,FALSE())</f>
        <v>WR</v>
      </c>
      <c r="P160" s="0" t="n">
        <f aca="false">VLOOKUP(A160,C$3:K$342,3,FALSE())</f>
        <v>16</v>
      </c>
      <c r="Q160" s="0" t="n">
        <f aca="false">VLOOKUP(A160,C$3:K$342,4,FALSE())</f>
        <v>765</v>
      </c>
      <c r="R160" s="0" t="n">
        <f aca="false">VLOOKUP(A160,C$3:K$342,6,FALSE())</f>
        <v>0</v>
      </c>
      <c r="S160" s="0" t="n">
        <f aca="false">VLOOKUP(A160,C$3:K$342,8,FALSE())</f>
        <v>5</v>
      </c>
    </row>
    <row r="161" customFormat="false" ht="15" hidden="false" customHeight="false" outlineLevel="0" collapsed="false">
      <c r="A161" s="0" t="s">
        <v>269</v>
      </c>
      <c r="B161" s="0" t="s">
        <v>13</v>
      </c>
      <c r="C161" s="0" t="s">
        <v>539</v>
      </c>
      <c r="D161" s="0" t="s">
        <v>30</v>
      </c>
      <c r="E161" s="0" t="n">
        <v>5</v>
      </c>
      <c r="F161" s="0" t="n">
        <v>145</v>
      </c>
      <c r="G161" s="0" t="n">
        <v>0.144</v>
      </c>
      <c r="H161" s="0" t="n">
        <v>0</v>
      </c>
      <c r="I161" s="0" t="n">
        <v>0</v>
      </c>
      <c r="J161" s="0" t="n">
        <v>5</v>
      </c>
      <c r="K161" s="0" t="n">
        <v>0.0114</v>
      </c>
      <c r="N161" s="0" t="s">
        <v>269</v>
      </c>
    </row>
    <row r="162" customFormat="false" ht="15" hidden="false" customHeight="false" outlineLevel="0" collapsed="false">
      <c r="A162" s="0" t="s">
        <v>270</v>
      </c>
      <c r="B162" s="0" t="s">
        <v>25</v>
      </c>
      <c r="C162" s="0" t="s">
        <v>227</v>
      </c>
      <c r="D162" s="0" t="s">
        <v>40</v>
      </c>
      <c r="E162" s="0" t="n">
        <v>6</v>
      </c>
      <c r="F162" s="0" t="n">
        <v>0</v>
      </c>
      <c r="G162" s="0" t="n">
        <v>0</v>
      </c>
      <c r="H162" s="0" t="n">
        <v>219</v>
      </c>
      <c r="I162" s="0" t="n">
        <v>0.2092</v>
      </c>
      <c r="J162" s="0" t="n">
        <v>26</v>
      </c>
      <c r="K162" s="0" t="n">
        <v>0.0582</v>
      </c>
      <c r="N162" s="0" t="s">
        <v>270</v>
      </c>
      <c r="O162" s="0" t="str">
        <f aca="false">VLOOKUP(A162,C$3:K$342,2,FALSE())</f>
        <v>LB</v>
      </c>
      <c r="P162" s="0" t="n">
        <f aca="false">VLOOKUP(A162,C$3:K$342,3,FALSE())</f>
        <v>13</v>
      </c>
      <c r="Q162" s="0" t="n">
        <f aca="false">VLOOKUP(A162,C$3:K$342,4,FALSE())</f>
        <v>0</v>
      </c>
      <c r="R162" s="0" t="n">
        <f aca="false">VLOOKUP(A162,C$3:K$342,6,FALSE())</f>
        <v>12</v>
      </c>
      <c r="S162" s="0" t="n">
        <f aca="false">VLOOKUP(A162,C$3:K$342,8,FALSE())</f>
        <v>232</v>
      </c>
    </row>
    <row r="163" customFormat="false" ht="15" hidden="false" customHeight="false" outlineLevel="0" collapsed="false">
      <c r="A163" s="0" t="s">
        <v>272</v>
      </c>
      <c r="B163" s="0" t="s">
        <v>25</v>
      </c>
      <c r="C163" s="0" t="s">
        <v>540</v>
      </c>
      <c r="D163" s="0" t="s">
        <v>497</v>
      </c>
      <c r="E163" s="0" t="n">
        <v>11</v>
      </c>
      <c r="F163" s="0" t="n">
        <v>0</v>
      </c>
      <c r="G163" s="0" t="n">
        <v>0</v>
      </c>
      <c r="H163" s="0" t="n">
        <v>7</v>
      </c>
      <c r="I163" s="0" t="n">
        <v>0.0068</v>
      </c>
      <c r="J163" s="0" t="n">
        <v>215</v>
      </c>
      <c r="K163" s="0" t="n">
        <v>0.4767</v>
      </c>
      <c r="N163" s="0" t="s">
        <v>272</v>
      </c>
    </row>
    <row r="164" customFormat="false" ht="15" hidden="false" customHeight="false" outlineLevel="0" collapsed="false">
      <c r="A164" s="0" t="s">
        <v>273</v>
      </c>
      <c r="B164" s="0" t="s">
        <v>30</v>
      </c>
      <c r="C164" s="0" t="s">
        <v>540</v>
      </c>
      <c r="D164" s="0" t="s">
        <v>497</v>
      </c>
      <c r="E164" s="0" t="n">
        <v>3</v>
      </c>
      <c r="F164" s="0" t="n">
        <v>0</v>
      </c>
      <c r="G164" s="0" t="n">
        <v>0</v>
      </c>
      <c r="H164" s="0" t="n">
        <v>29</v>
      </c>
      <c r="I164" s="0" t="n">
        <v>0.0262</v>
      </c>
      <c r="J164" s="0" t="n">
        <v>50</v>
      </c>
      <c r="K164" s="0" t="n">
        <v>0.1147</v>
      </c>
      <c r="N164" s="0" t="s">
        <v>273</v>
      </c>
      <c r="O164" s="0" t="str">
        <f aca="false">VLOOKUP(A164,C$3:K$342,2,FALSE())</f>
        <v>WR</v>
      </c>
      <c r="P164" s="0" t="n">
        <f aca="false">VLOOKUP(A164,C$3:K$342,3,FALSE())</f>
        <v>12</v>
      </c>
      <c r="Q164" s="0" t="n">
        <f aca="false">VLOOKUP(A164,C$3:K$342,4,FALSE())</f>
        <v>209</v>
      </c>
      <c r="R164" s="0" t="n">
        <f aca="false">VLOOKUP(A164,C$3:K$342,6,FALSE())</f>
        <v>0</v>
      </c>
      <c r="S164" s="0" t="n">
        <f aca="false">VLOOKUP(A164,C$3:K$342,8,FALSE())</f>
        <v>165</v>
      </c>
    </row>
    <row r="165" customFormat="false" ht="15" hidden="false" customHeight="false" outlineLevel="0" collapsed="false">
      <c r="A165" s="0" t="s">
        <v>274</v>
      </c>
      <c r="B165" s="0" t="s">
        <v>22</v>
      </c>
      <c r="C165" s="0" t="s">
        <v>230</v>
      </c>
      <c r="D165" s="0" t="s">
        <v>19</v>
      </c>
      <c r="E165" s="0" t="n">
        <v>8</v>
      </c>
      <c r="F165" s="0" t="n">
        <v>0</v>
      </c>
      <c r="G165" s="0" t="n">
        <v>0</v>
      </c>
      <c r="H165" s="0" t="n">
        <v>112</v>
      </c>
      <c r="I165" s="0" t="n">
        <v>0.1065</v>
      </c>
      <c r="J165" s="0" t="n">
        <v>31</v>
      </c>
      <c r="K165" s="0" t="n">
        <v>0.0655</v>
      </c>
      <c r="N165" s="0" t="s">
        <v>274</v>
      </c>
      <c r="O165" s="0" t="str">
        <f aca="false">VLOOKUP(A165,C$3:K$342,2,FALSE())</f>
        <v>DE</v>
      </c>
      <c r="P165" s="0" t="n">
        <f aca="false">VLOOKUP(A165,C$3:K$342,3,FALSE())</f>
        <v>5</v>
      </c>
      <c r="Q165" s="0" t="n">
        <f aca="false">VLOOKUP(A165,C$3:K$342,4,FALSE())</f>
        <v>0</v>
      </c>
      <c r="R165" s="0" t="n">
        <f aca="false">VLOOKUP(A165,C$3:K$342,6,FALSE())</f>
        <v>82</v>
      </c>
      <c r="S165" s="0" t="n">
        <f aca="false">VLOOKUP(A165,C$3:K$342,8,FALSE())</f>
        <v>15</v>
      </c>
    </row>
    <row r="166" customFormat="false" ht="15" hidden="false" customHeight="false" outlineLevel="0" collapsed="false">
      <c r="A166" s="0" t="s">
        <v>275</v>
      </c>
      <c r="B166" s="0" t="s">
        <v>30</v>
      </c>
      <c r="C166" s="0" t="s">
        <v>232</v>
      </c>
      <c r="D166" s="0" t="s">
        <v>40</v>
      </c>
      <c r="E166" s="0" t="n">
        <v>4</v>
      </c>
      <c r="F166" s="0" t="n">
        <v>0</v>
      </c>
      <c r="G166" s="0" t="n">
        <v>0</v>
      </c>
      <c r="H166" s="0" t="n">
        <v>30</v>
      </c>
      <c r="I166" s="0" t="n">
        <v>0.0258</v>
      </c>
      <c r="J166" s="0" t="n">
        <v>42</v>
      </c>
      <c r="K166" s="0" t="n">
        <v>0.0809</v>
      </c>
      <c r="N166" s="0" t="s">
        <v>275</v>
      </c>
    </row>
    <row r="167" customFormat="false" ht="15" hidden="false" customHeight="false" outlineLevel="0" collapsed="false">
      <c r="A167" s="0" t="s">
        <v>277</v>
      </c>
      <c r="B167" s="0" t="s">
        <v>56</v>
      </c>
      <c r="C167" s="0" t="s">
        <v>233</v>
      </c>
      <c r="D167" s="0" t="s">
        <v>30</v>
      </c>
      <c r="E167" s="0" t="n">
        <v>3</v>
      </c>
      <c r="F167" s="0" t="n">
        <v>15</v>
      </c>
      <c r="G167" s="0" t="n">
        <v>0.0143</v>
      </c>
      <c r="H167" s="0" t="n">
        <v>0</v>
      </c>
      <c r="I167" s="0" t="n">
        <v>0</v>
      </c>
      <c r="J167" s="0" t="n">
        <v>15</v>
      </c>
      <c r="K167" s="0" t="n">
        <v>0.0334</v>
      </c>
      <c r="N167" s="0" t="s">
        <v>277</v>
      </c>
      <c r="O167" s="0" t="str">
        <f aca="false">VLOOKUP(A167,C$3:K$342,2,FALSE())</f>
        <v>T</v>
      </c>
      <c r="P167" s="0" t="n">
        <f aca="false">VLOOKUP(A167,C$3:K$342,3,FALSE())</f>
        <v>16</v>
      </c>
      <c r="Q167" s="0" t="n">
        <f aca="false">VLOOKUP(A167,C$3:K$342,4,FALSE())</f>
        <v>1058</v>
      </c>
      <c r="R167" s="0" t="n">
        <f aca="false">VLOOKUP(A167,C$3:K$342,6,FALSE())</f>
        <v>0</v>
      </c>
      <c r="S167" s="0" t="n">
        <f aca="false">VLOOKUP(A167,C$3:K$342,8,FALSE())</f>
        <v>79</v>
      </c>
    </row>
    <row r="168" customFormat="false" ht="15" hidden="false" customHeight="false" outlineLevel="0" collapsed="false">
      <c r="A168" s="0" t="s">
        <v>278</v>
      </c>
      <c r="B168" s="0" t="s">
        <v>19</v>
      </c>
      <c r="C168" s="0" t="s">
        <v>237</v>
      </c>
      <c r="D168" s="0" t="s">
        <v>40</v>
      </c>
      <c r="E168" s="0" t="n">
        <v>1</v>
      </c>
      <c r="F168" s="0" t="n">
        <v>0</v>
      </c>
      <c r="G168" s="0" t="n">
        <v>0</v>
      </c>
      <c r="H168" s="0" t="n">
        <v>0</v>
      </c>
      <c r="I168" s="0" t="n">
        <v>0</v>
      </c>
      <c r="J168" s="0" t="n">
        <v>6</v>
      </c>
      <c r="K168" s="0" t="n">
        <v>0.0132</v>
      </c>
      <c r="N168" s="0" t="s">
        <v>278</v>
      </c>
      <c r="O168" s="0" t="str">
        <f aca="false">VLOOKUP(A168,C$3:K$342,2,FALSE())</f>
        <v>DT</v>
      </c>
      <c r="P168" s="0" t="n">
        <f aca="false">VLOOKUP(A168,C$3:K$342,3,FALSE())</f>
        <v>16</v>
      </c>
      <c r="Q168" s="0" t="n">
        <f aca="false">VLOOKUP(A168,C$3:K$342,4,FALSE())</f>
        <v>0</v>
      </c>
      <c r="R168" s="0" t="n">
        <f aca="false">VLOOKUP(A168,C$3:K$342,6,FALSE())</f>
        <v>622</v>
      </c>
      <c r="S168" s="0" t="n">
        <f aca="false">VLOOKUP(A168,C$3:K$342,8,FALSE())</f>
        <v>13</v>
      </c>
    </row>
    <row r="169" customFormat="false" ht="15" hidden="false" customHeight="false" outlineLevel="0" collapsed="false">
      <c r="A169" s="0" t="s">
        <v>279</v>
      </c>
      <c r="B169" s="0" t="s">
        <v>40</v>
      </c>
      <c r="C169" s="0" t="s">
        <v>237</v>
      </c>
      <c r="D169" s="0" t="s">
        <v>40</v>
      </c>
      <c r="E169" s="0" t="n">
        <v>1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22</v>
      </c>
      <c r="K169" s="0" t="n">
        <v>0.0469</v>
      </c>
      <c r="N169" s="0" t="s">
        <v>279</v>
      </c>
      <c r="O169" s="0" t="str">
        <f aca="false">VLOOKUP(A169,C$3:K$342,2,FALSE())</f>
        <v>CB</v>
      </c>
      <c r="P169" s="0" t="n">
        <f aca="false">VLOOKUP(A169,C$3:K$342,3,FALSE())</f>
        <v>14</v>
      </c>
      <c r="Q169" s="0" t="n">
        <f aca="false">VLOOKUP(A169,C$3:K$342,4,FALSE())</f>
        <v>0</v>
      </c>
      <c r="R169" s="0" t="n">
        <f aca="false">VLOOKUP(A169,C$3:K$342,6,FALSE())</f>
        <v>361</v>
      </c>
      <c r="S169" s="0" t="n">
        <f aca="false">VLOOKUP(A169,C$3:K$342,8,FALSE())</f>
        <v>49</v>
      </c>
    </row>
    <row r="170" customFormat="false" ht="15" hidden="false" customHeight="false" outlineLevel="0" collapsed="false">
      <c r="A170" s="0" t="s">
        <v>280</v>
      </c>
      <c r="B170" s="0" t="s">
        <v>33</v>
      </c>
      <c r="C170" s="0" t="s">
        <v>239</v>
      </c>
      <c r="D170" s="0" t="s">
        <v>497</v>
      </c>
      <c r="E170" s="0" t="n">
        <v>11</v>
      </c>
      <c r="F170" s="0" t="n">
        <v>0</v>
      </c>
      <c r="G170" s="0" t="n">
        <v>0</v>
      </c>
      <c r="H170" s="0" t="n">
        <v>177</v>
      </c>
      <c r="I170" s="0" t="n">
        <v>0.1691</v>
      </c>
      <c r="J170" s="0" t="n">
        <v>77</v>
      </c>
      <c r="K170" s="0" t="n">
        <v>0.1723</v>
      </c>
      <c r="N170" s="0" t="s">
        <v>280</v>
      </c>
    </row>
    <row r="171" customFormat="false" ht="15" hidden="false" customHeight="false" outlineLevel="0" collapsed="false">
      <c r="A171" s="0" t="s">
        <v>282</v>
      </c>
      <c r="B171" s="0" t="s">
        <v>91</v>
      </c>
      <c r="C171" s="0" t="s">
        <v>240</v>
      </c>
      <c r="D171" s="0" t="s">
        <v>497</v>
      </c>
      <c r="E171" s="0" t="n">
        <v>6</v>
      </c>
      <c r="F171" s="0" t="n">
        <v>0</v>
      </c>
      <c r="G171" s="0" t="n">
        <v>0</v>
      </c>
      <c r="H171" s="0" t="n">
        <v>10</v>
      </c>
      <c r="I171" s="0" t="n">
        <v>0.0089</v>
      </c>
      <c r="J171" s="0" t="n">
        <v>76</v>
      </c>
      <c r="K171" s="0" t="n">
        <v>0.1627</v>
      </c>
      <c r="N171" s="0" t="s">
        <v>282</v>
      </c>
    </row>
    <row r="172" customFormat="false" ht="15" hidden="false" customHeight="false" outlineLevel="0" collapsed="false">
      <c r="A172" s="0" t="s">
        <v>283</v>
      </c>
      <c r="B172" s="0" t="s">
        <v>19</v>
      </c>
      <c r="C172" s="0" t="s">
        <v>244</v>
      </c>
      <c r="D172" s="0" t="s">
        <v>33</v>
      </c>
      <c r="E172" s="0" t="n">
        <v>16</v>
      </c>
      <c r="F172" s="0" t="n">
        <v>501</v>
      </c>
      <c r="G172" s="0" t="n">
        <v>0.4709</v>
      </c>
      <c r="H172" s="0" t="n">
        <v>0</v>
      </c>
      <c r="I172" s="0" t="n">
        <v>0</v>
      </c>
      <c r="J172" s="0" t="n">
        <v>4</v>
      </c>
      <c r="K172" s="0" t="n">
        <v>0.0088</v>
      </c>
      <c r="N172" s="0" t="s">
        <v>283</v>
      </c>
    </row>
    <row r="173" customFormat="false" ht="15" hidden="false" customHeight="false" outlineLevel="0" collapsed="false">
      <c r="A173" s="0" t="s">
        <v>284</v>
      </c>
      <c r="B173" s="0" t="s">
        <v>33</v>
      </c>
      <c r="C173" s="0" t="s">
        <v>245</v>
      </c>
      <c r="D173" s="0" t="s">
        <v>33</v>
      </c>
      <c r="E173" s="0" t="n">
        <v>11</v>
      </c>
      <c r="F173" s="0" t="n">
        <v>331</v>
      </c>
      <c r="G173" s="0" t="n">
        <v>0.3232</v>
      </c>
      <c r="H173" s="0" t="n">
        <v>0</v>
      </c>
      <c r="I173" s="0" t="n">
        <v>0</v>
      </c>
      <c r="J173" s="0" t="n">
        <v>18</v>
      </c>
      <c r="K173" s="0" t="n">
        <v>0.0405</v>
      </c>
      <c r="N173" s="0" t="s">
        <v>284</v>
      </c>
    </row>
    <row r="174" customFormat="false" ht="15" hidden="false" customHeight="false" outlineLevel="0" collapsed="false">
      <c r="A174" s="0" t="s">
        <v>285</v>
      </c>
      <c r="B174" s="0" t="s">
        <v>22</v>
      </c>
      <c r="C174" s="0" t="s">
        <v>248</v>
      </c>
      <c r="D174" s="0" t="s">
        <v>102</v>
      </c>
      <c r="E174" s="0" t="n">
        <v>8</v>
      </c>
      <c r="F174" s="0" t="n">
        <v>0</v>
      </c>
      <c r="G174" s="0" t="n">
        <v>0</v>
      </c>
      <c r="H174" s="0" t="n">
        <v>242</v>
      </c>
      <c r="I174" s="0" t="n">
        <v>0.2311</v>
      </c>
      <c r="J174" s="0" t="n">
        <v>69</v>
      </c>
      <c r="K174" s="0" t="n">
        <v>0.1608</v>
      </c>
      <c r="N174" s="0" t="s">
        <v>285</v>
      </c>
      <c r="O174" s="0" t="str">
        <f aca="false">VLOOKUP(A174,C$3:K$342,2,FALSE())</f>
        <v>DE</v>
      </c>
      <c r="P174" s="0" t="n">
        <f aca="false">VLOOKUP(A174,C$3:K$342,3,FALSE())</f>
        <v>11</v>
      </c>
      <c r="Q174" s="0" t="n">
        <f aca="false">VLOOKUP(A174,C$3:K$342,4,FALSE())</f>
        <v>0</v>
      </c>
      <c r="R174" s="0" t="n">
        <f aca="false">VLOOKUP(A174,C$3:K$342,6,FALSE())</f>
        <v>182</v>
      </c>
      <c r="S174" s="0" t="n">
        <f aca="false">VLOOKUP(A174,C$3:K$342,8,FALSE())</f>
        <v>27</v>
      </c>
    </row>
    <row r="175" customFormat="false" ht="15" hidden="false" customHeight="false" outlineLevel="0" collapsed="false">
      <c r="A175" s="0" t="s">
        <v>286</v>
      </c>
      <c r="B175" s="0" t="s">
        <v>25</v>
      </c>
      <c r="C175" s="0" t="s">
        <v>250</v>
      </c>
      <c r="D175" s="0" t="s">
        <v>16</v>
      </c>
      <c r="E175" s="0" t="n">
        <v>6</v>
      </c>
      <c r="F175" s="0" t="n">
        <v>69</v>
      </c>
      <c r="G175" s="0" t="n">
        <v>0.061</v>
      </c>
      <c r="H175" s="0" t="n">
        <v>0</v>
      </c>
      <c r="I175" s="0" t="n">
        <v>0</v>
      </c>
      <c r="J175" s="0" t="n">
        <v>0</v>
      </c>
      <c r="K175" s="0" t="n">
        <v>0</v>
      </c>
      <c r="N175" s="0" t="s">
        <v>286</v>
      </c>
      <c r="O175" s="0" t="str">
        <f aca="false">VLOOKUP(A175,C$3:K$342,2,FALSE())</f>
        <v>LB</v>
      </c>
      <c r="P175" s="0" t="n">
        <f aca="false">VLOOKUP(A175,C$3:K$342,3,FALSE())</f>
        <v>16</v>
      </c>
      <c r="Q175" s="0" t="n">
        <f aca="false">VLOOKUP(A175,C$3:K$342,4,FALSE())</f>
        <v>0</v>
      </c>
      <c r="R175" s="0" t="n">
        <f aca="false">VLOOKUP(A175,C$3:K$342,6,FALSE())</f>
        <v>179</v>
      </c>
      <c r="S175" s="0" t="n">
        <f aca="false">VLOOKUP(A175,C$3:K$342,8,FALSE())</f>
        <v>372</v>
      </c>
    </row>
    <row r="176" customFormat="false" ht="15" hidden="false" customHeight="false" outlineLevel="0" collapsed="false">
      <c r="A176" s="0" t="s">
        <v>287</v>
      </c>
      <c r="B176" s="0" t="s">
        <v>40</v>
      </c>
      <c r="C176" s="0" t="s">
        <v>254</v>
      </c>
      <c r="D176" s="0" t="s">
        <v>504</v>
      </c>
      <c r="E176" s="0" t="n">
        <v>16</v>
      </c>
      <c r="F176" s="0" t="n">
        <v>1052</v>
      </c>
      <c r="G176" s="0" t="n">
        <v>1</v>
      </c>
      <c r="H176" s="0" t="n">
        <v>0</v>
      </c>
      <c r="I176" s="0" t="n">
        <v>0</v>
      </c>
      <c r="J176" s="0" t="n">
        <v>65</v>
      </c>
      <c r="K176" s="0" t="n">
        <v>0.1392</v>
      </c>
      <c r="N176" s="0" t="s">
        <v>287</v>
      </c>
      <c r="O176" s="0" t="str">
        <f aca="false">VLOOKUP(A176,C$3:K$342,2,FALSE())</f>
        <v>CB</v>
      </c>
      <c r="P176" s="0" t="n">
        <f aca="false">VLOOKUP(A176,C$3:K$342,3,FALSE())</f>
        <v>12</v>
      </c>
      <c r="Q176" s="0" t="n">
        <f aca="false">VLOOKUP(A176,C$3:K$342,4,FALSE())</f>
        <v>0</v>
      </c>
      <c r="R176" s="0" t="n">
        <f aca="false">VLOOKUP(A176,C$3:K$342,6,FALSE())</f>
        <v>143</v>
      </c>
      <c r="S176" s="0" t="n">
        <f aca="false">VLOOKUP(A176,C$3:K$342,8,FALSE())</f>
        <v>205</v>
      </c>
    </row>
    <row r="177" customFormat="false" ht="15" hidden="false" customHeight="false" outlineLevel="0" collapsed="false">
      <c r="A177" s="0" t="s">
        <v>288</v>
      </c>
      <c r="B177" s="0" t="s">
        <v>40</v>
      </c>
      <c r="C177" s="0" t="s">
        <v>256</v>
      </c>
      <c r="D177" s="0" t="s">
        <v>30</v>
      </c>
      <c r="E177" s="0" t="n">
        <v>16</v>
      </c>
      <c r="F177" s="0" t="n">
        <v>657</v>
      </c>
      <c r="G177" s="0" t="n">
        <v>0.6216</v>
      </c>
      <c r="H177" s="0" t="n">
        <v>0</v>
      </c>
      <c r="I177" s="0" t="n">
        <v>0</v>
      </c>
      <c r="J177" s="0" t="n">
        <v>0</v>
      </c>
      <c r="K177" s="0" t="n">
        <v>0</v>
      </c>
      <c r="N177" s="0" t="s">
        <v>288</v>
      </c>
    </row>
    <row r="178" customFormat="false" ht="15" hidden="false" customHeight="false" outlineLevel="0" collapsed="false">
      <c r="A178" s="0" t="s">
        <v>290</v>
      </c>
      <c r="B178" s="0" t="s">
        <v>16</v>
      </c>
      <c r="C178" s="0" t="s">
        <v>258</v>
      </c>
      <c r="D178" s="0" t="s">
        <v>504</v>
      </c>
      <c r="E178" s="0" t="n">
        <v>11</v>
      </c>
      <c r="F178" s="0" t="n">
        <v>223</v>
      </c>
      <c r="G178" s="0" t="n">
        <v>0.2076</v>
      </c>
      <c r="H178" s="0" t="n">
        <v>0</v>
      </c>
      <c r="I178" s="0" t="n">
        <v>0</v>
      </c>
      <c r="J178" s="0" t="n">
        <v>53</v>
      </c>
      <c r="K178" s="0" t="n">
        <v>0.118</v>
      </c>
      <c r="N178" s="0" t="s">
        <v>290</v>
      </c>
    </row>
    <row r="179" customFormat="false" ht="15" hidden="false" customHeight="false" outlineLevel="0" collapsed="false">
      <c r="A179" s="0" t="s">
        <v>291</v>
      </c>
      <c r="B179" s="0" t="s">
        <v>19</v>
      </c>
      <c r="C179" s="0" t="s">
        <v>259</v>
      </c>
      <c r="D179" s="0" t="s">
        <v>16</v>
      </c>
      <c r="E179" s="0" t="n">
        <v>5</v>
      </c>
      <c r="F179" s="0" t="n">
        <v>76</v>
      </c>
      <c r="G179" s="0" t="n">
        <v>0.0722</v>
      </c>
      <c r="H179" s="0" t="n">
        <v>0</v>
      </c>
      <c r="I179" s="0" t="n">
        <v>0</v>
      </c>
      <c r="J179" s="0" t="n">
        <v>0</v>
      </c>
      <c r="K179" s="0" t="n">
        <v>0</v>
      </c>
      <c r="N179" s="0" t="s">
        <v>291</v>
      </c>
      <c r="O179" s="0" t="str">
        <f aca="false">VLOOKUP(A179,C$3:K$342,2,FALSE())</f>
        <v>DT</v>
      </c>
      <c r="P179" s="0" t="n">
        <f aca="false">VLOOKUP(A179,C$3:K$342,3,FALSE())</f>
        <v>2</v>
      </c>
      <c r="Q179" s="0" t="n">
        <f aca="false">VLOOKUP(A179,C$3:K$342,4,FALSE())</f>
        <v>0</v>
      </c>
      <c r="R179" s="0" t="n">
        <f aca="false">VLOOKUP(A179,C$3:K$342,6,FALSE())</f>
        <v>22</v>
      </c>
      <c r="S179" s="0" t="n">
        <f aca="false">VLOOKUP(A179,C$3:K$342,8,FALSE())</f>
        <v>3</v>
      </c>
    </row>
    <row r="180" customFormat="false" ht="15" hidden="false" customHeight="false" outlineLevel="0" collapsed="false">
      <c r="A180" s="0" t="s">
        <v>292</v>
      </c>
      <c r="B180" s="0" t="s">
        <v>30</v>
      </c>
      <c r="C180" s="0" t="s">
        <v>541</v>
      </c>
      <c r="D180" s="0" t="s">
        <v>497</v>
      </c>
      <c r="E180" s="0" t="n">
        <v>8</v>
      </c>
      <c r="F180" s="0" t="n">
        <v>0</v>
      </c>
      <c r="G180" s="0" t="n">
        <v>0</v>
      </c>
      <c r="H180" s="0" t="n">
        <v>158</v>
      </c>
      <c r="I180" s="0" t="n">
        <v>0.145</v>
      </c>
      <c r="J180" s="0" t="n">
        <v>145</v>
      </c>
      <c r="K180" s="0" t="n">
        <v>0.3112</v>
      </c>
      <c r="N180" s="0" t="s">
        <v>292</v>
      </c>
      <c r="O180" s="0" t="str">
        <f aca="false">VLOOKUP(A180,C$3:K$342,2,FALSE())</f>
        <v>WR</v>
      </c>
      <c r="P180" s="0" t="n">
        <f aca="false">VLOOKUP(A180,C$3:K$342,3,FALSE())</f>
        <v>16</v>
      </c>
      <c r="Q180" s="0" t="n">
        <f aca="false">VLOOKUP(A180,C$3:K$342,4,FALSE())</f>
        <v>926</v>
      </c>
      <c r="R180" s="0" t="n">
        <f aca="false">VLOOKUP(A180,C$3:K$342,6,FALSE())</f>
        <v>0</v>
      </c>
      <c r="S180" s="0" t="n">
        <f aca="false">VLOOKUP(A180,C$3:K$342,8,FALSE())</f>
        <v>1</v>
      </c>
    </row>
    <row r="181" customFormat="false" ht="15" hidden="false" customHeight="false" outlineLevel="0" collapsed="false">
      <c r="A181" s="0" t="s">
        <v>293</v>
      </c>
      <c r="B181" s="0" t="s">
        <v>40</v>
      </c>
      <c r="C181" s="0" t="s">
        <v>541</v>
      </c>
      <c r="D181" s="0" t="s">
        <v>497</v>
      </c>
      <c r="E181" s="0" t="n">
        <v>5</v>
      </c>
      <c r="F181" s="0" t="n">
        <v>0</v>
      </c>
      <c r="G181" s="0" t="n">
        <v>0</v>
      </c>
      <c r="H181" s="0" t="n">
        <v>103</v>
      </c>
      <c r="I181" s="0" t="n">
        <v>0.093</v>
      </c>
      <c r="J181" s="0" t="n">
        <v>93</v>
      </c>
      <c r="K181" s="0" t="n">
        <v>0.2133</v>
      </c>
      <c r="N181" s="0" t="s">
        <v>293</v>
      </c>
    </row>
    <row r="182" customFormat="false" ht="15" hidden="false" customHeight="false" outlineLevel="0" collapsed="false">
      <c r="A182" s="0" t="s">
        <v>295</v>
      </c>
      <c r="B182" s="0" t="s">
        <v>102</v>
      </c>
      <c r="C182" s="0" t="s">
        <v>263</v>
      </c>
      <c r="D182" s="0" t="s">
        <v>102</v>
      </c>
      <c r="E182" s="0" t="n">
        <v>7</v>
      </c>
      <c r="F182" s="0" t="n">
        <v>0</v>
      </c>
      <c r="G182" s="0" t="n">
        <v>0</v>
      </c>
      <c r="H182" s="0" t="n">
        <v>13</v>
      </c>
      <c r="I182" s="0" t="n">
        <v>0.0117</v>
      </c>
      <c r="J182" s="0" t="n">
        <v>63</v>
      </c>
      <c r="K182" s="0" t="n">
        <v>0.1268</v>
      </c>
      <c r="N182" s="0" t="s">
        <v>295</v>
      </c>
      <c r="O182" s="0" t="str">
        <f aca="false">VLOOKUP(A182,C$3:K$342,2,FALSE())</f>
        <v>S</v>
      </c>
      <c r="P182" s="0" t="n">
        <f aca="false">VLOOKUP(A182,C$3:K$342,3,FALSE())</f>
        <v>2</v>
      </c>
      <c r="Q182" s="0" t="n">
        <f aca="false">VLOOKUP(A182,C$3:K$342,4,FALSE())</f>
        <v>0</v>
      </c>
      <c r="R182" s="0" t="n">
        <f aca="false">VLOOKUP(A182,C$3:K$342,6,FALSE())</f>
        <v>0</v>
      </c>
      <c r="S182" s="0" t="n">
        <f aca="false">VLOOKUP(A182,C$3:K$342,8,FALSE())</f>
        <v>32</v>
      </c>
    </row>
    <row r="183" customFormat="false" ht="15" hidden="false" customHeight="false" outlineLevel="0" collapsed="false">
      <c r="A183" s="0" t="s">
        <v>296</v>
      </c>
      <c r="B183" s="0" t="s">
        <v>19</v>
      </c>
      <c r="C183" s="0" t="s">
        <v>264</v>
      </c>
      <c r="D183" s="0" t="s">
        <v>497</v>
      </c>
      <c r="E183" s="0" t="n">
        <v>16</v>
      </c>
      <c r="F183" s="0" t="n">
        <v>0</v>
      </c>
      <c r="G183" s="0" t="n">
        <v>0</v>
      </c>
      <c r="H183" s="0" t="n">
        <v>392</v>
      </c>
      <c r="I183" s="0" t="n">
        <v>0.373</v>
      </c>
      <c r="J183" s="0" t="n">
        <v>75</v>
      </c>
      <c r="K183" s="0" t="n">
        <v>0.1553</v>
      </c>
      <c r="N183" s="0" t="s">
        <v>296</v>
      </c>
    </row>
    <row r="184" customFormat="false" ht="15" hidden="false" customHeight="false" outlineLevel="0" collapsed="false">
      <c r="A184" s="0" t="s">
        <v>297</v>
      </c>
      <c r="B184" s="0" t="s">
        <v>22</v>
      </c>
      <c r="C184" s="0" t="s">
        <v>266</v>
      </c>
      <c r="D184" s="0" t="s">
        <v>138</v>
      </c>
      <c r="E184" s="0" t="n">
        <v>15</v>
      </c>
      <c r="F184" s="0" t="n">
        <v>693</v>
      </c>
      <c r="G184" s="0" t="n">
        <v>0.5995</v>
      </c>
      <c r="H184" s="0" t="n">
        <v>0</v>
      </c>
      <c r="I184" s="0" t="n">
        <v>0</v>
      </c>
      <c r="J184" s="0" t="n">
        <v>31</v>
      </c>
      <c r="K184" s="0" t="n">
        <v>0.0642</v>
      </c>
      <c r="N184" s="0" t="s">
        <v>297</v>
      </c>
      <c r="O184" s="0" t="str">
        <f aca="false">VLOOKUP(A184,C$3:K$342,2,FALSE())</f>
        <v>DE</v>
      </c>
      <c r="P184" s="0" t="n">
        <f aca="false">VLOOKUP(A184,C$3:K$342,3,FALSE())</f>
        <v>5</v>
      </c>
      <c r="Q184" s="0" t="n">
        <f aca="false">VLOOKUP(A184,C$3:K$342,4,FALSE())</f>
        <v>0</v>
      </c>
      <c r="R184" s="0" t="n">
        <f aca="false">VLOOKUP(A184,C$3:K$342,6,FALSE())</f>
        <v>184</v>
      </c>
      <c r="S184" s="0" t="n">
        <f aca="false">VLOOKUP(A184,C$3:K$342,8,FALSE())</f>
        <v>52</v>
      </c>
    </row>
    <row r="185" customFormat="false" ht="15" hidden="false" customHeight="false" outlineLevel="0" collapsed="false">
      <c r="A185" s="0" t="s">
        <v>299</v>
      </c>
      <c r="B185" s="0" t="s">
        <v>30</v>
      </c>
      <c r="C185" s="0" t="s">
        <v>268</v>
      </c>
      <c r="D185" s="0" t="s">
        <v>30</v>
      </c>
      <c r="E185" s="0" t="n">
        <v>16</v>
      </c>
      <c r="F185" s="0" t="n">
        <v>765</v>
      </c>
      <c r="G185" s="0" t="n">
        <v>0.65</v>
      </c>
      <c r="H185" s="0" t="n">
        <v>0</v>
      </c>
      <c r="I185" s="0" t="n">
        <v>0</v>
      </c>
      <c r="J185" s="0" t="n">
        <v>5</v>
      </c>
      <c r="K185" s="0" t="n">
        <v>0.0096</v>
      </c>
      <c r="N185" s="0" t="s">
        <v>299</v>
      </c>
      <c r="O185" s="0" t="str">
        <f aca="false">VLOOKUP(A185,C$3:K$342,2,FALSE())</f>
        <v>WR</v>
      </c>
      <c r="P185" s="0" t="n">
        <f aca="false">VLOOKUP(A185,C$3:K$342,3,FALSE())</f>
        <v>9</v>
      </c>
      <c r="Q185" s="0" t="n">
        <f aca="false">VLOOKUP(A185,C$3:K$342,4,FALSE())</f>
        <v>169</v>
      </c>
      <c r="R185" s="0" t="n">
        <f aca="false">VLOOKUP(A185,C$3:K$342,6,FALSE())</f>
        <v>0</v>
      </c>
      <c r="S185" s="0" t="n">
        <f aca="false">VLOOKUP(A185,C$3:K$342,8,FALSE())</f>
        <v>32</v>
      </c>
    </row>
    <row r="186" customFormat="false" ht="15" hidden="false" customHeight="false" outlineLevel="0" collapsed="false">
      <c r="A186" s="0" t="s">
        <v>300</v>
      </c>
      <c r="B186" s="0" t="s">
        <v>25</v>
      </c>
      <c r="C186" s="0" t="s">
        <v>270</v>
      </c>
      <c r="D186" s="0" t="s">
        <v>497</v>
      </c>
      <c r="E186" s="0" t="n">
        <v>13</v>
      </c>
      <c r="F186" s="0" t="n">
        <v>0</v>
      </c>
      <c r="G186" s="0" t="n">
        <v>0</v>
      </c>
      <c r="H186" s="0" t="n">
        <v>12</v>
      </c>
      <c r="I186" s="0" t="n">
        <v>0.0113</v>
      </c>
      <c r="J186" s="0" t="n">
        <v>232</v>
      </c>
      <c r="K186" s="0" t="n">
        <v>0.5133</v>
      </c>
      <c r="N186" s="0" t="s">
        <v>300</v>
      </c>
      <c r="O186" s="0" t="str">
        <f aca="false">VLOOKUP(A186,C$3:K$342,2,FALSE())</f>
        <v>LB</v>
      </c>
      <c r="P186" s="0" t="n">
        <f aca="false">VLOOKUP(A186,C$3:K$342,3,FALSE())</f>
        <v>7</v>
      </c>
      <c r="Q186" s="0" t="n">
        <f aca="false">VLOOKUP(A186,C$3:K$342,4,FALSE())</f>
        <v>0</v>
      </c>
      <c r="R186" s="0" t="n">
        <f aca="false">VLOOKUP(A186,C$3:K$342,6,FALSE())</f>
        <v>81</v>
      </c>
      <c r="S186" s="0" t="n">
        <f aca="false">VLOOKUP(A186,C$3:K$342,8,FALSE())</f>
        <v>117</v>
      </c>
    </row>
    <row r="187" customFormat="false" ht="15" hidden="false" customHeight="false" outlineLevel="0" collapsed="false">
      <c r="A187" s="0" t="s">
        <v>301</v>
      </c>
      <c r="B187" s="0" t="s">
        <v>25</v>
      </c>
      <c r="C187" s="0" t="s">
        <v>542</v>
      </c>
      <c r="D187" s="0" t="s">
        <v>27</v>
      </c>
      <c r="E187" s="0" t="n">
        <v>2</v>
      </c>
      <c r="F187" s="0" t="n">
        <v>0</v>
      </c>
      <c r="G187" s="0" t="n">
        <v>0</v>
      </c>
      <c r="H187" s="0" t="n">
        <v>13</v>
      </c>
      <c r="I187" s="0" t="n">
        <v>0.012</v>
      </c>
      <c r="J187" s="0" t="n">
        <v>30</v>
      </c>
      <c r="K187" s="0" t="n">
        <v>0.0611</v>
      </c>
      <c r="N187" s="0" t="s">
        <v>301</v>
      </c>
      <c r="O187" s="0" t="str">
        <f aca="false">VLOOKUP(A187,C$3:K$342,2,FALSE())</f>
        <v>LB</v>
      </c>
      <c r="P187" s="0" t="n">
        <f aca="false">VLOOKUP(A187,C$3:K$342,3,FALSE())</f>
        <v>3</v>
      </c>
      <c r="Q187" s="0" t="n">
        <f aca="false">VLOOKUP(A187,C$3:K$342,4,FALSE())</f>
        <v>0</v>
      </c>
      <c r="R187" s="0" t="n">
        <f aca="false">VLOOKUP(A187,C$3:K$342,6,FALSE())</f>
        <v>0</v>
      </c>
      <c r="S187" s="0" t="n">
        <f aca="false">VLOOKUP(A187,C$3:K$342,8,FALSE())</f>
        <v>54</v>
      </c>
    </row>
    <row r="188" customFormat="false" ht="15" hidden="false" customHeight="false" outlineLevel="0" collapsed="false">
      <c r="A188" s="0" t="s">
        <v>302</v>
      </c>
      <c r="B188" s="0" t="s">
        <v>25</v>
      </c>
      <c r="C188" s="0" t="s">
        <v>542</v>
      </c>
      <c r="D188" s="0" t="s">
        <v>27</v>
      </c>
      <c r="E188" s="0" t="n">
        <v>3</v>
      </c>
      <c r="F188" s="0" t="n">
        <v>0</v>
      </c>
      <c r="G188" s="0" t="n">
        <v>0</v>
      </c>
      <c r="H188" s="0" t="n">
        <v>0</v>
      </c>
      <c r="I188" s="0" t="n">
        <v>0</v>
      </c>
      <c r="J188" s="0" t="n">
        <v>33</v>
      </c>
      <c r="K188" s="0" t="n">
        <v>0.0708</v>
      </c>
      <c r="N188" s="0" t="s">
        <v>302</v>
      </c>
      <c r="O188" s="0" t="str">
        <f aca="false">VLOOKUP(A188,C$3:K$342,2,FALSE())</f>
        <v>LB</v>
      </c>
      <c r="P188" s="0" t="n">
        <f aca="false">VLOOKUP(A188,C$3:K$342,3,FALSE())</f>
        <v>16</v>
      </c>
      <c r="Q188" s="0" t="n">
        <f aca="false">VLOOKUP(A188,C$3:K$342,4,FALSE())</f>
        <v>0</v>
      </c>
      <c r="R188" s="0" t="n">
        <f aca="false">VLOOKUP(A188,C$3:K$342,6,FALSE())</f>
        <v>992</v>
      </c>
      <c r="S188" s="0" t="n">
        <f aca="false">VLOOKUP(A188,C$3:K$342,8,FALSE())</f>
        <v>101</v>
      </c>
    </row>
    <row r="189" customFormat="false" ht="15" hidden="false" customHeight="false" outlineLevel="0" collapsed="false">
      <c r="A189" s="0" t="s">
        <v>304</v>
      </c>
      <c r="B189" s="0" t="s">
        <v>19</v>
      </c>
      <c r="C189" s="0" t="s">
        <v>543</v>
      </c>
      <c r="D189" s="0" t="s">
        <v>324</v>
      </c>
      <c r="E189" s="0" t="n">
        <v>16</v>
      </c>
      <c r="F189" s="0" t="n">
        <v>0</v>
      </c>
      <c r="G189" s="0" t="n">
        <v>0</v>
      </c>
      <c r="H189" s="0" t="n">
        <v>0</v>
      </c>
      <c r="I189" s="0" t="n">
        <v>0</v>
      </c>
      <c r="J189" s="0" t="n">
        <v>142</v>
      </c>
      <c r="K189" s="0" t="n">
        <v>0.3142</v>
      </c>
      <c r="N189" s="0" t="s">
        <v>304</v>
      </c>
    </row>
    <row r="190" customFormat="false" ht="15" hidden="false" customHeight="false" outlineLevel="0" collapsed="false">
      <c r="A190" s="0" t="s">
        <v>306</v>
      </c>
      <c r="B190" s="0" t="s">
        <v>22</v>
      </c>
      <c r="C190" s="0" t="s">
        <v>543</v>
      </c>
      <c r="D190" s="0" t="s">
        <v>33</v>
      </c>
      <c r="E190" s="0" t="n">
        <v>5</v>
      </c>
      <c r="F190" s="0" t="n">
        <v>19</v>
      </c>
      <c r="G190" s="0" t="n">
        <v>0.0171</v>
      </c>
      <c r="H190" s="0" t="n">
        <v>0</v>
      </c>
      <c r="I190" s="0" t="n">
        <v>0</v>
      </c>
      <c r="J190" s="0" t="n">
        <v>26</v>
      </c>
      <c r="K190" s="0" t="n">
        <v>0.056</v>
      </c>
      <c r="N190" s="0" t="s">
        <v>306</v>
      </c>
      <c r="O190" s="0" t="str">
        <f aca="false">VLOOKUP(A190,C$3:K$342,2,FALSE())</f>
        <v>DE</v>
      </c>
      <c r="P190" s="0" t="n">
        <f aca="false">VLOOKUP(A190,C$3:K$342,3,FALSE())</f>
        <v>15</v>
      </c>
      <c r="Q190" s="0" t="n">
        <f aca="false">VLOOKUP(A190,C$3:K$342,4,FALSE())</f>
        <v>0</v>
      </c>
      <c r="R190" s="0" t="n">
        <f aca="false">VLOOKUP(A190,C$3:K$342,6,FALSE())</f>
        <v>361</v>
      </c>
      <c r="S190" s="0" t="n">
        <f aca="false">VLOOKUP(A190,C$3:K$342,8,FALSE())</f>
        <v>2</v>
      </c>
    </row>
    <row r="191" customFormat="false" ht="15" hidden="false" customHeight="false" outlineLevel="0" collapsed="false">
      <c r="A191" s="0" t="s">
        <v>307</v>
      </c>
      <c r="B191" s="0" t="s">
        <v>40</v>
      </c>
      <c r="C191" s="0" t="s">
        <v>273</v>
      </c>
      <c r="D191" s="0" t="s">
        <v>30</v>
      </c>
      <c r="E191" s="0" t="n">
        <v>12</v>
      </c>
      <c r="F191" s="0" t="n">
        <v>209</v>
      </c>
      <c r="G191" s="0" t="n">
        <v>0.1776</v>
      </c>
      <c r="H191" s="0" t="n">
        <v>0</v>
      </c>
      <c r="I191" s="0" t="n">
        <v>0</v>
      </c>
      <c r="J191" s="0" t="n">
        <v>165</v>
      </c>
      <c r="K191" s="0" t="n">
        <v>0.3179</v>
      </c>
      <c r="N191" s="0" t="s">
        <v>307</v>
      </c>
      <c r="O191" s="0" t="str">
        <f aca="false">VLOOKUP(A191,C$3:K$342,2,FALSE())</f>
        <v>CB</v>
      </c>
      <c r="P191" s="0" t="n">
        <f aca="false">VLOOKUP(A191,C$3:K$342,3,FALSE())</f>
        <v>16</v>
      </c>
      <c r="Q191" s="0" t="n">
        <f aca="false">VLOOKUP(A191,C$3:K$342,4,FALSE())</f>
        <v>0</v>
      </c>
      <c r="R191" s="0" t="n">
        <f aca="false">VLOOKUP(A191,C$3:K$342,6,FALSE())</f>
        <v>858</v>
      </c>
      <c r="S191" s="0" t="n">
        <f aca="false">VLOOKUP(A191,C$3:K$342,8,FALSE())</f>
        <v>115</v>
      </c>
    </row>
    <row r="192" customFormat="false" ht="15" hidden="false" customHeight="false" outlineLevel="0" collapsed="false">
      <c r="A192" s="0" t="s">
        <v>308</v>
      </c>
      <c r="B192" s="0" t="s">
        <v>25</v>
      </c>
      <c r="C192" s="0" t="s">
        <v>274</v>
      </c>
      <c r="D192" s="0" t="s">
        <v>22</v>
      </c>
      <c r="E192" s="0" t="n">
        <v>5</v>
      </c>
      <c r="F192" s="0" t="n">
        <v>0</v>
      </c>
      <c r="G192" s="0" t="n">
        <v>0</v>
      </c>
      <c r="H192" s="0" t="n">
        <v>82</v>
      </c>
      <c r="I192" s="0" t="n">
        <v>0.0775</v>
      </c>
      <c r="J192" s="0" t="n">
        <v>15</v>
      </c>
      <c r="K192" s="0" t="n">
        <v>0.0337</v>
      </c>
      <c r="N192" s="0" t="s">
        <v>308</v>
      </c>
      <c r="O192" s="0" t="str">
        <f aca="false">VLOOKUP(A192,C$3:K$342,2,FALSE())</f>
        <v>LB</v>
      </c>
      <c r="P192" s="0" t="n">
        <f aca="false">VLOOKUP(A192,C$3:K$342,3,FALSE())</f>
        <v>8</v>
      </c>
      <c r="Q192" s="0" t="n">
        <f aca="false">VLOOKUP(A192,C$3:K$342,4,FALSE())</f>
        <v>0</v>
      </c>
      <c r="R192" s="0" t="n">
        <f aca="false">VLOOKUP(A192,C$3:K$342,6,FALSE())</f>
        <v>51</v>
      </c>
      <c r="S192" s="0" t="n">
        <f aca="false">VLOOKUP(A192,C$3:K$342,8,FALSE())</f>
        <v>124</v>
      </c>
    </row>
    <row r="193" customFormat="false" ht="15" hidden="false" customHeight="false" outlineLevel="0" collapsed="false">
      <c r="A193" s="0" t="s">
        <v>309</v>
      </c>
      <c r="B193" s="0" t="s">
        <v>33</v>
      </c>
      <c r="C193" s="0" t="s">
        <v>544</v>
      </c>
      <c r="D193" s="0" t="s">
        <v>40</v>
      </c>
      <c r="E193" s="0" t="n">
        <v>1</v>
      </c>
      <c r="F193" s="0" t="n">
        <v>0</v>
      </c>
      <c r="G193" s="0" t="n">
        <v>0</v>
      </c>
      <c r="H193" s="0" t="n">
        <v>0</v>
      </c>
      <c r="I193" s="0" t="n">
        <v>0</v>
      </c>
      <c r="J193" s="0" t="n">
        <v>6</v>
      </c>
      <c r="K193" s="0" t="n">
        <v>0.0142</v>
      </c>
      <c r="N193" s="0" t="s">
        <v>309</v>
      </c>
    </row>
    <row r="194" customFormat="false" ht="15" hidden="false" customHeight="false" outlineLevel="0" collapsed="false">
      <c r="A194" s="0" t="s">
        <v>310</v>
      </c>
      <c r="B194" s="0" t="s">
        <v>33</v>
      </c>
      <c r="C194" s="0" t="s">
        <v>544</v>
      </c>
      <c r="D194" s="0" t="s">
        <v>40</v>
      </c>
      <c r="E194" s="0" t="n">
        <v>1</v>
      </c>
      <c r="F194" s="0" t="n">
        <v>0</v>
      </c>
      <c r="G194" s="0" t="n">
        <v>0</v>
      </c>
      <c r="H194" s="0" t="n">
        <v>28</v>
      </c>
      <c r="I194" s="0" t="n">
        <v>0.0275</v>
      </c>
      <c r="J194" s="0" t="n">
        <v>1</v>
      </c>
      <c r="K194" s="0" t="n">
        <v>0.0021</v>
      </c>
      <c r="N194" s="0" t="s">
        <v>310</v>
      </c>
    </row>
    <row r="195" customFormat="false" ht="15" hidden="false" customHeight="false" outlineLevel="0" collapsed="false">
      <c r="A195" s="0" t="s">
        <v>311</v>
      </c>
      <c r="B195" s="0" t="s">
        <v>40</v>
      </c>
      <c r="C195" s="0" t="s">
        <v>544</v>
      </c>
      <c r="D195" s="0" t="s">
        <v>40</v>
      </c>
      <c r="E195" s="0" t="n">
        <v>3</v>
      </c>
      <c r="F195" s="0" t="n">
        <v>0</v>
      </c>
      <c r="G195" s="0" t="n">
        <v>0</v>
      </c>
      <c r="H195" s="0" t="n">
        <v>7</v>
      </c>
      <c r="I195" s="0" t="n">
        <v>0.0072</v>
      </c>
      <c r="J195" s="0" t="n">
        <v>29</v>
      </c>
      <c r="K195" s="0" t="n">
        <v>0.0671</v>
      </c>
      <c r="N195" s="0" t="s">
        <v>311</v>
      </c>
      <c r="O195" s="0" t="str">
        <f aca="false">VLOOKUP(A195,C$3:K$342,2,FALSE())</f>
        <v>FS</v>
      </c>
      <c r="P195" s="0" t="n">
        <f aca="false">VLOOKUP(A195,C$3:K$342,3,FALSE())</f>
        <v>10</v>
      </c>
      <c r="Q195" s="0" t="n">
        <f aca="false">VLOOKUP(A195,C$3:K$342,4,FALSE())</f>
        <v>0</v>
      </c>
      <c r="R195" s="0" t="n">
        <f aca="false">VLOOKUP(A195,C$3:K$342,6,FALSE())</f>
        <v>251</v>
      </c>
      <c r="S195" s="0" t="n">
        <f aca="false">VLOOKUP(A195,C$3:K$342,8,FALSE())</f>
        <v>78</v>
      </c>
    </row>
    <row r="196" customFormat="false" ht="15" hidden="false" customHeight="false" outlineLevel="0" collapsed="false">
      <c r="A196" s="0" t="s">
        <v>312</v>
      </c>
      <c r="B196" s="0" t="s">
        <v>65</v>
      </c>
      <c r="C196" s="0" t="s">
        <v>277</v>
      </c>
      <c r="D196" s="0" t="s">
        <v>511</v>
      </c>
      <c r="E196" s="0" t="n">
        <v>16</v>
      </c>
      <c r="F196" s="0" t="n">
        <v>1058</v>
      </c>
      <c r="G196" s="0" t="n">
        <v>1</v>
      </c>
      <c r="H196" s="0" t="n">
        <v>0</v>
      </c>
      <c r="I196" s="0" t="n">
        <v>0</v>
      </c>
      <c r="J196" s="0" t="n">
        <v>79</v>
      </c>
      <c r="K196" s="0" t="n">
        <v>0.1829</v>
      </c>
      <c r="N196" s="0" t="s">
        <v>312</v>
      </c>
      <c r="O196" s="0" t="str">
        <f aca="false">VLOOKUP(A196,C$3:K$342,2,FALSE())</f>
        <v>LB</v>
      </c>
      <c r="P196" s="0" t="n">
        <f aca="false">VLOOKUP(A196,C$3:K$342,3,FALSE())</f>
        <v>16</v>
      </c>
      <c r="Q196" s="0" t="n">
        <f aca="false">VLOOKUP(A196,C$3:K$342,4,FALSE())</f>
        <v>0</v>
      </c>
      <c r="R196" s="0" t="n">
        <f aca="false">VLOOKUP(A196,C$3:K$342,6,FALSE())</f>
        <v>48</v>
      </c>
      <c r="S196" s="0" t="n">
        <f aca="false">VLOOKUP(A196,C$3:K$342,8,FALSE())</f>
        <v>366</v>
      </c>
    </row>
    <row r="197" customFormat="false" ht="15" hidden="false" customHeight="false" outlineLevel="0" collapsed="false">
      <c r="A197" s="0" t="s">
        <v>313</v>
      </c>
      <c r="B197" s="0" t="s">
        <v>22</v>
      </c>
      <c r="C197" s="0" t="s">
        <v>278</v>
      </c>
      <c r="D197" s="0" t="s">
        <v>19</v>
      </c>
      <c r="E197" s="0" t="n">
        <v>16</v>
      </c>
      <c r="F197" s="0" t="n">
        <v>0</v>
      </c>
      <c r="G197" s="0" t="n">
        <v>0</v>
      </c>
      <c r="H197" s="0" t="n">
        <v>622</v>
      </c>
      <c r="I197" s="0" t="n">
        <v>0.5583</v>
      </c>
      <c r="J197" s="0" t="n">
        <v>13</v>
      </c>
      <c r="K197" s="0" t="n">
        <v>0.0262</v>
      </c>
      <c r="N197" s="0" t="s">
        <v>313</v>
      </c>
    </row>
    <row r="198" customFormat="false" ht="15" hidden="false" customHeight="false" outlineLevel="0" collapsed="false">
      <c r="A198" s="0" t="s">
        <v>315</v>
      </c>
      <c r="B198" s="0" t="s">
        <v>40</v>
      </c>
      <c r="C198" s="0" t="s">
        <v>279</v>
      </c>
      <c r="D198" s="0" t="s">
        <v>40</v>
      </c>
      <c r="E198" s="0" t="n">
        <v>14</v>
      </c>
      <c r="F198" s="0" t="n">
        <v>0</v>
      </c>
      <c r="G198" s="0" t="n">
        <v>0</v>
      </c>
      <c r="H198" s="0" t="n">
        <v>361</v>
      </c>
      <c r="I198" s="0" t="n">
        <v>0.3104</v>
      </c>
      <c r="J198" s="0" t="n">
        <v>49</v>
      </c>
      <c r="K198" s="0" t="n">
        <v>0.1049</v>
      </c>
      <c r="N198" s="0" t="s">
        <v>315</v>
      </c>
    </row>
    <row r="199" customFormat="false" ht="15" hidden="false" customHeight="false" outlineLevel="0" collapsed="false">
      <c r="A199" s="0" t="s">
        <v>316</v>
      </c>
      <c r="B199" s="0" t="s">
        <v>30</v>
      </c>
      <c r="C199" s="0" t="s">
        <v>285</v>
      </c>
      <c r="D199" s="0" t="s">
        <v>22</v>
      </c>
      <c r="E199" s="0" t="n">
        <v>11</v>
      </c>
      <c r="F199" s="0" t="n">
        <v>0</v>
      </c>
      <c r="G199" s="0" t="n">
        <v>0</v>
      </c>
      <c r="H199" s="0" t="n">
        <v>182</v>
      </c>
      <c r="I199" s="0" t="n">
        <v>0.172</v>
      </c>
      <c r="J199" s="0" t="n">
        <v>27</v>
      </c>
      <c r="K199" s="0" t="n">
        <v>0.0607</v>
      </c>
      <c r="N199" s="0" t="s">
        <v>316</v>
      </c>
    </row>
    <row r="200" customFormat="false" ht="15" hidden="false" customHeight="false" outlineLevel="0" collapsed="false">
      <c r="A200" s="0" t="s">
        <v>317</v>
      </c>
      <c r="B200" s="0" t="s">
        <v>16</v>
      </c>
      <c r="C200" s="0" t="s">
        <v>286</v>
      </c>
      <c r="D200" s="0" t="s">
        <v>497</v>
      </c>
      <c r="E200" s="0" t="n">
        <v>16</v>
      </c>
      <c r="F200" s="0" t="n">
        <v>0</v>
      </c>
      <c r="G200" s="0" t="n">
        <v>0</v>
      </c>
      <c r="H200" s="0" t="n">
        <v>179</v>
      </c>
      <c r="I200" s="0" t="n">
        <v>0.1671</v>
      </c>
      <c r="J200" s="0" t="n">
        <v>372</v>
      </c>
      <c r="K200" s="0" t="n">
        <v>0.8378</v>
      </c>
      <c r="N200" s="0" t="s">
        <v>317</v>
      </c>
      <c r="O200" s="0" t="str">
        <f aca="false">VLOOKUP(A200,C$3:K$342,2,FALSE())</f>
        <v>QB</v>
      </c>
      <c r="P200" s="0" t="n">
        <f aca="false">VLOOKUP(A200,C$3:K$342,3,FALSE())</f>
        <v>2</v>
      </c>
      <c r="Q200" s="0" t="n">
        <f aca="false">VLOOKUP(A200,C$3:K$342,4,FALSE())</f>
        <v>17</v>
      </c>
      <c r="R200" s="0" t="n">
        <f aca="false">VLOOKUP(A200,C$3:K$342,6,FALSE())</f>
        <v>0</v>
      </c>
      <c r="S200" s="0" t="n">
        <f aca="false">VLOOKUP(A200,C$3:K$342,8,FALSE())</f>
        <v>0</v>
      </c>
    </row>
    <row r="201" customFormat="false" ht="15" hidden="false" customHeight="false" outlineLevel="0" collapsed="false">
      <c r="A201" s="0" t="s">
        <v>318</v>
      </c>
      <c r="B201" s="0" t="s">
        <v>33</v>
      </c>
      <c r="C201" s="0" t="s">
        <v>287</v>
      </c>
      <c r="D201" s="0" t="s">
        <v>40</v>
      </c>
      <c r="E201" s="0" t="n">
        <v>12</v>
      </c>
      <c r="F201" s="0" t="n">
        <v>0</v>
      </c>
      <c r="G201" s="0" t="n">
        <v>0</v>
      </c>
      <c r="H201" s="0" t="n">
        <v>143</v>
      </c>
      <c r="I201" s="0" t="n">
        <v>0.1284</v>
      </c>
      <c r="J201" s="0" t="n">
        <v>205</v>
      </c>
      <c r="K201" s="0" t="n">
        <v>0.4125</v>
      </c>
      <c r="N201" s="0" t="s">
        <v>318</v>
      </c>
      <c r="O201" s="0" t="str">
        <f aca="false">VLOOKUP(A201,C$3:K$342,2,FALSE())</f>
        <v>RB</v>
      </c>
      <c r="P201" s="0" t="n">
        <f aca="false">VLOOKUP(A201,C$3:K$342,3,FALSE())</f>
        <v>13</v>
      </c>
      <c r="Q201" s="0" t="n">
        <f aca="false">VLOOKUP(A201,C$3:K$342,4,FALSE())</f>
        <v>134</v>
      </c>
      <c r="R201" s="0" t="n">
        <f aca="false">VLOOKUP(A201,C$3:K$342,6,FALSE())</f>
        <v>0</v>
      </c>
      <c r="S201" s="0" t="n">
        <f aca="false">VLOOKUP(A201,C$3:K$342,8,FALSE())</f>
        <v>163</v>
      </c>
    </row>
    <row r="202" customFormat="false" ht="15" hidden="false" customHeight="false" outlineLevel="0" collapsed="false">
      <c r="A202" s="0" t="s">
        <v>320</v>
      </c>
      <c r="B202" s="0" t="s">
        <v>40</v>
      </c>
      <c r="C202" s="0" t="s">
        <v>291</v>
      </c>
      <c r="D202" s="0" t="s">
        <v>19</v>
      </c>
      <c r="E202" s="0" t="n">
        <v>2</v>
      </c>
      <c r="F202" s="0" t="n">
        <v>0</v>
      </c>
      <c r="G202" s="0" t="n">
        <v>0</v>
      </c>
      <c r="H202" s="0" t="n">
        <v>22</v>
      </c>
      <c r="I202" s="0" t="n">
        <v>0.0209</v>
      </c>
      <c r="J202" s="0" t="n">
        <v>3</v>
      </c>
      <c r="K202" s="0" t="n">
        <v>0.0062</v>
      </c>
      <c r="N202" s="0" t="s">
        <v>320</v>
      </c>
      <c r="O202" s="0" t="str">
        <f aca="false">VLOOKUP(A202,C$3:K$342,2,FALSE())</f>
        <v>CB</v>
      </c>
      <c r="P202" s="0" t="n">
        <f aca="false">VLOOKUP(A202,C$3:K$342,3,FALSE())</f>
        <v>11</v>
      </c>
      <c r="Q202" s="0" t="n">
        <f aca="false">VLOOKUP(A202,C$3:K$342,4,FALSE())</f>
        <v>0</v>
      </c>
      <c r="R202" s="0" t="n">
        <f aca="false">VLOOKUP(A202,C$3:K$342,6,FALSE())</f>
        <v>48</v>
      </c>
      <c r="S202" s="0" t="n">
        <f aca="false">VLOOKUP(A202,C$3:K$342,8,FALSE())</f>
        <v>213</v>
      </c>
    </row>
    <row r="203" customFormat="false" ht="15" hidden="false" customHeight="false" outlineLevel="0" collapsed="false">
      <c r="A203" s="0" t="s">
        <v>321</v>
      </c>
      <c r="B203" s="0" t="s">
        <v>19</v>
      </c>
      <c r="C203" s="0" t="s">
        <v>292</v>
      </c>
      <c r="D203" s="0" t="s">
        <v>30</v>
      </c>
      <c r="E203" s="0" t="n">
        <v>16</v>
      </c>
      <c r="F203" s="0" t="n">
        <v>926</v>
      </c>
      <c r="G203" s="0" t="n">
        <v>0.838</v>
      </c>
      <c r="H203" s="0" t="n">
        <v>0</v>
      </c>
      <c r="I203" s="0" t="n">
        <v>0</v>
      </c>
      <c r="J203" s="0" t="n">
        <v>1</v>
      </c>
      <c r="K203" s="0" t="n">
        <v>0.0022</v>
      </c>
      <c r="N203" s="0" t="s">
        <v>321</v>
      </c>
    </row>
    <row r="204" customFormat="false" ht="15" hidden="false" customHeight="false" outlineLevel="0" collapsed="false">
      <c r="A204" s="0" t="s">
        <v>322</v>
      </c>
      <c r="B204" s="0" t="s">
        <v>13</v>
      </c>
      <c r="C204" s="0" t="s">
        <v>545</v>
      </c>
      <c r="D204" s="0" t="s">
        <v>30</v>
      </c>
      <c r="E204" s="0" t="n">
        <v>2</v>
      </c>
      <c r="F204" s="0" t="n">
        <v>82</v>
      </c>
      <c r="G204" s="0" t="n">
        <v>0.0724</v>
      </c>
      <c r="H204" s="0" t="n">
        <v>0</v>
      </c>
      <c r="I204" s="0" t="n">
        <v>0</v>
      </c>
      <c r="J204" s="0" t="n">
        <v>0</v>
      </c>
      <c r="K204" s="0" t="n">
        <v>0</v>
      </c>
      <c r="N204" s="0" t="s">
        <v>322</v>
      </c>
      <c r="O204" s="0" t="str">
        <f aca="false">VLOOKUP(A204,C$3:K$342,2,FALSE())</f>
        <v>TE</v>
      </c>
      <c r="P204" s="0" t="n">
        <f aca="false">VLOOKUP(A204,C$3:K$342,3,FALSE())</f>
        <v>1</v>
      </c>
      <c r="Q204" s="0" t="n">
        <f aca="false">VLOOKUP(A204,C$3:K$342,4,FALSE())</f>
        <v>24</v>
      </c>
      <c r="R204" s="0" t="n">
        <f aca="false">VLOOKUP(A204,C$3:K$342,6,FALSE())</f>
        <v>0</v>
      </c>
      <c r="S204" s="0" t="n">
        <f aca="false">VLOOKUP(A204,C$3:K$342,8,FALSE())</f>
        <v>0</v>
      </c>
    </row>
    <row r="205" customFormat="false" ht="15" hidden="false" customHeight="false" outlineLevel="0" collapsed="false">
      <c r="A205" s="0" t="s">
        <v>323</v>
      </c>
      <c r="B205" s="0" t="s">
        <v>324</v>
      </c>
      <c r="C205" s="0" t="s">
        <v>545</v>
      </c>
      <c r="D205" s="0" t="s">
        <v>30</v>
      </c>
      <c r="E205" s="0" t="n">
        <v>12</v>
      </c>
      <c r="F205" s="0" t="n">
        <v>311</v>
      </c>
      <c r="G205" s="0" t="n">
        <v>0.3014</v>
      </c>
      <c r="H205" s="0" t="n">
        <v>0</v>
      </c>
      <c r="I205" s="0" t="n">
        <v>0</v>
      </c>
      <c r="J205" s="0" t="n">
        <v>43</v>
      </c>
      <c r="K205" s="0" t="n">
        <v>0.0865</v>
      </c>
      <c r="N205" s="0" t="s">
        <v>323</v>
      </c>
    </row>
    <row r="206" customFormat="false" ht="15" hidden="false" customHeight="false" outlineLevel="0" collapsed="false">
      <c r="A206" s="0" t="s">
        <v>326</v>
      </c>
      <c r="B206" s="0" t="s">
        <v>30</v>
      </c>
      <c r="C206" s="0" t="s">
        <v>295</v>
      </c>
      <c r="D206" s="0" t="s">
        <v>498</v>
      </c>
      <c r="E206" s="0" t="n">
        <v>2</v>
      </c>
      <c r="F206" s="0" t="n">
        <v>0</v>
      </c>
      <c r="G206" s="0" t="n">
        <v>0</v>
      </c>
      <c r="H206" s="0" t="n">
        <v>0</v>
      </c>
      <c r="I206" s="0" t="n">
        <v>0</v>
      </c>
      <c r="J206" s="0" t="n">
        <v>32</v>
      </c>
      <c r="K206" s="0" t="n">
        <v>0.0682</v>
      </c>
      <c r="N206" s="0" t="s">
        <v>326</v>
      </c>
    </row>
    <row r="207" customFormat="false" ht="15" hidden="false" customHeight="false" outlineLevel="0" collapsed="false">
      <c r="A207" s="0" t="s">
        <v>327</v>
      </c>
      <c r="B207" s="0" t="s">
        <v>138</v>
      </c>
      <c r="C207" s="0" t="s">
        <v>297</v>
      </c>
      <c r="D207" s="0" t="s">
        <v>22</v>
      </c>
      <c r="E207" s="0" t="n">
        <v>5</v>
      </c>
      <c r="F207" s="0" t="n">
        <v>0</v>
      </c>
      <c r="G207" s="0" t="n">
        <v>0</v>
      </c>
      <c r="H207" s="0" t="n">
        <v>184</v>
      </c>
      <c r="I207" s="0" t="n">
        <v>0.1749</v>
      </c>
      <c r="J207" s="0" t="n">
        <v>52</v>
      </c>
      <c r="K207" s="0" t="n">
        <v>0.1099</v>
      </c>
      <c r="N207" s="0" t="s">
        <v>327</v>
      </c>
      <c r="O207" s="0" t="str">
        <f aca="false">VLOOKUP(A207,C$3:K$342,2,FALSE())</f>
        <v>C</v>
      </c>
      <c r="P207" s="0" t="n">
        <f aca="false">VLOOKUP(A207,C$3:K$342,3,FALSE())</f>
        <v>8</v>
      </c>
      <c r="Q207" s="0" t="n">
        <f aca="false">VLOOKUP(A207,C$3:K$342,4,FALSE())</f>
        <v>512</v>
      </c>
      <c r="R207" s="0" t="n">
        <f aca="false">VLOOKUP(A207,C$3:K$342,6,FALSE())</f>
        <v>0</v>
      </c>
      <c r="S207" s="0" t="n">
        <f aca="false">VLOOKUP(A207,C$3:K$342,8,FALSE())</f>
        <v>32</v>
      </c>
    </row>
    <row r="208" customFormat="false" ht="15" hidden="false" customHeight="false" outlineLevel="0" collapsed="false">
      <c r="A208" s="0" t="s">
        <v>328</v>
      </c>
      <c r="B208" s="0" t="s">
        <v>40</v>
      </c>
      <c r="C208" s="0" t="s">
        <v>299</v>
      </c>
      <c r="D208" s="0" t="s">
        <v>30</v>
      </c>
      <c r="E208" s="0" t="n">
        <v>9</v>
      </c>
      <c r="F208" s="0" t="n">
        <v>169</v>
      </c>
      <c r="G208" s="0" t="n">
        <v>0.1597</v>
      </c>
      <c r="H208" s="0" t="n">
        <v>0</v>
      </c>
      <c r="I208" s="0" t="n">
        <v>0</v>
      </c>
      <c r="J208" s="0" t="n">
        <v>32</v>
      </c>
      <c r="K208" s="0" t="n">
        <v>0.0741</v>
      </c>
      <c r="N208" s="0" t="s">
        <v>328</v>
      </c>
      <c r="O208" s="0" t="str">
        <f aca="false">VLOOKUP(A208,C$3:K$342,2,FALSE())</f>
        <v>CB</v>
      </c>
      <c r="P208" s="0" t="n">
        <f aca="false">VLOOKUP(A208,C$3:K$342,3,FALSE())</f>
        <v>9</v>
      </c>
      <c r="Q208" s="0" t="n">
        <f aca="false">VLOOKUP(A208,C$3:K$342,4,FALSE())</f>
        <v>0</v>
      </c>
      <c r="R208" s="0" t="n">
        <f aca="false">VLOOKUP(A208,C$3:K$342,6,FALSE())</f>
        <v>130</v>
      </c>
      <c r="S208" s="0" t="n">
        <f aca="false">VLOOKUP(A208,C$3:K$342,8,FALSE())</f>
        <v>80</v>
      </c>
    </row>
    <row r="209" customFormat="false" ht="15" hidden="false" customHeight="false" outlineLevel="0" collapsed="false">
      <c r="A209" s="0" t="s">
        <v>329</v>
      </c>
      <c r="B209" s="0" t="s">
        <v>22</v>
      </c>
      <c r="C209" s="0" t="s">
        <v>300</v>
      </c>
      <c r="D209" s="0" t="s">
        <v>497</v>
      </c>
      <c r="E209" s="0" t="n">
        <v>7</v>
      </c>
      <c r="F209" s="0" t="n">
        <v>0</v>
      </c>
      <c r="G209" s="0" t="n">
        <v>0</v>
      </c>
      <c r="H209" s="0" t="n">
        <v>81</v>
      </c>
      <c r="I209" s="0" t="n">
        <v>0.0827</v>
      </c>
      <c r="J209" s="0" t="n">
        <v>117</v>
      </c>
      <c r="K209" s="0" t="n">
        <v>0.2708</v>
      </c>
      <c r="N209" s="0" t="s">
        <v>329</v>
      </c>
      <c r="O209" s="0" t="str">
        <f aca="false">VLOOKUP(A209,C$3:K$342,2,FALSE())</f>
        <v>LB</v>
      </c>
      <c r="P209" s="0" t="n">
        <f aca="false">VLOOKUP(A209,C$3:K$342,3,FALSE())</f>
        <v>8</v>
      </c>
      <c r="Q209" s="0" t="n">
        <f aca="false">VLOOKUP(A209,C$3:K$342,4,FALSE())</f>
        <v>0</v>
      </c>
      <c r="R209" s="0" t="n">
        <f aca="false">VLOOKUP(A209,C$3:K$342,6,FALSE())</f>
        <v>68</v>
      </c>
      <c r="S209" s="0" t="n">
        <f aca="false">VLOOKUP(A209,C$3:K$342,8,FALSE())</f>
        <v>37</v>
      </c>
    </row>
    <row r="210" customFormat="false" ht="15" hidden="false" customHeight="false" outlineLevel="0" collapsed="false">
      <c r="A210" s="0" t="s">
        <v>330</v>
      </c>
      <c r="B210" s="0" t="s">
        <v>30</v>
      </c>
      <c r="C210" s="0" t="s">
        <v>546</v>
      </c>
      <c r="D210" s="0" t="s">
        <v>497</v>
      </c>
      <c r="E210" s="0" t="n">
        <v>3</v>
      </c>
      <c r="F210" s="0" t="n">
        <v>0</v>
      </c>
      <c r="G210" s="0" t="n">
        <v>0</v>
      </c>
      <c r="H210" s="0" t="n">
        <v>0</v>
      </c>
      <c r="I210" s="0" t="n">
        <v>0</v>
      </c>
      <c r="J210" s="0" t="n">
        <v>49</v>
      </c>
      <c r="K210" s="0" t="n">
        <v>0.1086</v>
      </c>
      <c r="N210" s="0" t="s">
        <v>330</v>
      </c>
      <c r="O210" s="0" t="str">
        <f aca="false">VLOOKUP(A210,C$3:K$342,2,FALSE())</f>
        <v>WR</v>
      </c>
      <c r="P210" s="0" t="n">
        <f aca="false">VLOOKUP(A210,C$3:K$342,3,FALSE())</f>
        <v>13</v>
      </c>
      <c r="Q210" s="0" t="n">
        <f aca="false">VLOOKUP(A210,C$3:K$342,4,FALSE())</f>
        <v>492</v>
      </c>
      <c r="R210" s="0" t="n">
        <f aca="false">VLOOKUP(A210,C$3:K$342,6,FALSE())</f>
        <v>0</v>
      </c>
      <c r="S210" s="0" t="n">
        <f aca="false">VLOOKUP(A210,C$3:K$342,8,FALSE())</f>
        <v>1</v>
      </c>
    </row>
    <row r="211" customFormat="false" ht="15" hidden="false" customHeight="false" outlineLevel="0" collapsed="false">
      <c r="A211" s="0" t="s">
        <v>331</v>
      </c>
      <c r="B211" s="0" t="s">
        <v>102</v>
      </c>
      <c r="C211" s="0" t="s">
        <v>546</v>
      </c>
      <c r="D211" s="0" t="s">
        <v>497</v>
      </c>
      <c r="E211" s="0" t="n">
        <v>2</v>
      </c>
      <c r="F211" s="0" t="n">
        <v>0</v>
      </c>
      <c r="G211" s="0" t="n">
        <v>0</v>
      </c>
      <c r="H211" s="0" t="n">
        <v>0</v>
      </c>
      <c r="I211" s="0" t="n">
        <v>0</v>
      </c>
      <c r="J211" s="0" t="n">
        <v>18</v>
      </c>
      <c r="K211" s="0" t="n">
        <v>0.0403</v>
      </c>
      <c r="N211" s="0" t="s">
        <v>331</v>
      </c>
      <c r="O211" s="0" t="str">
        <f aca="false">VLOOKUP(A211,C$3:K$342,2,FALSE())</f>
        <v>CB</v>
      </c>
      <c r="P211" s="0" t="n">
        <f aca="false">VLOOKUP(A211,C$3:K$342,3,FALSE())</f>
        <v>14</v>
      </c>
      <c r="Q211" s="0" t="n">
        <f aca="false">VLOOKUP(A211,C$3:K$342,4,FALSE())</f>
        <v>0</v>
      </c>
      <c r="R211" s="0" t="n">
        <f aca="false">VLOOKUP(A211,C$3:K$342,6,FALSE())</f>
        <v>269</v>
      </c>
      <c r="S211" s="0" t="n">
        <f aca="false">VLOOKUP(A211,C$3:K$342,8,FALSE())</f>
        <v>295</v>
      </c>
    </row>
    <row r="212" customFormat="false" ht="15" hidden="false" customHeight="false" outlineLevel="0" collapsed="false">
      <c r="A212" s="0" t="s">
        <v>333</v>
      </c>
      <c r="B212" s="0" t="s">
        <v>30</v>
      </c>
      <c r="C212" s="0" t="s">
        <v>301</v>
      </c>
      <c r="D212" s="0" t="s">
        <v>497</v>
      </c>
      <c r="E212" s="0" t="n">
        <v>3</v>
      </c>
      <c r="F212" s="0" t="n">
        <v>0</v>
      </c>
      <c r="G212" s="0" t="n">
        <v>0</v>
      </c>
      <c r="H212" s="0" t="n">
        <v>0</v>
      </c>
      <c r="I212" s="0" t="n">
        <v>0</v>
      </c>
      <c r="J212" s="0" t="n">
        <v>54</v>
      </c>
      <c r="K212" s="0" t="n">
        <v>0.1156</v>
      </c>
      <c r="N212" s="0" t="s">
        <v>333</v>
      </c>
      <c r="O212" s="0" t="str">
        <f aca="false">VLOOKUP(A212,C$3:K$342,2,FALSE())</f>
        <v>WR</v>
      </c>
      <c r="P212" s="0" t="n">
        <f aca="false">VLOOKUP(A212,C$3:K$342,3,FALSE())</f>
        <v>10</v>
      </c>
      <c r="Q212" s="0" t="n">
        <f aca="false">VLOOKUP(A212,C$3:K$342,4,FALSE())</f>
        <v>295</v>
      </c>
      <c r="R212" s="0" t="n">
        <f aca="false">VLOOKUP(A212,C$3:K$342,6,FALSE())</f>
        <v>0</v>
      </c>
      <c r="S212" s="0" t="n">
        <f aca="false">VLOOKUP(A212,C$3:K$342,8,FALSE())</f>
        <v>3</v>
      </c>
    </row>
    <row r="213" customFormat="false" ht="15" hidden="false" customHeight="false" outlineLevel="0" collapsed="false">
      <c r="A213" s="0" t="s">
        <v>334</v>
      </c>
      <c r="B213" s="0" t="s">
        <v>56</v>
      </c>
      <c r="C213" s="0" t="s">
        <v>302</v>
      </c>
      <c r="D213" s="0" t="s">
        <v>497</v>
      </c>
      <c r="E213" s="0" t="n">
        <v>16</v>
      </c>
      <c r="F213" s="0" t="n">
        <v>0</v>
      </c>
      <c r="G213" s="0" t="n">
        <v>0</v>
      </c>
      <c r="H213" s="0" t="n">
        <v>992</v>
      </c>
      <c r="I213" s="0" t="n">
        <v>0.8905</v>
      </c>
      <c r="J213" s="0" t="n">
        <v>101</v>
      </c>
      <c r="K213" s="0" t="n">
        <v>0.2032</v>
      </c>
      <c r="N213" s="0" t="s">
        <v>334</v>
      </c>
    </row>
    <row r="214" customFormat="false" ht="15" hidden="false" customHeight="false" outlineLevel="0" collapsed="false">
      <c r="A214" s="0" t="s">
        <v>335</v>
      </c>
      <c r="B214" s="0" t="s">
        <v>30</v>
      </c>
      <c r="C214" s="0" t="s">
        <v>306</v>
      </c>
      <c r="D214" s="0" t="s">
        <v>22</v>
      </c>
      <c r="E214" s="0" t="n">
        <v>15</v>
      </c>
      <c r="F214" s="0" t="n">
        <v>0</v>
      </c>
      <c r="G214" s="0" t="n">
        <v>0</v>
      </c>
      <c r="H214" s="0" t="n">
        <v>361</v>
      </c>
      <c r="I214" s="0" t="n">
        <v>0.3512</v>
      </c>
      <c r="J214" s="0" t="n">
        <v>2</v>
      </c>
      <c r="K214" s="0" t="n">
        <v>0.0044</v>
      </c>
      <c r="N214" s="0" t="s">
        <v>335</v>
      </c>
    </row>
    <row r="215" customFormat="false" ht="15" hidden="false" customHeight="false" outlineLevel="0" collapsed="false">
      <c r="A215" s="0" t="s">
        <v>336</v>
      </c>
      <c r="B215" s="0" t="s">
        <v>138</v>
      </c>
      <c r="C215" s="0" t="s">
        <v>547</v>
      </c>
      <c r="D215" s="0" t="s">
        <v>497</v>
      </c>
      <c r="E215" s="0" t="n">
        <v>1</v>
      </c>
      <c r="F215" s="0" t="n">
        <v>0</v>
      </c>
      <c r="G215" s="0" t="n">
        <v>0</v>
      </c>
      <c r="H215" s="0" t="n">
        <v>0</v>
      </c>
      <c r="I215" s="0" t="n">
        <v>0</v>
      </c>
      <c r="J215" s="0" t="n">
        <v>3</v>
      </c>
      <c r="K215" s="0" t="n">
        <v>0.0067</v>
      </c>
      <c r="N215" s="0" t="s">
        <v>336</v>
      </c>
    </row>
    <row r="216" customFormat="false" ht="15" hidden="false" customHeight="false" outlineLevel="0" collapsed="false">
      <c r="A216" s="0" t="s">
        <v>337</v>
      </c>
      <c r="B216" s="0" t="s">
        <v>56</v>
      </c>
      <c r="C216" s="0" t="s">
        <v>547</v>
      </c>
      <c r="D216" s="0" t="s">
        <v>497</v>
      </c>
      <c r="E216" s="0" t="n">
        <v>7</v>
      </c>
      <c r="F216" s="0" t="n">
        <v>0</v>
      </c>
      <c r="G216" s="0" t="n">
        <v>0</v>
      </c>
      <c r="H216" s="0" t="n">
        <v>0</v>
      </c>
      <c r="I216" s="0" t="n">
        <v>0</v>
      </c>
      <c r="J216" s="0" t="n">
        <v>136</v>
      </c>
      <c r="K216" s="0" t="n">
        <v>0.3002</v>
      </c>
      <c r="N216" s="0" t="s">
        <v>337</v>
      </c>
    </row>
    <row r="217" customFormat="false" ht="15" hidden="false" customHeight="false" outlineLevel="0" collapsed="false">
      <c r="A217" s="0" t="s">
        <v>338</v>
      </c>
      <c r="B217" s="0" t="s">
        <v>27</v>
      </c>
      <c r="C217" s="0" t="s">
        <v>307</v>
      </c>
      <c r="D217" s="0" t="s">
        <v>40</v>
      </c>
      <c r="E217" s="0" t="n">
        <v>16</v>
      </c>
      <c r="F217" s="0" t="n">
        <v>0</v>
      </c>
      <c r="G217" s="0" t="n">
        <v>0</v>
      </c>
      <c r="H217" s="0" t="n">
        <v>858</v>
      </c>
      <c r="I217" s="0" t="n">
        <v>0.8226</v>
      </c>
      <c r="J217" s="0" t="n">
        <v>115</v>
      </c>
      <c r="K217" s="0" t="n">
        <v>0.2638</v>
      </c>
      <c r="N217" s="0" t="s">
        <v>338</v>
      </c>
      <c r="O217" s="0" t="str">
        <f aca="false">VLOOKUP(A217,C$3:K$342,2,FALSE())</f>
        <v>SS</v>
      </c>
      <c r="P217" s="0" t="n">
        <f aca="false">VLOOKUP(A217,C$3:K$342,3,FALSE())</f>
        <v>9</v>
      </c>
      <c r="Q217" s="0" t="n">
        <f aca="false">VLOOKUP(A217,C$3:K$342,4,FALSE())</f>
        <v>0</v>
      </c>
      <c r="R217" s="0" t="n">
        <f aca="false">VLOOKUP(A217,C$3:K$342,6,FALSE())</f>
        <v>0</v>
      </c>
      <c r="S217" s="0" t="n">
        <f aca="false">VLOOKUP(A217,C$3:K$342,8,FALSE())</f>
        <v>135</v>
      </c>
    </row>
    <row r="218" customFormat="false" ht="15" hidden="false" customHeight="false" outlineLevel="0" collapsed="false">
      <c r="A218" s="0" t="s">
        <v>340</v>
      </c>
      <c r="B218" s="0" t="s">
        <v>65</v>
      </c>
      <c r="C218" s="0" t="s">
        <v>308</v>
      </c>
      <c r="D218" s="0" t="s">
        <v>497</v>
      </c>
      <c r="E218" s="0" t="n">
        <v>8</v>
      </c>
      <c r="F218" s="0" t="n">
        <v>0</v>
      </c>
      <c r="G218" s="0" t="n">
        <v>0</v>
      </c>
      <c r="H218" s="0" t="n">
        <v>51</v>
      </c>
      <c r="I218" s="0" t="n">
        <v>0.0488</v>
      </c>
      <c r="J218" s="0" t="n">
        <v>124</v>
      </c>
      <c r="K218" s="0" t="n">
        <v>0.2931</v>
      </c>
      <c r="N218" s="0" t="s">
        <v>340</v>
      </c>
      <c r="O218" s="0" t="str">
        <f aca="false">VLOOKUP(A218,C$3:K$342,2,FALSE())</f>
        <v>LB</v>
      </c>
      <c r="P218" s="0" t="n">
        <f aca="false">VLOOKUP(A218,C$3:K$342,3,FALSE())</f>
        <v>1</v>
      </c>
      <c r="Q218" s="0" t="n">
        <f aca="false">VLOOKUP(A218,C$3:K$342,4,FALSE())</f>
        <v>0</v>
      </c>
      <c r="R218" s="0" t="n">
        <f aca="false">VLOOKUP(A218,C$3:K$342,6,FALSE())</f>
        <v>0</v>
      </c>
      <c r="S218" s="0" t="n">
        <f aca="false">VLOOKUP(A218,C$3:K$342,8,FALSE())</f>
        <v>17</v>
      </c>
    </row>
    <row r="219" customFormat="false" ht="15" hidden="false" customHeight="false" outlineLevel="0" collapsed="false">
      <c r="A219" s="0" t="s">
        <v>341</v>
      </c>
      <c r="B219" s="0" t="s">
        <v>30</v>
      </c>
      <c r="C219" s="0" t="s">
        <v>311</v>
      </c>
      <c r="D219" s="0" t="s">
        <v>102</v>
      </c>
      <c r="E219" s="0" t="n">
        <v>10</v>
      </c>
      <c r="F219" s="0" t="n">
        <v>0</v>
      </c>
      <c r="G219" s="0" t="n">
        <v>0</v>
      </c>
      <c r="H219" s="0" t="n">
        <v>251</v>
      </c>
      <c r="I219" s="0" t="n">
        <v>0.2393</v>
      </c>
      <c r="J219" s="0" t="n">
        <v>78</v>
      </c>
      <c r="K219" s="0" t="n">
        <v>0.1722</v>
      </c>
      <c r="N219" s="0" t="s">
        <v>341</v>
      </c>
      <c r="O219" s="0" t="str">
        <f aca="false">VLOOKUP(A219,C$3:K$342,2,FALSE())</f>
        <v>WR</v>
      </c>
      <c r="P219" s="0" t="n">
        <f aca="false">VLOOKUP(A219,C$3:K$342,3,FALSE())</f>
        <v>4</v>
      </c>
      <c r="Q219" s="0" t="n">
        <f aca="false">VLOOKUP(A219,C$3:K$342,4,FALSE())</f>
        <v>65</v>
      </c>
      <c r="R219" s="0" t="n">
        <f aca="false">VLOOKUP(A219,C$3:K$342,6,FALSE())</f>
        <v>0</v>
      </c>
      <c r="S219" s="0" t="n">
        <f aca="false">VLOOKUP(A219,C$3:K$342,8,FALSE())</f>
        <v>5</v>
      </c>
    </row>
    <row r="220" customFormat="false" ht="15" hidden="false" customHeight="false" outlineLevel="0" collapsed="false">
      <c r="A220" s="0" t="s">
        <v>343</v>
      </c>
      <c r="B220" s="0" t="s">
        <v>22</v>
      </c>
      <c r="C220" s="0" t="s">
        <v>548</v>
      </c>
      <c r="D220" s="0" t="s">
        <v>33</v>
      </c>
      <c r="E220" s="0" t="n">
        <v>2</v>
      </c>
      <c r="F220" s="0" t="n">
        <v>9</v>
      </c>
      <c r="G220" s="0" t="n">
        <v>0.0082</v>
      </c>
      <c r="H220" s="0" t="n">
        <v>0</v>
      </c>
      <c r="I220" s="0" t="n">
        <v>0</v>
      </c>
      <c r="J220" s="0" t="n">
        <v>2</v>
      </c>
      <c r="K220" s="0" t="n">
        <v>0.0044</v>
      </c>
      <c r="N220" s="0" t="s">
        <v>343</v>
      </c>
    </row>
    <row r="221" customFormat="false" ht="15" hidden="false" customHeight="false" outlineLevel="0" collapsed="false">
      <c r="A221" s="0" t="s">
        <v>344</v>
      </c>
      <c r="B221" s="0" t="s">
        <v>56</v>
      </c>
      <c r="C221" s="0" t="s">
        <v>548</v>
      </c>
      <c r="D221" s="0" t="s">
        <v>33</v>
      </c>
      <c r="E221" s="0" t="n">
        <v>1</v>
      </c>
      <c r="F221" s="0" t="n">
        <v>2</v>
      </c>
      <c r="G221" s="0" t="n">
        <v>0.0019</v>
      </c>
      <c r="H221" s="0" t="n">
        <v>0</v>
      </c>
      <c r="I221" s="0" t="n">
        <v>0</v>
      </c>
      <c r="J221" s="0" t="n">
        <v>2</v>
      </c>
      <c r="K221" s="0" t="n">
        <v>0.0047</v>
      </c>
      <c r="N221" s="0" t="s">
        <v>344</v>
      </c>
    </row>
    <row r="222" customFormat="false" ht="15" hidden="false" customHeight="false" outlineLevel="0" collapsed="false">
      <c r="A222" s="0" t="s">
        <v>345</v>
      </c>
      <c r="B222" s="0" t="s">
        <v>30</v>
      </c>
      <c r="C222" s="0" t="s">
        <v>312</v>
      </c>
      <c r="D222" s="0" t="s">
        <v>497</v>
      </c>
      <c r="E222" s="0" t="n">
        <v>16</v>
      </c>
      <c r="F222" s="0" t="n">
        <v>0</v>
      </c>
      <c r="G222" s="0" t="n">
        <v>0</v>
      </c>
      <c r="H222" s="0" t="n">
        <v>48</v>
      </c>
      <c r="I222" s="0" t="n">
        <v>0.0444</v>
      </c>
      <c r="J222" s="0" t="n">
        <v>366</v>
      </c>
      <c r="K222" s="0" t="n">
        <v>0.7454</v>
      </c>
      <c r="N222" s="0" t="s">
        <v>345</v>
      </c>
    </row>
    <row r="223" customFormat="false" ht="15" hidden="false" customHeight="false" outlineLevel="0" collapsed="false">
      <c r="A223" s="0" t="s">
        <v>346</v>
      </c>
      <c r="B223" s="0" t="s">
        <v>30</v>
      </c>
      <c r="C223" s="0" t="s">
        <v>549</v>
      </c>
      <c r="D223" s="0" t="s">
        <v>22</v>
      </c>
      <c r="E223" s="0" t="n">
        <v>11</v>
      </c>
      <c r="F223" s="0" t="n">
        <v>0</v>
      </c>
      <c r="G223" s="0" t="n">
        <v>0</v>
      </c>
      <c r="H223" s="0" t="n">
        <v>206</v>
      </c>
      <c r="I223" s="0" t="n">
        <v>0.1906</v>
      </c>
      <c r="J223" s="0" t="n">
        <v>48</v>
      </c>
      <c r="K223" s="0" t="n">
        <v>0.1069</v>
      </c>
      <c r="N223" s="0" t="s">
        <v>346</v>
      </c>
      <c r="O223" s="0" t="str">
        <f aca="false">VLOOKUP(A223,C$3:K$342,2,FALSE())</f>
        <v>WR</v>
      </c>
      <c r="P223" s="0" t="n">
        <f aca="false">VLOOKUP(A223,C$3:K$342,3,FALSE())</f>
        <v>15</v>
      </c>
      <c r="Q223" s="0" t="n">
        <f aca="false">VLOOKUP(A223,C$3:K$342,4,FALSE())</f>
        <v>769</v>
      </c>
      <c r="R223" s="0" t="n">
        <f aca="false">VLOOKUP(A223,C$3:K$342,6,FALSE())</f>
        <v>0</v>
      </c>
      <c r="S223" s="0" t="n">
        <f aca="false">VLOOKUP(A223,C$3:K$342,8,FALSE())</f>
        <v>0</v>
      </c>
    </row>
    <row r="224" customFormat="false" ht="15" hidden="false" customHeight="false" outlineLevel="0" collapsed="false">
      <c r="A224" s="0" t="s">
        <v>347</v>
      </c>
      <c r="B224" s="0" t="s">
        <v>19</v>
      </c>
      <c r="C224" s="0" t="s">
        <v>549</v>
      </c>
      <c r="D224" s="0" t="s">
        <v>22</v>
      </c>
      <c r="E224" s="0" t="n">
        <v>3</v>
      </c>
      <c r="F224" s="0" t="n">
        <v>0</v>
      </c>
      <c r="G224" s="0" t="n">
        <v>0</v>
      </c>
      <c r="H224" s="0" t="n">
        <v>48</v>
      </c>
      <c r="I224" s="0" t="n">
        <v>0.0458</v>
      </c>
      <c r="J224" s="0" t="n">
        <v>12</v>
      </c>
      <c r="K224" s="0" t="n">
        <v>0.0268</v>
      </c>
      <c r="N224" s="0" t="s">
        <v>347</v>
      </c>
      <c r="O224" s="0" t="str">
        <f aca="false">VLOOKUP(A224,C$3:K$342,2,FALSE())</f>
        <v>NT</v>
      </c>
      <c r="P224" s="0" t="n">
        <f aca="false">VLOOKUP(A224,C$3:K$342,3,FALSE())</f>
        <v>13</v>
      </c>
      <c r="Q224" s="0" t="n">
        <f aca="false">VLOOKUP(A224,C$3:K$342,4,FALSE())</f>
        <v>0</v>
      </c>
      <c r="R224" s="0" t="n">
        <f aca="false">VLOOKUP(A224,C$3:K$342,6,FALSE())</f>
        <v>172</v>
      </c>
      <c r="S224" s="0" t="n">
        <f aca="false">VLOOKUP(A224,C$3:K$342,8,FALSE())</f>
        <v>81</v>
      </c>
    </row>
    <row r="225" customFormat="false" ht="15" hidden="false" customHeight="false" outlineLevel="0" collapsed="false">
      <c r="A225" s="0" t="s">
        <v>349</v>
      </c>
      <c r="B225" s="0" t="s">
        <v>56</v>
      </c>
      <c r="C225" s="0" t="s">
        <v>550</v>
      </c>
      <c r="D225" s="0" t="s">
        <v>33</v>
      </c>
      <c r="E225" s="0" t="n">
        <v>5</v>
      </c>
      <c r="F225" s="0" t="n">
        <v>103</v>
      </c>
      <c r="G225" s="0" t="n">
        <v>0.091</v>
      </c>
      <c r="H225" s="0" t="n">
        <v>0</v>
      </c>
      <c r="I225" s="0" t="n">
        <v>0</v>
      </c>
      <c r="J225" s="0" t="n">
        <v>0</v>
      </c>
      <c r="K225" s="0" t="n">
        <v>0</v>
      </c>
      <c r="N225" s="0" t="s">
        <v>349</v>
      </c>
      <c r="O225" s="0" t="str">
        <f aca="false">VLOOKUP(A225,C$3:K$342,2,FALSE())</f>
        <v>T</v>
      </c>
      <c r="P225" s="0" t="n">
        <f aca="false">VLOOKUP(A225,C$3:K$342,3,FALSE())</f>
        <v>8</v>
      </c>
      <c r="Q225" s="0" t="n">
        <f aca="false">VLOOKUP(A225,C$3:K$342,4,FALSE())</f>
        <v>126</v>
      </c>
      <c r="R225" s="0" t="n">
        <f aca="false">VLOOKUP(A225,C$3:K$342,6,FALSE())</f>
        <v>0</v>
      </c>
      <c r="S225" s="0" t="n">
        <f aca="false">VLOOKUP(A225,C$3:K$342,8,FALSE())</f>
        <v>32</v>
      </c>
    </row>
    <row r="226" customFormat="false" ht="15" hidden="false" customHeight="false" outlineLevel="0" collapsed="false">
      <c r="A226" s="0" t="s">
        <v>351</v>
      </c>
      <c r="B226" s="0" t="s">
        <v>27</v>
      </c>
      <c r="C226" s="0" t="s">
        <v>550</v>
      </c>
      <c r="D226" s="0" t="s">
        <v>33</v>
      </c>
      <c r="E226" s="0" t="n">
        <v>11</v>
      </c>
      <c r="F226" s="0" t="n">
        <v>128</v>
      </c>
      <c r="G226" s="0" t="n">
        <v>0.1152</v>
      </c>
      <c r="H226" s="0" t="n">
        <v>0</v>
      </c>
      <c r="I226" s="0" t="n">
        <v>0</v>
      </c>
      <c r="J226" s="0" t="n">
        <v>51</v>
      </c>
      <c r="K226" s="0" t="n">
        <v>0.1099</v>
      </c>
      <c r="N226" s="0" t="s">
        <v>351</v>
      </c>
      <c r="O226" s="0" t="str">
        <f aca="false">VLOOKUP(A226,C$3:K$342,2,FALSE())</f>
        <v>SS</v>
      </c>
      <c r="P226" s="0" t="n">
        <f aca="false">VLOOKUP(A226,C$3:K$342,3,FALSE())</f>
        <v>16</v>
      </c>
      <c r="Q226" s="0" t="n">
        <f aca="false">VLOOKUP(A226,C$3:K$342,4,FALSE())</f>
        <v>0</v>
      </c>
      <c r="R226" s="0" t="n">
        <f aca="false">VLOOKUP(A226,C$3:K$342,6,FALSE())</f>
        <v>31</v>
      </c>
      <c r="S226" s="0" t="n">
        <f aca="false">VLOOKUP(A226,C$3:K$342,8,FALSE())</f>
        <v>355</v>
      </c>
    </row>
    <row r="227" customFormat="false" ht="15" hidden="false" customHeight="false" outlineLevel="0" collapsed="false">
      <c r="A227" s="0" t="s">
        <v>353</v>
      </c>
      <c r="B227" s="0" t="s">
        <v>40</v>
      </c>
      <c r="C227" s="0" t="s">
        <v>317</v>
      </c>
      <c r="D227" s="0" t="s">
        <v>16</v>
      </c>
      <c r="E227" s="0" t="n">
        <v>2</v>
      </c>
      <c r="F227" s="0" t="n">
        <v>17</v>
      </c>
      <c r="G227" s="0" t="n">
        <v>0.0161</v>
      </c>
      <c r="H227" s="0" t="n">
        <v>0</v>
      </c>
      <c r="I227" s="0" t="n">
        <v>0</v>
      </c>
      <c r="J227" s="0" t="n">
        <v>0</v>
      </c>
      <c r="K227" s="0" t="n">
        <v>0</v>
      </c>
      <c r="N227" s="0" t="s">
        <v>353</v>
      </c>
      <c r="O227" s="0" t="str">
        <f aca="false">VLOOKUP(A227,C$3:K$342,2,FALSE())</f>
        <v>CB</v>
      </c>
      <c r="P227" s="0" t="n">
        <f aca="false">VLOOKUP(A227,C$3:K$342,3,FALSE())</f>
        <v>2</v>
      </c>
      <c r="Q227" s="0" t="n">
        <f aca="false">VLOOKUP(A227,C$3:K$342,4,FALSE())</f>
        <v>0</v>
      </c>
      <c r="R227" s="0" t="n">
        <f aca="false">VLOOKUP(A227,C$3:K$342,6,FALSE())</f>
        <v>61</v>
      </c>
      <c r="S227" s="0" t="n">
        <f aca="false">VLOOKUP(A227,C$3:K$342,8,FALSE())</f>
        <v>25</v>
      </c>
    </row>
    <row r="228" customFormat="false" ht="15" hidden="false" customHeight="false" outlineLevel="0" collapsed="false">
      <c r="A228" s="0" t="s">
        <v>354</v>
      </c>
      <c r="B228" s="0" t="s">
        <v>13</v>
      </c>
      <c r="C228" s="0" t="s">
        <v>318</v>
      </c>
      <c r="D228" s="0" t="s">
        <v>33</v>
      </c>
      <c r="E228" s="0" t="n">
        <v>13</v>
      </c>
      <c r="F228" s="0" t="n">
        <v>134</v>
      </c>
      <c r="G228" s="0" t="n">
        <v>0.1248</v>
      </c>
      <c r="H228" s="0" t="n">
        <v>0</v>
      </c>
      <c r="I228" s="0" t="n">
        <v>0</v>
      </c>
      <c r="J228" s="0" t="n">
        <v>163</v>
      </c>
      <c r="K228" s="0" t="n">
        <v>0.363</v>
      </c>
      <c r="N228" s="0" t="s">
        <v>354</v>
      </c>
      <c r="O228" s="0" t="str">
        <f aca="false">VLOOKUP(A228,C$3:K$342,2,FALSE())</f>
        <v>TE</v>
      </c>
      <c r="P228" s="0" t="n">
        <f aca="false">VLOOKUP(A228,C$3:K$342,3,FALSE())</f>
        <v>13</v>
      </c>
      <c r="Q228" s="0" t="n">
        <f aca="false">VLOOKUP(A228,C$3:K$342,4,FALSE())</f>
        <v>146</v>
      </c>
      <c r="R228" s="0" t="n">
        <f aca="false">VLOOKUP(A228,C$3:K$342,6,FALSE())</f>
        <v>0</v>
      </c>
      <c r="S228" s="0" t="n">
        <f aca="false">VLOOKUP(A228,C$3:K$342,8,FALSE())</f>
        <v>46</v>
      </c>
    </row>
    <row r="229" customFormat="false" ht="15" hidden="false" customHeight="false" outlineLevel="0" collapsed="false">
      <c r="A229" s="0" t="s">
        <v>356</v>
      </c>
      <c r="B229" s="0" t="s">
        <v>30</v>
      </c>
      <c r="C229" s="0" t="s">
        <v>320</v>
      </c>
      <c r="D229" s="0" t="s">
        <v>40</v>
      </c>
      <c r="E229" s="0" t="n">
        <v>11</v>
      </c>
      <c r="F229" s="0" t="n">
        <v>0</v>
      </c>
      <c r="G229" s="0" t="n">
        <v>0</v>
      </c>
      <c r="H229" s="0" t="n">
        <v>48</v>
      </c>
      <c r="I229" s="0" t="n">
        <v>0.0457</v>
      </c>
      <c r="J229" s="0" t="n">
        <v>213</v>
      </c>
      <c r="K229" s="0" t="n">
        <v>0.441</v>
      </c>
      <c r="N229" s="0" t="s">
        <v>356</v>
      </c>
      <c r="O229" s="0" t="str">
        <f aca="false">VLOOKUP(A229,C$3:K$342,2,FALSE())</f>
        <v>WR</v>
      </c>
      <c r="P229" s="0" t="n">
        <f aca="false">VLOOKUP(A229,C$3:K$342,3,FALSE())</f>
        <v>12</v>
      </c>
      <c r="Q229" s="0" t="n">
        <f aca="false">VLOOKUP(A229,C$3:K$342,4,FALSE())</f>
        <v>771</v>
      </c>
      <c r="R229" s="0" t="n">
        <f aca="false">VLOOKUP(A229,C$3:K$342,6,FALSE())</f>
        <v>0</v>
      </c>
      <c r="S229" s="0" t="n">
        <f aca="false">VLOOKUP(A229,C$3:K$342,8,FALSE())</f>
        <v>45</v>
      </c>
    </row>
    <row r="230" customFormat="false" ht="15" hidden="false" customHeight="false" outlineLevel="0" collapsed="false">
      <c r="A230" s="0" t="s">
        <v>357</v>
      </c>
      <c r="B230" s="0" t="s">
        <v>132</v>
      </c>
      <c r="C230" s="0" t="s">
        <v>322</v>
      </c>
      <c r="D230" s="0" t="s">
        <v>13</v>
      </c>
      <c r="E230" s="0" t="n">
        <v>1</v>
      </c>
      <c r="F230" s="0" t="n">
        <v>24</v>
      </c>
      <c r="G230" s="0" t="n">
        <v>0.0231</v>
      </c>
      <c r="H230" s="0" t="n">
        <v>0</v>
      </c>
      <c r="I230" s="0" t="n">
        <v>0</v>
      </c>
      <c r="J230" s="0" t="n">
        <v>0</v>
      </c>
      <c r="K230" s="0" t="n">
        <v>0</v>
      </c>
      <c r="N230" s="0" t="s">
        <v>357</v>
      </c>
      <c r="O230" s="0" t="str">
        <f aca="false">VLOOKUP(A230,C$3:K$342,2,FALSE())</f>
        <v>P</v>
      </c>
      <c r="P230" s="0" t="n">
        <f aca="false">VLOOKUP(A230,C$3:K$342,3,FALSE())</f>
        <v>16</v>
      </c>
      <c r="Q230" s="0" t="n">
        <f aca="false">VLOOKUP(A230,C$3:K$342,4,FALSE())</f>
        <v>0</v>
      </c>
      <c r="R230" s="0" t="n">
        <f aca="false">VLOOKUP(A230,C$3:K$342,6,FALSE())</f>
        <v>0</v>
      </c>
      <c r="S230" s="0" t="n">
        <f aca="false">VLOOKUP(A230,C$3:K$342,8,FALSE())</f>
        <v>129</v>
      </c>
    </row>
    <row r="231" customFormat="false" ht="15" hidden="false" customHeight="false" outlineLevel="0" collapsed="false">
      <c r="A231" s="0" t="s">
        <v>358</v>
      </c>
      <c r="B231" s="0" t="s">
        <v>30</v>
      </c>
      <c r="C231" s="0" t="s">
        <v>327</v>
      </c>
      <c r="D231" s="0" t="s">
        <v>138</v>
      </c>
      <c r="E231" s="0" t="n">
        <v>8</v>
      </c>
      <c r="F231" s="0" t="n">
        <v>512</v>
      </c>
      <c r="G231" s="0" t="n">
        <v>0.4835</v>
      </c>
      <c r="H231" s="0" t="n">
        <v>0</v>
      </c>
      <c r="I231" s="0" t="n">
        <v>0</v>
      </c>
      <c r="J231" s="0" t="n">
        <v>32</v>
      </c>
      <c r="K231" s="0" t="n">
        <v>0.0746</v>
      </c>
      <c r="N231" s="0" t="s">
        <v>358</v>
      </c>
      <c r="O231" s="0" t="str">
        <f aca="false">VLOOKUP(A231,C$3:K$342,2,FALSE())</f>
        <v>WR</v>
      </c>
      <c r="P231" s="0" t="n">
        <f aca="false">VLOOKUP(A231,C$3:K$342,3,FALSE())</f>
        <v>15</v>
      </c>
      <c r="Q231" s="0" t="n">
        <f aca="false">VLOOKUP(A231,C$3:K$342,4,FALSE())</f>
        <v>498</v>
      </c>
      <c r="R231" s="0" t="n">
        <f aca="false">VLOOKUP(A231,C$3:K$342,6,FALSE())</f>
        <v>0</v>
      </c>
      <c r="S231" s="0" t="n">
        <f aca="false">VLOOKUP(A231,C$3:K$342,8,FALSE())</f>
        <v>29</v>
      </c>
    </row>
    <row r="232" customFormat="false" ht="15" hidden="false" customHeight="false" outlineLevel="0" collapsed="false">
      <c r="A232" s="0" t="s">
        <v>360</v>
      </c>
      <c r="B232" s="0" t="s">
        <v>40</v>
      </c>
      <c r="C232" s="0" t="s">
        <v>328</v>
      </c>
      <c r="D232" s="0" t="s">
        <v>40</v>
      </c>
      <c r="E232" s="0" t="n">
        <v>9</v>
      </c>
      <c r="F232" s="0" t="n">
        <v>0</v>
      </c>
      <c r="G232" s="0" t="n">
        <v>0</v>
      </c>
      <c r="H232" s="0" t="n">
        <v>130</v>
      </c>
      <c r="I232" s="0" t="n">
        <v>0.1239</v>
      </c>
      <c r="J232" s="0" t="n">
        <v>80</v>
      </c>
      <c r="K232" s="0" t="n">
        <v>0.1766</v>
      </c>
      <c r="N232" s="0" t="s">
        <v>360</v>
      </c>
      <c r="O232" s="0" t="str">
        <f aca="false">VLOOKUP(A232,C$3:K$342,2,FALSE())</f>
        <v>CB</v>
      </c>
      <c r="P232" s="0" t="n">
        <f aca="false">VLOOKUP(A232,C$3:K$342,3,FALSE())</f>
        <v>13</v>
      </c>
      <c r="Q232" s="0" t="n">
        <f aca="false">VLOOKUP(A232,C$3:K$342,4,FALSE())</f>
        <v>0</v>
      </c>
      <c r="R232" s="0" t="n">
        <f aca="false">VLOOKUP(A232,C$3:K$342,6,FALSE())</f>
        <v>370</v>
      </c>
      <c r="S232" s="0" t="n">
        <f aca="false">VLOOKUP(A232,C$3:K$342,8,FALSE())</f>
        <v>153</v>
      </c>
    </row>
    <row r="233" customFormat="false" ht="15" hidden="false" customHeight="false" outlineLevel="0" collapsed="false">
      <c r="A233" s="0" t="s">
        <v>362</v>
      </c>
      <c r="B233" s="0" t="s">
        <v>40</v>
      </c>
      <c r="C233" s="0" t="s">
        <v>329</v>
      </c>
      <c r="D233" s="0" t="s">
        <v>497</v>
      </c>
      <c r="E233" s="0" t="n">
        <v>8</v>
      </c>
      <c r="F233" s="0" t="n">
        <v>0</v>
      </c>
      <c r="G233" s="0" t="n">
        <v>0</v>
      </c>
      <c r="H233" s="0" t="n">
        <v>68</v>
      </c>
      <c r="I233" s="0" t="n">
        <v>0.0585</v>
      </c>
      <c r="J233" s="0" t="n">
        <v>37</v>
      </c>
      <c r="K233" s="0" t="n">
        <v>0.0713</v>
      </c>
      <c r="N233" s="0" t="s">
        <v>362</v>
      </c>
      <c r="O233" s="0" t="str">
        <f aca="false">VLOOKUP(A233,C$3:K$342,2,FALSE())</f>
        <v>CB</v>
      </c>
      <c r="P233" s="0" t="n">
        <f aca="false">VLOOKUP(A233,C$3:K$342,3,FALSE())</f>
        <v>5</v>
      </c>
      <c r="Q233" s="0" t="n">
        <f aca="false">VLOOKUP(A233,C$3:K$342,4,FALSE())</f>
        <v>0</v>
      </c>
      <c r="R233" s="0" t="n">
        <f aca="false">VLOOKUP(A233,C$3:K$342,6,FALSE())</f>
        <v>118</v>
      </c>
      <c r="S233" s="0" t="n">
        <f aca="false">VLOOKUP(A233,C$3:K$342,8,FALSE())</f>
        <v>24</v>
      </c>
    </row>
    <row r="234" customFormat="false" ht="15" hidden="false" customHeight="false" outlineLevel="0" collapsed="false">
      <c r="A234" s="0" t="s">
        <v>364</v>
      </c>
      <c r="B234" s="0" t="s">
        <v>65</v>
      </c>
      <c r="C234" s="0" t="s">
        <v>551</v>
      </c>
      <c r="D234" s="0" t="s">
        <v>30</v>
      </c>
      <c r="E234" s="0" t="n">
        <v>5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50</v>
      </c>
      <c r="K234" s="0" t="n">
        <v>0.1066</v>
      </c>
      <c r="N234" s="0" t="s">
        <v>364</v>
      </c>
      <c r="O234" s="0" t="str">
        <f aca="false">VLOOKUP(A234,C$3:K$342,2,FALSE())</f>
        <v>LB</v>
      </c>
      <c r="P234" s="0" t="n">
        <f aca="false">VLOOKUP(A234,C$3:K$342,3,FALSE())</f>
        <v>16</v>
      </c>
      <c r="Q234" s="0" t="n">
        <f aca="false">VLOOKUP(A234,C$3:K$342,4,FALSE())</f>
        <v>0</v>
      </c>
      <c r="R234" s="0" t="n">
        <f aca="false">VLOOKUP(A234,C$3:K$342,6,FALSE())</f>
        <v>1019</v>
      </c>
      <c r="S234" s="0" t="n">
        <f aca="false">VLOOKUP(A234,C$3:K$342,8,FALSE())</f>
        <v>194</v>
      </c>
    </row>
    <row r="235" customFormat="false" ht="15" hidden="false" customHeight="false" outlineLevel="0" collapsed="false">
      <c r="A235" s="0" t="s">
        <v>365</v>
      </c>
      <c r="B235" s="0" t="s">
        <v>25</v>
      </c>
      <c r="C235" s="0" t="s">
        <v>551</v>
      </c>
      <c r="D235" s="0" t="s">
        <v>30</v>
      </c>
      <c r="E235" s="0" t="n">
        <v>4</v>
      </c>
      <c r="F235" s="0" t="n">
        <v>1</v>
      </c>
      <c r="G235" s="0" t="n">
        <v>0.001</v>
      </c>
      <c r="H235" s="0" t="n">
        <v>0</v>
      </c>
      <c r="I235" s="0" t="n">
        <v>0</v>
      </c>
      <c r="J235" s="0" t="n">
        <v>39</v>
      </c>
      <c r="K235" s="0" t="n">
        <v>0.0894</v>
      </c>
      <c r="N235" s="0" t="s">
        <v>365</v>
      </c>
      <c r="O235" s="0" t="str">
        <f aca="false">VLOOKUP(A235,C$3:K$342,2,FALSE())</f>
        <v>LB</v>
      </c>
      <c r="P235" s="0" t="n">
        <f aca="false">VLOOKUP(A235,C$3:K$342,3,FALSE())</f>
        <v>16</v>
      </c>
      <c r="Q235" s="0" t="n">
        <f aca="false">VLOOKUP(A235,C$3:K$342,4,FALSE())</f>
        <v>0</v>
      </c>
      <c r="R235" s="0" t="n">
        <f aca="false">VLOOKUP(A235,C$3:K$342,6,FALSE())</f>
        <v>340</v>
      </c>
      <c r="S235" s="0" t="n">
        <f aca="false">VLOOKUP(A235,C$3:K$342,8,FALSE())</f>
        <v>168</v>
      </c>
    </row>
    <row r="236" customFormat="false" ht="15" hidden="false" customHeight="false" outlineLevel="0" collapsed="false">
      <c r="A236" s="0" t="s">
        <v>366</v>
      </c>
      <c r="B236" s="0" t="s">
        <v>30</v>
      </c>
      <c r="C236" s="0" t="s">
        <v>552</v>
      </c>
      <c r="D236" s="0" t="s">
        <v>27</v>
      </c>
      <c r="E236" s="0" t="n">
        <v>9</v>
      </c>
      <c r="F236" s="0" t="n">
        <v>0</v>
      </c>
      <c r="G236" s="0" t="n">
        <v>0</v>
      </c>
      <c r="H236" s="0" t="n">
        <v>171</v>
      </c>
      <c r="I236" s="0" t="n">
        <v>0.163</v>
      </c>
      <c r="J236" s="0" t="n">
        <v>50</v>
      </c>
      <c r="K236" s="0" t="n">
        <v>0.1104</v>
      </c>
      <c r="N236" s="0" t="s">
        <v>366</v>
      </c>
      <c r="O236" s="0" t="str">
        <f aca="false">VLOOKUP(A236,C$3:K$342,2,FALSE())</f>
        <v>WR</v>
      </c>
      <c r="P236" s="0" t="n">
        <f aca="false">VLOOKUP(A236,C$3:K$342,3,FALSE())</f>
        <v>1</v>
      </c>
      <c r="Q236" s="0" t="n">
        <f aca="false">VLOOKUP(A236,C$3:K$342,4,FALSE())</f>
        <v>3</v>
      </c>
      <c r="R236" s="0" t="n">
        <f aca="false">VLOOKUP(A236,C$3:K$342,6,FALSE())</f>
        <v>0</v>
      </c>
      <c r="S236" s="0" t="n">
        <f aca="false">VLOOKUP(A236,C$3:K$342,8,FALSE())</f>
        <v>18</v>
      </c>
    </row>
    <row r="237" customFormat="false" ht="15" hidden="false" customHeight="false" outlineLevel="0" collapsed="false">
      <c r="A237" s="0" t="s">
        <v>368</v>
      </c>
      <c r="B237" s="0" t="s">
        <v>40</v>
      </c>
      <c r="C237" s="0" t="s">
        <v>552</v>
      </c>
      <c r="D237" s="0" t="s">
        <v>27</v>
      </c>
      <c r="E237" s="0" t="n">
        <v>7</v>
      </c>
      <c r="F237" s="0" t="n">
        <v>0</v>
      </c>
      <c r="G237" s="0" t="n">
        <v>0</v>
      </c>
      <c r="H237" s="0" t="n">
        <v>468</v>
      </c>
      <c r="I237" s="0" t="n">
        <v>0.4224</v>
      </c>
      <c r="J237" s="0" t="n">
        <v>13</v>
      </c>
      <c r="K237" s="0" t="n">
        <v>0.0298</v>
      </c>
      <c r="N237" s="0" t="s">
        <v>368</v>
      </c>
    </row>
    <row r="238" customFormat="false" ht="15" hidden="false" customHeight="false" outlineLevel="0" collapsed="false">
      <c r="A238" s="0" t="s">
        <v>369</v>
      </c>
      <c r="B238" s="0" t="s">
        <v>19</v>
      </c>
      <c r="C238" s="0" t="s">
        <v>330</v>
      </c>
      <c r="D238" s="0" t="s">
        <v>30</v>
      </c>
      <c r="E238" s="0" t="n">
        <v>13</v>
      </c>
      <c r="F238" s="0" t="n">
        <v>492</v>
      </c>
      <c r="G238" s="0" t="n">
        <v>0.4744</v>
      </c>
      <c r="H238" s="0" t="n">
        <v>0</v>
      </c>
      <c r="I238" s="0" t="n">
        <v>0</v>
      </c>
      <c r="J238" s="0" t="n">
        <v>1</v>
      </c>
      <c r="K238" s="0" t="n">
        <v>0.0021</v>
      </c>
      <c r="N238" s="0" t="s">
        <v>369</v>
      </c>
    </row>
    <row r="239" customFormat="false" ht="15" hidden="false" customHeight="false" outlineLevel="0" collapsed="false">
      <c r="A239" s="0" t="s">
        <v>370</v>
      </c>
      <c r="B239" s="0" t="s">
        <v>208</v>
      </c>
      <c r="C239" s="0" t="s">
        <v>553</v>
      </c>
      <c r="D239" s="0" t="s">
        <v>13</v>
      </c>
      <c r="E239" s="0" t="n">
        <v>5</v>
      </c>
      <c r="F239" s="0" t="n">
        <v>121</v>
      </c>
      <c r="G239" s="0" t="n">
        <v>0.114</v>
      </c>
      <c r="H239" s="0" t="n">
        <v>0</v>
      </c>
      <c r="I239" s="0" t="n">
        <v>0</v>
      </c>
      <c r="J239" s="0" t="n">
        <v>54</v>
      </c>
      <c r="K239" s="0" t="n">
        <v>0.1151</v>
      </c>
      <c r="N239" s="0" t="s">
        <v>370</v>
      </c>
    </row>
    <row r="240" customFormat="false" ht="15" hidden="false" customHeight="false" outlineLevel="0" collapsed="false">
      <c r="A240" s="0" t="s">
        <v>372</v>
      </c>
      <c r="B240" s="0" t="s">
        <v>40</v>
      </c>
      <c r="C240" s="0" t="s">
        <v>553</v>
      </c>
      <c r="D240" s="0" t="s">
        <v>13</v>
      </c>
      <c r="E240" s="0" t="n">
        <v>8</v>
      </c>
      <c r="F240" s="0" t="n">
        <v>36</v>
      </c>
      <c r="G240" s="0" t="n">
        <v>0.0352</v>
      </c>
      <c r="H240" s="0" t="n">
        <v>0</v>
      </c>
      <c r="I240" s="0" t="n">
        <v>0</v>
      </c>
      <c r="J240" s="0" t="n">
        <v>122</v>
      </c>
      <c r="K240" s="0" t="n">
        <v>0.2748</v>
      </c>
      <c r="N240" s="0" t="s">
        <v>372</v>
      </c>
    </row>
    <row r="241" customFormat="false" ht="15" hidden="false" customHeight="false" outlineLevel="0" collapsed="false">
      <c r="A241" s="0" t="s">
        <v>374</v>
      </c>
      <c r="B241" s="0" t="s">
        <v>13</v>
      </c>
      <c r="C241" s="0" t="s">
        <v>331</v>
      </c>
      <c r="D241" s="0" t="s">
        <v>40</v>
      </c>
      <c r="E241" s="0" t="n">
        <v>14</v>
      </c>
      <c r="F241" s="0" t="n">
        <v>0</v>
      </c>
      <c r="G241" s="0" t="n">
        <v>0</v>
      </c>
      <c r="H241" s="0" t="n">
        <v>269</v>
      </c>
      <c r="I241" s="0" t="n">
        <v>0.2353</v>
      </c>
      <c r="J241" s="0" t="n">
        <v>295</v>
      </c>
      <c r="K241" s="0" t="n">
        <v>0.629</v>
      </c>
      <c r="N241" s="0" t="s">
        <v>374</v>
      </c>
      <c r="O241" s="0" t="str">
        <f aca="false">VLOOKUP(A241,C$3:K$342,2,FALSE())</f>
        <v>TE</v>
      </c>
      <c r="P241" s="0" t="n">
        <f aca="false">VLOOKUP(A241,C$3:K$342,3,FALSE())</f>
        <v>16</v>
      </c>
      <c r="Q241" s="0" t="n">
        <f aca="false">VLOOKUP(A241,C$3:K$342,4,FALSE())</f>
        <v>480</v>
      </c>
      <c r="R241" s="0" t="n">
        <f aca="false">VLOOKUP(A241,C$3:K$342,6,FALSE())</f>
        <v>0</v>
      </c>
      <c r="S241" s="0" t="n">
        <f aca="false">VLOOKUP(A241,C$3:K$342,8,FALSE())</f>
        <v>5</v>
      </c>
    </row>
    <row r="242" customFormat="false" ht="15" hidden="false" customHeight="false" outlineLevel="0" collapsed="false">
      <c r="A242" s="0" t="s">
        <v>375</v>
      </c>
      <c r="B242" s="0" t="s">
        <v>30</v>
      </c>
      <c r="C242" s="0" t="s">
        <v>333</v>
      </c>
      <c r="D242" s="0" t="s">
        <v>30</v>
      </c>
      <c r="E242" s="0" t="n">
        <v>10</v>
      </c>
      <c r="F242" s="0" t="n">
        <v>295</v>
      </c>
      <c r="G242" s="0" t="n">
        <v>0.2655</v>
      </c>
      <c r="H242" s="0" t="n">
        <v>0</v>
      </c>
      <c r="I242" s="0" t="n">
        <v>0</v>
      </c>
      <c r="J242" s="0" t="n">
        <v>3</v>
      </c>
      <c r="K242" s="0" t="n">
        <v>0.0065</v>
      </c>
      <c r="N242" s="0" t="s">
        <v>375</v>
      </c>
      <c r="O242" s="0" t="str">
        <f aca="false">VLOOKUP(A242,C$3:K$342,2,FALSE())</f>
        <v>WR</v>
      </c>
      <c r="P242" s="0" t="n">
        <f aca="false">VLOOKUP(A242,C$3:K$342,3,FALSE())</f>
        <v>8</v>
      </c>
      <c r="Q242" s="0" t="n">
        <f aca="false">VLOOKUP(A242,C$3:K$342,4,FALSE())</f>
        <v>116</v>
      </c>
      <c r="R242" s="0" t="n">
        <f aca="false">VLOOKUP(A242,C$3:K$342,6,FALSE())</f>
        <v>0</v>
      </c>
      <c r="S242" s="0" t="n">
        <f aca="false">VLOOKUP(A242,C$3:K$342,8,FALSE())</f>
        <v>14</v>
      </c>
    </row>
    <row r="243" customFormat="false" ht="15" hidden="false" customHeight="false" outlineLevel="0" collapsed="false">
      <c r="A243" s="0" t="s">
        <v>376</v>
      </c>
      <c r="B243" s="0" t="s">
        <v>19</v>
      </c>
      <c r="C243" s="0" t="s">
        <v>554</v>
      </c>
      <c r="D243" s="0" t="s">
        <v>13</v>
      </c>
      <c r="E243" s="0" t="n">
        <v>2</v>
      </c>
      <c r="F243" s="0" t="n">
        <v>25</v>
      </c>
      <c r="G243" s="0" t="n">
        <v>0.0236</v>
      </c>
      <c r="H243" s="0" t="n">
        <v>0</v>
      </c>
      <c r="I243" s="0" t="n">
        <v>0</v>
      </c>
      <c r="J243" s="0" t="n">
        <v>11</v>
      </c>
      <c r="K243" s="0" t="n">
        <v>0.0252</v>
      </c>
      <c r="N243" s="0" t="s">
        <v>376</v>
      </c>
    </row>
    <row r="244" customFormat="false" ht="15" hidden="false" customHeight="false" outlineLevel="0" collapsed="false">
      <c r="A244" s="0" t="s">
        <v>377</v>
      </c>
      <c r="B244" s="0" t="s">
        <v>25</v>
      </c>
      <c r="C244" s="0" t="s">
        <v>554</v>
      </c>
      <c r="D244" s="0" t="s">
        <v>13</v>
      </c>
      <c r="E244" s="0" t="n">
        <v>2</v>
      </c>
      <c r="F244" s="0" t="n">
        <v>33</v>
      </c>
      <c r="G244" s="0" t="n">
        <v>0.0341</v>
      </c>
      <c r="H244" s="0" t="n">
        <v>0</v>
      </c>
      <c r="I244" s="0" t="n">
        <v>0</v>
      </c>
      <c r="J244" s="0" t="n">
        <v>22</v>
      </c>
      <c r="K244" s="0" t="n">
        <v>0.0469</v>
      </c>
      <c r="N244" s="0" t="s">
        <v>377</v>
      </c>
      <c r="O244" s="0" t="str">
        <f aca="false">VLOOKUP(A244,C$3:K$342,2,FALSE())</f>
        <v>LB</v>
      </c>
      <c r="P244" s="0" t="n">
        <f aca="false">VLOOKUP(A244,C$3:K$342,3,FALSE())</f>
        <v>14</v>
      </c>
      <c r="Q244" s="0" t="n">
        <f aca="false">VLOOKUP(A244,C$3:K$342,4,FALSE())</f>
        <v>0</v>
      </c>
      <c r="R244" s="0" t="n">
        <f aca="false">VLOOKUP(A244,C$3:K$342,6,FALSE())</f>
        <v>3</v>
      </c>
      <c r="S244" s="0" t="n">
        <f aca="false">VLOOKUP(A244,C$3:K$342,8,FALSE())</f>
        <v>313</v>
      </c>
    </row>
    <row r="245" customFormat="false" ht="15" hidden="false" customHeight="false" outlineLevel="0" collapsed="false">
      <c r="A245" s="0" t="s">
        <v>378</v>
      </c>
      <c r="B245" s="0" t="s">
        <v>40</v>
      </c>
      <c r="C245" s="0" t="s">
        <v>338</v>
      </c>
      <c r="D245" s="0" t="s">
        <v>27</v>
      </c>
      <c r="E245" s="0" t="n">
        <v>9</v>
      </c>
      <c r="F245" s="0" t="n">
        <v>0</v>
      </c>
      <c r="G245" s="0" t="n">
        <v>0</v>
      </c>
      <c r="H245" s="0" t="n">
        <v>0</v>
      </c>
      <c r="I245" s="0" t="n">
        <v>0</v>
      </c>
      <c r="J245" s="0" t="n">
        <v>135</v>
      </c>
      <c r="K245" s="0" t="n">
        <v>0.298</v>
      </c>
      <c r="N245" s="0" t="s">
        <v>378</v>
      </c>
      <c r="O245" s="0" t="str">
        <f aca="false">VLOOKUP(A245,C$3:K$342,2,FALSE())</f>
        <v>CB</v>
      </c>
      <c r="P245" s="0" t="n">
        <f aca="false">VLOOKUP(A245,C$3:K$342,3,FALSE())</f>
        <v>7</v>
      </c>
      <c r="Q245" s="0" t="n">
        <f aca="false">VLOOKUP(A245,C$3:K$342,4,FALSE())</f>
        <v>0</v>
      </c>
      <c r="R245" s="0" t="n">
        <f aca="false">VLOOKUP(A245,C$3:K$342,6,FALSE())</f>
        <v>11</v>
      </c>
      <c r="S245" s="0" t="n">
        <f aca="false">VLOOKUP(A245,C$3:K$342,8,FALSE())</f>
        <v>60</v>
      </c>
    </row>
    <row r="246" customFormat="false" ht="15" hidden="false" customHeight="false" outlineLevel="0" collapsed="false">
      <c r="A246" s="0" t="s">
        <v>380</v>
      </c>
      <c r="B246" s="0" t="s">
        <v>91</v>
      </c>
      <c r="C246" s="0" t="s">
        <v>340</v>
      </c>
      <c r="D246" s="0" t="s">
        <v>497</v>
      </c>
      <c r="E246" s="0" t="n">
        <v>1</v>
      </c>
      <c r="F246" s="0" t="n">
        <v>0</v>
      </c>
      <c r="G246" s="0" t="n">
        <v>0</v>
      </c>
      <c r="H246" s="0" t="n">
        <v>0</v>
      </c>
      <c r="I246" s="0" t="n">
        <v>0</v>
      </c>
      <c r="J246" s="0" t="n">
        <v>17</v>
      </c>
      <c r="K246" s="0" t="n">
        <v>0.0367</v>
      </c>
      <c r="N246" s="0" t="s">
        <v>380</v>
      </c>
      <c r="O246" s="0" t="str">
        <f aca="false">VLOOKUP(A246,C$3:K$342,2,FALSE())</f>
        <v>C</v>
      </c>
      <c r="P246" s="0" t="n">
        <f aca="false">VLOOKUP(A246,C$3:K$342,3,FALSE())</f>
        <v>16</v>
      </c>
      <c r="Q246" s="0" t="n">
        <f aca="false">VLOOKUP(A246,C$3:K$342,4,FALSE())</f>
        <v>1063</v>
      </c>
      <c r="R246" s="0" t="n">
        <f aca="false">VLOOKUP(A246,C$3:K$342,6,FALSE())</f>
        <v>0</v>
      </c>
      <c r="S246" s="0" t="n">
        <f aca="false">VLOOKUP(A246,C$3:K$342,8,FALSE())</f>
        <v>27</v>
      </c>
    </row>
    <row r="247" customFormat="false" ht="15" hidden="false" customHeight="false" outlineLevel="0" collapsed="false">
      <c r="A247" s="0" t="s">
        <v>381</v>
      </c>
      <c r="B247" s="0" t="s">
        <v>19</v>
      </c>
      <c r="C247" s="0" t="s">
        <v>341</v>
      </c>
      <c r="D247" s="0" t="s">
        <v>30</v>
      </c>
      <c r="E247" s="0" t="n">
        <v>4</v>
      </c>
      <c r="F247" s="0" t="n">
        <v>65</v>
      </c>
      <c r="G247" s="0" t="n">
        <v>0.0605</v>
      </c>
      <c r="H247" s="0" t="n">
        <v>0</v>
      </c>
      <c r="I247" s="0" t="n">
        <v>0</v>
      </c>
      <c r="J247" s="0" t="n">
        <v>5</v>
      </c>
      <c r="K247" s="0" t="n">
        <v>0.0111</v>
      </c>
      <c r="N247" s="0" t="s">
        <v>381</v>
      </c>
      <c r="O247" s="0" t="str">
        <f aca="false">VLOOKUP(A247,C$3:K$342,2,FALSE())</f>
        <v>NT</v>
      </c>
      <c r="P247" s="0" t="n">
        <f aca="false">VLOOKUP(A247,C$3:K$342,3,FALSE())</f>
        <v>6</v>
      </c>
      <c r="Q247" s="0" t="n">
        <f aca="false">VLOOKUP(A247,C$3:K$342,4,FALSE())</f>
        <v>0</v>
      </c>
      <c r="R247" s="0" t="n">
        <f aca="false">VLOOKUP(A247,C$3:K$342,6,FALSE())</f>
        <v>72</v>
      </c>
      <c r="S247" s="0" t="n">
        <f aca="false">VLOOKUP(A247,C$3:K$342,8,FALSE())</f>
        <v>4</v>
      </c>
    </row>
    <row r="248" customFormat="false" ht="15" hidden="false" customHeight="false" outlineLevel="0" collapsed="false">
      <c r="A248" s="0" t="s">
        <v>383</v>
      </c>
      <c r="B248" s="0" t="s">
        <v>30</v>
      </c>
      <c r="C248" s="0" t="s">
        <v>555</v>
      </c>
      <c r="D248" s="0" t="s">
        <v>27</v>
      </c>
      <c r="E248" s="0" t="n">
        <v>16</v>
      </c>
      <c r="F248" s="0" t="n">
        <v>0</v>
      </c>
      <c r="G248" s="0" t="n">
        <v>0</v>
      </c>
      <c r="H248" s="0" t="n">
        <v>1016</v>
      </c>
      <c r="I248" s="0" t="n">
        <v>0.9667</v>
      </c>
      <c r="J248" s="0" t="n">
        <v>29</v>
      </c>
      <c r="K248" s="0" t="n">
        <v>0.06</v>
      </c>
      <c r="N248" s="0" t="s">
        <v>383</v>
      </c>
      <c r="O248" s="0" t="str">
        <f aca="false">VLOOKUP(A248,C$3:K$342,2,FALSE())</f>
        <v>WR</v>
      </c>
      <c r="P248" s="0" t="n">
        <f aca="false">VLOOKUP(A248,C$3:K$342,3,FALSE())</f>
        <v>16</v>
      </c>
      <c r="Q248" s="0" t="n">
        <f aca="false">VLOOKUP(A248,C$3:K$342,4,FALSE())</f>
        <v>178</v>
      </c>
      <c r="R248" s="0" t="n">
        <f aca="false">VLOOKUP(A248,C$3:K$342,6,FALSE())</f>
        <v>0</v>
      </c>
      <c r="S248" s="0" t="n">
        <f aca="false">VLOOKUP(A248,C$3:K$342,8,FALSE())</f>
        <v>78</v>
      </c>
    </row>
    <row r="249" customFormat="false" ht="15" hidden="false" customHeight="false" outlineLevel="0" collapsed="false">
      <c r="A249" s="0" t="s">
        <v>385</v>
      </c>
      <c r="B249" s="0" t="s">
        <v>91</v>
      </c>
      <c r="C249" s="0" t="s">
        <v>555</v>
      </c>
      <c r="D249" s="0" t="s">
        <v>511</v>
      </c>
      <c r="E249" s="0" t="n">
        <v>16</v>
      </c>
      <c r="F249" s="0" t="n">
        <v>365</v>
      </c>
      <c r="G249" s="0" t="n">
        <v>0.3285</v>
      </c>
      <c r="H249" s="0" t="n">
        <v>0</v>
      </c>
      <c r="I249" s="0" t="n">
        <v>0</v>
      </c>
      <c r="J249" s="0" t="n">
        <v>80</v>
      </c>
      <c r="K249" s="0" t="n">
        <v>0.1724</v>
      </c>
      <c r="N249" s="0" t="s">
        <v>385</v>
      </c>
      <c r="O249" s="0" t="str">
        <f aca="false">VLOOKUP(A249,C$3:K$342,2,FALSE())</f>
        <v>G</v>
      </c>
      <c r="P249" s="0" t="n">
        <f aca="false">VLOOKUP(A249,C$3:K$342,3,FALSE())</f>
        <v>4</v>
      </c>
      <c r="Q249" s="0" t="n">
        <f aca="false">VLOOKUP(A249,C$3:K$342,4,FALSE())</f>
        <v>226</v>
      </c>
      <c r="R249" s="0" t="n">
        <f aca="false">VLOOKUP(A249,C$3:K$342,6,FALSE())</f>
        <v>0</v>
      </c>
      <c r="S249" s="0" t="n">
        <f aca="false">VLOOKUP(A249,C$3:K$342,8,FALSE())</f>
        <v>6</v>
      </c>
    </row>
    <row r="250" customFormat="false" ht="15" hidden="false" customHeight="false" outlineLevel="0" collapsed="false">
      <c r="A250" s="0" t="s">
        <v>386</v>
      </c>
      <c r="B250" s="0" t="s">
        <v>208</v>
      </c>
      <c r="C250" s="0" t="s">
        <v>346</v>
      </c>
      <c r="D250" s="0" t="s">
        <v>30</v>
      </c>
      <c r="E250" s="0" t="n">
        <v>15</v>
      </c>
      <c r="F250" s="0" t="n">
        <v>769</v>
      </c>
      <c r="G250" s="0" t="n">
        <v>0.7736</v>
      </c>
      <c r="H250" s="0" t="n">
        <v>0</v>
      </c>
      <c r="I250" s="0" t="n">
        <v>0</v>
      </c>
      <c r="J250" s="0" t="n">
        <v>0</v>
      </c>
      <c r="K250" s="0" t="n">
        <v>0</v>
      </c>
      <c r="N250" s="0" t="s">
        <v>386</v>
      </c>
      <c r="O250" s="0" t="str">
        <f aca="false">VLOOKUP(A250,C$3:K$342,2,FALSE())</f>
        <v>TE</v>
      </c>
      <c r="P250" s="0" t="n">
        <f aca="false">VLOOKUP(A250,C$3:K$342,3,FALSE())</f>
        <v>16</v>
      </c>
      <c r="Q250" s="0" t="n">
        <f aca="false">VLOOKUP(A250,C$3:K$342,4,FALSE())</f>
        <v>466</v>
      </c>
      <c r="R250" s="0" t="n">
        <f aca="false">VLOOKUP(A250,C$3:K$342,6,FALSE())</f>
        <v>0</v>
      </c>
      <c r="S250" s="0" t="n">
        <f aca="false">VLOOKUP(A250,C$3:K$342,8,FALSE())</f>
        <v>209</v>
      </c>
    </row>
    <row r="251" customFormat="false" ht="15" hidden="false" customHeight="false" outlineLevel="0" collapsed="false">
      <c r="A251" s="0" t="s">
        <v>387</v>
      </c>
      <c r="B251" s="0" t="s">
        <v>25</v>
      </c>
      <c r="C251" s="0" t="s">
        <v>347</v>
      </c>
      <c r="D251" s="0" t="s">
        <v>508</v>
      </c>
      <c r="E251" s="0" t="n">
        <v>13</v>
      </c>
      <c r="F251" s="0" t="n">
        <v>0</v>
      </c>
      <c r="G251" s="0" t="n">
        <v>0</v>
      </c>
      <c r="H251" s="0" t="n">
        <v>172</v>
      </c>
      <c r="I251" s="0" t="n">
        <v>0.1572</v>
      </c>
      <c r="J251" s="0" t="n">
        <v>81</v>
      </c>
      <c r="K251" s="0" t="n">
        <v>0.1804</v>
      </c>
      <c r="N251" s="0" t="s">
        <v>387</v>
      </c>
      <c r="O251" s="0" t="str">
        <f aca="false">VLOOKUP(A251,C$3:K$342,2,FALSE())</f>
        <v>LB</v>
      </c>
      <c r="P251" s="0" t="n">
        <f aca="false">VLOOKUP(A251,C$3:K$342,3,FALSE())</f>
        <v>9</v>
      </c>
      <c r="Q251" s="0" t="n">
        <f aca="false">VLOOKUP(A251,C$3:K$342,4,FALSE())</f>
        <v>0</v>
      </c>
      <c r="R251" s="0" t="n">
        <f aca="false">VLOOKUP(A251,C$3:K$342,6,FALSE())</f>
        <v>258</v>
      </c>
      <c r="S251" s="0" t="n">
        <f aca="false">VLOOKUP(A251,C$3:K$342,8,FALSE())</f>
        <v>58</v>
      </c>
    </row>
    <row r="252" customFormat="false" ht="15" hidden="false" customHeight="false" outlineLevel="0" collapsed="false">
      <c r="A252" s="0" t="s">
        <v>388</v>
      </c>
      <c r="B252" s="0" t="s">
        <v>30</v>
      </c>
      <c r="C252" s="0" t="s">
        <v>556</v>
      </c>
      <c r="D252" s="0" t="s">
        <v>208</v>
      </c>
      <c r="E252" s="0" t="n">
        <v>3</v>
      </c>
      <c r="F252" s="0" t="n">
        <v>0</v>
      </c>
      <c r="G252" s="0" t="n">
        <v>0</v>
      </c>
      <c r="H252" s="0" t="n">
        <v>0</v>
      </c>
      <c r="I252" s="0" t="n">
        <v>0</v>
      </c>
      <c r="J252" s="0" t="n">
        <v>49</v>
      </c>
      <c r="K252" s="0" t="n">
        <v>0.1124</v>
      </c>
      <c r="N252" s="0" t="s">
        <v>388</v>
      </c>
      <c r="O252" s="0" t="str">
        <f aca="false">VLOOKUP(A252,C$3:K$342,2,FALSE())</f>
        <v>WR</v>
      </c>
      <c r="P252" s="0" t="n">
        <f aca="false">VLOOKUP(A252,C$3:K$342,3,FALSE())</f>
        <v>16</v>
      </c>
      <c r="Q252" s="0" t="n">
        <f aca="false">VLOOKUP(A252,C$3:K$342,4,FALSE())</f>
        <v>1026</v>
      </c>
      <c r="R252" s="0" t="n">
        <f aca="false">VLOOKUP(A252,C$3:K$342,6,FALSE())</f>
        <v>0</v>
      </c>
      <c r="S252" s="0" t="n">
        <f aca="false">VLOOKUP(A252,C$3:K$342,8,FALSE())</f>
        <v>2</v>
      </c>
    </row>
    <row r="253" customFormat="false" ht="15" hidden="false" customHeight="false" outlineLevel="0" collapsed="false">
      <c r="A253" s="0" t="s">
        <v>389</v>
      </c>
      <c r="B253" s="0" t="s">
        <v>22</v>
      </c>
      <c r="C253" s="0" t="s">
        <v>556</v>
      </c>
      <c r="D253" s="0" t="s">
        <v>208</v>
      </c>
      <c r="E253" s="0" t="n">
        <v>3</v>
      </c>
      <c r="F253" s="0" t="n">
        <v>1</v>
      </c>
      <c r="G253" s="0" t="n">
        <v>0.0009</v>
      </c>
      <c r="H253" s="0" t="n">
        <v>0</v>
      </c>
      <c r="I253" s="0" t="n">
        <v>0</v>
      </c>
      <c r="J253" s="0" t="n">
        <v>42</v>
      </c>
      <c r="K253" s="0" t="n">
        <v>0.0993</v>
      </c>
      <c r="N253" s="0" t="s">
        <v>389</v>
      </c>
      <c r="O253" s="0" t="str">
        <f aca="false">VLOOKUP(A253,C$3:K$342,2,FALSE())</f>
        <v>DE</v>
      </c>
      <c r="P253" s="0" t="n">
        <f aca="false">VLOOKUP(A253,C$3:K$342,3,FALSE())</f>
        <v>8</v>
      </c>
      <c r="Q253" s="0" t="n">
        <f aca="false">VLOOKUP(A253,C$3:K$342,4,FALSE())</f>
        <v>0</v>
      </c>
      <c r="R253" s="0" t="n">
        <f aca="false">VLOOKUP(A253,C$3:K$342,6,FALSE())</f>
        <v>16</v>
      </c>
      <c r="S253" s="0" t="n">
        <f aca="false">VLOOKUP(A253,C$3:K$342,8,FALSE())</f>
        <v>89</v>
      </c>
    </row>
    <row r="254" customFormat="false" ht="15" hidden="false" customHeight="false" outlineLevel="0" collapsed="false">
      <c r="A254" s="0" t="s">
        <v>390</v>
      </c>
      <c r="B254" s="0" t="s">
        <v>56</v>
      </c>
      <c r="C254" s="0" t="s">
        <v>349</v>
      </c>
      <c r="D254" s="0" t="s">
        <v>511</v>
      </c>
      <c r="E254" s="0" t="n">
        <v>8</v>
      </c>
      <c r="F254" s="0" t="n">
        <v>126</v>
      </c>
      <c r="G254" s="0" t="n">
        <v>0.1195</v>
      </c>
      <c r="H254" s="0" t="n">
        <v>0</v>
      </c>
      <c r="I254" s="0" t="n">
        <v>0</v>
      </c>
      <c r="J254" s="0" t="n">
        <v>32</v>
      </c>
      <c r="K254" s="0" t="n">
        <v>0.0688</v>
      </c>
      <c r="N254" s="0" t="s">
        <v>390</v>
      </c>
      <c r="O254" s="0" t="str">
        <f aca="false">VLOOKUP(A254,C$3:K$342,2,FALSE())</f>
        <v>T</v>
      </c>
      <c r="P254" s="0" t="n">
        <f aca="false">VLOOKUP(A254,C$3:K$342,3,FALSE())</f>
        <v>16</v>
      </c>
      <c r="Q254" s="0" t="n">
        <f aca="false">VLOOKUP(A254,C$3:K$342,4,FALSE())</f>
        <v>1061</v>
      </c>
      <c r="R254" s="0" t="n">
        <f aca="false">VLOOKUP(A254,C$3:K$342,6,FALSE())</f>
        <v>0</v>
      </c>
      <c r="S254" s="0" t="n">
        <f aca="false">VLOOKUP(A254,C$3:K$342,8,FALSE())</f>
        <v>70</v>
      </c>
    </row>
    <row r="255" customFormat="false" ht="15" hidden="false" customHeight="false" outlineLevel="0" collapsed="false">
      <c r="A255" s="0" t="s">
        <v>391</v>
      </c>
      <c r="B255" s="0" t="s">
        <v>19</v>
      </c>
      <c r="C255" s="0" t="s">
        <v>351</v>
      </c>
      <c r="D255" s="0" t="s">
        <v>27</v>
      </c>
      <c r="E255" s="0" t="n">
        <v>16</v>
      </c>
      <c r="F255" s="0" t="n">
        <v>0</v>
      </c>
      <c r="G255" s="0" t="n">
        <v>0</v>
      </c>
      <c r="H255" s="0" t="n">
        <v>31</v>
      </c>
      <c r="I255" s="0" t="n">
        <v>0.0295</v>
      </c>
      <c r="J255" s="0" t="n">
        <v>355</v>
      </c>
      <c r="K255" s="0" t="n">
        <v>0.7505</v>
      </c>
      <c r="N255" s="0" t="s">
        <v>391</v>
      </c>
      <c r="O255" s="0" t="str">
        <f aca="false">VLOOKUP(A255,C$3:K$342,2,FALSE())</f>
        <v>NT</v>
      </c>
      <c r="P255" s="0" t="n">
        <f aca="false">VLOOKUP(A255,C$3:K$342,3,FALSE())</f>
        <v>16</v>
      </c>
      <c r="Q255" s="0" t="n">
        <f aca="false">VLOOKUP(A255,C$3:K$342,4,FALSE())</f>
        <v>0</v>
      </c>
      <c r="R255" s="0" t="n">
        <f aca="false">VLOOKUP(A255,C$3:K$342,6,FALSE())</f>
        <v>404</v>
      </c>
      <c r="S255" s="0" t="n">
        <f aca="false">VLOOKUP(A255,C$3:K$342,8,FALSE())</f>
        <v>14</v>
      </c>
    </row>
    <row r="256" customFormat="false" ht="15" hidden="false" customHeight="false" outlineLevel="0" collapsed="false">
      <c r="A256" s="0" t="s">
        <v>393</v>
      </c>
      <c r="B256" s="0" t="s">
        <v>30</v>
      </c>
      <c r="C256" s="0" t="s">
        <v>353</v>
      </c>
      <c r="D256" s="0" t="s">
        <v>40</v>
      </c>
      <c r="E256" s="0" t="n">
        <v>2</v>
      </c>
      <c r="F256" s="0" t="n">
        <v>0</v>
      </c>
      <c r="G256" s="0" t="n">
        <v>0</v>
      </c>
      <c r="H256" s="0" t="n">
        <v>61</v>
      </c>
      <c r="I256" s="0" t="n">
        <v>0.0584</v>
      </c>
      <c r="J256" s="0" t="n">
        <v>25</v>
      </c>
      <c r="K256" s="0" t="n">
        <v>0.0591</v>
      </c>
      <c r="N256" s="0" t="s">
        <v>393</v>
      </c>
    </row>
    <row r="257" customFormat="false" ht="15" hidden="false" customHeight="false" outlineLevel="0" collapsed="false">
      <c r="A257" s="0" t="s">
        <v>394</v>
      </c>
      <c r="B257" s="0" t="s">
        <v>33</v>
      </c>
      <c r="C257" s="0" t="s">
        <v>354</v>
      </c>
      <c r="D257" s="0" t="s">
        <v>13</v>
      </c>
      <c r="E257" s="0" t="n">
        <v>13</v>
      </c>
      <c r="F257" s="0" t="n">
        <v>146</v>
      </c>
      <c r="G257" s="0" t="n">
        <v>0.1408</v>
      </c>
      <c r="H257" s="0" t="n">
        <v>0</v>
      </c>
      <c r="I257" s="0" t="n">
        <v>0</v>
      </c>
      <c r="J257" s="0" t="n">
        <v>46</v>
      </c>
      <c r="K257" s="0" t="n">
        <v>0.0985</v>
      </c>
      <c r="N257" s="0" t="s">
        <v>394</v>
      </c>
      <c r="O257" s="0" t="str">
        <f aca="false">VLOOKUP(A257,C$3:K$342,2,FALSE())</f>
        <v>RB</v>
      </c>
      <c r="P257" s="0" t="n">
        <f aca="false">VLOOKUP(A257,C$3:K$342,3,FALSE())</f>
        <v>15</v>
      </c>
      <c r="Q257" s="0" t="n">
        <f aca="false">VLOOKUP(A257,C$3:K$342,4,FALSE())</f>
        <v>55</v>
      </c>
      <c r="R257" s="0" t="n">
        <f aca="false">VLOOKUP(A257,C$3:K$342,6,FALSE())</f>
        <v>0</v>
      </c>
      <c r="S257" s="0" t="n">
        <f aca="false">VLOOKUP(A257,C$3:K$342,8,FALSE())</f>
        <v>182</v>
      </c>
    </row>
    <row r="258" customFormat="false" ht="15" hidden="false" customHeight="false" outlineLevel="0" collapsed="false">
      <c r="A258" s="0" t="s">
        <v>395</v>
      </c>
      <c r="B258" s="0" t="s">
        <v>40</v>
      </c>
      <c r="C258" s="0" t="s">
        <v>356</v>
      </c>
      <c r="D258" s="0" t="s">
        <v>30</v>
      </c>
      <c r="E258" s="0" t="n">
        <v>12</v>
      </c>
      <c r="F258" s="0" t="n">
        <v>771</v>
      </c>
      <c r="G258" s="0" t="n">
        <v>0.6835</v>
      </c>
      <c r="H258" s="0" t="n">
        <v>0</v>
      </c>
      <c r="I258" s="0" t="n">
        <v>0</v>
      </c>
      <c r="J258" s="0" t="n">
        <v>45</v>
      </c>
      <c r="K258" s="0" t="n">
        <v>0.0951</v>
      </c>
      <c r="N258" s="0" t="s">
        <v>395</v>
      </c>
      <c r="O258" s="0" t="str">
        <f aca="false">VLOOKUP(A258,C$3:K$342,2,FALSE())</f>
        <v>CB</v>
      </c>
      <c r="P258" s="0" t="n">
        <f aca="false">VLOOKUP(A258,C$3:K$342,3,FALSE())</f>
        <v>4</v>
      </c>
      <c r="Q258" s="0" t="n">
        <f aca="false">VLOOKUP(A258,C$3:K$342,4,FALSE())</f>
        <v>0</v>
      </c>
      <c r="R258" s="0" t="n">
        <f aca="false">VLOOKUP(A258,C$3:K$342,6,FALSE())</f>
        <v>8</v>
      </c>
      <c r="S258" s="0" t="n">
        <f aca="false">VLOOKUP(A258,C$3:K$342,8,FALSE())</f>
        <v>30</v>
      </c>
    </row>
    <row r="259" customFormat="false" ht="15" hidden="false" customHeight="false" outlineLevel="0" collapsed="false">
      <c r="A259" s="0" t="s">
        <v>396</v>
      </c>
      <c r="B259" s="0" t="s">
        <v>16</v>
      </c>
      <c r="C259" s="0" t="s">
        <v>557</v>
      </c>
      <c r="D259" s="0" t="s">
        <v>33</v>
      </c>
      <c r="E259" s="0" t="n">
        <v>4</v>
      </c>
      <c r="F259" s="0" t="n">
        <v>13</v>
      </c>
      <c r="G259" s="0" t="n">
        <v>0.0119</v>
      </c>
      <c r="H259" s="0" t="n">
        <v>0</v>
      </c>
      <c r="I259" s="0" t="n">
        <v>0</v>
      </c>
      <c r="J259" s="0" t="n">
        <v>54</v>
      </c>
      <c r="K259" s="0" t="n">
        <v>0.1195</v>
      </c>
      <c r="N259" s="0" t="s">
        <v>396</v>
      </c>
    </row>
    <row r="260" customFormat="false" ht="15" hidden="false" customHeight="false" outlineLevel="0" collapsed="false">
      <c r="A260" s="0" t="s">
        <v>397</v>
      </c>
      <c r="B260" s="0" t="s">
        <v>19</v>
      </c>
      <c r="C260" s="0" t="s">
        <v>557</v>
      </c>
      <c r="D260" s="0" t="s">
        <v>33</v>
      </c>
      <c r="E260" s="0" t="n">
        <v>7</v>
      </c>
      <c r="F260" s="0" t="n">
        <v>29</v>
      </c>
      <c r="G260" s="0" t="n">
        <v>0.0257</v>
      </c>
      <c r="H260" s="0" t="n">
        <v>0</v>
      </c>
      <c r="I260" s="0" t="n">
        <v>0</v>
      </c>
      <c r="J260" s="0" t="n">
        <v>125</v>
      </c>
      <c r="K260" s="0" t="n">
        <v>0.2643</v>
      </c>
      <c r="N260" s="0" t="s">
        <v>397</v>
      </c>
      <c r="O260" s="0" t="str">
        <f aca="false">VLOOKUP(A260,C$3:K$342,2,FALSE())</f>
        <v>DE</v>
      </c>
      <c r="P260" s="0" t="n">
        <f aca="false">VLOOKUP(A260,C$3:K$342,3,FALSE())</f>
        <v>16</v>
      </c>
      <c r="Q260" s="0" t="n">
        <f aca="false">VLOOKUP(A260,C$3:K$342,4,FALSE())</f>
        <v>0</v>
      </c>
      <c r="R260" s="0" t="n">
        <f aca="false">VLOOKUP(A260,C$3:K$342,6,FALSE())</f>
        <v>397</v>
      </c>
      <c r="S260" s="0" t="n">
        <f aca="false">VLOOKUP(A260,C$3:K$342,8,FALSE())</f>
        <v>133</v>
      </c>
    </row>
    <row r="261" customFormat="false" ht="15" hidden="false" customHeight="false" outlineLevel="0" collapsed="false">
      <c r="A261" s="0" t="s">
        <v>398</v>
      </c>
      <c r="B261" s="0" t="s">
        <v>33</v>
      </c>
      <c r="C261" s="0" t="s">
        <v>357</v>
      </c>
      <c r="D261" s="0" t="s">
        <v>132</v>
      </c>
      <c r="E261" s="0" t="n">
        <v>16</v>
      </c>
      <c r="F261" s="0" t="n">
        <v>0</v>
      </c>
      <c r="G261" s="0" t="n">
        <v>0</v>
      </c>
      <c r="H261" s="0" t="n">
        <v>0</v>
      </c>
      <c r="I261" s="0" t="n">
        <v>0</v>
      </c>
      <c r="J261" s="0" t="n">
        <v>129</v>
      </c>
      <c r="K261" s="0" t="n">
        <v>0.2959</v>
      </c>
      <c r="N261" s="0" t="s">
        <v>398</v>
      </c>
      <c r="O261" s="0" t="str">
        <f aca="false">VLOOKUP(A261,C$3:K$342,2,FALSE())</f>
        <v>RB</v>
      </c>
      <c r="P261" s="0" t="n">
        <f aca="false">VLOOKUP(A261,C$3:K$342,3,FALSE())</f>
        <v>6</v>
      </c>
      <c r="Q261" s="0" t="n">
        <f aca="false">VLOOKUP(A261,C$3:K$342,4,FALSE())</f>
        <v>63</v>
      </c>
      <c r="R261" s="0" t="n">
        <f aca="false">VLOOKUP(A261,C$3:K$342,6,FALSE())</f>
        <v>0</v>
      </c>
      <c r="S261" s="0" t="n">
        <f aca="false">VLOOKUP(A261,C$3:K$342,8,FALSE())</f>
        <v>1</v>
      </c>
    </row>
    <row r="262" customFormat="false" ht="15" hidden="false" customHeight="false" outlineLevel="0" collapsed="false">
      <c r="A262" s="0" t="s">
        <v>399</v>
      </c>
      <c r="B262" s="0" t="s">
        <v>16</v>
      </c>
      <c r="C262" s="0" t="s">
        <v>358</v>
      </c>
      <c r="D262" s="0" t="s">
        <v>30</v>
      </c>
      <c r="E262" s="0" t="n">
        <v>15</v>
      </c>
      <c r="F262" s="0" t="n">
        <v>498</v>
      </c>
      <c r="G262" s="0" t="n">
        <v>0.4707</v>
      </c>
      <c r="H262" s="0" t="n">
        <v>0</v>
      </c>
      <c r="I262" s="0" t="n">
        <v>0</v>
      </c>
      <c r="J262" s="0" t="n">
        <v>29</v>
      </c>
      <c r="K262" s="0" t="n">
        <v>0.0671</v>
      </c>
      <c r="N262" s="0" t="s">
        <v>399</v>
      </c>
    </row>
    <row r="263" customFormat="false" ht="15" hidden="false" customHeight="false" outlineLevel="0" collapsed="false">
      <c r="A263" s="0" t="s">
        <v>400</v>
      </c>
      <c r="B263" s="0" t="s">
        <v>22</v>
      </c>
      <c r="C263" s="0" t="s">
        <v>558</v>
      </c>
      <c r="D263" s="0" t="s">
        <v>30</v>
      </c>
      <c r="E263" s="0" t="n">
        <v>8</v>
      </c>
      <c r="F263" s="0" t="n">
        <v>362</v>
      </c>
      <c r="G263" s="0" t="n">
        <v>0.3327</v>
      </c>
      <c r="H263" s="0" t="n">
        <v>0</v>
      </c>
      <c r="I263" s="0" t="n">
        <v>0</v>
      </c>
      <c r="J263" s="0" t="n">
        <v>36</v>
      </c>
      <c r="K263" s="0" t="n">
        <v>0.0773</v>
      </c>
      <c r="N263" s="0" t="s">
        <v>400</v>
      </c>
    </row>
    <row r="264" customFormat="false" ht="15" hidden="false" customHeight="false" outlineLevel="0" collapsed="false">
      <c r="A264" s="0" t="s">
        <v>401</v>
      </c>
      <c r="B264" s="0" t="s">
        <v>56</v>
      </c>
      <c r="C264" s="0" t="s">
        <v>558</v>
      </c>
      <c r="D264" s="0" t="s">
        <v>30</v>
      </c>
      <c r="E264" s="0" t="n">
        <v>5</v>
      </c>
      <c r="F264" s="0" t="n">
        <v>182</v>
      </c>
      <c r="G264" s="0" t="n">
        <v>0.172</v>
      </c>
      <c r="H264" s="0" t="n">
        <v>0</v>
      </c>
      <c r="I264" s="0" t="n">
        <v>0</v>
      </c>
      <c r="J264" s="0" t="n">
        <v>28</v>
      </c>
      <c r="K264" s="0" t="n">
        <v>0.0648</v>
      </c>
      <c r="N264" s="0" t="s">
        <v>401</v>
      </c>
      <c r="O264" s="0" t="str">
        <f aca="false">VLOOKUP(A264,C$3:K$342,2,FALSE())</f>
        <v>T</v>
      </c>
      <c r="P264" s="0" t="n">
        <f aca="false">VLOOKUP(A264,C$3:K$342,3,FALSE())</f>
        <v>11</v>
      </c>
      <c r="Q264" s="0" t="n">
        <f aca="false">VLOOKUP(A264,C$3:K$342,4,FALSE())</f>
        <v>354</v>
      </c>
      <c r="R264" s="0" t="n">
        <f aca="false">VLOOKUP(A264,C$3:K$342,6,FALSE())</f>
        <v>0</v>
      </c>
      <c r="S264" s="0" t="n">
        <f aca="false">VLOOKUP(A264,C$3:K$342,8,FALSE())</f>
        <v>35</v>
      </c>
    </row>
    <row r="265" customFormat="false" ht="15" hidden="false" customHeight="false" outlineLevel="0" collapsed="false">
      <c r="A265" s="0" t="s">
        <v>402</v>
      </c>
      <c r="B265" s="0" t="s">
        <v>16</v>
      </c>
      <c r="C265" s="0" t="s">
        <v>360</v>
      </c>
      <c r="D265" s="0" t="s">
        <v>40</v>
      </c>
      <c r="E265" s="0" t="n">
        <v>13</v>
      </c>
      <c r="F265" s="0" t="n">
        <v>0</v>
      </c>
      <c r="G265" s="0" t="n">
        <v>0</v>
      </c>
      <c r="H265" s="0" t="n">
        <v>370</v>
      </c>
      <c r="I265" s="0" t="n">
        <v>0.3484</v>
      </c>
      <c r="J265" s="0" t="n">
        <v>153</v>
      </c>
      <c r="K265" s="0" t="n">
        <v>0.3493</v>
      </c>
      <c r="N265" s="0" t="s">
        <v>402</v>
      </c>
      <c r="O265" s="0" t="str">
        <f aca="false">VLOOKUP(A265,C$3:K$342,2,FALSE())</f>
        <v>QB</v>
      </c>
      <c r="P265" s="0" t="n">
        <f aca="false">VLOOKUP(A265,C$3:K$342,3,FALSE())</f>
        <v>13</v>
      </c>
      <c r="Q265" s="0" t="n">
        <f aca="false">VLOOKUP(A265,C$3:K$342,4,FALSE())</f>
        <v>794</v>
      </c>
      <c r="R265" s="0" t="n">
        <f aca="false">VLOOKUP(A265,C$3:K$342,6,FALSE())</f>
        <v>0</v>
      </c>
      <c r="S265" s="0" t="n">
        <f aca="false">VLOOKUP(A265,C$3:K$342,8,FALSE())</f>
        <v>0</v>
      </c>
    </row>
    <row r="266" customFormat="false" ht="15" hidden="false" customHeight="false" outlineLevel="0" collapsed="false">
      <c r="A266" s="0" t="s">
        <v>403</v>
      </c>
      <c r="B266" s="0" t="s">
        <v>25</v>
      </c>
      <c r="C266" s="0" t="s">
        <v>559</v>
      </c>
      <c r="D266" s="0" t="s">
        <v>13</v>
      </c>
      <c r="E266" s="0" t="n">
        <v>6</v>
      </c>
      <c r="F266" s="0" t="n">
        <v>14</v>
      </c>
      <c r="G266" s="0" t="n">
        <v>0.013</v>
      </c>
      <c r="H266" s="0" t="n">
        <v>0</v>
      </c>
      <c r="I266" s="0" t="n">
        <v>0</v>
      </c>
      <c r="J266" s="0" t="n">
        <v>49</v>
      </c>
      <c r="K266" s="0" t="n">
        <v>0.1091</v>
      </c>
      <c r="N266" s="0" t="s">
        <v>403</v>
      </c>
      <c r="O266" s="0" t="str">
        <f aca="false">VLOOKUP(A266,C$3:K$342,2,FALSE())</f>
        <v>LB</v>
      </c>
      <c r="P266" s="0" t="n">
        <f aca="false">VLOOKUP(A266,C$3:K$342,3,FALSE())</f>
        <v>16</v>
      </c>
      <c r="Q266" s="0" t="n">
        <f aca="false">VLOOKUP(A266,C$3:K$342,4,FALSE())</f>
        <v>0</v>
      </c>
      <c r="R266" s="0" t="n">
        <f aca="false">VLOOKUP(A266,C$3:K$342,6,FALSE())</f>
        <v>708</v>
      </c>
      <c r="S266" s="0" t="n">
        <f aca="false">VLOOKUP(A266,C$3:K$342,8,FALSE())</f>
        <v>171</v>
      </c>
    </row>
    <row r="267" customFormat="false" ht="15" hidden="false" customHeight="false" outlineLevel="0" collapsed="false">
      <c r="A267" s="0" t="s">
        <v>404</v>
      </c>
      <c r="B267" s="0" t="s">
        <v>19</v>
      </c>
      <c r="C267" s="0" t="s">
        <v>559</v>
      </c>
      <c r="D267" s="0" t="s">
        <v>13</v>
      </c>
      <c r="E267" s="0" t="n">
        <v>2</v>
      </c>
      <c r="F267" s="0" t="n">
        <v>17</v>
      </c>
      <c r="G267" s="0" t="n">
        <v>0.0169</v>
      </c>
      <c r="H267" s="0" t="n">
        <v>0</v>
      </c>
      <c r="I267" s="0" t="n">
        <v>0</v>
      </c>
      <c r="J267" s="0" t="n">
        <v>0</v>
      </c>
      <c r="K267" s="0" t="n">
        <v>0</v>
      </c>
      <c r="N267" s="0" t="s">
        <v>404</v>
      </c>
      <c r="O267" s="0" t="str">
        <f aca="false">VLOOKUP(A267,C$3:K$342,2,FALSE())</f>
        <v>DT</v>
      </c>
      <c r="P267" s="0" t="n">
        <f aca="false">VLOOKUP(A267,C$3:K$342,3,FALSE())</f>
        <v>16</v>
      </c>
      <c r="Q267" s="0" t="n">
        <f aca="false">VLOOKUP(A267,C$3:K$342,4,FALSE())</f>
        <v>0</v>
      </c>
      <c r="R267" s="0" t="n">
        <f aca="false">VLOOKUP(A267,C$3:K$342,6,FALSE())</f>
        <v>278</v>
      </c>
      <c r="S267" s="0" t="n">
        <f aca="false">VLOOKUP(A267,C$3:K$342,8,FALSE())</f>
        <v>82</v>
      </c>
    </row>
    <row r="268" customFormat="false" ht="15" hidden="false" customHeight="false" outlineLevel="0" collapsed="false">
      <c r="A268" s="0" t="s">
        <v>405</v>
      </c>
      <c r="B268" s="0" t="s">
        <v>40</v>
      </c>
      <c r="C268" s="0" t="s">
        <v>362</v>
      </c>
      <c r="D268" s="0" t="s">
        <v>40</v>
      </c>
      <c r="E268" s="0" t="n">
        <v>5</v>
      </c>
      <c r="F268" s="0" t="n">
        <v>0</v>
      </c>
      <c r="G268" s="0" t="n">
        <v>0</v>
      </c>
      <c r="H268" s="0" t="n">
        <v>118</v>
      </c>
      <c r="I268" s="0" t="n">
        <v>0.1015</v>
      </c>
      <c r="J268" s="0" t="n">
        <v>24</v>
      </c>
      <c r="K268" s="0" t="n">
        <v>0.0514</v>
      </c>
      <c r="N268" s="0" t="s">
        <v>405</v>
      </c>
    </row>
    <row r="269" customFormat="false" ht="15" hidden="false" customHeight="false" outlineLevel="0" collapsed="false">
      <c r="A269" s="0" t="s">
        <v>406</v>
      </c>
      <c r="B269" s="0" t="s">
        <v>33</v>
      </c>
      <c r="C269" s="0" t="s">
        <v>364</v>
      </c>
      <c r="D269" s="0" t="s">
        <v>497</v>
      </c>
      <c r="E269" s="0" t="n">
        <v>16</v>
      </c>
      <c r="F269" s="0" t="n">
        <v>0</v>
      </c>
      <c r="G269" s="0" t="n">
        <v>0</v>
      </c>
      <c r="H269" s="0" t="n">
        <v>1019</v>
      </c>
      <c r="I269" s="0" t="n">
        <v>0.9383</v>
      </c>
      <c r="J269" s="0" t="n">
        <v>194</v>
      </c>
      <c r="K269" s="0" t="n">
        <v>0.4136</v>
      </c>
      <c r="N269" s="0" t="s">
        <v>406</v>
      </c>
      <c r="O269" s="0" t="str">
        <f aca="false">VLOOKUP(A269,C$3:K$342,2,FALSE())</f>
        <v>RB</v>
      </c>
      <c r="P269" s="0" t="n">
        <f aca="false">VLOOKUP(A269,C$3:K$342,3,FALSE())</f>
        <v>14</v>
      </c>
      <c r="Q269" s="0" t="n">
        <f aca="false">VLOOKUP(A269,C$3:K$342,4,FALSE())</f>
        <v>402</v>
      </c>
      <c r="R269" s="0" t="n">
        <f aca="false">VLOOKUP(A269,C$3:K$342,6,FALSE())</f>
        <v>0</v>
      </c>
      <c r="S269" s="0" t="n">
        <f aca="false">VLOOKUP(A269,C$3:K$342,8,FALSE())</f>
        <v>0</v>
      </c>
    </row>
    <row r="270" customFormat="false" ht="15" hidden="false" customHeight="false" outlineLevel="0" collapsed="false">
      <c r="A270" s="0" t="s">
        <v>408</v>
      </c>
      <c r="B270" s="0" t="s">
        <v>102</v>
      </c>
      <c r="C270" s="0" t="s">
        <v>365</v>
      </c>
      <c r="D270" s="0" t="s">
        <v>497</v>
      </c>
      <c r="E270" s="0" t="n">
        <v>16</v>
      </c>
      <c r="F270" s="0" t="n">
        <v>0</v>
      </c>
      <c r="G270" s="0" t="n">
        <v>0</v>
      </c>
      <c r="H270" s="0" t="n">
        <v>340</v>
      </c>
      <c r="I270" s="0" t="n">
        <v>0.3139</v>
      </c>
      <c r="J270" s="0" t="n">
        <v>168</v>
      </c>
      <c r="K270" s="0" t="n">
        <v>0.3717</v>
      </c>
      <c r="N270" s="0" t="s">
        <v>408</v>
      </c>
      <c r="O270" s="0" t="str">
        <f aca="false">VLOOKUP(A270,C$3:K$342,2,FALSE())</f>
        <v>FS</v>
      </c>
      <c r="P270" s="0" t="n">
        <f aca="false">VLOOKUP(A270,C$3:K$342,3,FALSE())</f>
        <v>11</v>
      </c>
      <c r="Q270" s="0" t="n">
        <f aca="false">VLOOKUP(A270,C$3:K$342,4,FALSE())</f>
        <v>0</v>
      </c>
      <c r="R270" s="0" t="n">
        <f aca="false">VLOOKUP(A270,C$3:K$342,6,FALSE())</f>
        <v>234</v>
      </c>
      <c r="S270" s="0" t="n">
        <f aca="false">VLOOKUP(A270,C$3:K$342,8,FALSE())</f>
        <v>120</v>
      </c>
    </row>
    <row r="271" customFormat="false" ht="15" hidden="false" customHeight="false" outlineLevel="0" collapsed="false">
      <c r="A271" s="0" t="s">
        <v>409</v>
      </c>
      <c r="B271" s="0" t="s">
        <v>22</v>
      </c>
      <c r="C271" s="0" t="s">
        <v>366</v>
      </c>
      <c r="D271" s="0" t="s">
        <v>30</v>
      </c>
      <c r="E271" s="0" t="n">
        <v>1</v>
      </c>
      <c r="F271" s="0" t="n">
        <v>3</v>
      </c>
      <c r="G271" s="0" t="n">
        <v>0.0028</v>
      </c>
      <c r="H271" s="0" t="n">
        <v>0</v>
      </c>
      <c r="I271" s="0" t="n">
        <v>0</v>
      </c>
      <c r="J271" s="0" t="n">
        <v>18</v>
      </c>
      <c r="K271" s="0" t="n">
        <v>0.0386</v>
      </c>
      <c r="N271" s="0" t="s">
        <v>409</v>
      </c>
    </row>
    <row r="272" customFormat="false" ht="15" hidden="false" customHeight="false" outlineLevel="0" collapsed="false">
      <c r="A272" s="0" t="s">
        <v>410</v>
      </c>
      <c r="B272" s="0" t="s">
        <v>30</v>
      </c>
      <c r="C272" s="0" t="s">
        <v>560</v>
      </c>
      <c r="D272" s="0" t="s">
        <v>497</v>
      </c>
      <c r="E272" s="0" t="n">
        <v>4</v>
      </c>
      <c r="F272" s="0" t="n">
        <v>0</v>
      </c>
      <c r="G272" s="0" t="n">
        <v>0</v>
      </c>
      <c r="H272" s="0" t="n">
        <v>1</v>
      </c>
      <c r="I272" s="0" t="n">
        <v>0.001</v>
      </c>
      <c r="J272" s="0" t="n">
        <v>95</v>
      </c>
      <c r="K272" s="0" t="n">
        <v>0.2097</v>
      </c>
      <c r="N272" s="0" t="s">
        <v>410</v>
      </c>
    </row>
    <row r="273" customFormat="false" ht="15" hidden="false" customHeight="false" outlineLevel="0" collapsed="false">
      <c r="A273" s="0" t="s">
        <v>411</v>
      </c>
      <c r="B273" s="0" t="s">
        <v>33</v>
      </c>
      <c r="C273" s="0" t="s">
        <v>560</v>
      </c>
      <c r="D273" s="0" t="s">
        <v>497</v>
      </c>
      <c r="E273" s="0" t="n">
        <v>11</v>
      </c>
      <c r="F273" s="0" t="n">
        <v>0</v>
      </c>
      <c r="G273" s="0" t="n">
        <v>0</v>
      </c>
      <c r="H273" s="0" t="n">
        <v>237</v>
      </c>
      <c r="I273" s="0" t="n">
        <v>0.2127</v>
      </c>
      <c r="J273" s="0" t="n">
        <v>215</v>
      </c>
      <c r="K273" s="0" t="n">
        <v>0.4326</v>
      </c>
      <c r="N273" s="0" t="s">
        <v>411</v>
      </c>
    </row>
    <row r="274" customFormat="false" ht="15" hidden="false" customHeight="false" outlineLevel="0" collapsed="false">
      <c r="A274" s="0" t="s">
        <v>413</v>
      </c>
      <c r="B274" s="0" t="s">
        <v>33</v>
      </c>
      <c r="C274" s="0" t="s">
        <v>561</v>
      </c>
      <c r="D274" s="0" t="s">
        <v>13</v>
      </c>
      <c r="E274" s="0" t="n">
        <v>2</v>
      </c>
      <c r="F274" s="0" t="n">
        <v>17</v>
      </c>
      <c r="G274" s="0" t="n">
        <v>0.0169</v>
      </c>
      <c r="H274" s="0" t="n">
        <v>0</v>
      </c>
      <c r="I274" s="0" t="n">
        <v>0</v>
      </c>
      <c r="J274" s="0" t="n">
        <v>10</v>
      </c>
      <c r="K274" s="0" t="n">
        <v>0.0228</v>
      </c>
      <c r="N274" s="0" t="s">
        <v>413</v>
      </c>
    </row>
    <row r="275" customFormat="false" ht="15" hidden="false" customHeight="false" outlineLevel="0" collapsed="false">
      <c r="A275" s="0" t="s">
        <v>415</v>
      </c>
      <c r="B275" s="0" t="s">
        <v>19</v>
      </c>
      <c r="C275" s="0" t="s">
        <v>561</v>
      </c>
      <c r="D275" s="0" t="s">
        <v>13</v>
      </c>
      <c r="E275" s="0" t="n">
        <v>3</v>
      </c>
      <c r="F275" s="0" t="n">
        <v>44</v>
      </c>
      <c r="G275" s="0" t="n">
        <v>0.0455</v>
      </c>
      <c r="H275" s="0" t="n">
        <v>0</v>
      </c>
      <c r="I275" s="0" t="n">
        <v>0</v>
      </c>
      <c r="J275" s="0" t="n">
        <v>17</v>
      </c>
      <c r="K275" s="0" t="n">
        <v>0.0362</v>
      </c>
      <c r="N275" s="0" t="s">
        <v>415</v>
      </c>
      <c r="O275" s="0" t="str">
        <f aca="false">VLOOKUP(A275,C$3:K$342,2,FALSE())</f>
        <v>DT</v>
      </c>
      <c r="P275" s="0" t="n">
        <f aca="false">VLOOKUP(A275,C$3:K$342,3,FALSE())</f>
        <v>12</v>
      </c>
      <c r="Q275" s="0" t="n">
        <f aca="false">VLOOKUP(A275,C$3:K$342,4,FALSE())</f>
        <v>0</v>
      </c>
      <c r="R275" s="0" t="n">
        <f aca="false">VLOOKUP(A275,C$3:K$342,6,FALSE())</f>
        <v>304</v>
      </c>
      <c r="S275" s="0" t="n">
        <f aca="false">VLOOKUP(A275,C$3:K$342,8,FALSE())</f>
        <v>0</v>
      </c>
    </row>
    <row r="276" customFormat="false" ht="15" hidden="false" customHeight="false" outlineLevel="0" collapsed="false">
      <c r="A276" s="0" t="s">
        <v>416</v>
      </c>
      <c r="B276" s="0" t="s">
        <v>30</v>
      </c>
      <c r="C276" s="0" t="s">
        <v>374</v>
      </c>
      <c r="D276" s="0" t="s">
        <v>13</v>
      </c>
      <c r="E276" s="0" t="n">
        <v>16</v>
      </c>
      <c r="F276" s="0" t="n">
        <v>480</v>
      </c>
      <c r="G276" s="0" t="n">
        <v>0.4571</v>
      </c>
      <c r="H276" s="0" t="n">
        <v>0</v>
      </c>
      <c r="I276" s="0" t="n">
        <v>0</v>
      </c>
      <c r="J276" s="0" t="n">
        <v>5</v>
      </c>
      <c r="K276" s="0" t="n">
        <v>0.0111</v>
      </c>
      <c r="N276" s="0" t="s">
        <v>416</v>
      </c>
    </row>
    <row r="277" customFormat="false" ht="15" hidden="false" customHeight="false" outlineLevel="0" collapsed="false">
      <c r="A277" s="0" t="s">
        <v>417</v>
      </c>
      <c r="B277" s="0" t="s">
        <v>40</v>
      </c>
      <c r="C277" s="0" t="s">
        <v>375</v>
      </c>
      <c r="D277" s="0" t="s">
        <v>30</v>
      </c>
      <c r="E277" s="0" t="n">
        <v>8</v>
      </c>
      <c r="F277" s="0" t="n">
        <v>116</v>
      </c>
      <c r="G277" s="0" t="n">
        <v>0.1167</v>
      </c>
      <c r="H277" s="0" t="n">
        <v>0</v>
      </c>
      <c r="I277" s="0" t="n">
        <v>0</v>
      </c>
      <c r="J277" s="0" t="n">
        <v>14</v>
      </c>
      <c r="K277" s="0" t="n">
        <v>0.0321</v>
      </c>
      <c r="N277" s="0" t="s">
        <v>417</v>
      </c>
    </row>
    <row r="278" customFormat="false" ht="15" hidden="false" customHeight="false" outlineLevel="0" collapsed="false">
      <c r="A278" s="0" t="s">
        <v>419</v>
      </c>
      <c r="B278" s="0" t="s">
        <v>16</v>
      </c>
      <c r="C278" s="0" t="s">
        <v>562</v>
      </c>
      <c r="D278" s="0" t="s">
        <v>30</v>
      </c>
      <c r="E278" s="0" t="n">
        <v>3</v>
      </c>
      <c r="F278" s="0" t="n">
        <v>14</v>
      </c>
      <c r="G278" s="0" t="n">
        <v>0.0133</v>
      </c>
      <c r="H278" s="0" t="n">
        <v>0</v>
      </c>
      <c r="I278" s="0" t="n">
        <v>0</v>
      </c>
      <c r="J278" s="0" t="n">
        <v>8</v>
      </c>
      <c r="K278" s="0" t="n">
        <v>0.0171</v>
      </c>
      <c r="N278" s="0" t="s">
        <v>419</v>
      </c>
      <c r="O278" s="0" t="str">
        <f aca="false">VLOOKUP(A278,C$3:K$342,2,FALSE())</f>
        <v>QB</v>
      </c>
      <c r="P278" s="0" t="n">
        <f aca="false">VLOOKUP(A278,C$3:K$342,3,FALSE())</f>
        <v>2</v>
      </c>
      <c r="Q278" s="0" t="n">
        <f aca="false">VLOOKUP(A278,C$3:K$342,4,FALSE())</f>
        <v>60</v>
      </c>
      <c r="R278" s="0" t="n">
        <f aca="false">VLOOKUP(A278,C$3:K$342,6,FALSE())</f>
        <v>0</v>
      </c>
      <c r="S278" s="0" t="n">
        <f aca="false">VLOOKUP(A278,C$3:K$342,8,FALSE())</f>
        <v>0</v>
      </c>
    </row>
    <row r="279" customFormat="false" ht="15" hidden="false" customHeight="false" outlineLevel="0" collapsed="false">
      <c r="A279" s="0" t="s">
        <v>420</v>
      </c>
      <c r="B279" s="0" t="s">
        <v>91</v>
      </c>
      <c r="C279" s="0" t="s">
        <v>562</v>
      </c>
      <c r="D279" s="0" t="s">
        <v>30</v>
      </c>
      <c r="E279" s="0" t="n">
        <v>1</v>
      </c>
      <c r="F279" s="0" t="n">
        <v>1</v>
      </c>
      <c r="G279" s="0" t="n">
        <v>0.001</v>
      </c>
      <c r="H279" s="0" t="n">
        <v>0</v>
      </c>
      <c r="I279" s="0" t="n">
        <v>0</v>
      </c>
      <c r="J279" s="0" t="n">
        <v>2</v>
      </c>
      <c r="K279" s="0" t="n">
        <v>0.0045</v>
      </c>
      <c r="N279" s="0" t="s">
        <v>420</v>
      </c>
      <c r="O279" s="0" t="str">
        <f aca="false">VLOOKUP(A279,C$3:K$342,2,FALSE())</f>
        <v>G</v>
      </c>
      <c r="P279" s="0" t="n">
        <f aca="false">VLOOKUP(A279,C$3:K$342,3,FALSE())</f>
        <v>13</v>
      </c>
      <c r="Q279" s="0" t="n">
        <f aca="false">VLOOKUP(A279,C$3:K$342,4,FALSE())</f>
        <v>660</v>
      </c>
      <c r="R279" s="0" t="n">
        <f aca="false">VLOOKUP(A279,C$3:K$342,6,FALSE())</f>
        <v>0</v>
      </c>
      <c r="S279" s="0" t="n">
        <f aca="false">VLOOKUP(A279,C$3:K$342,8,FALSE())</f>
        <v>29</v>
      </c>
    </row>
    <row r="280" customFormat="false" ht="15" hidden="false" customHeight="false" outlineLevel="0" collapsed="false">
      <c r="A280" s="0" t="s">
        <v>421</v>
      </c>
      <c r="B280" s="0" t="s">
        <v>40</v>
      </c>
      <c r="C280" s="0" t="s">
        <v>377</v>
      </c>
      <c r="D280" s="0" t="s">
        <v>497</v>
      </c>
      <c r="E280" s="0" t="n">
        <v>14</v>
      </c>
      <c r="F280" s="0" t="n">
        <v>0</v>
      </c>
      <c r="G280" s="0" t="n">
        <v>0</v>
      </c>
      <c r="H280" s="0" t="n">
        <v>3</v>
      </c>
      <c r="I280" s="0" t="n">
        <v>0.0028</v>
      </c>
      <c r="J280" s="0" t="n">
        <v>313</v>
      </c>
      <c r="K280" s="0" t="n">
        <v>0.705</v>
      </c>
      <c r="N280" s="0" t="s">
        <v>421</v>
      </c>
    </row>
    <row r="281" customFormat="false" ht="15" hidden="false" customHeight="false" outlineLevel="0" collapsed="false">
      <c r="A281" s="0" t="s">
        <v>423</v>
      </c>
      <c r="B281" s="0" t="s">
        <v>138</v>
      </c>
      <c r="C281" s="0" t="s">
        <v>563</v>
      </c>
      <c r="D281" s="0" t="s">
        <v>33</v>
      </c>
      <c r="E281" s="0" t="n">
        <v>3</v>
      </c>
      <c r="F281" s="0" t="n">
        <v>9</v>
      </c>
      <c r="G281" s="0" t="n">
        <v>0.0081</v>
      </c>
      <c r="H281" s="0" t="n">
        <v>0</v>
      </c>
      <c r="I281" s="0" t="n">
        <v>0</v>
      </c>
      <c r="J281" s="0" t="n">
        <v>17</v>
      </c>
      <c r="K281" s="0" t="n">
        <v>0.0367</v>
      </c>
      <c r="N281" s="0" t="s">
        <v>423</v>
      </c>
      <c r="O281" s="0" t="str">
        <f aca="false">VLOOKUP(A281,C$3:K$342,2,FALSE())</f>
        <v>C</v>
      </c>
      <c r="P281" s="0" t="n">
        <f aca="false">VLOOKUP(A281,C$3:K$342,3,FALSE())</f>
        <v>16</v>
      </c>
      <c r="Q281" s="0" t="n">
        <f aca="false">VLOOKUP(A281,C$3:K$342,4,FALSE())</f>
        <v>360</v>
      </c>
      <c r="R281" s="0" t="n">
        <f aca="false">VLOOKUP(A281,C$3:K$342,6,FALSE())</f>
        <v>0</v>
      </c>
      <c r="S281" s="0" t="n">
        <f aca="false">VLOOKUP(A281,C$3:K$342,8,FALSE())</f>
        <v>105</v>
      </c>
    </row>
    <row r="282" customFormat="false" ht="15" hidden="false" customHeight="false" outlineLevel="0" collapsed="false">
      <c r="A282" s="0" t="s">
        <v>424</v>
      </c>
      <c r="B282" s="0" t="s">
        <v>102</v>
      </c>
      <c r="C282" s="0" t="s">
        <v>563</v>
      </c>
      <c r="D282" s="0" t="s">
        <v>33</v>
      </c>
      <c r="E282" s="0" t="n">
        <v>7</v>
      </c>
      <c r="F282" s="0" t="n">
        <v>89</v>
      </c>
      <c r="G282" s="0" t="n">
        <v>0.0834</v>
      </c>
      <c r="H282" s="0" t="n">
        <v>0</v>
      </c>
      <c r="I282" s="0" t="n">
        <v>0</v>
      </c>
      <c r="J282" s="0" t="n">
        <v>33</v>
      </c>
      <c r="K282" s="0" t="n">
        <v>0.0738</v>
      </c>
      <c r="N282" s="0" t="s">
        <v>424</v>
      </c>
      <c r="O282" s="0" t="str">
        <f aca="false">VLOOKUP(A282,C$3:K$342,2,FALSE())</f>
        <v>SS</v>
      </c>
      <c r="P282" s="0" t="n">
        <f aca="false">VLOOKUP(A282,C$3:K$342,3,FALSE())</f>
        <v>11</v>
      </c>
      <c r="Q282" s="0" t="n">
        <f aca="false">VLOOKUP(A282,C$3:K$342,4,FALSE())</f>
        <v>0</v>
      </c>
      <c r="R282" s="0" t="n">
        <f aca="false">VLOOKUP(A282,C$3:K$342,6,FALSE())</f>
        <v>360</v>
      </c>
      <c r="S282" s="0" t="n">
        <f aca="false">VLOOKUP(A282,C$3:K$342,8,FALSE())</f>
        <v>76</v>
      </c>
    </row>
    <row r="283" customFormat="false" ht="15" hidden="false" customHeight="false" outlineLevel="0" collapsed="false">
      <c r="A283" s="0" t="s">
        <v>425</v>
      </c>
      <c r="B283" s="0" t="s">
        <v>33</v>
      </c>
      <c r="C283" s="0" t="s">
        <v>378</v>
      </c>
      <c r="D283" s="0" t="s">
        <v>40</v>
      </c>
      <c r="E283" s="0" t="n">
        <v>7</v>
      </c>
      <c r="F283" s="0" t="n">
        <v>0</v>
      </c>
      <c r="G283" s="0" t="n">
        <v>0</v>
      </c>
      <c r="H283" s="0" t="n">
        <v>11</v>
      </c>
      <c r="I283" s="0" t="n">
        <v>0.0101</v>
      </c>
      <c r="J283" s="0" t="n">
        <v>60</v>
      </c>
      <c r="K283" s="0" t="n">
        <v>0.1279</v>
      </c>
      <c r="N283" s="0" t="s">
        <v>425</v>
      </c>
      <c r="O283" s="0" t="str">
        <f aca="false">VLOOKUP(A283,C$3:K$342,2,FALSE())</f>
        <v>RB</v>
      </c>
      <c r="P283" s="0" t="n">
        <f aca="false">VLOOKUP(A283,C$3:K$342,3,FALSE())</f>
        <v>12</v>
      </c>
      <c r="Q283" s="0" t="n">
        <f aca="false">VLOOKUP(A283,C$3:K$342,4,FALSE())</f>
        <v>358</v>
      </c>
      <c r="R283" s="0" t="n">
        <f aca="false">VLOOKUP(A283,C$3:K$342,6,FALSE())</f>
        <v>0</v>
      </c>
      <c r="S283" s="0" t="n">
        <f aca="false">VLOOKUP(A283,C$3:K$342,8,FALSE())</f>
        <v>3</v>
      </c>
    </row>
    <row r="284" customFormat="false" ht="15" hidden="false" customHeight="false" outlineLevel="0" collapsed="false">
      <c r="A284" s="0" t="s">
        <v>426</v>
      </c>
      <c r="B284" s="0" t="s">
        <v>22</v>
      </c>
      <c r="C284" s="0" t="s">
        <v>380</v>
      </c>
      <c r="D284" s="0" t="s">
        <v>138</v>
      </c>
      <c r="E284" s="0" t="n">
        <v>16</v>
      </c>
      <c r="F284" s="0" t="n">
        <v>1063</v>
      </c>
      <c r="G284" s="0" t="n">
        <v>0.9991</v>
      </c>
      <c r="H284" s="0" t="n">
        <v>0</v>
      </c>
      <c r="I284" s="0" t="n">
        <v>0</v>
      </c>
      <c r="J284" s="0" t="n">
        <v>27</v>
      </c>
      <c r="K284" s="0" t="n">
        <v>0.0595</v>
      </c>
      <c r="N284" s="0" t="s">
        <v>426</v>
      </c>
      <c r="O284" s="0" t="str">
        <f aca="false">VLOOKUP(A284,C$3:K$342,2,FALSE())</f>
        <v>LB</v>
      </c>
      <c r="P284" s="0" t="n">
        <f aca="false">VLOOKUP(A284,C$3:K$342,3,FALSE())</f>
        <v>15</v>
      </c>
      <c r="Q284" s="0" t="n">
        <f aca="false">VLOOKUP(A284,C$3:K$342,4,FALSE())</f>
        <v>0</v>
      </c>
      <c r="R284" s="0" t="n">
        <f aca="false">VLOOKUP(A284,C$3:K$342,6,FALSE())</f>
        <v>579</v>
      </c>
      <c r="S284" s="0" t="n">
        <f aca="false">VLOOKUP(A284,C$3:K$342,8,FALSE())</f>
        <v>230</v>
      </c>
    </row>
    <row r="285" customFormat="false" ht="15" hidden="false" customHeight="false" outlineLevel="0" collapsed="false">
      <c r="A285" s="0" t="s">
        <v>427</v>
      </c>
      <c r="B285" s="0" t="s">
        <v>25</v>
      </c>
      <c r="C285" s="0" t="s">
        <v>381</v>
      </c>
      <c r="D285" s="0" t="s">
        <v>508</v>
      </c>
      <c r="E285" s="0" t="n">
        <v>6</v>
      </c>
      <c r="F285" s="0" t="n">
        <v>0</v>
      </c>
      <c r="G285" s="0" t="n">
        <v>0</v>
      </c>
      <c r="H285" s="0" t="n">
        <v>72</v>
      </c>
      <c r="I285" s="0" t="n">
        <v>0.0688</v>
      </c>
      <c r="J285" s="0" t="n">
        <v>4</v>
      </c>
      <c r="K285" s="0" t="n">
        <v>0.0089</v>
      </c>
      <c r="N285" s="0" t="s">
        <v>427</v>
      </c>
      <c r="O285" s="0" t="str">
        <f aca="false">VLOOKUP(A285,C$3:K$342,2,FALSE())</f>
        <v>LB</v>
      </c>
      <c r="P285" s="0" t="n">
        <f aca="false">VLOOKUP(A285,C$3:K$342,3,FALSE())</f>
        <v>14</v>
      </c>
      <c r="Q285" s="0" t="n">
        <f aca="false">VLOOKUP(A285,C$3:K$342,4,FALSE())</f>
        <v>0</v>
      </c>
      <c r="R285" s="0" t="n">
        <f aca="false">VLOOKUP(A285,C$3:K$342,6,FALSE())</f>
        <v>60</v>
      </c>
      <c r="S285" s="0" t="n">
        <f aca="false">VLOOKUP(A285,C$3:K$342,8,FALSE())</f>
        <v>246</v>
      </c>
    </row>
    <row r="286" customFormat="false" ht="15" hidden="false" customHeight="false" outlineLevel="0" collapsed="false">
      <c r="A286" s="0" t="s">
        <v>428</v>
      </c>
      <c r="B286" s="0" t="s">
        <v>30</v>
      </c>
      <c r="C286" s="0" t="s">
        <v>383</v>
      </c>
      <c r="D286" s="0" t="s">
        <v>30</v>
      </c>
      <c r="E286" s="0" t="n">
        <v>16</v>
      </c>
      <c r="F286" s="0" t="n">
        <v>178</v>
      </c>
      <c r="G286" s="0" t="n">
        <v>0.1689</v>
      </c>
      <c r="H286" s="0" t="n">
        <v>0</v>
      </c>
      <c r="I286" s="0" t="n">
        <v>0</v>
      </c>
      <c r="J286" s="0" t="n">
        <v>78</v>
      </c>
      <c r="K286" s="0" t="n">
        <v>0.1677</v>
      </c>
      <c r="N286" s="0" t="s">
        <v>428</v>
      </c>
      <c r="O286" s="0" t="str">
        <f aca="false">VLOOKUP(A286,C$3:K$342,2,FALSE())</f>
        <v>TE</v>
      </c>
      <c r="P286" s="0" t="n">
        <f aca="false">VLOOKUP(A286,C$3:K$342,3,FALSE())</f>
        <v>15</v>
      </c>
      <c r="Q286" s="0" t="n">
        <f aca="false">VLOOKUP(A286,C$3:K$342,4,FALSE())</f>
        <v>6</v>
      </c>
      <c r="R286" s="0" t="n">
        <f aca="false">VLOOKUP(A286,C$3:K$342,6,FALSE())</f>
        <v>0</v>
      </c>
      <c r="S286" s="0" t="n">
        <f aca="false">VLOOKUP(A286,C$3:K$342,8,FALSE())</f>
        <v>289</v>
      </c>
    </row>
    <row r="287" customFormat="false" ht="15" hidden="false" customHeight="false" outlineLevel="0" collapsed="false">
      <c r="A287" s="0" t="s">
        <v>429</v>
      </c>
      <c r="B287" s="0" t="s">
        <v>13</v>
      </c>
      <c r="C287" s="0" t="s">
        <v>385</v>
      </c>
      <c r="D287" s="0" t="s">
        <v>504</v>
      </c>
      <c r="E287" s="0" t="n">
        <v>4</v>
      </c>
      <c r="F287" s="0" t="n">
        <v>226</v>
      </c>
      <c r="G287" s="0" t="n">
        <v>0.2136</v>
      </c>
      <c r="H287" s="0" t="n">
        <v>0</v>
      </c>
      <c r="I287" s="0" t="n">
        <v>0</v>
      </c>
      <c r="J287" s="0" t="n">
        <v>6</v>
      </c>
      <c r="K287" s="0" t="n">
        <v>0.0138</v>
      </c>
      <c r="N287" s="0" t="s">
        <v>429</v>
      </c>
      <c r="O287" s="0" t="str">
        <f aca="false">VLOOKUP(A287,C$3:K$342,2,FALSE())</f>
        <v>TE</v>
      </c>
      <c r="P287" s="0" t="n">
        <f aca="false">VLOOKUP(A287,C$3:K$342,3,FALSE())</f>
        <v>7</v>
      </c>
      <c r="Q287" s="0" t="n">
        <f aca="false">VLOOKUP(A287,C$3:K$342,4,FALSE())</f>
        <v>89</v>
      </c>
      <c r="R287" s="0" t="n">
        <f aca="false">VLOOKUP(A287,C$3:K$342,6,FALSE())</f>
        <v>0</v>
      </c>
      <c r="S287" s="0" t="n">
        <f aca="false">VLOOKUP(A287,C$3:K$342,8,FALSE())</f>
        <v>66</v>
      </c>
    </row>
    <row r="288" customFormat="false" ht="15" hidden="false" customHeight="false" outlineLevel="0" collapsed="false">
      <c r="A288" s="0" t="s">
        <v>430</v>
      </c>
      <c r="B288" s="0" t="s">
        <v>33</v>
      </c>
      <c r="C288" s="0" t="s">
        <v>386</v>
      </c>
      <c r="D288" s="0" t="s">
        <v>13</v>
      </c>
      <c r="E288" s="0" t="n">
        <v>16</v>
      </c>
      <c r="F288" s="0" t="n">
        <v>466</v>
      </c>
      <c r="G288" s="0" t="n">
        <v>0.438</v>
      </c>
      <c r="H288" s="0" t="n">
        <v>0</v>
      </c>
      <c r="I288" s="0" t="n">
        <v>0</v>
      </c>
      <c r="J288" s="0" t="n">
        <v>209</v>
      </c>
      <c r="K288" s="0" t="n">
        <v>0.4604</v>
      </c>
      <c r="N288" s="0" t="s">
        <v>430</v>
      </c>
    </row>
    <row r="289" customFormat="false" ht="15" hidden="false" customHeight="false" outlineLevel="0" collapsed="false">
      <c r="A289" s="0" t="s">
        <v>431</v>
      </c>
      <c r="B289" s="0" t="s">
        <v>138</v>
      </c>
      <c r="C289" s="0" t="s">
        <v>387</v>
      </c>
      <c r="D289" s="0" t="s">
        <v>497</v>
      </c>
      <c r="E289" s="0" t="n">
        <v>9</v>
      </c>
      <c r="F289" s="0" t="n">
        <v>0</v>
      </c>
      <c r="G289" s="0" t="n">
        <v>0</v>
      </c>
      <c r="H289" s="0" t="n">
        <v>258</v>
      </c>
      <c r="I289" s="0" t="n">
        <v>0.2606</v>
      </c>
      <c r="J289" s="0" t="n">
        <v>58</v>
      </c>
      <c r="K289" s="0" t="n">
        <v>0.125</v>
      </c>
      <c r="N289" s="0" t="s">
        <v>431</v>
      </c>
    </row>
    <row r="290" customFormat="false" ht="15" hidden="false" customHeight="false" outlineLevel="0" collapsed="false">
      <c r="A290" s="0" t="s">
        <v>432</v>
      </c>
      <c r="B290" s="0" t="s">
        <v>25</v>
      </c>
      <c r="C290" s="0" t="s">
        <v>564</v>
      </c>
      <c r="D290" s="0" t="s">
        <v>13</v>
      </c>
      <c r="E290" s="0" t="n">
        <v>8</v>
      </c>
      <c r="F290" s="0" t="n">
        <v>21</v>
      </c>
      <c r="G290" s="0" t="n">
        <v>0.02</v>
      </c>
      <c r="H290" s="0" t="n">
        <v>0</v>
      </c>
      <c r="I290" s="0" t="n">
        <v>0</v>
      </c>
      <c r="J290" s="0" t="n">
        <v>70</v>
      </c>
      <c r="K290" s="0" t="n">
        <v>0.1499</v>
      </c>
      <c r="N290" s="0" t="s">
        <v>432</v>
      </c>
    </row>
    <row r="291" customFormat="false" ht="15" hidden="false" customHeight="false" outlineLevel="0" collapsed="false">
      <c r="A291" s="0" t="s">
        <v>434</v>
      </c>
      <c r="B291" s="0" t="s">
        <v>40</v>
      </c>
      <c r="C291" s="0" t="s">
        <v>564</v>
      </c>
      <c r="D291" s="0" t="s">
        <v>13</v>
      </c>
      <c r="E291" s="0" t="n">
        <v>5</v>
      </c>
      <c r="F291" s="0" t="n">
        <v>10</v>
      </c>
      <c r="G291" s="0" t="n">
        <v>0.0095</v>
      </c>
      <c r="H291" s="0" t="n">
        <v>0</v>
      </c>
      <c r="I291" s="0" t="n">
        <v>0</v>
      </c>
      <c r="J291" s="0" t="n">
        <v>55</v>
      </c>
      <c r="K291" s="0" t="n">
        <v>0.1225</v>
      </c>
      <c r="N291" s="0" t="s">
        <v>434</v>
      </c>
    </row>
    <row r="292" customFormat="false" ht="15" hidden="false" customHeight="false" outlineLevel="0" collapsed="false">
      <c r="A292" s="0" t="s">
        <v>435</v>
      </c>
      <c r="B292" s="0" t="s">
        <v>27</v>
      </c>
      <c r="C292" s="0" t="s">
        <v>388</v>
      </c>
      <c r="D292" s="0" t="s">
        <v>30</v>
      </c>
      <c r="E292" s="0" t="n">
        <v>16</v>
      </c>
      <c r="F292" s="0" t="n">
        <v>1026</v>
      </c>
      <c r="G292" s="0" t="n">
        <v>0.967</v>
      </c>
      <c r="H292" s="0" t="n">
        <v>0</v>
      </c>
      <c r="I292" s="0" t="n">
        <v>0</v>
      </c>
      <c r="J292" s="0" t="n">
        <v>2</v>
      </c>
      <c r="K292" s="0" t="n">
        <v>0.0043</v>
      </c>
      <c r="N292" s="0" t="s">
        <v>435</v>
      </c>
      <c r="O292" s="0" t="str">
        <f aca="false">VLOOKUP(A292,C$3:K$342,2,FALSE())</f>
        <v>SS</v>
      </c>
      <c r="P292" s="0" t="n">
        <f aca="false">VLOOKUP(A292,C$3:K$342,3,FALSE())</f>
        <v>9</v>
      </c>
      <c r="Q292" s="0" t="n">
        <f aca="false">VLOOKUP(A292,C$3:K$342,4,FALSE())</f>
        <v>0</v>
      </c>
      <c r="R292" s="0" t="n">
        <f aca="false">VLOOKUP(A292,C$3:K$342,6,FALSE())</f>
        <v>11</v>
      </c>
      <c r="S292" s="0" t="n">
        <f aca="false">VLOOKUP(A292,C$3:K$342,8,FALSE())</f>
        <v>164</v>
      </c>
    </row>
    <row r="293" customFormat="false" ht="15" hidden="false" customHeight="false" outlineLevel="0" collapsed="false">
      <c r="A293" s="0" t="s">
        <v>436</v>
      </c>
      <c r="B293" s="0" t="s">
        <v>30</v>
      </c>
      <c r="C293" s="0" t="s">
        <v>389</v>
      </c>
      <c r="D293" s="0" t="s">
        <v>22</v>
      </c>
      <c r="E293" s="0" t="n">
        <v>8</v>
      </c>
      <c r="F293" s="0" t="n">
        <v>0</v>
      </c>
      <c r="G293" s="0" t="n">
        <v>0</v>
      </c>
      <c r="H293" s="0" t="n">
        <v>16</v>
      </c>
      <c r="I293" s="0" t="n">
        <v>0.0148</v>
      </c>
      <c r="J293" s="0" t="n">
        <v>89</v>
      </c>
      <c r="K293" s="0" t="n">
        <v>0.2005</v>
      </c>
      <c r="N293" s="0" t="s">
        <v>436</v>
      </c>
    </row>
    <row r="294" customFormat="false" ht="15" hidden="false" customHeight="false" outlineLevel="0" collapsed="false">
      <c r="A294" s="0" t="s">
        <v>438</v>
      </c>
      <c r="B294" s="0" t="s">
        <v>56</v>
      </c>
      <c r="C294" s="0" t="s">
        <v>565</v>
      </c>
      <c r="D294" s="0" t="s">
        <v>22</v>
      </c>
      <c r="E294" s="0" t="n">
        <v>2</v>
      </c>
      <c r="F294" s="0" t="n">
        <v>0</v>
      </c>
      <c r="G294" s="0" t="n">
        <v>0</v>
      </c>
      <c r="H294" s="0" t="n">
        <v>62</v>
      </c>
      <c r="I294" s="0" t="n">
        <v>0.0533</v>
      </c>
      <c r="J294" s="0" t="n">
        <v>18</v>
      </c>
      <c r="K294" s="0" t="n">
        <v>0.0385</v>
      </c>
      <c r="N294" s="0" t="s">
        <v>438</v>
      </c>
      <c r="O294" s="0" t="str">
        <f aca="false">VLOOKUP(A294,C$3:K$342,2,FALSE())</f>
        <v>FB</v>
      </c>
      <c r="P294" s="0" t="n">
        <f aca="false">VLOOKUP(A294,C$3:K$342,3,FALSE())</f>
        <v>2</v>
      </c>
      <c r="Q294" s="0" t="n">
        <f aca="false">VLOOKUP(A294,C$3:K$342,4,FALSE())</f>
        <v>25</v>
      </c>
      <c r="R294" s="0" t="n">
        <f aca="false">VLOOKUP(A294,C$3:K$342,6,FALSE())</f>
        <v>0</v>
      </c>
      <c r="S294" s="0" t="n">
        <f aca="false">VLOOKUP(A294,C$3:K$342,8,FALSE())</f>
        <v>29</v>
      </c>
    </row>
    <row r="295" customFormat="false" ht="15" hidden="false" customHeight="false" outlineLevel="0" collapsed="false">
      <c r="A295" s="0" t="s">
        <v>439</v>
      </c>
      <c r="B295" s="0" t="s">
        <v>138</v>
      </c>
      <c r="C295" s="0" t="s">
        <v>565</v>
      </c>
      <c r="D295" s="0" t="s">
        <v>22</v>
      </c>
      <c r="E295" s="0" t="n">
        <v>6</v>
      </c>
      <c r="F295" s="0" t="n">
        <v>0</v>
      </c>
      <c r="G295" s="0" t="n">
        <v>0</v>
      </c>
      <c r="H295" s="0" t="n">
        <v>172</v>
      </c>
      <c r="I295" s="0" t="n">
        <v>0.1552</v>
      </c>
      <c r="J295" s="0" t="n">
        <v>61</v>
      </c>
      <c r="K295" s="0" t="n">
        <v>0.1399</v>
      </c>
      <c r="N295" s="0" t="s">
        <v>439</v>
      </c>
      <c r="O295" s="0" t="str">
        <f aca="false">VLOOKUP(A295,C$3:K$342,2,FALSE())</f>
        <v>C</v>
      </c>
      <c r="P295" s="0" t="n">
        <f aca="false">VLOOKUP(A295,C$3:K$342,3,FALSE())</f>
        <v>16</v>
      </c>
      <c r="Q295" s="0" t="n">
        <f aca="false">VLOOKUP(A295,C$3:K$342,4,FALSE())</f>
        <v>1035</v>
      </c>
      <c r="R295" s="0" t="n">
        <f aca="false">VLOOKUP(A295,C$3:K$342,6,FALSE())</f>
        <v>0</v>
      </c>
      <c r="S295" s="0" t="n">
        <f aca="false">VLOOKUP(A295,C$3:K$342,8,FALSE())</f>
        <v>60</v>
      </c>
    </row>
    <row r="296" customFormat="false" ht="15" hidden="false" customHeight="false" outlineLevel="0" collapsed="false">
      <c r="A296" s="0" t="s">
        <v>440</v>
      </c>
      <c r="B296" s="0" t="s">
        <v>22</v>
      </c>
      <c r="C296" s="0" t="s">
        <v>390</v>
      </c>
      <c r="D296" s="0" t="s">
        <v>511</v>
      </c>
      <c r="E296" s="0" t="n">
        <v>16</v>
      </c>
      <c r="F296" s="0" t="n">
        <v>1061</v>
      </c>
      <c r="G296" s="0" t="n">
        <v>1</v>
      </c>
      <c r="H296" s="0" t="n">
        <v>0</v>
      </c>
      <c r="I296" s="0" t="n">
        <v>0</v>
      </c>
      <c r="J296" s="0" t="n">
        <v>70</v>
      </c>
      <c r="K296" s="0" t="n">
        <v>0.1493</v>
      </c>
      <c r="N296" s="0" t="s">
        <v>440</v>
      </c>
      <c r="O296" s="0" t="str">
        <f aca="false">VLOOKUP(A296,C$3:K$342,2,FALSE())</f>
        <v>DE</v>
      </c>
      <c r="P296" s="0" t="n">
        <f aca="false">VLOOKUP(A296,C$3:K$342,3,FALSE())</f>
        <v>7</v>
      </c>
      <c r="Q296" s="0" t="n">
        <f aca="false">VLOOKUP(A296,C$3:K$342,4,FALSE())</f>
        <v>0</v>
      </c>
      <c r="R296" s="0" t="n">
        <f aca="false">VLOOKUP(A296,C$3:K$342,6,FALSE())</f>
        <v>62</v>
      </c>
      <c r="S296" s="0" t="n">
        <f aca="false">VLOOKUP(A296,C$3:K$342,8,FALSE())</f>
        <v>26</v>
      </c>
    </row>
    <row r="297" customFormat="false" ht="15" hidden="false" customHeight="false" outlineLevel="0" collapsed="false">
      <c r="A297" s="0" t="s">
        <v>441</v>
      </c>
      <c r="B297" s="0" t="s">
        <v>19</v>
      </c>
      <c r="C297" s="0" t="s">
        <v>391</v>
      </c>
      <c r="D297" s="0" t="s">
        <v>508</v>
      </c>
      <c r="E297" s="0" t="n">
        <v>16</v>
      </c>
      <c r="F297" s="0" t="n">
        <v>0</v>
      </c>
      <c r="G297" s="0" t="n">
        <v>0</v>
      </c>
      <c r="H297" s="0" t="n">
        <v>404</v>
      </c>
      <c r="I297" s="0" t="n">
        <v>0.3734</v>
      </c>
      <c r="J297" s="0" t="n">
        <v>14</v>
      </c>
      <c r="K297" s="0" t="n">
        <v>0.0315</v>
      </c>
      <c r="N297" s="0" t="s">
        <v>441</v>
      </c>
      <c r="O297" s="0" t="str">
        <f aca="false">VLOOKUP(A297,C$3:K$342,2,FALSE())</f>
        <v>DT</v>
      </c>
      <c r="P297" s="0" t="n">
        <f aca="false">VLOOKUP(A297,C$3:K$342,3,FALSE())</f>
        <v>15</v>
      </c>
      <c r="Q297" s="0" t="n">
        <f aca="false">VLOOKUP(A297,C$3:K$342,4,FALSE())</f>
        <v>0</v>
      </c>
      <c r="R297" s="0" t="n">
        <f aca="false">VLOOKUP(A297,C$3:K$342,6,FALSE())</f>
        <v>458</v>
      </c>
      <c r="S297" s="0" t="n">
        <f aca="false">VLOOKUP(A297,C$3:K$342,8,FALSE())</f>
        <v>41</v>
      </c>
    </row>
    <row r="298" customFormat="false" ht="15" hidden="false" customHeight="false" outlineLevel="0" collapsed="false">
      <c r="A298" s="0" t="s">
        <v>442</v>
      </c>
      <c r="B298" s="0" t="s">
        <v>30</v>
      </c>
      <c r="C298" s="0" t="s">
        <v>566</v>
      </c>
      <c r="D298" s="0" t="s">
        <v>33</v>
      </c>
      <c r="E298" s="0" t="n">
        <v>2</v>
      </c>
      <c r="F298" s="0" t="n">
        <v>0</v>
      </c>
      <c r="G298" s="0" t="n">
        <v>0</v>
      </c>
      <c r="H298" s="0" t="n">
        <v>0</v>
      </c>
      <c r="I298" s="0" t="n">
        <v>0</v>
      </c>
      <c r="J298" s="0" t="n">
        <v>36</v>
      </c>
      <c r="K298" s="0" t="n">
        <v>0.0826</v>
      </c>
      <c r="N298" s="0" t="s">
        <v>442</v>
      </c>
    </row>
    <row r="299" customFormat="false" ht="15" hidden="false" customHeight="false" outlineLevel="0" collapsed="false">
      <c r="A299" s="0" t="s">
        <v>443</v>
      </c>
      <c r="B299" s="0" t="s">
        <v>13</v>
      </c>
      <c r="C299" s="0" t="s">
        <v>566</v>
      </c>
      <c r="D299" s="0" t="s">
        <v>33</v>
      </c>
      <c r="E299" s="0" t="n">
        <v>4</v>
      </c>
      <c r="F299" s="0" t="n">
        <v>8</v>
      </c>
      <c r="G299" s="0" t="n">
        <v>0.0076</v>
      </c>
      <c r="H299" s="0" t="n">
        <v>0</v>
      </c>
      <c r="I299" s="0" t="n">
        <v>0</v>
      </c>
      <c r="J299" s="0" t="n">
        <v>50</v>
      </c>
      <c r="K299" s="0" t="n">
        <v>0.1071</v>
      </c>
      <c r="N299" s="0" t="s">
        <v>443</v>
      </c>
    </row>
    <row r="300" customFormat="false" ht="15" hidden="false" customHeight="false" outlineLevel="0" collapsed="false">
      <c r="A300" s="0" t="s">
        <v>444</v>
      </c>
      <c r="B300" s="0" t="s">
        <v>91</v>
      </c>
      <c r="C300" s="0" t="s">
        <v>566</v>
      </c>
      <c r="D300" s="0" t="s">
        <v>33</v>
      </c>
      <c r="E300" s="0" t="n">
        <v>4</v>
      </c>
      <c r="F300" s="0" t="n">
        <v>11</v>
      </c>
      <c r="G300" s="0" t="n">
        <v>0.0103</v>
      </c>
      <c r="H300" s="0" t="n">
        <v>0</v>
      </c>
      <c r="I300" s="0" t="n">
        <v>0</v>
      </c>
      <c r="J300" s="0" t="n">
        <v>16</v>
      </c>
      <c r="K300" s="0" t="n">
        <v>0.0358</v>
      </c>
      <c r="N300" s="0" t="s">
        <v>444</v>
      </c>
      <c r="O300" s="0" t="str">
        <f aca="false">VLOOKUP(A300,C$3:K$342,2,FALSE())</f>
        <v>G</v>
      </c>
      <c r="P300" s="0" t="n">
        <f aca="false">VLOOKUP(A300,C$3:K$342,3,FALSE())</f>
        <v>13</v>
      </c>
      <c r="Q300" s="0" t="n">
        <f aca="false">VLOOKUP(A300,C$3:K$342,4,FALSE())</f>
        <v>128</v>
      </c>
      <c r="R300" s="0" t="n">
        <f aca="false">VLOOKUP(A300,C$3:K$342,6,FALSE())</f>
        <v>0</v>
      </c>
      <c r="S300" s="0" t="n">
        <f aca="false">VLOOKUP(A300,C$3:K$342,8,FALSE())</f>
        <v>64</v>
      </c>
    </row>
    <row r="301" customFormat="false" ht="15" hidden="false" customHeight="false" outlineLevel="0" collapsed="false">
      <c r="A301" s="0" t="s">
        <v>445</v>
      </c>
      <c r="B301" s="0" t="s">
        <v>65</v>
      </c>
      <c r="C301" s="0" t="s">
        <v>567</v>
      </c>
      <c r="D301" s="0" t="s">
        <v>497</v>
      </c>
      <c r="E301" s="0" t="n">
        <v>5</v>
      </c>
      <c r="F301" s="0" t="n">
        <v>0</v>
      </c>
      <c r="G301" s="0" t="n">
        <v>0</v>
      </c>
      <c r="H301" s="0" t="n">
        <v>96</v>
      </c>
      <c r="I301" s="0" t="n">
        <v>0.0913</v>
      </c>
      <c r="J301" s="0" t="n">
        <v>1</v>
      </c>
      <c r="K301" s="0" t="n">
        <v>0.0021</v>
      </c>
      <c r="N301" s="0" t="s">
        <v>445</v>
      </c>
    </row>
    <row r="302" customFormat="false" ht="15" hidden="false" customHeight="false" outlineLevel="0" collapsed="false">
      <c r="A302" s="0" t="s">
        <v>446</v>
      </c>
      <c r="B302" s="0" t="s">
        <v>91</v>
      </c>
      <c r="C302" s="0" t="s">
        <v>567</v>
      </c>
      <c r="D302" s="0" t="s">
        <v>497</v>
      </c>
      <c r="E302" s="0" t="n">
        <v>11</v>
      </c>
      <c r="F302" s="0" t="n">
        <v>0</v>
      </c>
      <c r="G302" s="0" t="n">
        <v>0</v>
      </c>
      <c r="H302" s="0" t="n">
        <v>353</v>
      </c>
      <c r="I302" s="0" t="n">
        <v>0.3088</v>
      </c>
      <c r="J302" s="0" t="n">
        <v>14</v>
      </c>
      <c r="K302" s="0" t="n">
        <v>0.0299</v>
      </c>
      <c r="N302" s="0" t="s">
        <v>446</v>
      </c>
      <c r="O302" s="0" t="str">
        <f aca="false">VLOOKUP(A302,C$3:K$342,2,FALSE())</f>
        <v>G</v>
      </c>
      <c r="P302" s="0" t="n">
        <f aca="false">VLOOKUP(A302,C$3:K$342,3,FALSE())</f>
        <v>16</v>
      </c>
      <c r="Q302" s="0" t="n">
        <f aca="false">VLOOKUP(A302,C$3:K$342,4,FALSE())</f>
        <v>997</v>
      </c>
      <c r="R302" s="0" t="n">
        <f aca="false">VLOOKUP(A302,C$3:K$342,6,FALSE())</f>
        <v>0</v>
      </c>
      <c r="S302" s="0" t="n">
        <f aca="false">VLOOKUP(A302,C$3:K$342,8,FALSE())</f>
        <v>68</v>
      </c>
    </row>
    <row r="303" customFormat="false" ht="15" hidden="false" customHeight="false" outlineLevel="0" collapsed="false">
      <c r="A303" s="0" t="s">
        <v>447</v>
      </c>
      <c r="B303" s="0" t="s">
        <v>16</v>
      </c>
      <c r="C303" s="0" t="s">
        <v>394</v>
      </c>
      <c r="D303" s="0" t="s">
        <v>33</v>
      </c>
      <c r="E303" s="0" t="n">
        <v>15</v>
      </c>
      <c r="F303" s="0" t="n">
        <v>55</v>
      </c>
      <c r="G303" s="0" t="n">
        <v>0.0522</v>
      </c>
      <c r="H303" s="0" t="n">
        <v>0</v>
      </c>
      <c r="I303" s="0" t="n">
        <v>0</v>
      </c>
      <c r="J303" s="0" t="n">
        <v>182</v>
      </c>
      <c r="K303" s="0" t="n">
        <v>0.3914</v>
      </c>
      <c r="N303" s="0" t="s">
        <v>447</v>
      </c>
      <c r="O303" s="0" t="str">
        <f aca="false">VLOOKUP(A303,C$3:K$342,2,FALSE())</f>
        <v>QB</v>
      </c>
      <c r="P303" s="0" t="n">
        <f aca="false">VLOOKUP(A303,C$3:K$342,3,FALSE())</f>
        <v>7</v>
      </c>
      <c r="Q303" s="0" t="n">
        <f aca="false">VLOOKUP(A303,C$3:K$342,4,FALSE())</f>
        <v>306</v>
      </c>
      <c r="R303" s="0" t="n">
        <f aca="false">VLOOKUP(A303,C$3:K$342,6,FALSE())</f>
        <v>0</v>
      </c>
      <c r="S303" s="0" t="n">
        <f aca="false">VLOOKUP(A303,C$3:K$342,8,FALSE())</f>
        <v>0</v>
      </c>
    </row>
    <row r="304" customFormat="false" ht="15" hidden="false" customHeight="false" outlineLevel="0" collapsed="false">
      <c r="A304" s="0" t="s">
        <v>448</v>
      </c>
      <c r="B304" s="0" t="s">
        <v>22</v>
      </c>
      <c r="C304" s="0" t="s">
        <v>395</v>
      </c>
      <c r="D304" s="0" t="s">
        <v>40</v>
      </c>
      <c r="E304" s="0" t="n">
        <v>4</v>
      </c>
      <c r="F304" s="0" t="n">
        <v>0</v>
      </c>
      <c r="G304" s="0" t="n">
        <v>0</v>
      </c>
      <c r="H304" s="0" t="n">
        <v>8</v>
      </c>
      <c r="I304" s="0" t="n">
        <v>0.0075</v>
      </c>
      <c r="J304" s="0" t="n">
        <v>30</v>
      </c>
      <c r="K304" s="0" t="n">
        <v>0.0676</v>
      </c>
      <c r="N304" s="0" t="s">
        <v>448</v>
      </c>
      <c r="O304" s="0" t="str">
        <f aca="false">VLOOKUP(A304,C$3:K$342,2,FALSE())</f>
        <v>DE</v>
      </c>
      <c r="P304" s="0" t="n">
        <f aca="false">VLOOKUP(A304,C$3:K$342,3,FALSE())</f>
        <v>8</v>
      </c>
      <c r="Q304" s="0" t="n">
        <f aca="false">VLOOKUP(A304,C$3:K$342,4,FALSE())</f>
        <v>0</v>
      </c>
      <c r="R304" s="0" t="n">
        <f aca="false">VLOOKUP(A304,C$3:K$342,6,FALSE())</f>
        <v>93</v>
      </c>
      <c r="S304" s="0" t="n">
        <f aca="false">VLOOKUP(A304,C$3:K$342,8,FALSE())</f>
        <v>7</v>
      </c>
    </row>
    <row r="305" customFormat="false" ht="15" hidden="false" customHeight="false" outlineLevel="0" collapsed="false">
      <c r="A305" s="0" t="s">
        <v>450</v>
      </c>
      <c r="B305" s="0" t="s">
        <v>19</v>
      </c>
      <c r="C305" s="0" t="s">
        <v>397</v>
      </c>
      <c r="D305" s="0" t="s">
        <v>22</v>
      </c>
      <c r="E305" s="0" t="n">
        <v>16</v>
      </c>
      <c r="F305" s="0" t="n">
        <v>0</v>
      </c>
      <c r="G305" s="0" t="n">
        <v>0</v>
      </c>
      <c r="H305" s="0" t="n">
        <v>397</v>
      </c>
      <c r="I305" s="0" t="n">
        <v>0.401</v>
      </c>
      <c r="J305" s="0" t="n">
        <v>133</v>
      </c>
      <c r="K305" s="0" t="n">
        <v>0.2866</v>
      </c>
      <c r="N305" s="0" t="s">
        <v>450</v>
      </c>
    </row>
    <row r="306" customFormat="false" ht="15" hidden="false" customHeight="false" outlineLevel="0" collapsed="false">
      <c r="A306" s="0" t="s">
        <v>452</v>
      </c>
      <c r="B306" s="0" t="s">
        <v>56</v>
      </c>
      <c r="C306" s="0" t="s">
        <v>398</v>
      </c>
      <c r="D306" s="0" t="s">
        <v>33</v>
      </c>
      <c r="E306" s="0" t="n">
        <v>6</v>
      </c>
      <c r="F306" s="0" t="n">
        <v>63</v>
      </c>
      <c r="G306" s="0" t="n">
        <v>0.0608</v>
      </c>
      <c r="H306" s="0" t="n">
        <v>0</v>
      </c>
      <c r="I306" s="0" t="n">
        <v>0</v>
      </c>
      <c r="J306" s="0" t="n">
        <v>1</v>
      </c>
      <c r="K306" s="0" t="n">
        <v>0.0021</v>
      </c>
      <c r="N306" s="0" t="s">
        <v>452</v>
      </c>
      <c r="O306" s="0" t="str">
        <f aca="false">VLOOKUP(A306,C$3:K$342,2,FALSE())</f>
        <v>G</v>
      </c>
      <c r="P306" s="0" t="n">
        <f aca="false">VLOOKUP(A306,C$3:K$342,3,FALSE())</f>
        <v>16</v>
      </c>
      <c r="Q306" s="0" t="n">
        <f aca="false">VLOOKUP(A306,C$3:K$342,4,FALSE())</f>
        <v>1054</v>
      </c>
      <c r="R306" s="0" t="n">
        <f aca="false">VLOOKUP(A306,C$3:K$342,6,FALSE())</f>
        <v>0</v>
      </c>
      <c r="S306" s="0" t="n">
        <f aca="false">VLOOKUP(A306,C$3:K$342,8,FALSE())</f>
        <v>78</v>
      </c>
    </row>
    <row r="307" customFormat="false" ht="15" hidden="false" customHeight="false" outlineLevel="0" collapsed="false">
      <c r="C307" s="0" t="s">
        <v>401</v>
      </c>
      <c r="D307" s="0" t="s">
        <v>511</v>
      </c>
      <c r="E307" s="0" t="n">
        <v>11</v>
      </c>
      <c r="F307" s="0" t="n">
        <v>354</v>
      </c>
      <c r="G307" s="0" t="n">
        <v>0.3661</v>
      </c>
      <c r="H307" s="0" t="n">
        <v>0</v>
      </c>
      <c r="I307" s="0" t="n">
        <v>0</v>
      </c>
      <c r="J307" s="0" t="n">
        <v>35</v>
      </c>
      <c r="K307" s="0" t="n">
        <v>0.0746</v>
      </c>
    </row>
    <row r="308" customFormat="false" ht="15" hidden="false" customHeight="false" outlineLevel="0" collapsed="false">
      <c r="C308" s="0" t="s">
        <v>402</v>
      </c>
      <c r="D308" s="0" t="s">
        <v>16</v>
      </c>
      <c r="E308" s="0" t="n">
        <v>13</v>
      </c>
      <c r="F308" s="0" t="n">
        <v>794</v>
      </c>
      <c r="G308" s="0" t="n">
        <v>0.7754</v>
      </c>
      <c r="H308" s="0" t="n">
        <v>0</v>
      </c>
      <c r="I308" s="0" t="n">
        <v>0</v>
      </c>
      <c r="J308" s="0" t="n">
        <v>0</v>
      </c>
      <c r="K308" s="0" t="n">
        <v>0</v>
      </c>
    </row>
    <row r="309" customFormat="false" ht="15" hidden="false" customHeight="false" outlineLevel="0" collapsed="false">
      <c r="C309" s="0" t="s">
        <v>568</v>
      </c>
      <c r="D309" s="0" t="s">
        <v>40</v>
      </c>
      <c r="E309" s="0" t="n">
        <v>5</v>
      </c>
      <c r="F309" s="0" t="n">
        <v>0</v>
      </c>
      <c r="G309" s="0" t="n">
        <v>0</v>
      </c>
      <c r="H309" s="0" t="n">
        <v>0</v>
      </c>
      <c r="I309" s="0" t="n">
        <v>0</v>
      </c>
      <c r="J309" s="0" t="n">
        <v>92</v>
      </c>
      <c r="K309" s="0" t="n">
        <v>0.211</v>
      </c>
    </row>
    <row r="310" customFormat="false" ht="15" hidden="false" customHeight="false" outlineLevel="0" collapsed="false">
      <c r="C310" s="0" t="s">
        <v>568</v>
      </c>
      <c r="D310" s="0" t="s">
        <v>40</v>
      </c>
      <c r="E310" s="0" t="n">
        <v>2</v>
      </c>
      <c r="F310" s="0" t="n">
        <v>0</v>
      </c>
      <c r="G310" s="0" t="n">
        <v>0</v>
      </c>
      <c r="H310" s="0" t="n">
        <v>0</v>
      </c>
      <c r="I310" s="0" t="n">
        <v>0</v>
      </c>
      <c r="J310" s="0" t="n">
        <v>20</v>
      </c>
      <c r="K310" s="0" t="n">
        <v>0.0428</v>
      </c>
    </row>
    <row r="311" customFormat="false" ht="15" hidden="false" customHeight="false" outlineLevel="0" collapsed="false">
      <c r="C311" s="0" t="s">
        <v>403</v>
      </c>
      <c r="D311" s="0" t="s">
        <v>497</v>
      </c>
      <c r="E311" s="0" t="n">
        <v>16</v>
      </c>
      <c r="F311" s="0" t="n">
        <v>0</v>
      </c>
      <c r="G311" s="0" t="n">
        <v>0</v>
      </c>
      <c r="H311" s="0" t="n">
        <v>708</v>
      </c>
      <c r="I311" s="0" t="n">
        <v>0.6305</v>
      </c>
      <c r="J311" s="0" t="n">
        <v>171</v>
      </c>
      <c r="K311" s="0" t="n">
        <v>0.3662</v>
      </c>
    </row>
    <row r="312" customFormat="false" ht="15" hidden="false" customHeight="false" outlineLevel="0" collapsed="false">
      <c r="C312" s="0" t="s">
        <v>404</v>
      </c>
      <c r="D312" s="0" t="s">
        <v>19</v>
      </c>
      <c r="E312" s="0" t="n">
        <v>16</v>
      </c>
      <c r="F312" s="0" t="n">
        <v>0</v>
      </c>
      <c r="G312" s="0" t="n">
        <v>0</v>
      </c>
      <c r="H312" s="0" t="n">
        <v>278</v>
      </c>
      <c r="I312" s="0" t="n">
        <v>0.2655</v>
      </c>
      <c r="J312" s="0" t="n">
        <v>82</v>
      </c>
      <c r="K312" s="0" t="n">
        <v>0.1834</v>
      </c>
    </row>
    <row r="313" customFormat="false" ht="15" hidden="false" customHeight="false" outlineLevel="0" collapsed="false">
      <c r="C313" s="0" t="s">
        <v>406</v>
      </c>
      <c r="D313" s="0" t="s">
        <v>33</v>
      </c>
      <c r="E313" s="0" t="n">
        <v>14</v>
      </c>
      <c r="F313" s="0" t="n">
        <v>402</v>
      </c>
      <c r="G313" s="0" t="n">
        <v>0.3821</v>
      </c>
      <c r="H313" s="0" t="n">
        <v>0</v>
      </c>
      <c r="I313" s="0" t="n">
        <v>0</v>
      </c>
      <c r="J313" s="0" t="n">
        <v>0</v>
      </c>
      <c r="K313" s="0" t="n">
        <v>0</v>
      </c>
    </row>
    <row r="314" customFormat="false" ht="15" hidden="false" customHeight="false" outlineLevel="0" collapsed="false">
      <c r="C314" s="0" t="s">
        <v>569</v>
      </c>
      <c r="D314" s="0" t="s">
        <v>497</v>
      </c>
      <c r="E314" s="0" t="n">
        <v>3</v>
      </c>
      <c r="F314" s="0" t="n">
        <v>0</v>
      </c>
      <c r="G314" s="0" t="n">
        <v>0</v>
      </c>
      <c r="H314" s="0" t="n">
        <v>0</v>
      </c>
      <c r="I314" s="0" t="n">
        <v>0</v>
      </c>
      <c r="J314" s="0" t="n">
        <v>36</v>
      </c>
      <c r="K314" s="0" t="n">
        <v>0.0826</v>
      </c>
    </row>
    <row r="315" customFormat="false" ht="15" hidden="false" customHeight="false" outlineLevel="0" collapsed="false">
      <c r="C315" s="0" t="s">
        <v>569</v>
      </c>
      <c r="D315" s="0" t="s">
        <v>497</v>
      </c>
      <c r="E315" s="0" t="n">
        <v>1</v>
      </c>
      <c r="F315" s="0" t="n">
        <v>0</v>
      </c>
      <c r="G315" s="0" t="n">
        <v>0</v>
      </c>
      <c r="H315" s="0" t="n">
        <v>1</v>
      </c>
      <c r="I315" s="0" t="n">
        <v>0.001</v>
      </c>
      <c r="J315" s="0" t="n">
        <v>10</v>
      </c>
      <c r="K315" s="0" t="n">
        <v>0.0211</v>
      </c>
    </row>
    <row r="316" customFormat="false" ht="15" hidden="false" customHeight="false" outlineLevel="0" collapsed="false">
      <c r="C316" s="0" t="s">
        <v>408</v>
      </c>
      <c r="D316" s="0" t="s">
        <v>102</v>
      </c>
      <c r="E316" s="0" t="n">
        <v>11</v>
      </c>
      <c r="F316" s="0" t="n">
        <v>0</v>
      </c>
      <c r="G316" s="0" t="n">
        <v>0</v>
      </c>
      <c r="H316" s="0" t="n">
        <v>234</v>
      </c>
      <c r="I316" s="0" t="n">
        <v>0.2165</v>
      </c>
      <c r="J316" s="0" t="n">
        <v>120</v>
      </c>
      <c r="K316" s="0" t="n">
        <v>0.2673</v>
      </c>
    </row>
    <row r="317" customFormat="false" ht="15" hidden="false" customHeight="false" outlineLevel="0" collapsed="false">
      <c r="C317" s="0" t="s">
        <v>415</v>
      </c>
      <c r="D317" s="0" t="s">
        <v>19</v>
      </c>
      <c r="E317" s="0" t="n">
        <v>12</v>
      </c>
      <c r="F317" s="0" t="n">
        <v>0</v>
      </c>
      <c r="G317" s="0" t="n">
        <v>0</v>
      </c>
      <c r="H317" s="0" t="n">
        <v>304</v>
      </c>
      <c r="I317" s="0" t="n">
        <v>0.2812</v>
      </c>
      <c r="J317" s="0" t="n">
        <v>0</v>
      </c>
      <c r="K317" s="0" t="n">
        <v>0</v>
      </c>
    </row>
    <row r="318" customFormat="false" ht="15" hidden="false" customHeight="false" outlineLevel="0" collapsed="false">
      <c r="C318" s="0" t="s">
        <v>570</v>
      </c>
      <c r="D318" s="0" t="s">
        <v>497</v>
      </c>
      <c r="E318" s="0" t="n">
        <v>6</v>
      </c>
      <c r="F318" s="0" t="n">
        <v>0</v>
      </c>
      <c r="G318" s="0" t="n">
        <v>0</v>
      </c>
      <c r="H318" s="0" t="n">
        <v>136</v>
      </c>
      <c r="I318" s="0" t="n">
        <v>0.1259</v>
      </c>
      <c r="J318" s="0" t="n">
        <v>80</v>
      </c>
      <c r="K318" s="0" t="n">
        <v>0.1629</v>
      </c>
    </row>
    <row r="319" customFormat="false" ht="15" hidden="false" customHeight="false" outlineLevel="0" collapsed="false">
      <c r="C319" s="0" t="s">
        <v>570</v>
      </c>
      <c r="D319" s="0" t="s">
        <v>497</v>
      </c>
      <c r="E319" s="0" t="n">
        <v>3</v>
      </c>
      <c r="F319" s="0" t="n">
        <v>0</v>
      </c>
      <c r="G319" s="0" t="n">
        <v>0</v>
      </c>
      <c r="H319" s="0" t="n">
        <v>5</v>
      </c>
      <c r="I319" s="0" t="n">
        <v>0.0047</v>
      </c>
      <c r="J319" s="0" t="n">
        <v>60</v>
      </c>
      <c r="K319" s="0" t="n">
        <v>0.1351</v>
      </c>
    </row>
    <row r="320" customFormat="false" ht="15" hidden="false" customHeight="false" outlineLevel="0" collapsed="false">
      <c r="C320" s="0" t="s">
        <v>419</v>
      </c>
      <c r="D320" s="0" t="s">
        <v>16</v>
      </c>
      <c r="E320" s="0" t="n">
        <v>2</v>
      </c>
      <c r="F320" s="0" t="n">
        <v>60</v>
      </c>
      <c r="G320" s="0" t="n">
        <v>0.0541</v>
      </c>
      <c r="H320" s="0" t="n">
        <v>0</v>
      </c>
      <c r="I320" s="0" t="n">
        <v>0</v>
      </c>
      <c r="J320" s="0" t="n">
        <v>0</v>
      </c>
      <c r="K320" s="0" t="n">
        <v>0</v>
      </c>
    </row>
    <row r="321" customFormat="false" ht="15" hidden="false" customHeight="false" outlineLevel="0" collapsed="false">
      <c r="C321" s="0" t="s">
        <v>420</v>
      </c>
      <c r="D321" s="0" t="s">
        <v>504</v>
      </c>
      <c r="E321" s="0" t="n">
        <v>13</v>
      </c>
      <c r="F321" s="0" t="n">
        <v>660</v>
      </c>
      <c r="G321" s="0" t="n">
        <v>0.5973</v>
      </c>
      <c r="H321" s="0" t="n">
        <v>0</v>
      </c>
      <c r="I321" s="0" t="n">
        <v>0</v>
      </c>
      <c r="J321" s="0" t="n">
        <v>29</v>
      </c>
      <c r="K321" s="0" t="n">
        <v>0.0643</v>
      </c>
    </row>
    <row r="322" customFormat="false" ht="15" hidden="false" customHeight="false" outlineLevel="0" collapsed="false">
      <c r="C322" s="0" t="s">
        <v>423</v>
      </c>
      <c r="D322" s="0" t="s">
        <v>138</v>
      </c>
      <c r="E322" s="0" t="n">
        <v>16</v>
      </c>
      <c r="F322" s="0" t="n">
        <v>360</v>
      </c>
      <c r="G322" s="0" t="n">
        <v>0.3294</v>
      </c>
      <c r="H322" s="0" t="n">
        <v>0</v>
      </c>
      <c r="I322" s="0" t="n">
        <v>0</v>
      </c>
      <c r="J322" s="0" t="n">
        <v>105</v>
      </c>
      <c r="K322" s="0" t="n">
        <v>0.2482</v>
      </c>
    </row>
    <row r="323" customFormat="false" ht="15" hidden="false" customHeight="false" outlineLevel="0" collapsed="false">
      <c r="C323" s="0" t="s">
        <v>424</v>
      </c>
      <c r="D323" s="0" t="s">
        <v>27</v>
      </c>
      <c r="E323" s="0" t="n">
        <v>11</v>
      </c>
      <c r="F323" s="0" t="n">
        <v>0</v>
      </c>
      <c r="G323" s="0" t="n">
        <v>0</v>
      </c>
      <c r="H323" s="0" t="n">
        <v>360</v>
      </c>
      <c r="I323" s="0" t="n">
        <v>0.3502</v>
      </c>
      <c r="J323" s="0" t="n">
        <v>76</v>
      </c>
      <c r="K323" s="0" t="n">
        <v>0.1685</v>
      </c>
    </row>
    <row r="324" customFormat="false" ht="15" hidden="false" customHeight="false" outlineLevel="0" collapsed="false">
      <c r="C324" s="0" t="s">
        <v>425</v>
      </c>
      <c r="D324" s="0" t="s">
        <v>33</v>
      </c>
      <c r="E324" s="0" t="n">
        <v>12</v>
      </c>
      <c r="F324" s="0" t="n">
        <v>358</v>
      </c>
      <c r="G324" s="0" t="n">
        <v>0.3576</v>
      </c>
      <c r="H324" s="0" t="n">
        <v>0</v>
      </c>
      <c r="I324" s="0" t="n">
        <v>0</v>
      </c>
      <c r="J324" s="0" t="n">
        <v>3</v>
      </c>
      <c r="K324" s="0" t="n">
        <v>0.0066</v>
      </c>
    </row>
    <row r="325" customFormat="false" ht="15" hidden="false" customHeight="false" outlineLevel="0" collapsed="false">
      <c r="C325" s="0" t="s">
        <v>426</v>
      </c>
      <c r="D325" s="0" t="s">
        <v>497</v>
      </c>
      <c r="E325" s="0" t="n">
        <v>15</v>
      </c>
      <c r="F325" s="0" t="n">
        <v>0</v>
      </c>
      <c r="G325" s="0" t="n">
        <v>0</v>
      </c>
      <c r="H325" s="0" t="n">
        <v>579</v>
      </c>
      <c r="I325" s="0" t="n">
        <v>0.5594</v>
      </c>
      <c r="J325" s="0" t="n">
        <v>230</v>
      </c>
      <c r="K325" s="0" t="n">
        <v>0.4946</v>
      </c>
    </row>
    <row r="326" customFormat="false" ht="15" hidden="false" customHeight="false" outlineLevel="0" collapsed="false">
      <c r="C326" s="0" t="s">
        <v>427</v>
      </c>
      <c r="D326" s="0" t="s">
        <v>497</v>
      </c>
      <c r="E326" s="0" t="n">
        <v>14</v>
      </c>
      <c r="F326" s="0" t="n">
        <v>0</v>
      </c>
      <c r="G326" s="0" t="n">
        <v>0</v>
      </c>
      <c r="H326" s="0" t="n">
        <v>60</v>
      </c>
      <c r="I326" s="0" t="n">
        <v>0.059</v>
      </c>
      <c r="J326" s="0" t="n">
        <v>246</v>
      </c>
      <c r="K326" s="0" t="n">
        <v>0.5279</v>
      </c>
    </row>
    <row r="327" customFormat="false" ht="15" hidden="false" customHeight="false" outlineLevel="0" collapsed="false">
      <c r="C327" s="0" t="s">
        <v>428</v>
      </c>
      <c r="D327" s="0" t="s">
        <v>13</v>
      </c>
      <c r="E327" s="0" t="n">
        <v>15</v>
      </c>
      <c r="F327" s="0" t="n">
        <v>6</v>
      </c>
      <c r="G327" s="0" t="n">
        <v>0.0051</v>
      </c>
      <c r="H327" s="0" t="n">
        <v>0</v>
      </c>
      <c r="I327" s="0" t="n">
        <v>0</v>
      </c>
      <c r="J327" s="0" t="n">
        <v>289</v>
      </c>
      <c r="K327" s="0" t="n">
        <v>0.5568</v>
      </c>
    </row>
    <row r="328" customFormat="false" ht="15" hidden="false" customHeight="false" outlineLevel="0" collapsed="false">
      <c r="C328" s="0" t="s">
        <v>571</v>
      </c>
      <c r="D328" s="0" t="s">
        <v>30</v>
      </c>
      <c r="E328" s="0" t="n">
        <v>1</v>
      </c>
      <c r="F328" s="0" t="n">
        <v>0</v>
      </c>
      <c r="G328" s="0" t="n">
        <v>0</v>
      </c>
      <c r="H328" s="0" t="n">
        <v>0</v>
      </c>
      <c r="I328" s="0" t="n">
        <v>0</v>
      </c>
      <c r="J328" s="0" t="n">
        <v>4</v>
      </c>
      <c r="K328" s="0" t="n">
        <v>0.0093</v>
      </c>
    </row>
    <row r="329" customFormat="false" ht="15" hidden="false" customHeight="false" outlineLevel="0" collapsed="false">
      <c r="C329" s="0" t="s">
        <v>571</v>
      </c>
      <c r="D329" s="0" t="s">
        <v>30</v>
      </c>
      <c r="E329" s="0" t="n">
        <v>1</v>
      </c>
      <c r="F329" s="0" t="n">
        <v>0</v>
      </c>
      <c r="G329" s="0" t="n">
        <v>0</v>
      </c>
      <c r="H329" s="0" t="n">
        <v>0</v>
      </c>
      <c r="I329" s="0" t="n">
        <v>0</v>
      </c>
      <c r="J329" s="0" t="n">
        <v>11</v>
      </c>
      <c r="K329" s="0" t="n">
        <v>0.0252</v>
      </c>
    </row>
    <row r="330" customFormat="false" ht="15" hidden="false" customHeight="false" outlineLevel="0" collapsed="false">
      <c r="C330" s="0" t="s">
        <v>429</v>
      </c>
      <c r="D330" s="0" t="s">
        <v>13</v>
      </c>
      <c r="E330" s="0" t="n">
        <v>7</v>
      </c>
      <c r="F330" s="0" t="n">
        <v>89</v>
      </c>
      <c r="G330" s="0" t="n">
        <v>0.0842</v>
      </c>
      <c r="H330" s="0" t="n">
        <v>0</v>
      </c>
      <c r="I330" s="0" t="n">
        <v>0</v>
      </c>
      <c r="J330" s="0" t="n">
        <v>66</v>
      </c>
      <c r="K330" s="0" t="n">
        <v>0.1483</v>
      </c>
    </row>
    <row r="331" customFormat="false" ht="15" hidden="false" customHeight="false" outlineLevel="0" collapsed="false">
      <c r="C331" s="0" t="s">
        <v>435</v>
      </c>
      <c r="D331" s="0" t="s">
        <v>27</v>
      </c>
      <c r="E331" s="0" t="n">
        <v>9</v>
      </c>
      <c r="F331" s="0" t="n">
        <v>0</v>
      </c>
      <c r="G331" s="0" t="n">
        <v>0</v>
      </c>
      <c r="H331" s="0" t="n">
        <v>11</v>
      </c>
      <c r="I331" s="0" t="n">
        <v>0.0103</v>
      </c>
      <c r="J331" s="0" t="n">
        <v>164</v>
      </c>
      <c r="K331" s="0" t="n">
        <v>0.3694</v>
      </c>
    </row>
    <row r="332" customFormat="false" ht="15" hidden="false" customHeight="false" outlineLevel="0" collapsed="false">
      <c r="C332" s="0" t="s">
        <v>438</v>
      </c>
      <c r="D332" s="0" t="s">
        <v>208</v>
      </c>
      <c r="E332" s="0" t="n">
        <v>2</v>
      </c>
      <c r="F332" s="0" t="n">
        <v>25</v>
      </c>
      <c r="G332" s="0" t="n">
        <v>0.0225</v>
      </c>
      <c r="H332" s="0" t="n">
        <v>0</v>
      </c>
      <c r="I332" s="0" t="n">
        <v>0</v>
      </c>
      <c r="J332" s="0" t="n">
        <v>29</v>
      </c>
      <c r="K332" s="0" t="n">
        <v>0.0625</v>
      </c>
    </row>
    <row r="333" customFormat="false" ht="15" hidden="false" customHeight="false" outlineLevel="0" collapsed="false">
      <c r="C333" s="0" t="s">
        <v>439</v>
      </c>
      <c r="D333" s="0" t="s">
        <v>138</v>
      </c>
      <c r="E333" s="0" t="n">
        <v>16</v>
      </c>
      <c r="F333" s="0" t="n">
        <v>1035</v>
      </c>
      <c r="G333" s="0" t="n">
        <v>0.9176</v>
      </c>
      <c r="H333" s="0" t="n">
        <v>0</v>
      </c>
      <c r="I333" s="0" t="n">
        <v>0</v>
      </c>
      <c r="J333" s="0" t="n">
        <v>60</v>
      </c>
      <c r="K333" s="0" t="n">
        <v>0.1268</v>
      </c>
    </row>
    <row r="334" customFormat="false" ht="15" hidden="false" customHeight="false" outlineLevel="0" collapsed="false">
      <c r="C334" s="0" t="s">
        <v>440</v>
      </c>
      <c r="D334" s="0" t="s">
        <v>22</v>
      </c>
      <c r="E334" s="0" t="n">
        <v>7</v>
      </c>
      <c r="F334" s="0" t="n">
        <v>0</v>
      </c>
      <c r="G334" s="0" t="n">
        <v>0</v>
      </c>
      <c r="H334" s="0" t="n">
        <v>62</v>
      </c>
      <c r="I334" s="0" t="n">
        <v>0.0552</v>
      </c>
      <c r="J334" s="0" t="n">
        <v>26</v>
      </c>
      <c r="K334" s="0" t="n">
        <v>0.0573</v>
      </c>
    </row>
    <row r="335" customFormat="false" ht="15" hidden="false" customHeight="false" outlineLevel="0" collapsed="false">
      <c r="C335" s="0" t="s">
        <v>441</v>
      </c>
      <c r="D335" s="0" t="s">
        <v>19</v>
      </c>
      <c r="E335" s="0" t="n">
        <v>15</v>
      </c>
      <c r="F335" s="0" t="n">
        <v>0</v>
      </c>
      <c r="G335" s="0" t="n">
        <v>0</v>
      </c>
      <c r="H335" s="0" t="n">
        <v>458</v>
      </c>
      <c r="I335" s="0" t="n">
        <v>0.4391</v>
      </c>
      <c r="J335" s="0" t="n">
        <v>41</v>
      </c>
      <c r="K335" s="0" t="n">
        <v>0.094</v>
      </c>
    </row>
    <row r="336" customFormat="false" ht="15" hidden="false" customHeight="false" outlineLevel="0" collapsed="false">
      <c r="C336" s="0" t="s">
        <v>444</v>
      </c>
      <c r="D336" s="0" t="s">
        <v>504</v>
      </c>
      <c r="E336" s="0" t="n">
        <v>13</v>
      </c>
      <c r="F336" s="0" t="n">
        <v>128</v>
      </c>
      <c r="G336" s="0" t="n">
        <v>0.1153</v>
      </c>
      <c r="H336" s="0" t="n">
        <v>0</v>
      </c>
      <c r="I336" s="0" t="n">
        <v>0</v>
      </c>
      <c r="J336" s="0" t="n">
        <v>64</v>
      </c>
      <c r="K336" s="0" t="n">
        <v>0.1382</v>
      </c>
    </row>
    <row r="337" customFormat="false" ht="15" hidden="false" customHeight="false" outlineLevel="0" collapsed="false">
      <c r="C337" s="0" t="s">
        <v>572</v>
      </c>
      <c r="D337" s="0" t="s">
        <v>497</v>
      </c>
      <c r="E337" s="0" t="n">
        <v>4</v>
      </c>
      <c r="F337" s="0" t="n">
        <v>0</v>
      </c>
      <c r="G337" s="0" t="n">
        <v>0</v>
      </c>
      <c r="H337" s="0" t="n">
        <v>0</v>
      </c>
      <c r="I337" s="0" t="n">
        <v>0</v>
      </c>
      <c r="J337" s="0" t="n">
        <v>77</v>
      </c>
      <c r="K337" s="0" t="n">
        <v>0.1649</v>
      </c>
    </row>
    <row r="338" customFormat="false" ht="15" hidden="false" customHeight="false" outlineLevel="0" collapsed="false">
      <c r="C338" s="0" t="s">
        <v>572</v>
      </c>
      <c r="D338" s="0" t="s">
        <v>497</v>
      </c>
      <c r="E338" s="0" t="n">
        <v>1</v>
      </c>
      <c r="F338" s="0" t="n">
        <v>0</v>
      </c>
      <c r="G338" s="0" t="n">
        <v>0</v>
      </c>
      <c r="H338" s="0" t="n">
        <v>0</v>
      </c>
      <c r="I338" s="0" t="n">
        <v>0</v>
      </c>
      <c r="J338" s="0" t="n">
        <v>17</v>
      </c>
      <c r="K338" s="0" t="n">
        <v>0.0367</v>
      </c>
    </row>
    <row r="339" customFormat="false" ht="15" hidden="false" customHeight="false" outlineLevel="0" collapsed="false">
      <c r="C339" s="0" t="s">
        <v>446</v>
      </c>
      <c r="D339" s="0" t="s">
        <v>504</v>
      </c>
      <c r="E339" s="0" t="n">
        <v>16</v>
      </c>
      <c r="F339" s="0" t="n">
        <v>997</v>
      </c>
      <c r="G339" s="0" t="n">
        <v>0.9901</v>
      </c>
      <c r="H339" s="0" t="n">
        <v>0</v>
      </c>
      <c r="I339" s="0" t="n">
        <v>0</v>
      </c>
      <c r="J339" s="0" t="n">
        <v>68</v>
      </c>
      <c r="K339" s="0" t="n">
        <v>0.1553</v>
      </c>
    </row>
    <row r="340" customFormat="false" ht="15" hidden="false" customHeight="false" outlineLevel="0" collapsed="false">
      <c r="C340" s="0" t="s">
        <v>447</v>
      </c>
      <c r="D340" s="0" t="s">
        <v>16</v>
      </c>
      <c r="E340" s="0" t="n">
        <v>7</v>
      </c>
      <c r="F340" s="0" t="n">
        <v>306</v>
      </c>
      <c r="G340" s="0" t="n">
        <v>0.3164</v>
      </c>
      <c r="H340" s="0" t="n">
        <v>0</v>
      </c>
      <c r="I340" s="0" t="n">
        <v>0</v>
      </c>
      <c r="J340" s="0" t="n">
        <v>0</v>
      </c>
      <c r="K340" s="0" t="n">
        <v>0</v>
      </c>
    </row>
    <row r="341" customFormat="false" ht="15" hidden="false" customHeight="false" outlineLevel="0" collapsed="false">
      <c r="C341" s="0" t="s">
        <v>448</v>
      </c>
      <c r="D341" s="0" t="s">
        <v>22</v>
      </c>
      <c r="E341" s="0" t="n">
        <v>8</v>
      </c>
      <c r="F341" s="0" t="n">
        <v>0</v>
      </c>
      <c r="G341" s="0" t="n">
        <v>0</v>
      </c>
      <c r="H341" s="0" t="n">
        <v>93</v>
      </c>
      <c r="I341" s="0" t="n">
        <v>0.0853</v>
      </c>
      <c r="J341" s="0" t="n">
        <v>7</v>
      </c>
      <c r="K341" s="0" t="n">
        <v>0.015</v>
      </c>
    </row>
    <row r="342" customFormat="false" ht="15" hidden="false" customHeight="false" outlineLevel="0" collapsed="false">
      <c r="C342" s="0" t="s">
        <v>452</v>
      </c>
      <c r="D342" s="0" t="s">
        <v>504</v>
      </c>
      <c r="E342" s="0" t="n">
        <v>16</v>
      </c>
      <c r="F342" s="0" t="n">
        <v>1054</v>
      </c>
      <c r="G342" s="0" t="n">
        <v>0.9943</v>
      </c>
      <c r="H342" s="0" t="n">
        <v>0</v>
      </c>
      <c r="I342" s="0" t="n">
        <v>0</v>
      </c>
      <c r="J342" s="0" t="n">
        <v>78</v>
      </c>
      <c r="K342" s="0" t="n">
        <v>0.1745</v>
      </c>
    </row>
  </sheetData>
  <conditionalFormatting sqref="N1:N1048576">
    <cfRule type="duplicateValues" priority="2" aboveAverage="0" equalAverage="0" bottom="0" percent="0" rank="0" text="" dxfId="1"/>
  </conditionalFormatting>
  <conditionalFormatting sqref="N1:N1048576">
    <cfRule type="duplicateValues" priority="3" aboveAverage="0" equalAverage="0" bottom="0" percent="0" rank="0" text="" dxfId="2"/>
  </conditionalFormatting>
  <conditionalFormatting sqref="C1:C1048576">
    <cfRule type="duplicateValues" priority="4" aboveAverage="0" equalAverage="0" bottom="0" percent="0" rank="0" text="" dxfId="3"/>
  </conditionalFormatting>
  <hyperlinks>
    <hyperlink ref="AC126" r:id="rId1" display="https://www.pro-football-reference.com/players/S/SaunJa00.ht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63"/>
  <sheetViews>
    <sheetView showFormulas="false" showGridLines="true" showRowColHeaders="true" showZeros="true" rightToLeft="false" tabSelected="false" showOutlineSymbols="true" defaultGridColor="true" view="normal" topLeftCell="A255" colorId="64" zoomScale="70" zoomScaleNormal="70" zoomScalePageLayoutView="100" workbookViewId="0">
      <selection pane="topLeft" activeCell="O3" activeCellId="1" sqref="E307:L308 O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4.43"/>
    <col collapsed="false" customWidth="true" hidden="false" outlineLevel="0" max="3" min="3" style="0" width="28.57"/>
    <col collapsed="false" customWidth="true" hidden="false" outlineLevel="0" max="4" min="4" style="0" width="7.14"/>
    <col collapsed="false" customWidth="true" hidden="false" outlineLevel="0" max="7" min="7" style="15" width="9.14"/>
    <col collapsed="false" customWidth="true" hidden="false" outlineLevel="0" max="9" min="9" style="15" width="9.14"/>
    <col collapsed="false" customWidth="true" hidden="false" outlineLevel="0" max="11" min="11" style="15" width="9.14"/>
    <col collapsed="false" customWidth="true" hidden="false" outlineLevel="0" max="13" min="13" style="0" width="22.28"/>
    <col collapsed="false" customWidth="true" hidden="false" outlineLevel="0" max="32" min="32" style="0" width="28.57"/>
  </cols>
  <sheetData>
    <row r="1" customFormat="false" ht="15" hidden="false" customHeight="false" outlineLevel="0" collapsed="false">
      <c r="F1" s="0" t="s">
        <v>490</v>
      </c>
      <c r="H1" s="0" t="s">
        <v>491</v>
      </c>
      <c r="J1" s="0" t="s">
        <v>492</v>
      </c>
      <c r="P1" s="0" t="s">
        <v>490</v>
      </c>
      <c r="Q1" s="0" t="s">
        <v>491</v>
      </c>
      <c r="R1" s="0" t="s">
        <v>492</v>
      </c>
      <c r="AF1" s="11" t="s">
        <v>573</v>
      </c>
    </row>
    <row r="2" customFormat="false" ht="15" hidden="false" customHeight="false" outlineLevel="0" collapsed="false">
      <c r="A2" s="0" t="s">
        <v>493</v>
      </c>
      <c r="B2" s="0" t="s">
        <v>2</v>
      </c>
      <c r="C2" s="0" t="s">
        <v>574</v>
      </c>
      <c r="D2" s="0" t="s">
        <v>2</v>
      </c>
      <c r="E2" s="0" t="s">
        <v>481</v>
      </c>
      <c r="F2" s="0" t="s">
        <v>495</v>
      </c>
      <c r="G2" s="15" t="s">
        <v>496</v>
      </c>
      <c r="H2" s="0" t="s">
        <v>495</v>
      </c>
      <c r="I2" s="15" t="s">
        <v>496</v>
      </c>
      <c r="J2" s="0" t="s">
        <v>495</v>
      </c>
      <c r="K2" s="15" t="s">
        <v>496</v>
      </c>
      <c r="M2" s="0" t="s">
        <v>493</v>
      </c>
      <c r="N2" s="0" t="s">
        <v>2</v>
      </c>
      <c r="O2" s="0" t="s">
        <v>481</v>
      </c>
      <c r="P2" s="0" t="s">
        <v>495</v>
      </c>
      <c r="Q2" s="0" t="s">
        <v>495</v>
      </c>
      <c r="R2" s="0" t="s">
        <v>495</v>
      </c>
      <c r="AF2" s="11" t="s">
        <v>573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573</v>
      </c>
      <c r="D3" s="0" t="s">
        <v>19</v>
      </c>
      <c r="E3" s="0" t="n">
        <v>1</v>
      </c>
      <c r="F3" s="0" t="n">
        <v>0</v>
      </c>
      <c r="G3" s="15" t="n">
        <v>0</v>
      </c>
      <c r="H3" s="0" t="n">
        <v>11</v>
      </c>
      <c r="I3" s="15" t="n">
        <v>0.0095</v>
      </c>
      <c r="J3" s="0" t="n">
        <v>9</v>
      </c>
      <c r="K3" s="15" t="n">
        <v>0.0196</v>
      </c>
      <c r="M3" s="11" t="s">
        <v>12</v>
      </c>
      <c r="AF3" s="11" t="s">
        <v>575</v>
      </c>
    </row>
    <row r="4" customFormat="false" ht="15" hidden="false" customHeight="false" outlineLevel="0" collapsed="false">
      <c r="A4" s="0" t="s">
        <v>15</v>
      </c>
      <c r="B4" s="0" t="s">
        <v>16</v>
      </c>
      <c r="C4" s="0" t="s">
        <v>573</v>
      </c>
      <c r="D4" s="0" t="s">
        <v>19</v>
      </c>
      <c r="E4" s="0" t="n">
        <v>2</v>
      </c>
      <c r="F4" s="0" t="n">
        <v>0</v>
      </c>
      <c r="G4" s="15" t="n">
        <v>0</v>
      </c>
      <c r="H4" s="0" t="n">
        <v>17</v>
      </c>
      <c r="I4" s="15" t="n">
        <v>0.0171</v>
      </c>
      <c r="J4" s="0" t="n">
        <v>3</v>
      </c>
      <c r="K4" s="15" t="n">
        <v>0.0067</v>
      </c>
      <c r="M4" s="11" t="s">
        <v>15</v>
      </c>
      <c r="N4" s="0" t="str">
        <f aca="false">VLOOKUP(A4,C$3:K$363,2,FALSE())</f>
        <v>QB</v>
      </c>
      <c r="O4" s="0" t="n">
        <f aca="false">VLOOKUP(A4,C$3:K$363,3,FALSE())</f>
        <v>7</v>
      </c>
      <c r="P4" s="0" t="n">
        <f aca="false">VLOOKUP(A4,C$3:K$363,4,FALSE())</f>
        <v>257</v>
      </c>
      <c r="Q4" s="0" t="n">
        <f aca="false">VLOOKUP(A4,C$3:K$363,6,FALSE())</f>
        <v>0</v>
      </c>
      <c r="R4" s="0" t="n">
        <f aca="false">VLOOKUP(A4,C$3:K$363,8,FALSE())</f>
        <v>0</v>
      </c>
      <c r="AF4" s="11" t="s">
        <v>575</v>
      </c>
    </row>
    <row r="5" customFormat="false" ht="15" hidden="false" customHeight="false" outlineLevel="0" collapsed="false">
      <c r="A5" s="0" t="s">
        <v>18</v>
      </c>
      <c r="B5" s="0" t="s">
        <v>19</v>
      </c>
      <c r="C5" s="0" t="s">
        <v>15</v>
      </c>
      <c r="D5" s="0" t="s">
        <v>16</v>
      </c>
      <c r="E5" s="0" t="n">
        <v>7</v>
      </c>
      <c r="F5" s="0" t="n">
        <v>257</v>
      </c>
      <c r="G5" s="15" t="n">
        <v>0.2436</v>
      </c>
      <c r="H5" s="0" t="n">
        <v>0</v>
      </c>
      <c r="I5" s="15" t="n">
        <v>0</v>
      </c>
      <c r="J5" s="0" t="n">
        <v>0</v>
      </c>
      <c r="K5" s="15" t="n">
        <v>0</v>
      </c>
      <c r="M5" s="11" t="s">
        <v>18</v>
      </c>
      <c r="N5" s="0" t="str">
        <f aca="false">VLOOKUP(A5,C$3:K$363,2,FALSE())</f>
        <v>DT</v>
      </c>
      <c r="O5" s="0" t="n">
        <f aca="false">VLOOKUP(A5,C$3:K$363,3,FALSE())</f>
        <v>16</v>
      </c>
      <c r="P5" s="0" t="n">
        <f aca="false">VLOOKUP(A5,C$3:K$363,4,FALSE())</f>
        <v>0</v>
      </c>
      <c r="Q5" s="0" t="n">
        <f aca="false">VLOOKUP(A5,C$3:K$363,6,FALSE())</f>
        <v>915</v>
      </c>
      <c r="R5" s="0" t="n">
        <f aca="false">VLOOKUP(A5,C$3:K$363,8,FALSE())</f>
        <v>76</v>
      </c>
      <c r="AF5" s="11" t="s">
        <v>575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s">
        <v>18</v>
      </c>
      <c r="D6" s="0" t="s">
        <v>19</v>
      </c>
      <c r="E6" s="0" t="n">
        <v>16</v>
      </c>
      <c r="F6" s="0" t="n">
        <v>0</v>
      </c>
      <c r="G6" s="15" t="n">
        <v>0</v>
      </c>
      <c r="H6" s="0" t="n">
        <v>915</v>
      </c>
      <c r="I6" s="15" t="n">
        <v>0.7908</v>
      </c>
      <c r="J6" s="0" t="n">
        <v>76</v>
      </c>
      <c r="K6" s="15" t="n">
        <v>0.1641</v>
      </c>
      <c r="M6" s="11" t="s">
        <v>21</v>
      </c>
      <c r="N6" s="0" t="str">
        <f aca="false">VLOOKUP(A6,C$3:K$363,2,FALSE())</f>
        <v>LB</v>
      </c>
      <c r="O6" s="0" t="n">
        <f aca="false">VLOOKUP(A6,C$3:K$363,3,FALSE())</f>
        <v>14</v>
      </c>
      <c r="P6" s="0" t="n">
        <f aca="false">VLOOKUP(A6,C$3:K$363,4,FALSE())</f>
        <v>0</v>
      </c>
      <c r="Q6" s="0" t="n">
        <f aca="false">VLOOKUP(A6,C$3:K$363,6,FALSE())</f>
        <v>793</v>
      </c>
      <c r="R6" s="0" t="n">
        <f aca="false">VLOOKUP(A6,C$3:K$363,8,FALSE())</f>
        <v>62</v>
      </c>
      <c r="AF6" s="11" t="s">
        <v>576</v>
      </c>
    </row>
    <row r="7" customFormat="false" ht="15" hidden="false" customHeight="false" outlineLevel="0" collapsed="false">
      <c r="A7" s="0" t="s">
        <v>24</v>
      </c>
      <c r="B7" s="0" t="s">
        <v>25</v>
      </c>
      <c r="C7" s="0" t="s">
        <v>21</v>
      </c>
      <c r="D7" s="0" t="s">
        <v>497</v>
      </c>
      <c r="E7" s="0" t="n">
        <v>14</v>
      </c>
      <c r="F7" s="0" t="n">
        <v>0</v>
      </c>
      <c r="G7" s="15" t="n">
        <v>0</v>
      </c>
      <c r="H7" s="0" t="n">
        <v>793</v>
      </c>
      <c r="I7" s="15" t="n">
        <v>0.6968</v>
      </c>
      <c r="J7" s="0" t="n">
        <v>62</v>
      </c>
      <c r="K7" s="15" t="n">
        <v>0.1384</v>
      </c>
      <c r="M7" s="11" t="s">
        <v>24</v>
      </c>
      <c r="AF7" s="11" t="s">
        <v>576</v>
      </c>
    </row>
    <row r="8" customFormat="false" ht="15" hidden="false" customHeight="false" outlineLevel="0" collapsed="false">
      <c r="A8" s="0" t="s">
        <v>26</v>
      </c>
      <c r="B8" s="0" t="s">
        <v>27</v>
      </c>
      <c r="C8" s="0" t="s">
        <v>575</v>
      </c>
      <c r="D8" s="0" t="s">
        <v>498</v>
      </c>
      <c r="E8" s="0" t="n">
        <v>3</v>
      </c>
      <c r="F8" s="0" t="n">
        <v>0</v>
      </c>
      <c r="G8" s="15" t="n">
        <v>0</v>
      </c>
      <c r="H8" s="0" t="n">
        <v>0</v>
      </c>
      <c r="I8" s="15" t="n">
        <v>0</v>
      </c>
      <c r="J8" s="0" t="n">
        <v>49</v>
      </c>
      <c r="K8" s="15" t="n">
        <v>0.1017</v>
      </c>
      <c r="M8" s="11" t="s">
        <v>26</v>
      </c>
      <c r="AF8" s="11" t="s">
        <v>499</v>
      </c>
    </row>
    <row r="9" customFormat="false" ht="15" hidden="false" customHeight="false" outlineLevel="0" collapsed="false">
      <c r="A9" s="0" t="s">
        <v>29</v>
      </c>
      <c r="B9" s="0" t="s">
        <v>30</v>
      </c>
      <c r="C9" s="0" t="s">
        <v>575</v>
      </c>
      <c r="D9" s="0" t="s">
        <v>498</v>
      </c>
      <c r="E9" s="0" t="n">
        <v>2</v>
      </c>
      <c r="F9" s="0" t="n">
        <v>0</v>
      </c>
      <c r="G9" s="15" t="n">
        <v>0</v>
      </c>
      <c r="H9" s="0" t="n">
        <v>1</v>
      </c>
      <c r="I9" s="15" t="n">
        <v>0.0009</v>
      </c>
      <c r="J9" s="0" t="n">
        <v>47</v>
      </c>
      <c r="K9" s="15" t="n">
        <v>0.1006</v>
      </c>
      <c r="M9" s="11" t="s">
        <v>29</v>
      </c>
      <c r="N9" s="0" t="str">
        <f aca="false">VLOOKUP(A9,C$3:K$363,2,FALSE())</f>
        <v>WR</v>
      </c>
      <c r="O9" s="0" t="n">
        <f aca="false">VLOOKUP(A9,C$3:K$363,3,FALSE())</f>
        <v>14</v>
      </c>
      <c r="P9" s="0" t="n">
        <f aca="false">VLOOKUP(A9,C$3:K$363,4,FALSE())</f>
        <v>655</v>
      </c>
      <c r="Q9" s="0" t="n">
        <f aca="false">VLOOKUP(A9,C$3:K$363,6,FALSE())</f>
        <v>0</v>
      </c>
      <c r="R9" s="0" t="n">
        <f aca="false">VLOOKUP(A9,C$3:K$363,8,FALSE())</f>
        <v>28</v>
      </c>
      <c r="AF9" s="11" t="s">
        <v>499</v>
      </c>
    </row>
    <row r="10" customFormat="false" ht="15" hidden="false" customHeight="false" outlineLevel="0" collapsed="false">
      <c r="A10" s="0" t="s">
        <v>32</v>
      </c>
      <c r="B10" s="0" t="s">
        <v>33</v>
      </c>
      <c r="C10" s="0" t="s">
        <v>575</v>
      </c>
      <c r="D10" s="0" t="s">
        <v>498</v>
      </c>
      <c r="E10" s="0" t="n">
        <v>1</v>
      </c>
      <c r="F10" s="0" t="n">
        <v>0</v>
      </c>
      <c r="G10" s="15" t="n">
        <v>0</v>
      </c>
      <c r="H10" s="0" t="n">
        <v>0</v>
      </c>
      <c r="I10" s="15" t="n">
        <v>0</v>
      </c>
      <c r="J10" s="0" t="n">
        <v>12</v>
      </c>
      <c r="K10" s="15" t="n">
        <v>0.027</v>
      </c>
      <c r="M10" s="11" t="s">
        <v>32</v>
      </c>
      <c r="N10" s="0" t="str">
        <f aca="false">VLOOKUP(A10,C$3:K$363,2,FALSE())</f>
        <v>RB</v>
      </c>
      <c r="O10" s="0" t="n">
        <f aca="false">VLOOKUP(A10,C$3:K$363,3,FALSE())</f>
        <v>15</v>
      </c>
      <c r="P10" s="0" t="n">
        <f aca="false">VLOOKUP(A10,C$3:K$363,4,FALSE())</f>
        <v>368</v>
      </c>
      <c r="Q10" s="0" t="n">
        <f aca="false">VLOOKUP(A10,C$3:K$363,6,FALSE())</f>
        <v>0</v>
      </c>
      <c r="R10" s="0" t="n">
        <f aca="false">VLOOKUP(A10,C$3:K$363,8,FALSE())</f>
        <v>178</v>
      </c>
      <c r="AF10" s="11" t="s">
        <v>577</v>
      </c>
    </row>
    <row r="11" customFormat="false" ht="15" hidden="false" customHeight="false" outlineLevel="0" collapsed="false">
      <c r="A11" s="0" t="s">
        <v>35</v>
      </c>
      <c r="B11" s="0" t="s">
        <v>30</v>
      </c>
      <c r="C11" s="0" t="s">
        <v>576</v>
      </c>
      <c r="D11" s="0" t="s">
        <v>22</v>
      </c>
      <c r="E11" s="0" t="n">
        <v>13</v>
      </c>
      <c r="F11" s="0" t="n">
        <v>0</v>
      </c>
      <c r="G11" s="15" t="n">
        <v>0</v>
      </c>
      <c r="H11" s="0" t="n">
        <v>301</v>
      </c>
      <c r="I11" s="15" t="n">
        <v>0.2756</v>
      </c>
      <c r="J11" s="0" t="n">
        <v>17</v>
      </c>
      <c r="K11" s="15" t="n">
        <v>0.0346</v>
      </c>
      <c r="M11" s="11" t="s">
        <v>35</v>
      </c>
      <c r="N11" s="0" t="str">
        <f aca="false">VLOOKUP(A11,C$3:K$363,2,FALSE())</f>
        <v>WR</v>
      </c>
      <c r="O11" s="0" t="n">
        <f aca="false">VLOOKUP(A11,C$3:K$363,3,FALSE())</f>
        <v>15</v>
      </c>
      <c r="P11" s="0" t="n">
        <f aca="false">VLOOKUP(A11,C$3:K$363,4,FALSE())</f>
        <v>865</v>
      </c>
      <c r="Q11" s="0" t="n">
        <f aca="false">VLOOKUP(A11,C$3:K$363,6,FALSE())</f>
        <v>0</v>
      </c>
      <c r="R11" s="0" t="n">
        <f aca="false">VLOOKUP(A11,C$3:K$363,8,FALSE())</f>
        <v>4</v>
      </c>
      <c r="AF11" s="11" t="s">
        <v>577</v>
      </c>
    </row>
    <row r="12" customFormat="false" ht="15" hidden="false" customHeight="false" outlineLevel="0" collapsed="false">
      <c r="A12" s="0" t="s">
        <v>37</v>
      </c>
      <c r="B12" s="0" t="s">
        <v>30</v>
      </c>
      <c r="C12" s="0" t="s">
        <v>576</v>
      </c>
      <c r="D12" s="0" t="s">
        <v>22</v>
      </c>
      <c r="E12" s="0" t="n">
        <v>3</v>
      </c>
      <c r="F12" s="0" t="n">
        <v>0</v>
      </c>
      <c r="G12" s="15" t="n">
        <v>0</v>
      </c>
      <c r="H12" s="0" t="n">
        <v>98</v>
      </c>
      <c r="I12" s="15" t="n">
        <v>0.0921</v>
      </c>
      <c r="J12" s="0" t="n">
        <v>16</v>
      </c>
      <c r="K12" s="15" t="n">
        <v>0.0343</v>
      </c>
      <c r="M12" s="11" t="s">
        <v>37</v>
      </c>
      <c r="N12" s="0" t="str">
        <f aca="false">VLOOKUP(A12,C$3:K$363,2,FALSE())</f>
        <v>WR</v>
      </c>
      <c r="O12" s="0" t="n">
        <f aca="false">VLOOKUP(A12,C$3:K$363,3,FALSE())</f>
        <v>16</v>
      </c>
      <c r="P12" s="0" t="n">
        <f aca="false">VLOOKUP(A12,C$3:K$363,4,FALSE())</f>
        <v>983</v>
      </c>
      <c r="Q12" s="0" t="n">
        <f aca="false">VLOOKUP(A12,C$3:K$363,6,FALSE())</f>
        <v>0</v>
      </c>
      <c r="R12" s="0" t="n">
        <f aca="false">VLOOKUP(A12,C$3:K$363,8,FALSE())</f>
        <v>4</v>
      </c>
      <c r="AF12" s="11" t="s">
        <v>578</v>
      </c>
    </row>
    <row r="13" customFormat="false" ht="15" hidden="false" customHeight="false" outlineLevel="0" collapsed="false">
      <c r="A13" s="0" t="s">
        <v>39</v>
      </c>
      <c r="B13" s="0" t="s">
        <v>40</v>
      </c>
      <c r="C13" s="0" t="s">
        <v>29</v>
      </c>
      <c r="D13" s="0" t="s">
        <v>30</v>
      </c>
      <c r="E13" s="0" t="n">
        <v>14</v>
      </c>
      <c r="F13" s="0" t="n">
        <v>655</v>
      </c>
      <c r="G13" s="15" t="n">
        <v>0.6537</v>
      </c>
      <c r="H13" s="0" t="n">
        <v>0</v>
      </c>
      <c r="I13" s="15" t="n">
        <v>0</v>
      </c>
      <c r="J13" s="0" t="n">
        <v>28</v>
      </c>
      <c r="K13" s="15" t="n">
        <v>0.0628</v>
      </c>
      <c r="M13" s="11" t="s">
        <v>39</v>
      </c>
      <c r="N13" s="0" t="str">
        <f aca="false">VLOOKUP(A13,C$3:K$363,2,FALSE())</f>
        <v>SS</v>
      </c>
      <c r="O13" s="0" t="n">
        <f aca="false">VLOOKUP(A13,C$3:K$363,3,FALSE())</f>
        <v>16</v>
      </c>
      <c r="P13" s="0" t="n">
        <f aca="false">VLOOKUP(A13,C$3:K$363,4,FALSE())</f>
        <v>0</v>
      </c>
      <c r="Q13" s="0" t="n">
        <f aca="false">VLOOKUP(A13,C$3:K$363,6,FALSE())</f>
        <v>724</v>
      </c>
      <c r="R13" s="0" t="n">
        <f aca="false">VLOOKUP(A13,C$3:K$363,8,FALSE())</f>
        <v>163</v>
      </c>
      <c r="AF13" s="11" t="s">
        <v>578</v>
      </c>
    </row>
    <row r="14" customFormat="false" ht="15" hidden="false" customHeight="false" outlineLevel="0" collapsed="false">
      <c r="A14" s="0" t="s">
        <v>42</v>
      </c>
      <c r="B14" s="0" t="s">
        <v>33</v>
      </c>
      <c r="C14" s="0" t="s">
        <v>499</v>
      </c>
      <c r="D14" s="0" t="s">
        <v>16</v>
      </c>
      <c r="E14" s="0" t="n">
        <v>16</v>
      </c>
      <c r="F14" s="0" t="n">
        <v>989</v>
      </c>
      <c r="G14" s="15" t="n">
        <v>0.987</v>
      </c>
      <c r="H14" s="0" t="n">
        <v>0</v>
      </c>
      <c r="I14" s="15" t="n">
        <v>0</v>
      </c>
      <c r="J14" s="0" t="n">
        <v>0</v>
      </c>
      <c r="K14" s="15" t="n">
        <v>0</v>
      </c>
      <c r="M14" s="11" t="s">
        <v>42</v>
      </c>
      <c r="N14" s="0" t="str">
        <f aca="false">VLOOKUP(A14,C$3:K$363,2,FALSE())</f>
        <v>RB</v>
      </c>
      <c r="O14" s="0" t="n">
        <f aca="false">VLOOKUP(A14,C$3:K$363,3,FALSE())</f>
        <v>16</v>
      </c>
      <c r="P14" s="0" t="n">
        <f aca="false">VLOOKUP(A14,C$3:K$363,4,FALSE())</f>
        <v>157</v>
      </c>
      <c r="Q14" s="0" t="n">
        <f aca="false">VLOOKUP(A14,C$3:K$363,6,FALSE())</f>
        <v>1</v>
      </c>
      <c r="R14" s="0" t="n">
        <f aca="false">VLOOKUP(A14,C$3:K$363,8,FALSE())</f>
        <v>190</v>
      </c>
      <c r="AF14" s="11" t="s">
        <v>579</v>
      </c>
    </row>
    <row r="15" customFormat="false" ht="15" hidden="false" customHeight="false" outlineLevel="0" collapsed="false">
      <c r="A15" s="0" t="s">
        <v>44</v>
      </c>
      <c r="B15" s="0" t="s">
        <v>25</v>
      </c>
      <c r="C15" s="0" t="s">
        <v>499</v>
      </c>
      <c r="D15" s="0" t="s">
        <v>13</v>
      </c>
      <c r="E15" s="0" t="n">
        <v>3</v>
      </c>
      <c r="F15" s="0" t="n">
        <v>71</v>
      </c>
      <c r="G15" s="15" t="n">
        <v>0.0664</v>
      </c>
      <c r="H15" s="0" t="n">
        <v>0</v>
      </c>
      <c r="I15" s="15" t="n">
        <v>0</v>
      </c>
      <c r="J15" s="0" t="n">
        <v>27</v>
      </c>
      <c r="K15" s="15" t="n">
        <v>0.0593</v>
      </c>
      <c r="M15" s="11" t="s">
        <v>44</v>
      </c>
      <c r="N15" s="0" t="str">
        <f aca="false">VLOOKUP(A15,C$3:K$363,2,FALSE())</f>
        <v>LB</v>
      </c>
      <c r="O15" s="0" t="n">
        <f aca="false">VLOOKUP(A15,C$3:K$363,3,FALSE())</f>
        <v>14</v>
      </c>
      <c r="P15" s="0" t="n">
        <f aca="false">VLOOKUP(A15,C$3:K$363,4,FALSE())</f>
        <v>0</v>
      </c>
      <c r="Q15" s="0" t="n">
        <f aca="false">VLOOKUP(A15,C$3:K$363,6,FALSE())</f>
        <v>827</v>
      </c>
      <c r="R15" s="0" t="n">
        <f aca="false">VLOOKUP(A15,C$3:K$363,8,FALSE())</f>
        <v>51</v>
      </c>
      <c r="AF15" s="11" t="s">
        <v>579</v>
      </c>
    </row>
    <row r="16" customFormat="false" ht="15" hidden="false" customHeight="false" outlineLevel="0" collapsed="false">
      <c r="A16" s="0" t="s">
        <v>46</v>
      </c>
      <c r="B16" s="0" t="s">
        <v>30</v>
      </c>
      <c r="C16" s="0" t="s">
        <v>32</v>
      </c>
      <c r="D16" s="0" t="s">
        <v>33</v>
      </c>
      <c r="E16" s="0" t="n">
        <v>15</v>
      </c>
      <c r="F16" s="0" t="n">
        <v>368</v>
      </c>
      <c r="G16" s="15" t="n">
        <v>0.3105</v>
      </c>
      <c r="H16" s="0" t="n">
        <v>0</v>
      </c>
      <c r="I16" s="15" t="n">
        <v>0</v>
      </c>
      <c r="J16" s="0" t="n">
        <v>178</v>
      </c>
      <c r="K16" s="15" t="n">
        <v>0.3747</v>
      </c>
      <c r="M16" s="11" t="s">
        <v>46</v>
      </c>
      <c r="AF16" s="11" t="s">
        <v>506</v>
      </c>
    </row>
    <row r="17" customFormat="false" ht="15" hidden="false" customHeight="false" outlineLevel="0" collapsed="false">
      <c r="A17" s="0" t="s">
        <v>48</v>
      </c>
      <c r="B17" s="0" t="s">
        <v>25</v>
      </c>
      <c r="C17" s="0" t="s">
        <v>35</v>
      </c>
      <c r="D17" s="0" t="s">
        <v>30</v>
      </c>
      <c r="E17" s="0" t="n">
        <v>15</v>
      </c>
      <c r="F17" s="0" t="n">
        <v>865</v>
      </c>
      <c r="G17" s="15" t="n">
        <v>0.8176</v>
      </c>
      <c r="H17" s="0" t="n">
        <v>0</v>
      </c>
      <c r="I17" s="15" t="n">
        <v>0</v>
      </c>
      <c r="J17" s="0" t="n">
        <v>4</v>
      </c>
      <c r="K17" s="15" t="n">
        <v>0.0081</v>
      </c>
      <c r="M17" s="11" t="s">
        <v>48</v>
      </c>
      <c r="N17" s="0" t="str">
        <f aca="false">VLOOKUP(A17,C$3:K$363,2,FALSE())</f>
        <v>LB</v>
      </c>
      <c r="O17" s="0" t="n">
        <f aca="false">VLOOKUP(A17,C$3:K$363,3,FALSE())</f>
        <v>16</v>
      </c>
      <c r="P17" s="0" t="n">
        <f aca="false">VLOOKUP(A17,C$3:K$363,4,FALSE())</f>
        <v>0</v>
      </c>
      <c r="Q17" s="0" t="n">
        <f aca="false">VLOOKUP(A17,C$3:K$363,6,FALSE())</f>
        <v>538</v>
      </c>
      <c r="R17" s="0" t="n">
        <f aca="false">VLOOKUP(A17,C$3:K$363,8,FALSE())</f>
        <v>118</v>
      </c>
      <c r="AF17" s="11" t="s">
        <v>506</v>
      </c>
    </row>
    <row r="18" customFormat="false" ht="15" hidden="false" customHeight="false" outlineLevel="0" collapsed="false">
      <c r="A18" s="0" t="s">
        <v>50</v>
      </c>
      <c r="B18" s="0" t="s">
        <v>19</v>
      </c>
      <c r="C18" s="0" t="s">
        <v>37</v>
      </c>
      <c r="D18" s="0" t="s">
        <v>30</v>
      </c>
      <c r="E18" s="0" t="n">
        <v>16</v>
      </c>
      <c r="F18" s="0" t="n">
        <v>983</v>
      </c>
      <c r="G18" s="15" t="n">
        <v>0.9291</v>
      </c>
      <c r="H18" s="0" t="n">
        <v>0</v>
      </c>
      <c r="I18" s="15" t="n">
        <v>0</v>
      </c>
      <c r="J18" s="0" t="n">
        <v>4</v>
      </c>
      <c r="K18" s="15" t="n">
        <v>0.0081</v>
      </c>
      <c r="M18" s="11" t="s">
        <v>50</v>
      </c>
      <c r="AF18" s="11" t="s">
        <v>580</v>
      </c>
    </row>
    <row r="19" customFormat="false" ht="15" hidden="false" customHeight="false" outlineLevel="0" collapsed="false">
      <c r="A19" s="0" t="s">
        <v>51</v>
      </c>
      <c r="B19" s="0" t="s">
        <v>40</v>
      </c>
      <c r="C19" s="0" t="s">
        <v>39</v>
      </c>
      <c r="D19" s="0" t="s">
        <v>27</v>
      </c>
      <c r="E19" s="0" t="n">
        <v>16</v>
      </c>
      <c r="F19" s="0" t="n">
        <v>0</v>
      </c>
      <c r="G19" s="15" t="n">
        <v>0</v>
      </c>
      <c r="H19" s="0" t="n">
        <v>724</v>
      </c>
      <c r="I19" s="15" t="n">
        <v>0.6935</v>
      </c>
      <c r="J19" s="0" t="n">
        <v>163</v>
      </c>
      <c r="K19" s="15" t="n">
        <v>0.3432</v>
      </c>
      <c r="M19" s="11" t="s">
        <v>51</v>
      </c>
      <c r="N19" s="0" t="str">
        <f aca="false">VLOOKUP(A19,C$3:K$363,2,FALSE())</f>
        <v>FS</v>
      </c>
      <c r="O19" s="0" t="n">
        <f aca="false">VLOOKUP(A19,C$3:K$363,3,FALSE())</f>
        <v>12</v>
      </c>
      <c r="P19" s="0" t="n">
        <f aca="false">VLOOKUP(A19,C$3:K$363,4,FALSE())</f>
        <v>0</v>
      </c>
      <c r="Q19" s="0" t="n">
        <f aca="false">VLOOKUP(A19,C$3:K$363,6,FALSE())</f>
        <v>140</v>
      </c>
      <c r="R19" s="0" t="n">
        <f aca="false">VLOOKUP(A19,C$3:K$363,8,FALSE())</f>
        <v>134</v>
      </c>
      <c r="AF19" s="11" t="s">
        <v>580</v>
      </c>
    </row>
    <row r="20" customFormat="false" ht="15" hidden="false" customHeight="false" outlineLevel="0" collapsed="false">
      <c r="A20" s="0" t="s">
        <v>53</v>
      </c>
      <c r="B20" s="0" t="s">
        <v>33</v>
      </c>
      <c r="C20" s="0" t="s">
        <v>42</v>
      </c>
      <c r="D20" s="0" t="s">
        <v>33</v>
      </c>
      <c r="E20" s="0" t="n">
        <v>16</v>
      </c>
      <c r="F20" s="0" t="n">
        <v>157</v>
      </c>
      <c r="G20" s="15" t="n">
        <v>0.1409</v>
      </c>
      <c r="H20" s="0" t="n">
        <v>1</v>
      </c>
      <c r="I20" s="15" t="n">
        <v>0.0009</v>
      </c>
      <c r="J20" s="0" t="n">
        <v>190</v>
      </c>
      <c r="K20" s="15" t="n">
        <v>0.3815</v>
      </c>
      <c r="M20" s="11" t="s">
        <v>53</v>
      </c>
      <c r="N20" s="0" t="str">
        <f aca="false">VLOOKUP(A20,C$3:K$363,2,FALSE())</f>
        <v>RB</v>
      </c>
      <c r="O20" s="0" t="n">
        <f aca="false">VLOOKUP(A20,C$3:K$363,3,FALSE())</f>
        <v>14</v>
      </c>
      <c r="P20" s="0" t="n">
        <f aca="false">VLOOKUP(A20,C$3:K$363,4,FALSE())</f>
        <v>422</v>
      </c>
      <c r="Q20" s="0" t="n">
        <f aca="false">VLOOKUP(A20,C$3:K$363,6,FALSE())</f>
        <v>0</v>
      </c>
      <c r="R20" s="0" t="n">
        <f aca="false">VLOOKUP(A20,C$3:K$363,8,FALSE())</f>
        <v>105</v>
      </c>
      <c r="AF20" s="11" t="s">
        <v>507</v>
      </c>
    </row>
    <row r="21" customFormat="false" ht="15" hidden="false" customHeight="false" outlineLevel="0" collapsed="false">
      <c r="A21" s="0" t="s">
        <v>55</v>
      </c>
      <c r="B21" s="0" t="s">
        <v>56</v>
      </c>
      <c r="C21" s="0" t="s">
        <v>44</v>
      </c>
      <c r="D21" s="0" t="s">
        <v>497</v>
      </c>
      <c r="E21" s="0" t="n">
        <v>14</v>
      </c>
      <c r="F21" s="0" t="n">
        <v>0</v>
      </c>
      <c r="G21" s="15" t="n">
        <v>0</v>
      </c>
      <c r="H21" s="0" t="n">
        <v>827</v>
      </c>
      <c r="I21" s="15" t="n">
        <v>0.7707</v>
      </c>
      <c r="J21" s="0" t="n">
        <v>51</v>
      </c>
      <c r="K21" s="15" t="n">
        <v>0.1162</v>
      </c>
      <c r="M21" s="11" t="s">
        <v>55</v>
      </c>
      <c r="AF21" s="11" t="s">
        <v>507</v>
      </c>
    </row>
    <row r="22" customFormat="false" ht="15" hidden="false" customHeight="false" outlineLevel="0" collapsed="false">
      <c r="A22" s="0" t="s">
        <v>58</v>
      </c>
      <c r="B22" s="0" t="s">
        <v>13</v>
      </c>
      <c r="C22" s="0" t="s">
        <v>48</v>
      </c>
      <c r="D22" s="0" t="s">
        <v>497</v>
      </c>
      <c r="E22" s="0" t="n">
        <v>16</v>
      </c>
      <c r="F22" s="0" t="n">
        <v>0</v>
      </c>
      <c r="G22" s="15" t="n">
        <v>0</v>
      </c>
      <c r="H22" s="0" t="n">
        <v>538</v>
      </c>
      <c r="I22" s="15" t="n">
        <v>0.5095</v>
      </c>
      <c r="J22" s="0" t="n">
        <v>118</v>
      </c>
      <c r="K22" s="15" t="n">
        <v>0.2694</v>
      </c>
      <c r="M22" s="11" t="s">
        <v>58</v>
      </c>
      <c r="AF22" s="11" t="s">
        <v>507</v>
      </c>
    </row>
    <row r="23" customFormat="false" ht="15" hidden="false" customHeight="false" outlineLevel="0" collapsed="false">
      <c r="A23" s="0" t="s">
        <v>60</v>
      </c>
      <c r="B23" s="0" t="s">
        <v>30</v>
      </c>
      <c r="C23" s="0" t="s">
        <v>577</v>
      </c>
      <c r="D23" s="0" t="s">
        <v>13</v>
      </c>
      <c r="E23" s="0" t="n">
        <v>1</v>
      </c>
      <c r="F23" s="0" t="n">
        <v>15</v>
      </c>
      <c r="G23" s="15" t="n">
        <v>0.0139</v>
      </c>
      <c r="H23" s="0" t="n">
        <v>0</v>
      </c>
      <c r="I23" s="15" t="n">
        <v>0</v>
      </c>
      <c r="J23" s="0" t="n">
        <v>0</v>
      </c>
      <c r="K23" s="15" t="n">
        <v>0</v>
      </c>
      <c r="M23" s="11" t="s">
        <v>60</v>
      </c>
      <c r="AF23" s="11" t="s">
        <v>581</v>
      </c>
    </row>
    <row r="24" customFormat="false" ht="15" hidden="false" customHeight="false" outlineLevel="0" collapsed="false">
      <c r="A24" s="0" t="s">
        <v>62</v>
      </c>
      <c r="B24" s="0" t="s">
        <v>13</v>
      </c>
      <c r="C24" s="0" t="s">
        <v>577</v>
      </c>
      <c r="D24" s="0" t="s">
        <v>13</v>
      </c>
      <c r="E24" s="0" t="n">
        <v>7</v>
      </c>
      <c r="F24" s="0" t="n">
        <v>71</v>
      </c>
      <c r="G24" s="15" t="n">
        <v>0.0664</v>
      </c>
      <c r="H24" s="0" t="n">
        <v>0</v>
      </c>
      <c r="I24" s="15" t="n">
        <v>0</v>
      </c>
      <c r="J24" s="0" t="n">
        <v>7</v>
      </c>
      <c r="K24" s="15" t="n">
        <v>0.0154</v>
      </c>
      <c r="M24" s="11" t="s">
        <v>62</v>
      </c>
      <c r="N24" s="0" t="str">
        <f aca="false">VLOOKUP(A24,C$3:K$363,2,FALSE())</f>
        <v>TE</v>
      </c>
      <c r="O24" s="0" t="n">
        <f aca="false">VLOOKUP(A24,C$3:K$363,3,FALSE())</f>
        <v>7</v>
      </c>
      <c r="P24" s="0" t="n">
        <f aca="false">VLOOKUP(A24,C$3:K$363,4,FALSE())</f>
        <v>214</v>
      </c>
      <c r="Q24" s="0" t="n">
        <f aca="false">VLOOKUP(A24,C$3:K$363,6,FALSE())</f>
        <v>0</v>
      </c>
      <c r="R24" s="0" t="n">
        <f aca="false">VLOOKUP(A24,C$3:K$363,8,FALSE())</f>
        <v>1</v>
      </c>
      <c r="AF24" s="11" t="s">
        <v>581</v>
      </c>
    </row>
    <row r="25" customFormat="false" ht="15" hidden="false" customHeight="false" outlineLevel="0" collapsed="false">
      <c r="A25" s="0" t="s">
        <v>64</v>
      </c>
      <c r="B25" s="0" t="s">
        <v>65</v>
      </c>
      <c r="C25" s="0" t="s">
        <v>51</v>
      </c>
      <c r="D25" s="0" t="s">
        <v>102</v>
      </c>
      <c r="E25" s="0" t="n">
        <v>12</v>
      </c>
      <c r="F25" s="0" t="n">
        <v>0</v>
      </c>
      <c r="G25" s="15" t="n">
        <v>0</v>
      </c>
      <c r="H25" s="0" t="n">
        <v>140</v>
      </c>
      <c r="I25" s="15" t="n">
        <v>0.1305</v>
      </c>
      <c r="J25" s="0" t="n">
        <v>134</v>
      </c>
      <c r="K25" s="15" t="n">
        <v>0.3052</v>
      </c>
      <c r="M25" s="11" t="s">
        <v>64</v>
      </c>
      <c r="N25" s="0" t="str">
        <f aca="false">VLOOKUP(A25,C$3:K$363,2,FALSE())</f>
        <v>LB</v>
      </c>
      <c r="O25" s="0" t="n">
        <f aca="false">VLOOKUP(A25,C$3:K$363,3,FALSE())</f>
        <v>15</v>
      </c>
      <c r="P25" s="0" t="n">
        <f aca="false">VLOOKUP(A25,C$3:K$363,4,FALSE())</f>
        <v>0</v>
      </c>
      <c r="Q25" s="0" t="n">
        <f aca="false">VLOOKUP(A25,C$3:K$363,6,FALSE())</f>
        <v>922</v>
      </c>
      <c r="R25" s="0" t="n">
        <f aca="false">VLOOKUP(A25,C$3:K$363,8,FALSE())</f>
        <v>95</v>
      </c>
      <c r="AF25" s="11" t="s">
        <v>100</v>
      </c>
    </row>
    <row r="26" customFormat="false" ht="15" hidden="false" customHeight="false" outlineLevel="0" collapsed="false">
      <c r="A26" s="0" t="s">
        <v>67</v>
      </c>
      <c r="B26" s="0" t="s">
        <v>40</v>
      </c>
      <c r="C26" s="0" t="s">
        <v>53</v>
      </c>
      <c r="D26" s="0" t="s">
        <v>33</v>
      </c>
      <c r="E26" s="0" t="n">
        <v>14</v>
      </c>
      <c r="F26" s="0" t="n">
        <v>422</v>
      </c>
      <c r="G26" s="15" t="n">
        <v>0.4081</v>
      </c>
      <c r="H26" s="0" t="n">
        <v>0</v>
      </c>
      <c r="I26" s="15" t="n">
        <v>0</v>
      </c>
      <c r="J26" s="0" t="n">
        <v>105</v>
      </c>
      <c r="K26" s="15" t="n">
        <v>0.2344</v>
      </c>
      <c r="M26" s="11" t="s">
        <v>67</v>
      </c>
      <c r="N26" s="0" t="str">
        <f aca="false">VLOOKUP(A26,C$3:K$363,2,FALSE())</f>
        <v>CB</v>
      </c>
      <c r="O26" s="0" t="n">
        <f aca="false">VLOOKUP(A26,C$3:K$363,3,FALSE())</f>
        <v>15</v>
      </c>
      <c r="P26" s="0" t="n">
        <f aca="false">VLOOKUP(A26,C$3:K$363,4,FALSE())</f>
        <v>0</v>
      </c>
      <c r="Q26" s="0" t="n">
        <f aca="false">VLOOKUP(A26,C$3:K$363,6,FALSE())</f>
        <v>915</v>
      </c>
      <c r="R26" s="0" t="n">
        <f aca="false">VLOOKUP(A26,C$3:K$363,8,FALSE())</f>
        <v>121</v>
      </c>
      <c r="AF26" s="11" t="s">
        <v>100</v>
      </c>
    </row>
    <row r="27" customFormat="false" ht="15" hidden="false" customHeight="false" outlineLevel="0" collapsed="false">
      <c r="A27" s="0" t="s">
        <v>69</v>
      </c>
      <c r="B27" s="0" t="s">
        <v>40</v>
      </c>
      <c r="C27" s="0" t="s">
        <v>62</v>
      </c>
      <c r="D27" s="0" t="s">
        <v>13</v>
      </c>
      <c r="E27" s="0" t="n">
        <v>7</v>
      </c>
      <c r="F27" s="0" t="n">
        <v>214</v>
      </c>
      <c r="G27" s="15" t="n">
        <v>0.1963</v>
      </c>
      <c r="H27" s="0" t="n">
        <v>0</v>
      </c>
      <c r="I27" s="15" t="n">
        <v>0</v>
      </c>
      <c r="J27" s="0" t="n">
        <v>1</v>
      </c>
      <c r="K27" s="15" t="n">
        <v>0.0022</v>
      </c>
      <c r="M27" s="11" t="s">
        <v>69</v>
      </c>
      <c r="N27" s="0" t="str">
        <f aca="false">VLOOKUP(A27,C$3:K$363,2,FALSE())</f>
        <v>CB</v>
      </c>
      <c r="O27" s="0" t="n">
        <f aca="false">VLOOKUP(A27,C$3:K$363,3,FALSE())</f>
        <v>13</v>
      </c>
      <c r="P27" s="0" t="n">
        <f aca="false">VLOOKUP(A27,C$3:K$363,4,FALSE())</f>
        <v>0</v>
      </c>
      <c r="Q27" s="0" t="n">
        <f aca="false">VLOOKUP(A27,C$3:K$363,6,FALSE())</f>
        <v>788</v>
      </c>
      <c r="R27" s="0" t="n">
        <f aca="false">VLOOKUP(A27,C$3:K$363,8,FALSE())</f>
        <v>69</v>
      </c>
      <c r="AF27" s="11" t="s">
        <v>510</v>
      </c>
    </row>
    <row r="28" customFormat="false" ht="15" hidden="false" customHeight="false" outlineLevel="0" collapsed="false">
      <c r="A28" s="0" t="s">
        <v>71</v>
      </c>
      <c r="B28" s="0" t="s">
        <v>40</v>
      </c>
      <c r="C28" s="0" t="s">
        <v>64</v>
      </c>
      <c r="D28" s="0" t="s">
        <v>497</v>
      </c>
      <c r="E28" s="0" t="n">
        <v>15</v>
      </c>
      <c r="F28" s="0" t="n">
        <v>0</v>
      </c>
      <c r="G28" s="15" t="n">
        <v>0</v>
      </c>
      <c r="H28" s="0" t="n">
        <v>922</v>
      </c>
      <c r="I28" s="15" t="n">
        <v>0.8748</v>
      </c>
      <c r="J28" s="0" t="n">
        <v>95</v>
      </c>
      <c r="K28" s="15" t="n">
        <v>0.2121</v>
      </c>
      <c r="M28" s="11" t="s">
        <v>71</v>
      </c>
      <c r="AF28" s="11" t="s">
        <v>510</v>
      </c>
    </row>
    <row r="29" customFormat="false" ht="15" hidden="false" customHeight="false" outlineLevel="0" collapsed="false">
      <c r="A29" s="0" t="s">
        <v>73</v>
      </c>
      <c r="B29" s="0" t="s">
        <v>30</v>
      </c>
      <c r="C29" s="0" t="s">
        <v>578</v>
      </c>
      <c r="D29" s="0" t="s">
        <v>30</v>
      </c>
      <c r="E29" s="0" t="n">
        <v>2</v>
      </c>
      <c r="F29" s="0" t="n">
        <v>18</v>
      </c>
      <c r="G29" s="15" t="n">
        <v>0.0152</v>
      </c>
      <c r="H29" s="0" t="n">
        <v>0</v>
      </c>
      <c r="I29" s="15" t="n">
        <v>0</v>
      </c>
      <c r="J29" s="0" t="n">
        <v>5</v>
      </c>
      <c r="K29" s="15" t="n">
        <v>0.0105</v>
      </c>
      <c r="M29" s="11" t="s">
        <v>73</v>
      </c>
      <c r="N29" s="0" t="str">
        <f aca="false">VLOOKUP(A29,C$3:K$363,2,FALSE())</f>
        <v>WR</v>
      </c>
      <c r="O29" s="0" t="n">
        <f aca="false">VLOOKUP(A29,C$3:K$363,3,FALSE())</f>
        <v>16</v>
      </c>
      <c r="P29" s="0" t="n">
        <f aca="false">VLOOKUP(A29,C$3:K$363,4,FALSE())</f>
        <v>264</v>
      </c>
      <c r="Q29" s="0" t="n">
        <f aca="false">VLOOKUP(A29,C$3:K$363,6,FALSE())</f>
        <v>0</v>
      </c>
      <c r="R29" s="0" t="n">
        <f aca="false">VLOOKUP(A29,C$3:K$363,8,FALSE())</f>
        <v>259</v>
      </c>
      <c r="AF29" s="11" t="s">
        <v>582</v>
      </c>
    </row>
    <row r="30" customFormat="false" ht="15" hidden="false" customHeight="false" outlineLevel="0" collapsed="false">
      <c r="A30" s="0" t="s">
        <v>75</v>
      </c>
      <c r="B30" s="0" t="s">
        <v>56</v>
      </c>
      <c r="C30" s="0" t="s">
        <v>578</v>
      </c>
      <c r="D30" s="0" t="s">
        <v>583</v>
      </c>
      <c r="E30" s="0" t="n">
        <v>6</v>
      </c>
      <c r="F30" s="0" t="n">
        <v>23</v>
      </c>
      <c r="G30" s="15" t="n">
        <v>0.0213</v>
      </c>
      <c r="H30" s="0" t="n">
        <v>0</v>
      </c>
      <c r="I30" s="15" t="n">
        <v>0</v>
      </c>
      <c r="J30" s="0" t="n">
        <v>16</v>
      </c>
      <c r="K30" s="15" t="n">
        <v>0.036</v>
      </c>
      <c r="M30" s="11" t="s">
        <v>75</v>
      </c>
      <c r="N30" s="0" t="str">
        <f aca="false">VLOOKUP(A30,C$3:K$363,2,FALSE())</f>
        <v>G</v>
      </c>
      <c r="O30" s="0" t="n">
        <f aca="false">VLOOKUP(A30,C$3:K$363,3,FALSE())</f>
        <v>13</v>
      </c>
      <c r="P30" s="0" t="n">
        <f aca="false">VLOOKUP(A30,C$3:K$363,4,FALSE())</f>
        <v>764</v>
      </c>
      <c r="Q30" s="0" t="n">
        <f aca="false">VLOOKUP(A30,C$3:K$363,6,FALSE())</f>
        <v>0</v>
      </c>
      <c r="R30" s="0" t="n">
        <f aca="false">VLOOKUP(A30,C$3:K$363,8,FALSE())</f>
        <v>46</v>
      </c>
      <c r="AF30" s="11" t="s">
        <v>582</v>
      </c>
    </row>
    <row r="31" customFormat="false" ht="15" hidden="false" customHeight="false" outlineLevel="0" collapsed="false">
      <c r="A31" s="0" t="s">
        <v>77</v>
      </c>
      <c r="B31" s="0" t="s">
        <v>33</v>
      </c>
      <c r="C31" s="0" t="s">
        <v>67</v>
      </c>
      <c r="D31" s="0" t="s">
        <v>40</v>
      </c>
      <c r="E31" s="0" t="n">
        <v>15</v>
      </c>
      <c r="F31" s="0" t="n">
        <v>0</v>
      </c>
      <c r="G31" s="15" t="n">
        <v>0</v>
      </c>
      <c r="H31" s="0" t="n">
        <v>915</v>
      </c>
      <c r="I31" s="15" t="n">
        <v>0.8648</v>
      </c>
      <c r="J31" s="0" t="n">
        <v>121</v>
      </c>
      <c r="K31" s="15" t="n">
        <v>0.2659</v>
      </c>
      <c r="M31" s="11" t="s">
        <v>77</v>
      </c>
      <c r="N31" s="0" t="str">
        <f aca="false">VLOOKUP(A31,C$3:K$363,2,FALSE())</f>
        <v>RB</v>
      </c>
      <c r="O31" s="0" t="n">
        <f aca="false">VLOOKUP(A31,C$3:K$363,3,FALSE())</f>
        <v>13</v>
      </c>
      <c r="P31" s="0" t="n">
        <f aca="false">VLOOKUP(A31,C$3:K$363,4,FALSE())</f>
        <v>178</v>
      </c>
      <c r="Q31" s="0" t="n">
        <f aca="false">VLOOKUP(A31,C$3:K$363,6,FALSE())</f>
        <v>0</v>
      </c>
      <c r="R31" s="0" t="n">
        <f aca="false">VLOOKUP(A31,C$3:K$363,8,FALSE())</f>
        <v>27</v>
      </c>
      <c r="AF31" s="11" t="s">
        <v>514</v>
      </c>
    </row>
    <row r="32" customFormat="false" ht="15" hidden="false" customHeight="false" outlineLevel="0" collapsed="false">
      <c r="A32" s="0" t="s">
        <v>78</v>
      </c>
      <c r="B32" s="0" t="s">
        <v>16</v>
      </c>
      <c r="C32" s="0" t="s">
        <v>69</v>
      </c>
      <c r="D32" s="0" t="s">
        <v>40</v>
      </c>
      <c r="E32" s="0" t="n">
        <v>13</v>
      </c>
      <c r="F32" s="0" t="n">
        <v>0</v>
      </c>
      <c r="G32" s="15" t="n">
        <v>0</v>
      </c>
      <c r="H32" s="0" t="n">
        <v>788</v>
      </c>
      <c r="I32" s="15" t="n">
        <v>0.7164</v>
      </c>
      <c r="J32" s="0" t="n">
        <v>69</v>
      </c>
      <c r="K32" s="15" t="n">
        <v>0.145</v>
      </c>
      <c r="M32" s="11" t="s">
        <v>78</v>
      </c>
      <c r="N32" s="0" t="str">
        <f aca="false">VLOOKUP(A32,C$3:K$363,2,FALSE())</f>
        <v>QB</v>
      </c>
      <c r="O32" s="0" t="n">
        <f aca="false">VLOOKUP(A32,C$3:K$363,3,FALSE())</f>
        <v>7</v>
      </c>
      <c r="P32" s="0" t="n">
        <f aca="false">VLOOKUP(A32,C$3:K$363,4,FALSE())</f>
        <v>1058</v>
      </c>
      <c r="Q32" s="0" t="n">
        <f aca="false">VLOOKUP(A32,C$3:K$363,6,FALSE())</f>
        <v>0</v>
      </c>
      <c r="R32" s="0" t="n">
        <f aca="false">VLOOKUP(A32,C$3:K$363,8,FALSE())</f>
        <v>0</v>
      </c>
      <c r="AF32" s="11" t="s">
        <v>514</v>
      </c>
    </row>
    <row r="33" customFormat="false" ht="15" hidden="false" customHeight="false" outlineLevel="0" collapsed="false">
      <c r="A33" s="0" t="s">
        <v>80</v>
      </c>
      <c r="B33" s="0" t="s">
        <v>25</v>
      </c>
      <c r="C33" s="0" t="s">
        <v>73</v>
      </c>
      <c r="D33" s="0" t="s">
        <v>30</v>
      </c>
      <c r="E33" s="0" t="n">
        <v>16</v>
      </c>
      <c r="F33" s="0" t="n">
        <v>264</v>
      </c>
      <c r="G33" s="15" t="n">
        <v>0.2398</v>
      </c>
      <c r="H33" s="0" t="n">
        <v>0</v>
      </c>
      <c r="I33" s="15" t="n">
        <v>0</v>
      </c>
      <c r="J33" s="0" t="n">
        <v>259</v>
      </c>
      <c r="K33" s="15" t="n">
        <v>0.5534</v>
      </c>
      <c r="M33" s="11" t="s">
        <v>80</v>
      </c>
      <c r="AF33" s="11" t="s">
        <v>584</v>
      </c>
    </row>
    <row r="34" customFormat="false" ht="15" hidden="false" customHeight="false" outlineLevel="0" collapsed="false">
      <c r="A34" s="0" t="s">
        <v>82</v>
      </c>
      <c r="B34" s="0" t="s">
        <v>40</v>
      </c>
      <c r="C34" s="0" t="s">
        <v>75</v>
      </c>
      <c r="D34" s="0" t="s">
        <v>504</v>
      </c>
      <c r="E34" s="0" t="n">
        <v>13</v>
      </c>
      <c r="F34" s="0" t="n">
        <v>764</v>
      </c>
      <c r="G34" s="15" t="n">
        <v>0.7403</v>
      </c>
      <c r="H34" s="0" t="n">
        <v>0</v>
      </c>
      <c r="I34" s="15" t="n">
        <v>0</v>
      </c>
      <c r="J34" s="0" t="n">
        <v>46</v>
      </c>
      <c r="K34" s="15" t="n">
        <v>0.1002</v>
      </c>
      <c r="M34" s="11" t="s">
        <v>82</v>
      </c>
      <c r="N34" s="0" t="str">
        <f aca="false">VLOOKUP(A34,C$3:K$363,2,FALSE())</f>
        <v>CB</v>
      </c>
      <c r="O34" s="0" t="n">
        <f aca="false">VLOOKUP(A34,C$3:K$363,3,FALSE())</f>
        <v>16</v>
      </c>
      <c r="P34" s="0" t="n">
        <f aca="false">VLOOKUP(A34,C$3:K$363,4,FALSE())</f>
        <v>0</v>
      </c>
      <c r="Q34" s="0" t="n">
        <f aca="false">VLOOKUP(A34,C$3:K$363,6,FALSE())</f>
        <v>623</v>
      </c>
      <c r="R34" s="0" t="n">
        <f aca="false">VLOOKUP(A34,C$3:K$363,8,FALSE())</f>
        <v>125</v>
      </c>
      <c r="AF34" s="11" t="s">
        <v>584</v>
      </c>
    </row>
    <row r="35" customFormat="false" ht="15" hidden="false" customHeight="false" outlineLevel="0" collapsed="false">
      <c r="A35" s="0" t="s">
        <v>84</v>
      </c>
      <c r="B35" s="0" t="s">
        <v>30</v>
      </c>
      <c r="C35" s="0" t="s">
        <v>77</v>
      </c>
      <c r="D35" s="0" t="s">
        <v>33</v>
      </c>
      <c r="E35" s="0" t="n">
        <v>13</v>
      </c>
      <c r="F35" s="0" t="n">
        <v>178</v>
      </c>
      <c r="G35" s="15" t="n">
        <v>0.1721</v>
      </c>
      <c r="H35" s="0" t="n">
        <v>0</v>
      </c>
      <c r="I35" s="15" t="n">
        <v>0</v>
      </c>
      <c r="J35" s="0" t="n">
        <v>27</v>
      </c>
      <c r="K35" s="15" t="n">
        <v>0.0603</v>
      </c>
      <c r="M35" s="11" t="s">
        <v>84</v>
      </c>
      <c r="N35" s="0" t="str">
        <f aca="false">VLOOKUP(A35,C$3:K$363,2,FALSE())</f>
        <v>WR</v>
      </c>
      <c r="O35" s="0" t="n">
        <f aca="false">VLOOKUP(A35,C$3:K$363,3,FALSE())</f>
        <v>16</v>
      </c>
      <c r="P35" s="0" t="n">
        <f aca="false">VLOOKUP(A35,C$3:K$363,4,FALSE())</f>
        <v>958</v>
      </c>
      <c r="Q35" s="0" t="n">
        <f aca="false">VLOOKUP(A35,C$3:K$363,6,FALSE())</f>
        <v>0</v>
      </c>
      <c r="R35" s="0" t="n">
        <f aca="false">VLOOKUP(A35,C$3:K$363,8,FALSE())</f>
        <v>4</v>
      </c>
      <c r="AF35" s="11" t="s">
        <v>515</v>
      </c>
    </row>
    <row r="36" customFormat="false" ht="15" hidden="false" customHeight="false" outlineLevel="0" collapsed="false">
      <c r="A36" s="0" t="s">
        <v>86</v>
      </c>
      <c r="B36" s="0" t="s">
        <v>30</v>
      </c>
      <c r="C36" s="0" t="s">
        <v>78</v>
      </c>
      <c r="D36" s="0" t="s">
        <v>16</v>
      </c>
      <c r="E36" s="0" t="n">
        <v>7</v>
      </c>
      <c r="F36" s="0" t="n">
        <v>1058</v>
      </c>
      <c r="G36" s="15" t="n">
        <v>1</v>
      </c>
      <c r="H36" s="0" t="n">
        <v>0</v>
      </c>
      <c r="I36" s="15" t="n">
        <v>0</v>
      </c>
      <c r="J36" s="0" t="n">
        <v>0</v>
      </c>
      <c r="K36" s="15" t="n">
        <v>0</v>
      </c>
      <c r="M36" s="11" t="s">
        <v>86</v>
      </c>
      <c r="N36" s="0" t="str">
        <f aca="false">VLOOKUP(A36,C$3:K$363,2,FALSE())</f>
        <v>WR</v>
      </c>
      <c r="O36" s="0" t="n">
        <f aca="false">VLOOKUP(A36,C$3:K$363,3,FALSE())</f>
        <v>16</v>
      </c>
      <c r="P36" s="0" t="n">
        <f aca="false">VLOOKUP(A36,C$3:K$363,4,FALSE())</f>
        <v>430</v>
      </c>
      <c r="Q36" s="0" t="n">
        <f aca="false">VLOOKUP(A36,C$3:K$363,6,FALSE())</f>
        <v>0</v>
      </c>
      <c r="R36" s="0" t="n">
        <f aca="false">VLOOKUP(A36,C$3:K$363,8,FALSE())</f>
        <v>143</v>
      </c>
      <c r="AF36" s="11" t="s">
        <v>515</v>
      </c>
    </row>
    <row r="37" customFormat="false" ht="15" hidden="false" customHeight="false" outlineLevel="0" collapsed="false">
      <c r="A37" s="0" t="s">
        <v>88</v>
      </c>
      <c r="B37" s="0" t="s">
        <v>40</v>
      </c>
      <c r="C37" s="0" t="s">
        <v>82</v>
      </c>
      <c r="D37" s="0" t="s">
        <v>40</v>
      </c>
      <c r="E37" s="0" t="n">
        <v>16</v>
      </c>
      <c r="F37" s="0" t="n">
        <v>0</v>
      </c>
      <c r="G37" s="15" t="n">
        <v>0</v>
      </c>
      <c r="H37" s="0" t="n">
        <v>623</v>
      </c>
      <c r="I37" s="15" t="n">
        <v>0.5684</v>
      </c>
      <c r="J37" s="0" t="n">
        <v>125</v>
      </c>
      <c r="K37" s="15" t="n">
        <v>0.2671</v>
      </c>
      <c r="M37" s="11" t="s">
        <v>88</v>
      </c>
      <c r="AF37" s="11" t="s">
        <v>516</v>
      </c>
    </row>
    <row r="38" customFormat="false" ht="15" hidden="false" customHeight="false" outlineLevel="0" collapsed="false">
      <c r="A38" s="0" t="s">
        <v>90</v>
      </c>
      <c r="B38" s="0" t="s">
        <v>91</v>
      </c>
      <c r="C38" s="0" t="s">
        <v>84</v>
      </c>
      <c r="D38" s="0" t="s">
        <v>30</v>
      </c>
      <c r="E38" s="0" t="n">
        <v>16</v>
      </c>
      <c r="F38" s="0" t="n">
        <v>958</v>
      </c>
      <c r="G38" s="15" t="n">
        <v>0.8273</v>
      </c>
      <c r="H38" s="0" t="n">
        <v>0</v>
      </c>
      <c r="I38" s="15" t="n">
        <v>0</v>
      </c>
      <c r="J38" s="0" t="n">
        <v>4</v>
      </c>
      <c r="K38" s="15" t="n">
        <v>0.0086</v>
      </c>
      <c r="M38" s="11" t="s">
        <v>90</v>
      </c>
      <c r="N38" s="0" t="str">
        <f aca="false">VLOOKUP(A38,C$3:K$363,2,FALSE())</f>
        <v>G</v>
      </c>
      <c r="O38" s="0" t="n">
        <f aca="false">VLOOKUP(A38,C$3:K$363,3,FALSE())</f>
        <v>3</v>
      </c>
      <c r="P38" s="0" t="n">
        <f aca="false">VLOOKUP(A38,C$3:K$363,4,FALSE())</f>
        <v>197</v>
      </c>
      <c r="Q38" s="0" t="n">
        <f aca="false">VLOOKUP(A38,C$3:K$363,6,FALSE())</f>
        <v>0</v>
      </c>
      <c r="R38" s="0" t="n">
        <f aca="false">VLOOKUP(A38,C$3:K$363,8,FALSE())</f>
        <v>8</v>
      </c>
      <c r="AF38" s="11" t="s">
        <v>516</v>
      </c>
    </row>
    <row r="39" customFormat="false" ht="15" hidden="false" customHeight="false" outlineLevel="0" collapsed="false">
      <c r="A39" s="0" t="s">
        <v>92</v>
      </c>
      <c r="B39" s="0" t="s">
        <v>91</v>
      </c>
      <c r="C39" s="0" t="s">
        <v>86</v>
      </c>
      <c r="D39" s="0" t="s">
        <v>30</v>
      </c>
      <c r="E39" s="0" t="n">
        <v>16</v>
      </c>
      <c r="F39" s="0" t="n">
        <v>430</v>
      </c>
      <c r="G39" s="15" t="n">
        <v>0.3713</v>
      </c>
      <c r="H39" s="0" t="n">
        <v>0</v>
      </c>
      <c r="I39" s="15" t="n">
        <v>0</v>
      </c>
      <c r="J39" s="0" t="n">
        <v>143</v>
      </c>
      <c r="K39" s="15" t="n">
        <v>0.3062</v>
      </c>
      <c r="M39" s="11" t="s">
        <v>92</v>
      </c>
      <c r="AF39" s="11" t="s">
        <v>585</v>
      </c>
    </row>
    <row r="40" customFormat="false" ht="15" hidden="false" customHeight="false" outlineLevel="0" collapsed="false">
      <c r="A40" s="0" t="s">
        <v>93</v>
      </c>
      <c r="B40" s="0" t="s">
        <v>27</v>
      </c>
      <c r="C40" s="0" t="s">
        <v>579</v>
      </c>
      <c r="D40" s="0" t="s">
        <v>19</v>
      </c>
      <c r="E40" s="0" t="n">
        <v>1</v>
      </c>
      <c r="F40" s="0" t="n">
        <v>0</v>
      </c>
      <c r="G40" s="15" t="n">
        <v>0</v>
      </c>
      <c r="H40" s="0" t="n">
        <v>20</v>
      </c>
      <c r="I40" s="15" t="n">
        <v>0.0194</v>
      </c>
      <c r="J40" s="0" t="n">
        <v>1</v>
      </c>
      <c r="K40" s="15" t="n">
        <v>0.0022</v>
      </c>
      <c r="M40" s="11" t="s">
        <v>93</v>
      </c>
      <c r="N40" s="0" t="str">
        <f aca="false">VLOOKUP(A40,C$3:K$363,2,FALSE())</f>
        <v>FS,S</v>
      </c>
      <c r="O40" s="0" t="n">
        <f aca="false">VLOOKUP(A40,C$3:K$363,3,FALSE())</f>
        <v>3</v>
      </c>
      <c r="P40" s="0" t="n">
        <f aca="false">VLOOKUP(A40,C$3:K$363,4,FALSE())</f>
        <v>0</v>
      </c>
      <c r="Q40" s="0" t="n">
        <f aca="false">VLOOKUP(A40,C$3:K$363,6,FALSE())</f>
        <v>4</v>
      </c>
      <c r="R40" s="0" t="n">
        <f aca="false">VLOOKUP(A40,C$3:K$363,8,FALSE())</f>
        <v>61</v>
      </c>
      <c r="AF40" s="11" t="s">
        <v>585</v>
      </c>
    </row>
    <row r="41" customFormat="false" ht="15" hidden="false" customHeight="false" outlineLevel="0" collapsed="false">
      <c r="A41" s="0" t="s">
        <v>95</v>
      </c>
      <c r="B41" s="0" t="s">
        <v>30</v>
      </c>
      <c r="C41" s="0" t="s">
        <v>579</v>
      </c>
      <c r="D41" s="0" t="s">
        <v>19</v>
      </c>
      <c r="E41" s="0" t="n">
        <v>11</v>
      </c>
      <c r="F41" s="0" t="n">
        <v>0</v>
      </c>
      <c r="G41" s="15" t="n">
        <v>0</v>
      </c>
      <c r="H41" s="0" t="n">
        <v>102</v>
      </c>
      <c r="I41" s="15" t="n">
        <v>0.0977</v>
      </c>
      <c r="J41" s="0" t="n">
        <v>5</v>
      </c>
      <c r="K41" s="15" t="n">
        <v>0.0105</v>
      </c>
      <c r="M41" s="11" t="s">
        <v>95</v>
      </c>
      <c r="N41" s="0" t="str">
        <f aca="false">VLOOKUP(A41,C$3:K$363,2,FALSE())</f>
        <v>WR</v>
      </c>
      <c r="O41" s="0" t="n">
        <f aca="false">VLOOKUP(A41,C$3:K$363,3,FALSE())</f>
        <v>13</v>
      </c>
      <c r="P41" s="0" t="n">
        <f aca="false">VLOOKUP(A41,C$3:K$363,4,FALSE())</f>
        <v>143</v>
      </c>
      <c r="Q41" s="0" t="n">
        <f aca="false">VLOOKUP(A41,C$3:K$363,6,FALSE())</f>
        <v>0</v>
      </c>
      <c r="R41" s="0" t="n">
        <f aca="false">VLOOKUP(A41,C$3:K$363,8,FALSE())</f>
        <v>124</v>
      </c>
      <c r="AF41" s="11" t="s">
        <v>586</v>
      </c>
    </row>
    <row r="42" customFormat="false" ht="15" hidden="false" customHeight="false" outlineLevel="0" collapsed="false">
      <c r="A42" s="0" t="s">
        <v>97</v>
      </c>
      <c r="B42" s="0" t="s">
        <v>16</v>
      </c>
      <c r="C42" s="0" t="s">
        <v>90</v>
      </c>
      <c r="D42" s="0" t="s">
        <v>504</v>
      </c>
      <c r="E42" s="0" t="n">
        <v>3</v>
      </c>
      <c r="F42" s="0" t="n">
        <v>197</v>
      </c>
      <c r="G42" s="15" t="n">
        <v>0.1862</v>
      </c>
      <c r="H42" s="0" t="n">
        <v>0</v>
      </c>
      <c r="I42" s="15" t="n">
        <v>0</v>
      </c>
      <c r="J42" s="0" t="n">
        <v>8</v>
      </c>
      <c r="K42" s="15" t="n">
        <v>0.0162</v>
      </c>
      <c r="M42" s="11" t="s">
        <v>97</v>
      </c>
      <c r="AF42" s="11" t="s">
        <v>586</v>
      </c>
    </row>
    <row r="43" customFormat="false" ht="15" hidden="false" customHeight="false" outlineLevel="0" collapsed="false">
      <c r="A43" s="0" t="s">
        <v>99</v>
      </c>
      <c r="B43" s="0" t="s">
        <v>13</v>
      </c>
      <c r="C43" s="0" t="s">
        <v>506</v>
      </c>
      <c r="D43" s="0" t="s">
        <v>497</v>
      </c>
      <c r="E43" s="0" t="n">
        <v>16</v>
      </c>
      <c r="F43" s="0" t="n">
        <v>0</v>
      </c>
      <c r="G43" s="15" t="n">
        <v>0</v>
      </c>
      <c r="H43" s="0" t="n">
        <v>915</v>
      </c>
      <c r="I43" s="15" t="n">
        <v>0.8349</v>
      </c>
      <c r="J43" s="0" t="n">
        <v>86</v>
      </c>
      <c r="K43" s="15" t="n">
        <v>0.1838</v>
      </c>
      <c r="M43" s="11" t="s">
        <v>99</v>
      </c>
      <c r="N43" s="0" t="str">
        <f aca="false">VLOOKUP(A43,C$3:K$363,2,FALSE())</f>
        <v>TE</v>
      </c>
      <c r="O43" s="0" t="n">
        <f aca="false">VLOOKUP(A43,C$3:K$363,3,FALSE())</f>
        <v>16</v>
      </c>
      <c r="P43" s="0" t="n">
        <f aca="false">VLOOKUP(A43,C$3:K$363,4,FALSE())</f>
        <v>649</v>
      </c>
      <c r="Q43" s="0" t="n">
        <f aca="false">VLOOKUP(A43,C$3:K$363,6,FALSE())</f>
        <v>0</v>
      </c>
      <c r="R43" s="0" t="n">
        <f aca="false">VLOOKUP(A43,C$3:K$363,8,FALSE())</f>
        <v>116</v>
      </c>
      <c r="AF43" s="11" t="s">
        <v>587</v>
      </c>
    </row>
    <row r="44" customFormat="false" ht="15" hidden="false" customHeight="false" outlineLevel="0" collapsed="false">
      <c r="A44" s="0" t="s">
        <v>100</v>
      </c>
      <c r="B44" s="0" t="s">
        <v>65</v>
      </c>
      <c r="C44" s="0" t="s">
        <v>506</v>
      </c>
      <c r="D44" s="0" t="s">
        <v>30</v>
      </c>
      <c r="E44" s="0" t="n">
        <v>16</v>
      </c>
      <c r="F44" s="0" t="n">
        <v>1058</v>
      </c>
      <c r="G44" s="15" t="n">
        <v>0.9532</v>
      </c>
      <c r="H44" s="0" t="n">
        <v>0</v>
      </c>
      <c r="I44" s="15" t="n">
        <v>0</v>
      </c>
      <c r="J44" s="0" t="n">
        <v>8</v>
      </c>
      <c r="K44" s="15" t="n">
        <v>0.0168</v>
      </c>
      <c r="M44" s="11" t="s">
        <v>100</v>
      </c>
      <c r="N44" s="12" t="str">
        <f aca="false">VLOOKUP(A44,C$3:K$363,2,FALSE())</f>
        <v>LB</v>
      </c>
      <c r="O44" s="12" t="n">
        <f aca="false">VLOOKUP(A44,C$3:K$363,3,FALSE())</f>
        <v>16</v>
      </c>
      <c r="P44" s="12" t="n">
        <f aca="false">VLOOKUP(A44,C$3:K$363,4,FALSE())</f>
        <v>0</v>
      </c>
      <c r="Q44" s="12" t="n">
        <f aca="false">VLOOKUP(A44,C$3:K$363,6,FALSE())</f>
        <v>1046</v>
      </c>
      <c r="R44" s="12" t="n">
        <f aca="false">VLOOKUP(A44,C$3:K$363,8,FALSE())</f>
        <v>76</v>
      </c>
      <c r="S44" s="13" t="s">
        <v>19</v>
      </c>
      <c r="T44" s="13" t="n">
        <v>11</v>
      </c>
      <c r="U44" s="13" t="n">
        <v>0</v>
      </c>
      <c r="V44" s="16" t="n">
        <v>0</v>
      </c>
      <c r="W44" s="13" t="n">
        <v>215</v>
      </c>
      <c r="X44" s="16" t="n">
        <v>0.1866</v>
      </c>
      <c r="Y44" s="13" t="n">
        <v>42</v>
      </c>
      <c r="Z44" s="16" t="n">
        <v>0.0915</v>
      </c>
      <c r="AA44" s="13"/>
      <c r="AB44" s="13"/>
      <c r="AF44" s="11" t="s">
        <v>587</v>
      </c>
    </row>
    <row r="45" customFormat="false" ht="15" hidden="false" customHeight="false" outlineLevel="0" collapsed="false">
      <c r="A45" s="0" t="s">
        <v>101</v>
      </c>
      <c r="B45" s="0" t="s">
        <v>102</v>
      </c>
      <c r="C45" s="0" t="s">
        <v>580</v>
      </c>
      <c r="D45" s="0" t="s">
        <v>16</v>
      </c>
      <c r="E45" s="0" t="n">
        <v>4</v>
      </c>
      <c r="F45" s="0" t="n">
        <v>213</v>
      </c>
      <c r="G45" s="15" t="n">
        <v>0.207</v>
      </c>
      <c r="H45" s="0" t="n">
        <v>0</v>
      </c>
      <c r="I45" s="15" t="n">
        <v>0</v>
      </c>
      <c r="J45" s="0" t="n">
        <v>0</v>
      </c>
      <c r="K45" s="15" t="n">
        <v>0</v>
      </c>
      <c r="M45" s="11" t="s">
        <v>101</v>
      </c>
      <c r="N45" s="0" t="str">
        <f aca="false">VLOOKUP(A45,C$3:K$363,2,FALSE())</f>
        <v>SS</v>
      </c>
      <c r="O45" s="0" t="n">
        <f aca="false">VLOOKUP(A45,C$3:K$363,3,FALSE())</f>
        <v>13</v>
      </c>
      <c r="P45" s="0" t="n">
        <f aca="false">VLOOKUP(A45,C$3:K$363,4,FALSE())</f>
        <v>0</v>
      </c>
      <c r="Q45" s="0" t="n">
        <f aca="false">VLOOKUP(A45,C$3:K$363,6,FALSE())</f>
        <v>709</v>
      </c>
      <c r="R45" s="0" t="n">
        <f aca="false">VLOOKUP(A45,C$3:K$363,8,FALSE())</f>
        <v>81</v>
      </c>
      <c r="AF45" s="11" t="s">
        <v>136</v>
      </c>
    </row>
    <row r="46" customFormat="false" ht="15" hidden="false" customHeight="false" outlineLevel="0" collapsed="false">
      <c r="A46" s="0" t="s">
        <v>104</v>
      </c>
      <c r="B46" s="0" t="s">
        <v>56</v>
      </c>
      <c r="C46" s="0" t="s">
        <v>580</v>
      </c>
      <c r="D46" s="0" t="s">
        <v>16</v>
      </c>
      <c r="E46" s="0" t="n">
        <v>2</v>
      </c>
      <c r="F46" s="0" t="n">
        <v>100</v>
      </c>
      <c r="G46" s="15" t="n">
        <v>0.0844</v>
      </c>
      <c r="H46" s="0" t="n">
        <v>0</v>
      </c>
      <c r="I46" s="15" t="n">
        <v>0</v>
      </c>
      <c r="J46" s="0" t="n">
        <v>0</v>
      </c>
      <c r="K46" s="15" t="n">
        <v>0</v>
      </c>
      <c r="M46" s="11" t="s">
        <v>104</v>
      </c>
      <c r="N46" s="0" t="str">
        <f aca="false">VLOOKUP(A46,C$3:K$363,2,FALSE())</f>
        <v>T</v>
      </c>
      <c r="O46" s="0" t="n">
        <f aca="false">VLOOKUP(A46,C$3:K$363,3,FALSE())</f>
        <v>12</v>
      </c>
      <c r="P46" s="0" t="n">
        <f aca="false">VLOOKUP(A46,C$3:K$363,4,FALSE())</f>
        <v>467</v>
      </c>
      <c r="Q46" s="0" t="n">
        <f aca="false">VLOOKUP(A46,C$3:K$363,6,FALSE())</f>
        <v>0</v>
      </c>
      <c r="R46" s="0" t="n">
        <f aca="false">VLOOKUP(A46,C$3:K$363,8,FALSE())</f>
        <v>29</v>
      </c>
      <c r="AF46" s="11" t="s">
        <v>136</v>
      </c>
    </row>
    <row r="47" customFormat="false" ht="15" hidden="false" customHeight="false" outlineLevel="0" collapsed="false">
      <c r="A47" s="0" t="s">
        <v>106</v>
      </c>
      <c r="B47" s="0" t="s">
        <v>19</v>
      </c>
      <c r="C47" s="0" t="s">
        <v>507</v>
      </c>
      <c r="D47" s="0" t="s">
        <v>508</v>
      </c>
      <c r="E47" s="0" t="n">
        <v>16</v>
      </c>
      <c r="F47" s="0" t="n">
        <v>0</v>
      </c>
      <c r="G47" s="15" t="n">
        <v>0</v>
      </c>
      <c r="H47" s="0" t="n">
        <v>725</v>
      </c>
      <c r="I47" s="15" t="n">
        <v>0.6866</v>
      </c>
      <c r="J47" s="0" t="n">
        <v>26</v>
      </c>
      <c r="K47" s="15" t="n">
        <v>0.0551</v>
      </c>
      <c r="M47" s="11" t="s">
        <v>106</v>
      </c>
      <c r="N47" s="0" t="str">
        <f aca="false">VLOOKUP(A47,C$3:K$363,2,FALSE())</f>
        <v>DT</v>
      </c>
      <c r="O47" s="0" t="n">
        <f aca="false">VLOOKUP(A47,C$3:K$363,3,FALSE())</f>
        <v>14</v>
      </c>
      <c r="P47" s="0" t="n">
        <f aca="false">VLOOKUP(A47,C$3:K$363,4,FALSE())</f>
        <v>0</v>
      </c>
      <c r="Q47" s="0" t="n">
        <f aca="false">VLOOKUP(A47,C$3:K$363,6,FALSE())</f>
        <v>533</v>
      </c>
      <c r="R47" s="0" t="n">
        <f aca="false">VLOOKUP(A47,C$3:K$363,8,FALSE())</f>
        <v>7</v>
      </c>
      <c r="AF47" s="11" t="s">
        <v>588</v>
      </c>
    </row>
    <row r="48" customFormat="false" ht="15" hidden="false" customHeight="false" outlineLevel="0" collapsed="false">
      <c r="A48" s="0" t="s">
        <v>108</v>
      </c>
      <c r="B48" s="0" t="s">
        <v>25</v>
      </c>
      <c r="C48" s="0" t="s">
        <v>507</v>
      </c>
      <c r="D48" s="0" t="s">
        <v>13</v>
      </c>
      <c r="E48" s="0" t="n">
        <v>2</v>
      </c>
      <c r="F48" s="0" t="n">
        <v>6</v>
      </c>
      <c r="G48" s="15" t="n">
        <v>0.0054</v>
      </c>
      <c r="H48" s="0" t="n">
        <v>0</v>
      </c>
      <c r="I48" s="15" t="n">
        <v>0</v>
      </c>
      <c r="J48" s="0" t="n">
        <v>42</v>
      </c>
      <c r="K48" s="15" t="n">
        <v>0.0882</v>
      </c>
      <c r="M48" s="11" t="s">
        <v>108</v>
      </c>
      <c r="AF48" s="11" t="s">
        <v>588</v>
      </c>
    </row>
    <row r="49" customFormat="false" ht="15" hidden="false" customHeight="false" outlineLevel="0" collapsed="false">
      <c r="A49" s="0" t="s">
        <v>110</v>
      </c>
      <c r="B49" s="0" t="s">
        <v>33</v>
      </c>
      <c r="C49" s="0" t="s">
        <v>507</v>
      </c>
      <c r="D49" s="0" t="s">
        <v>13</v>
      </c>
      <c r="E49" s="0" t="n">
        <v>4</v>
      </c>
      <c r="F49" s="0" t="n">
        <v>3</v>
      </c>
      <c r="G49" s="15" t="n">
        <v>0.0029</v>
      </c>
      <c r="H49" s="0" t="n">
        <v>0</v>
      </c>
      <c r="I49" s="15" t="n">
        <v>0</v>
      </c>
      <c r="J49" s="0" t="n">
        <v>46</v>
      </c>
      <c r="K49" s="15" t="n">
        <v>0.1002</v>
      </c>
      <c r="M49" s="11" t="s">
        <v>110</v>
      </c>
      <c r="N49" s="0" t="str">
        <f aca="false">VLOOKUP(A49,C$3:K$363,2,FALSE())</f>
        <v>RB</v>
      </c>
      <c r="O49" s="0" t="n">
        <f aca="false">VLOOKUP(A49,C$3:K$363,3,FALSE())</f>
        <v>7</v>
      </c>
      <c r="P49" s="0" t="n">
        <f aca="false">VLOOKUP(A49,C$3:K$363,4,FALSE())</f>
        <v>292</v>
      </c>
      <c r="Q49" s="0" t="n">
        <f aca="false">VLOOKUP(A49,C$3:K$363,6,FALSE())</f>
        <v>0</v>
      </c>
      <c r="R49" s="0" t="n">
        <f aca="false">VLOOKUP(A49,C$3:K$363,8,FALSE())</f>
        <v>0</v>
      </c>
      <c r="AF49" s="11" t="s">
        <v>589</v>
      </c>
    </row>
    <row r="50" customFormat="false" ht="15" hidden="false" customHeight="false" outlineLevel="0" collapsed="false">
      <c r="A50" s="0" t="s">
        <v>111</v>
      </c>
      <c r="B50" s="0" t="s">
        <v>22</v>
      </c>
      <c r="C50" s="0" t="s">
        <v>93</v>
      </c>
      <c r="D50" s="0" t="s">
        <v>590</v>
      </c>
      <c r="E50" s="0" t="n">
        <v>3</v>
      </c>
      <c r="F50" s="0" t="n">
        <v>0</v>
      </c>
      <c r="G50" s="15" t="n">
        <v>0</v>
      </c>
      <c r="H50" s="0" t="n">
        <v>4</v>
      </c>
      <c r="I50" s="15" t="n">
        <v>0.0039</v>
      </c>
      <c r="J50" s="0" t="n">
        <v>61</v>
      </c>
      <c r="K50" s="15" t="n">
        <v>0.1335</v>
      </c>
      <c r="M50" s="11" t="s">
        <v>111</v>
      </c>
      <c r="N50" s="0" t="str">
        <f aca="false">VLOOKUP(A50,C$3:K$363,2,FALSE())</f>
        <v>DE</v>
      </c>
      <c r="O50" s="0" t="n">
        <f aca="false">VLOOKUP(A50,C$3:K$363,3,FALSE())</f>
        <v>16</v>
      </c>
      <c r="P50" s="0" t="n">
        <f aca="false">VLOOKUP(A50,C$3:K$363,4,FALSE())</f>
        <v>0</v>
      </c>
      <c r="Q50" s="0" t="n">
        <f aca="false">VLOOKUP(A50,C$3:K$363,6,FALSE())</f>
        <v>190</v>
      </c>
      <c r="R50" s="0" t="n">
        <f aca="false">VLOOKUP(A50,C$3:K$363,8,FALSE())</f>
        <v>225</v>
      </c>
      <c r="AF50" s="11" t="s">
        <v>589</v>
      </c>
    </row>
    <row r="51" customFormat="false" ht="15" hidden="false" customHeight="false" outlineLevel="0" collapsed="false">
      <c r="A51" s="0" t="s">
        <v>112</v>
      </c>
      <c r="B51" s="0" t="s">
        <v>56</v>
      </c>
      <c r="C51" s="0" t="s">
        <v>95</v>
      </c>
      <c r="D51" s="0" t="s">
        <v>30</v>
      </c>
      <c r="E51" s="0" t="n">
        <v>13</v>
      </c>
      <c r="F51" s="0" t="n">
        <v>143</v>
      </c>
      <c r="G51" s="15" t="n">
        <v>0.1414</v>
      </c>
      <c r="H51" s="0" t="n">
        <v>0</v>
      </c>
      <c r="I51" s="15" t="n">
        <v>0</v>
      </c>
      <c r="J51" s="0" t="n">
        <v>124</v>
      </c>
      <c r="K51" s="15" t="n">
        <v>0.2768</v>
      </c>
      <c r="M51" s="11" t="s">
        <v>112</v>
      </c>
      <c r="N51" s="0" t="str">
        <f aca="false">VLOOKUP(A51,C$3:K$363,2,FALSE())</f>
        <v>T</v>
      </c>
      <c r="O51" s="0" t="n">
        <f aca="false">VLOOKUP(A51,C$3:K$363,3,FALSE())</f>
        <v>16</v>
      </c>
      <c r="P51" s="0" t="n">
        <f aca="false">VLOOKUP(A51,C$3:K$363,4,FALSE())</f>
        <v>916</v>
      </c>
      <c r="Q51" s="0" t="n">
        <f aca="false">VLOOKUP(A51,C$3:K$363,6,FALSE())</f>
        <v>0</v>
      </c>
      <c r="R51" s="0" t="n">
        <f aca="false">VLOOKUP(A51,C$3:K$363,8,FALSE())</f>
        <v>87</v>
      </c>
      <c r="AF51" s="11" t="s">
        <v>591</v>
      </c>
    </row>
    <row r="52" customFormat="false" ht="15" hidden="false" customHeight="false" outlineLevel="0" collapsed="false">
      <c r="A52" s="0" t="s">
        <v>114</v>
      </c>
      <c r="B52" s="0" t="s">
        <v>33</v>
      </c>
      <c r="C52" s="0" t="s">
        <v>581</v>
      </c>
      <c r="D52" s="0" t="s">
        <v>19</v>
      </c>
      <c r="E52" s="0" t="n">
        <v>7</v>
      </c>
      <c r="F52" s="0" t="n">
        <v>0</v>
      </c>
      <c r="G52" s="15" t="n">
        <v>0</v>
      </c>
      <c r="H52" s="0" t="n">
        <v>163</v>
      </c>
      <c r="I52" s="15" t="n">
        <v>0.1579</v>
      </c>
      <c r="J52" s="0" t="n">
        <v>9</v>
      </c>
      <c r="K52" s="15" t="n">
        <v>0.0197</v>
      </c>
      <c r="M52" s="11" t="s">
        <v>114</v>
      </c>
      <c r="N52" s="0" t="str">
        <f aca="false">VLOOKUP(A52,C$3:K$363,2,FALSE())</f>
        <v>RB</v>
      </c>
      <c r="O52" s="0" t="n">
        <f aca="false">VLOOKUP(A52,C$3:K$363,3,FALSE())</f>
        <v>16</v>
      </c>
      <c r="P52" s="0" t="n">
        <f aca="false">VLOOKUP(A52,C$3:K$363,4,FALSE())</f>
        <v>454</v>
      </c>
      <c r="Q52" s="0" t="n">
        <f aca="false">VLOOKUP(A52,C$3:K$363,6,FALSE())</f>
        <v>0</v>
      </c>
      <c r="R52" s="0" t="n">
        <f aca="false">VLOOKUP(A52,C$3:K$363,8,FALSE())</f>
        <v>1</v>
      </c>
      <c r="AF52" s="11" t="s">
        <v>591</v>
      </c>
    </row>
    <row r="53" customFormat="false" ht="15" hidden="false" customHeight="false" outlineLevel="0" collapsed="false">
      <c r="A53" s="0" t="s">
        <v>116</v>
      </c>
      <c r="B53" s="0" t="s">
        <v>65</v>
      </c>
      <c r="C53" s="0" t="s">
        <v>581</v>
      </c>
      <c r="D53" s="0" t="s">
        <v>19</v>
      </c>
      <c r="E53" s="0" t="n">
        <v>2</v>
      </c>
      <c r="F53" s="0" t="n">
        <v>0</v>
      </c>
      <c r="G53" s="15" t="n">
        <v>0</v>
      </c>
      <c r="H53" s="0" t="n">
        <v>16</v>
      </c>
      <c r="I53" s="15" t="n">
        <v>0.0153</v>
      </c>
      <c r="J53" s="0" t="n">
        <v>0</v>
      </c>
      <c r="K53" s="15" t="n">
        <v>0</v>
      </c>
      <c r="M53" s="11" t="s">
        <v>116</v>
      </c>
      <c r="AF53" s="11" t="s">
        <v>592</v>
      </c>
    </row>
    <row r="54" customFormat="false" ht="15" hidden="false" customHeight="false" outlineLevel="0" collapsed="false">
      <c r="A54" s="0" t="s">
        <v>118</v>
      </c>
      <c r="B54" s="0" t="s">
        <v>30</v>
      </c>
      <c r="C54" s="0" t="s">
        <v>99</v>
      </c>
      <c r="D54" s="0" t="s">
        <v>13</v>
      </c>
      <c r="E54" s="0" t="n">
        <v>16</v>
      </c>
      <c r="F54" s="0" t="n">
        <v>649</v>
      </c>
      <c r="G54" s="15" t="n">
        <v>0.5477</v>
      </c>
      <c r="H54" s="0" t="n">
        <v>0</v>
      </c>
      <c r="I54" s="15" t="n">
        <v>0</v>
      </c>
      <c r="J54" s="0" t="n">
        <v>116</v>
      </c>
      <c r="K54" s="15" t="n">
        <v>0.2442</v>
      </c>
      <c r="M54" s="11" t="s">
        <v>118</v>
      </c>
      <c r="AF54" s="11" t="s">
        <v>592</v>
      </c>
    </row>
    <row r="55" customFormat="false" ht="15" hidden="false" customHeight="false" outlineLevel="0" collapsed="false">
      <c r="A55" s="0" t="s">
        <v>119</v>
      </c>
      <c r="B55" s="0" t="s">
        <v>40</v>
      </c>
      <c r="C55" s="0" t="s">
        <v>100</v>
      </c>
      <c r="D55" s="0" t="s">
        <v>497</v>
      </c>
      <c r="E55" s="0" t="n">
        <v>16</v>
      </c>
      <c r="F55" s="0" t="n">
        <v>0</v>
      </c>
      <c r="G55" s="15" t="n">
        <v>0</v>
      </c>
      <c r="H55" s="0" t="n">
        <v>1046</v>
      </c>
      <c r="I55" s="15" t="n">
        <v>0.9905</v>
      </c>
      <c r="J55" s="0" t="n">
        <v>76</v>
      </c>
      <c r="K55" s="15" t="n">
        <v>0.161</v>
      </c>
      <c r="M55" s="11" t="s">
        <v>119</v>
      </c>
      <c r="N55" s="0" t="str">
        <f aca="false">VLOOKUP(A55,C$3:K$363,2,FALSE())</f>
        <v>CB</v>
      </c>
      <c r="O55" s="0" t="n">
        <f aca="false">VLOOKUP(A55,C$3:K$363,3,FALSE())</f>
        <v>3</v>
      </c>
      <c r="P55" s="0" t="n">
        <f aca="false">VLOOKUP(A55,C$3:K$363,4,FALSE())</f>
        <v>0</v>
      </c>
      <c r="Q55" s="0" t="n">
        <f aca="false">VLOOKUP(A55,C$3:K$363,6,FALSE())</f>
        <v>17</v>
      </c>
      <c r="R55" s="0" t="n">
        <f aca="false">VLOOKUP(A55,C$3:K$363,8,FALSE())</f>
        <v>16</v>
      </c>
      <c r="AF55" s="11" t="s">
        <v>593</v>
      </c>
    </row>
    <row r="56" customFormat="false" ht="15" hidden="false" customHeight="false" outlineLevel="0" collapsed="false">
      <c r="A56" s="0" t="s">
        <v>121</v>
      </c>
      <c r="B56" s="0" t="s">
        <v>22</v>
      </c>
      <c r="C56" s="0" t="s">
        <v>100</v>
      </c>
      <c r="D56" s="0" t="s">
        <v>19</v>
      </c>
      <c r="E56" s="0" t="n">
        <v>11</v>
      </c>
      <c r="F56" s="0" t="n">
        <v>0</v>
      </c>
      <c r="G56" s="15" t="n">
        <v>0</v>
      </c>
      <c r="H56" s="0" t="n">
        <v>215</v>
      </c>
      <c r="I56" s="15" t="n">
        <v>0.1866</v>
      </c>
      <c r="J56" s="0" t="n">
        <v>42</v>
      </c>
      <c r="K56" s="15" t="n">
        <v>0.0915</v>
      </c>
      <c r="M56" s="11" t="s">
        <v>121</v>
      </c>
      <c r="N56" s="0" t="str">
        <f aca="false">VLOOKUP(A56,C$3:K$363,2,FALSE())</f>
        <v>DE</v>
      </c>
      <c r="O56" s="0" t="n">
        <f aca="false">VLOOKUP(A56,C$3:K$363,3,FALSE())</f>
        <v>6</v>
      </c>
      <c r="P56" s="0" t="n">
        <f aca="false">VLOOKUP(A56,C$3:K$363,4,FALSE())</f>
        <v>0</v>
      </c>
      <c r="Q56" s="0" t="n">
        <f aca="false">VLOOKUP(A56,C$3:K$363,6,FALSE())</f>
        <v>154</v>
      </c>
      <c r="R56" s="0" t="n">
        <f aca="false">VLOOKUP(A56,C$3:K$363,8,FALSE())</f>
        <v>45</v>
      </c>
      <c r="AF56" s="11" t="s">
        <v>593</v>
      </c>
    </row>
    <row r="57" customFormat="false" ht="15" hidden="false" customHeight="false" outlineLevel="0" collapsed="false">
      <c r="A57" s="0" t="s">
        <v>123</v>
      </c>
      <c r="B57" s="0" t="s">
        <v>91</v>
      </c>
      <c r="C57" s="0" t="s">
        <v>510</v>
      </c>
      <c r="D57" s="0" t="s">
        <v>22</v>
      </c>
      <c r="E57" s="0" t="n">
        <v>8</v>
      </c>
      <c r="F57" s="0" t="n">
        <v>0</v>
      </c>
      <c r="G57" s="15" t="n">
        <v>0</v>
      </c>
      <c r="H57" s="0" t="n">
        <v>132</v>
      </c>
      <c r="I57" s="15" t="n">
        <v>0.1263</v>
      </c>
      <c r="J57" s="0" t="n">
        <v>12</v>
      </c>
      <c r="K57" s="15" t="n">
        <v>0.0263</v>
      </c>
      <c r="M57" s="11" t="s">
        <v>123</v>
      </c>
      <c r="N57" s="0" t="str">
        <f aca="false">VLOOKUP(A57,C$3:K$363,2,FALSE())</f>
        <v>C</v>
      </c>
      <c r="O57" s="0" t="n">
        <f aca="false">VLOOKUP(A57,C$3:K$363,3,FALSE())</f>
        <v>5</v>
      </c>
      <c r="P57" s="0" t="n">
        <f aca="false">VLOOKUP(A57,C$3:K$363,4,FALSE())</f>
        <v>180</v>
      </c>
      <c r="Q57" s="0" t="n">
        <f aca="false">VLOOKUP(A57,C$3:K$363,6,FALSE())</f>
        <v>0</v>
      </c>
      <c r="R57" s="0" t="n">
        <f aca="false">VLOOKUP(A57,C$3:K$363,8,FALSE())</f>
        <v>0</v>
      </c>
      <c r="AF57" s="11" t="s">
        <v>594</v>
      </c>
    </row>
    <row r="58" customFormat="false" ht="15" hidden="false" customHeight="false" outlineLevel="0" collapsed="false">
      <c r="A58" s="0" t="s">
        <v>124</v>
      </c>
      <c r="B58" s="0" t="s">
        <v>65</v>
      </c>
      <c r="C58" s="0" t="s">
        <v>510</v>
      </c>
      <c r="D58" s="0" t="s">
        <v>22</v>
      </c>
      <c r="E58" s="0" t="n">
        <v>4</v>
      </c>
      <c r="F58" s="0" t="n">
        <v>0</v>
      </c>
      <c r="G58" s="15" t="n">
        <v>0</v>
      </c>
      <c r="H58" s="0" t="n">
        <v>93</v>
      </c>
      <c r="I58" s="15" t="n">
        <v>0.0808</v>
      </c>
      <c r="J58" s="0" t="n">
        <v>17</v>
      </c>
      <c r="K58" s="15" t="n">
        <v>0.0353</v>
      </c>
      <c r="M58" s="11" t="s">
        <v>124</v>
      </c>
      <c r="N58" s="0" t="str">
        <f aca="false">VLOOKUP(A58,C$3:K$363,2,FALSE())</f>
        <v>LB</v>
      </c>
      <c r="O58" s="0" t="n">
        <f aca="false">VLOOKUP(A58,C$3:K$363,3,FALSE())</f>
        <v>15</v>
      </c>
      <c r="P58" s="0" t="n">
        <f aca="false">VLOOKUP(A58,C$3:K$363,4,FALSE())</f>
        <v>0</v>
      </c>
      <c r="Q58" s="0" t="n">
        <f aca="false">VLOOKUP(A58,C$3:K$363,6,FALSE())</f>
        <v>743</v>
      </c>
      <c r="R58" s="0" t="n">
        <f aca="false">VLOOKUP(A58,C$3:K$363,8,FALSE())</f>
        <v>128</v>
      </c>
      <c r="AF58" s="11" t="s">
        <v>594</v>
      </c>
    </row>
    <row r="59" customFormat="false" ht="15" hidden="false" customHeight="false" outlineLevel="0" collapsed="false">
      <c r="A59" s="0" t="s">
        <v>126</v>
      </c>
      <c r="B59" s="0" t="s">
        <v>25</v>
      </c>
      <c r="C59" s="0" t="s">
        <v>101</v>
      </c>
      <c r="D59" s="0" t="s">
        <v>27</v>
      </c>
      <c r="E59" s="0" t="n">
        <v>13</v>
      </c>
      <c r="F59" s="0" t="n">
        <v>0</v>
      </c>
      <c r="G59" s="15" t="n">
        <v>0</v>
      </c>
      <c r="H59" s="0" t="n">
        <v>709</v>
      </c>
      <c r="I59" s="15" t="n">
        <v>0.6759</v>
      </c>
      <c r="J59" s="0" t="n">
        <v>81</v>
      </c>
      <c r="K59" s="15" t="n">
        <v>0.1705</v>
      </c>
      <c r="M59" s="11" t="s">
        <v>126</v>
      </c>
      <c r="N59" s="0" t="str">
        <f aca="false">VLOOKUP(A59,C$3:K$363,2,FALSE())</f>
        <v>LB</v>
      </c>
      <c r="O59" s="0" t="n">
        <f aca="false">VLOOKUP(A59,C$3:K$363,3,FALSE())</f>
        <v>16</v>
      </c>
      <c r="P59" s="0" t="n">
        <f aca="false">VLOOKUP(A59,C$3:K$363,4,FALSE())</f>
        <v>0</v>
      </c>
      <c r="Q59" s="0" t="n">
        <f aca="false">VLOOKUP(A59,C$3:K$363,6,FALSE())</f>
        <v>567</v>
      </c>
      <c r="R59" s="0" t="n">
        <f aca="false">VLOOKUP(A59,C$3:K$363,8,FALSE())</f>
        <v>215</v>
      </c>
      <c r="AF59" s="11" t="s">
        <v>595</v>
      </c>
    </row>
    <row r="60" customFormat="false" ht="15" hidden="false" customHeight="false" outlineLevel="0" collapsed="false">
      <c r="A60" s="0" t="s">
        <v>127</v>
      </c>
      <c r="B60" s="0" t="s">
        <v>30</v>
      </c>
      <c r="C60" s="0" t="s">
        <v>104</v>
      </c>
      <c r="D60" s="0" t="s">
        <v>511</v>
      </c>
      <c r="E60" s="0" t="n">
        <v>12</v>
      </c>
      <c r="F60" s="0" t="n">
        <v>467</v>
      </c>
      <c r="G60" s="15" t="n">
        <v>0.4185</v>
      </c>
      <c r="H60" s="0" t="n">
        <v>0</v>
      </c>
      <c r="I60" s="15" t="n">
        <v>0</v>
      </c>
      <c r="J60" s="0" t="n">
        <v>29</v>
      </c>
      <c r="K60" s="15" t="n">
        <v>0.0589</v>
      </c>
      <c r="M60" s="11" t="s">
        <v>127</v>
      </c>
      <c r="AF60" s="11" t="s">
        <v>595</v>
      </c>
    </row>
    <row r="61" customFormat="false" ht="15" hidden="false" customHeight="false" outlineLevel="0" collapsed="false">
      <c r="A61" s="0" t="s">
        <v>129</v>
      </c>
      <c r="B61" s="0" t="s">
        <v>30</v>
      </c>
      <c r="C61" s="0" t="s">
        <v>106</v>
      </c>
      <c r="D61" s="0" t="s">
        <v>19</v>
      </c>
      <c r="E61" s="0" t="n">
        <v>14</v>
      </c>
      <c r="F61" s="0" t="n">
        <v>0</v>
      </c>
      <c r="G61" s="15" t="n">
        <v>0</v>
      </c>
      <c r="H61" s="0" t="n">
        <v>533</v>
      </c>
      <c r="I61" s="15" t="n">
        <v>0.51</v>
      </c>
      <c r="J61" s="0" t="n">
        <v>7</v>
      </c>
      <c r="K61" s="15" t="n">
        <v>0.0153</v>
      </c>
      <c r="M61" s="11" t="s">
        <v>129</v>
      </c>
      <c r="N61" s="0" t="str">
        <f aca="false">VLOOKUP(A61,C$3:K$363,2,FALSE())</f>
        <v>WR</v>
      </c>
      <c r="O61" s="0" t="n">
        <f aca="false">VLOOKUP(A61,C$3:K$363,3,FALSE())</f>
        <v>14</v>
      </c>
      <c r="P61" s="0" t="n">
        <f aca="false">VLOOKUP(A61,C$3:K$363,4,FALSE())</f>
        <v>190</v>
      </c>
      <c r="Q61" s="0" t="n">
        <f aca="false">VLOOKUP(A61,C$3:K$363,6,FALSE())</f>
        <v>0</v>
      </c>
      <c r="R61" s="0" t="n">
        <f aca="false">VLOOKUP(A61,C$3:K$363,8,FALSE())</f>
        <v>189</v>
      </c>
      <c r="AF61" s="11" t="s">
        <v>596</v>
      </c>
    </row>
    <row r="62" customFormat="false" ht="15" hidden="false" customHeight="false" outlineLevel="0" collapsed="false">
      <c r="A62" s="0" t="s">
        <v>131</v>
      </c>
      <c r="B62" s="0" t="s">
        <v>132</v>
      </c>
      <c r="C62" s="0" t="s">
        <v>110</v>
      </c>
      <c r="D62" s="0" t="s">
        <v>33</v>
      </c>
      <c r="E62" s="0" t="n">
        <v>7</v>
      </c>
      <c r="F62" s="0" t="n">
        <v>292</v>
      </c>
      <c r="G62" s="15" t="n">
        <v>0.2888</v>
      </c>
      <c r="H62" s="0" t="n">
        <v>0</v>
      </c>
      <c r="I62" s="15" t="n">
        <v>0</v>
      </c>
      <c r="J62" s="0" t="n">
        <v>0</v>
      </c>
      <c r="K62" s="15" t="n">
        <v>0</v>
      </c>
      <c r="M62" s="11" t="s">
        <v>131</v>
      </c>
      <c r="AF62" s="11" t="s">
        <v>596</v>
      </c>
    </row>
    <row r="63" customFormat="false" ht="15" hidden="false" customHeight="false" outlineLevel="0" collapsed="false">
      <c r="A63" s="0" t="s">
        <v>133</v>
      </c>
      <c r="B63" s="0" t="s">
        <v>13</v>
      </c>
      <c r="C63" s="0" t="s">
        <v>111</v>
      </c>
      <c r="D63" s="0" t="s">
        <v>22</v>
      </c>
      <c r="E63" s="0" t="n">
        <v>16</v>
      </c>
      <c r="F63" s="0" t="n">
        <v>0</v>
      </c>
      <c r="G63" s="15" t="n">
        <v>0</v>
      </c>
      <c r="H63" s="0" t="n">
        <v>190</v>
      </c>
      <c r="I63" s="15" t="n">
        <v>0.1908</v>
      </c>
      <c r="J63" s="0" t="n">
        <v>225</v>
      </c>
      <c r="K63" s="15" t="n">
        <v>0.5056</v>
      </c>
      <c r="M63" s="11" t="s">
        <v>133</v>
      </c>
      <c r="AF63" s="11" t="s">
        <v>597</v>
      </c>
    </row>
    <row r="64" customFormat="false" ht="15" hidden="false" customHeight="false" outlineLevel="0" collapsed="false">
      <c r="A64" s="0" t="s">
        <v>134</v>
      </c>
      <c r="B64" s="0" t="s">
        <v>16</v>
      </c>
      <c r="C64" s="0" t="s">
        <v>582</v>
      </c>
      <c r="D64" s="0" t="s">
        <v>40</v>
      </c>
      <c r="E64" s="0" t="n">
        <v>1</v>
      </c>
      <c r="F64" s="0" t="n">
        <v>0</v>
      </c>
      <c r="G64" s="15" t="n">
        <v>0</v>
      </c>
      <c r="H64" s="0" t="n">
        <v>0</v>
      </c>
      <c r="I64" s="15" t="n">
        <v>0</v>
      </c>
      <c r="J64" s="0" t="n">
        <v>6</v>
      </c>
      <c r="K64" s="15" t="n">
        <v>0.0127</v>
      </c>
      <c r="M64" s="11" t="s">
        <v>134</v>
      </c>
      <c r="AF64" s="11" t="s">
        <v>597</v>
      </c>
    </row>
    <row r="65" customFormat="false" ht="15" hidden="false" customHeight="false" outlineLevel="0" collapsed="false">
      <c r="A65" s="0" t="s">
        <v>135</v>
      </c>
      <c r="B65" s="0" t="s">
        <v>91</v>
      </c>
      <c r="C65" s="0" t="s">
        <v>582</v>
      </c>
      <c r="D65" s="0" t="s">
        <v>40</v>
      </c>
      <c r="E65" s="0" t="n">
        <v>1</v>
      </c>
      <c r="F65" s="0" t="n">
        <v>0</v>
      </c>
      <c r="G65" s="15" t="n">
        <v>0</v>
      </c>
      <c r="H65" s="0" t="n">
        <v>41</v>
      </c>
      <c r="I65" s="15" t="n">
        <v>0.0409</v>
      </c>
      <c r="J65" s="0" t="n">
        <v>8</v>
      </c>
      <c r="K65" s="15" t="n">
        <v>0.0177</v>
      </c>
      <c r="M65" s="11" t="s">
        <v>135</v>
      </c>
      <c r="AF65" s="11" t="s">
        <v>597</v>
      </c>
    </row>
    <row r="66" customFormat="false" ht="15" hidden="false" customHeight="false" outlineLevel="0" collapsed="false">
      <c r="A66" s="0" t="s">
        <v>136</v>
      </c>
      <c r="B66" s="0" t="s">
        <v>30</v>
      </c>
      <c r="C66" s="0" t="s">
        <v>514</v>
      </c>
      <c r="D66" s="0" t="s">
        <v>22</v>
      </c>
      <c r="E66" s="0" t="n">
        <v>9</v>
      </c>
      <c r="F66" s="0" t="n">
        <v>0</v>
      </c>
      <c r="G66" s="15" t="n">
        <v>0</v>
      </c>
      <c r="H66" s="0" t="n">
        <v>388</v>
      </c>
      <c r="I66" s="15" t="n">
        <v>0.3527</v>
      </c>
      <c r="J66" s="0" t="n">
        <v>5</v>
      </c>
      <c r="K66" s="15" t="n">
        <v>0.0105</v>
      </c>
      <c r="M66" s="11" t="s">
        <v>136</v>
      </c>
      <c r="N66" s="12" t="str">
        <f aca="false">VLOOKUP(A66,C$3:K$363,2,FALSE())</f>
        <v>WR</v>
      </c>
      <c r="O66" s="12" t="n">
        <f aca="false">VLOOKUP(A66,C$3:K$363,3,FALSE())</f>
        <v>14</v>
      </c>
      <c r="P66" s="12" t="n">
        <f aca="false">VLOOKUP(A66,C$3:K$363,4,FALSE())</f>
        <v>753</v>
      </c>
      <c r="Q66" s="12" t="n">
        <f aca="false">VLOOKUP(A66,C$3:K$363,6,FALSE())</f>
        <v>0</v>
      </c>
      <c r="R66" s="12" t="n">
        <f aca="false">VLOOKUP(A66,C$3:K$363,8,FALSE())</f>
        <v>0</v>
      </c>
      <c r="S66" s="13" t="s">
        <v>511</v>
      </c>
      <c r="T66" s="13"/>
      <c r="U66" s="13" t="n">
        <v>0</v>
      </c>
      <c r="V66" s="16" t="n">
        <v>0</v>
      </c>
      <c r="W66" s="13" t="n">
        <v>0</v>
      </c>
      <c r="X66" s="16" t="n">
        <v>0</v>
      </c>
      <c r="Y66" s="13" t="n">
        <v>1</v>
      </c>
      <c r="Z66" s="16" t="n">
        <v>0.0023</v>
      </c>
      <c r="AF66" s="11" t="s">
        <v>173</v>
      </c>
    </row>
    <row r="67" customFormat="false" ht="15" hidden="false" customHeight="false" outlineLevel="0" collapsed="false">
      <c r="A67" s="0" t="s">
        <v>137</v>
      </c>
      <c r="B67" s="0" t="s">
        <v>138</v>
      </c>
      <c r="C67" s="0" t="s">
        <v>514</v>
      </c>
      <c r="D67" s="0" t="s">
        <v>30</v>
      </c>
      <c r="E67" s="0" t="n">
        <v>11</v>
      </c>
      <c r="F67" s="0" t="n">
        <v>218</v>
      </c>
      <c r="G67" s="15" t="n">
        <v>0.2137</v>
      </c>
      <c r="H67" s="0" t="n">
        <v>0</v>
      </c>
      <c r="I67" s="15" t="n">
        <v>0</v>
      </c>
      <c r="J67" s="0" t="n">
        <v>3</v>
      </c>
      <c r="K67" s="15" t="n">
        <v>0.0068</v>
      </c>
      <c r="M67" s="11" t="s">
        <v>137</v>
      </c>
      <c r="N67" s="0" t="str">
        <f aca="false">VLOOKUP(A67,C$3:K$363,2,FALSE())</f>
        <v>C</v>
      </c>
      <c r="O67" s="0" t="n">
        <f aca="false">VLOOKUP(A67,C$3:K$363,3,FALSE())</f>
        <v>13</v>
      </c>
      <c r="P67" s="0" t="n">
        <f aca="false">VLOOKUP(A67,C$3:K$363,4,FALSE())</f>
        <v>801</v>
      </c>
      <c r="Q67" s="0" t="n">
        <f aca="false">VLOOKUP(A67,C$3:K$363,6,FALSE())</f>
        <v>0</v>
      </c>
      <c r="R67" s="0" t="n">
        <f aca="false">VLOOKUP(A67,C$3:K$363,8,FALSE())</f>
        <v>0</v>
      </c>
      <c r="AF67" s="11" t="s">
        <v>173</v>
      </c>
    </row>
    <row r="68" customFormat="false" ht="15" hidden="false" customHeight="false" outlineLevel="0" collapsed="false">
      <c r="A68" s="0" t="s">
        <v>139</v>
      </c>
      <c r="B68" s="0" t="s">
        <v>27</v>
      </c>
      <c r="C68" s="0" t="s">
        <v>112</v>
      </c>
      <c r="D68" s="0" t="s">
        <v>511</v>
      </c>
      <c r="E68" s="0" t="n">
        <v>16</v>
      </c>
      <c r="F68" s="0" t="n">
        <v>916</v>
      </c>
      <c r="G68" s="15" t="n">
        <v>0.8474</v>
      </c>
      <c r="H68" s="0" t="n">
        <v>0</v>
      </c>
      <c r="I68" s="15" t="n">
        <v>0</v>
      </c>
      <c r="J68" s="0" t="n">
        <v>87</v>
      </c>
      <c r="K68" s="15" t="n">
        <v>0.1904</v>
      </c>
      <c r="M68" s="11" t="s">
        <v>139</v>
      </c>
      <c r="N68" s="0" t="str">
        <f aca="false">VLOOKUP(A68,C$3:K$363,2,FALSE())</f>
        <v>SS</v>
      </c>
      <c r="O68" s="0" t="n">
        <f aca="false">VLOOKUP(A68,C$3:K$363,3,FALSE())</f>
        <v>6</v>
      </c>
      <c r="P68" s="0" t="n">
        <f aca="false">VLOOKUP(A68,C$3:K$363,4,FALSE())</f>
        <v>0</v>
      </c>
      <c r="Q68" s="0" t="n">
        <f aca="false">VLOOKUP(A68,C$3:K$363,6,FALSE())</f>
        <v>2</v>
      </c>
      <c r="R68" s="0" t="n">
        <f aca="false">VLOOKUP(A68,C$3:K$363,8,FALSE())</f>
        <v>103</v>
      </c>
      <c r="AF68" s="11" t="s">
        <v>529</v>
      </c>
    </row>
    <row r="69" customFormat="false" ht="15" hidden="false" customHeight="false" outlineLevel="0" collapsed="false">
      <c r="A69" s="0" t="s">
        <v>140</v>
      </c>
      <c r="B69" s="0" t="s">
        <v>13</v>
      </c>
      <c r="C69" s="0" t="s">
        <v>114</v>
      </c>
      <c r="D69" s="0" t="s">
        <v>33</v>
      </c>
      <c r="E69" s="0" t="n">
        <v>16</v>
      </c>
      <c r="F69" s="0" t="n">
        <v>454</v>
      </c>
      <c r="G69" s="15" t="n">
        <v>0.4165</v>
      </c>
      <c r="H69" s="0" t="n">
        <v>0</v>
      </c>
      <c r="I69" s="15" t="n">
        <v>0</v>
      </c>
      <c r="J69" s="0" t="n">
        <v>1</v>
      </c>
      <c r="K69" s="15" t="n">
        <v>0.0022</v>
      </c>
      <c r="M69" s="11" t="s">
        <v>140</v>
      </c>
      <c r="N69" s="0" t="str">
        <f aca="false">VLOOKUP(A69,C$3:K$363,2,FALSE())</f>
        <v>TE</v>
      </c>
      <c r="O69" s="0" t="n">
        <f aca="false">VLOOKUP(A69,C$3:K$363,3,FALSE())</f>
        <v>10</v>
      </c>
      <c r="P69" s="0" t="n">
        <f aca="false">VLOOKUP(A69,C$3:K$363,4,FALSE())</f>
        <v>519</v>
      </c>
      <c r="Q69" s="0" t="n">
        <f aca="false">VLOOKUP(A69,C$3:K$363,6,FALSE())</f>
        <v>0</v>
      </c>
      <c r="R69" s="0" t="n">
        <f aca="false">VLOOKUP(A69,C$3:K$363,8,FALSE())</f>
        <v>45</v>
      </c>
      <c r="AF69" s="11" t="s">
        <v>529</v>
      </c>
    </row>
    <row r="70" customFormat="false" ht="15" hidden="false" customHeight="false" outlineLevel="0" collapsed="false">
      <c r="A70" s="0" t="s">
        <v>142</v>
      </c>
      <c r="B70" s="0" t="s">
        <v>91</v>
      </c>
      <c r="C70" s="0" t="s">
        <v>584</v>
      </c>
      <c r="D70" s="0" t="s">
        <v>13</v>
      </c>
      <c r="E70" s="0" t="n">
        <v>1</v>
      </c>
      <c r="F70" s="0" t="n">
        <v>35</v>
      </c>
      <c r="G70" s="15" t="n">
        <v>0.0324</v>
      </c>
      <c r="H70" s="0" t="n">
        <v>0</v>
      </c>
      <c r="I70" s="15" t="n">
        <v>0</v>
      </c>
      <c r="J70" s="0" t="n">
        <v>0</v>
      </c>
      <c r="K70" s="15" t="n">
        <v>0</v>
      </c>
      <c r="M70" s="11" t="s">
        <v>142</v>
      </c>
      <c r="AF70" s="11" t="s">
        <v>598</v>
      </c>
    </row>
    <row r="71" customFormat="false" ht="15" hidden="false" customHeight="false" outlineLevel="0" collapsed="false">
      <c r="A71" s="0" t="s">
        <v>143</v>
      </c>
      <c r="B71" s="0" t="s">
        <v>56</v>
      </c>
      <c r="C71" s="0" t="s">
        <v>584</v>
      </c>
      <c r="D71" s="0" t="s">
        <v>13</v>
      </c>
      <c r="E71" s="0" t="n">
        <v>1</v>
      </c>
      <c r="F71" s="0" t="n">
        <v>38</v>
      </c>
      <c r="G71" s="15" t="n">
        <v>0.0368</v>
      </c>
      <c r="H71" s="0" t="n">
        <v>0</v>
      </c>
      <c r="I71" s="15" t="n">
        <v>0</v>
      </c>
      <c r="J71" s="0" t="n">
        <v>0</v>
      </c>
      <c r="K71" s="15" t="n">
        <v>0</v>
      </c>
      <c r="M71" s="11" t="s">
        <v>143</v>
      </c>
      <c r="N71" s="0" t="str">
        <f aca="false">VLOOKUP(A71,C$3:K$363,2,FALSE())</f>
        <v>T</v>
      </c>
      <c r="O71" s="0" t="n">
        <f aca="false">VLOOKUP(A71,C$3:K$363,3,FALSE())</f>
        <v>12</v>
      </c>
      <c r="P71" s="0" t="n">
        <f aca="false">VLOOKUP(A71,C$3:K$363,4,FALSE())</f>
        <v>227</v>
      </c>
      <c r="Q71" s="0" t="n">
        <f aca="false">VLOOKUP(A71,C$3:K$363,6,FALSE())</f>
        <v>0</v>
      </c>
      <c r="R71" s="0" t="n">
        <f aca="false">VLOOKUP(A71,C$3:K$363,8,FALSE())</f>
        <v>49</v>
      </c>
      <c r="AF71" s="11" t="s">
        <v>598</v>
      </c>
    </row>
    <row r="72" customFormat="false" ht="15" hidden="false" customHeight="false" outlineLevel="0" collapsed="false">
      <c r="A72" s="0" t="s">
        <v>144</v>
      </c>
      <c r="B72" s="0" t="s">
        <v>91</v>
      </c>
      <c r="C72" s="0" t="s">
        <v>515</v>
      </c>
      <c r="D72" s="0" t="s">
        <v>497</v>
      </c>
      <c r="E72" s="0" t="n">
        <v>2</v>
      </c>
      <c r="F72" s="0" t="n">
        <v>0</v>
      </c>
      <c r="G72" s="15" t="n">
        <v>0</v>
      </c>
      <c r="H72" s="0" t="n">
        <v>3</v>
      </c>
      <c r="I72" s="15" t="n">
        <v>0.0028</v>
      </c>
      <c r="J72" s="0" t="n">
        <v>37</v>
      </c>
      <c r="K72" s="15" t="n">
        <v>0.0784</v>
      </c>
      <c r="M72" s="11" t="s">
        <v>144</v>
      </c>
      <c r="N72" s="0" t="str">
        <f aca="false">VLOOKUP(A72,C$3:K$363,2,FALSE())</f>
        <v>G</v>
      </c>
      <c r="O72" s="0" t="n">
        <f aca="false">VLOOKUP(A72,C$3:K$363,3,FALSE())</f>
        <v>4</v>
      </c>
      <c r="P72" s="0" t="n">
        <f aca="false">VLOOKUP(A72,C$3:K$363,4,FALSE())</f>
        <v>4</v>
      </c>
      <c r="Q72" s="0" t="n">
        <f aca="false">VLOOKUP(A72,C$3:K$363,6,FALSE())</f>
        <v>0</v>
      </c>
      <c r="R72" s="0" t="n">
        <f aca="false">VLOOKUP(A72,C$3:K$363,8,FALSE())</f>
        <v>11</v>
      </c>
      <c r="AF72" s="11" t="s">
        <v>599</v>
      </c>
    </row>
    <row r="73" customFormat="false" ht="15" hidden="false" customHeight="false" outlineLevel="0" collapsed="false">
      <c r="A73" s="0" t="s">
        <v>146</v>
      </c>
      <c r="B73" s="0" t="s">
        <v>30</v>
      </c>
      <c r="C73" s="0" t="s">
        <v>515</v>
      </c>
      <c r="D73" s="0" t="s">
        <v>497</v>
      </c>
      <c r="E73" s="0" t="n">
        <v>13</v>
      </c>
      <c r="F73" s="0" t="n">
        <v>0</v>
      </c>
      <c r="G73" s="15" t="n">
        <v>0</v>
      </c>
      <c r="H73" s="0" t="n">
        <v>113</v>
      </c>
      <c r="I73" s="15" t="n">
        <v>0.1041</v>
      </c>
      <c r="J73" s="0" t="n">
        <v>244</v>
      </c>
      <c r="K73" s="15" t="n">
        <v>0.5508</v>
      </c>
      <c r="M73" s="11" t="s">
        <v>146</v>
      </c>
      <c r="AF73" s="11" t="s">
        <v>599</v>
      </c>
    </row>
    <row r="74" customFormat="false" ht="15" hidden="false" customHeight="false" outlineLevel="0" collapsed="false">
      <c r="A74" s="0" t="s">
        <v>147</v>
      </c>
      <c r="B74" s="0" t="s">
        <v>33</v>
      </c>
      <c r="C74" s="0" t="s">
        <v>516</v>
      </c>
      <c r="D74" s="0" t="s">
        <v>102</v>
      </c>
      <c r="E74" s="0" t="n">
        <v>7</v>
      </c>
      <c r="F74" s="0" t="n">
        <v>0</v>
      </c>
      <c r="G74" s="15" t="n">
        <v>0</v>
      </c>
      <c r="H74" s="0" t="n">
        <v>49</v>
      </c>
      <c r="I74" s="15" t="n">
        <v>0.0468</v>
      </c>
      <c r="J74" s="0" t="n">
        <v>110</v>
      </c>
      <c r="K74" s="15" t="n">
        <v>0.2371</v>
      </c>
      <c r="M74" s="11" t="s">
        <v>147</v>
      </c>
      <c r="N74" s="0" t="str">
        <f aca="false">VLOOKUP(A74,C$3:K$363,2,FALSE())</f>
        <v>RB</v>
      </c>
      <c r="O74" s="0" t="n">
        <f aca="false">VLOOKUP(A74,C$3:K$363,3,FALSE())</f>
        <v>16</v>
      </c>
      <c r="P74" s="0" t="n">
        <f aca="false">VLOOKUP(A74,C$3:K$363,4,FALSE())</f>
        <v>158</v>
      </c>
      <c r="Q74" s="0" t="n">
        <f aca="false">VLOOKUP(A74,C$3:K$363,6,FALSE())</f>
        <v>0</v>
      </c>
      <c r="R74" s="0" t="n">
        <f aca="false">VLOOKUP(A74,C$3:K$363,8,FALSE())</f>
        <v>305</v>
      </c>
      <c r="AF74" s="11" t="s">
        <v>191</v>
      </c>
    </row>
    <row r="75" customFormat="false" ht="15" hidden="false" customHeight="false" outlineLevel="0" collapsed="false">
      <c r="A75" s="0" t="s">
        <v>149</v>
      </c>
      <c r="B75" s="0" t="s">
        <v>19</v>
      </c>
      <c r="C75" s="0" t="s">
        <v>516</v>
      </c>
      <c r="D75" s="0" t="s">
        <v>22</v>
      </c>
      <c r="E75" s="0" t="n">
        <v>16</v>
      </c>
      <c r="F75" s="0" t="n">
        <v>0</v>
      </c>
      <c r="G75" s="15" t="n">
        <v>0</v>
      </c>
      <c r="H75" s="0" t="n">
        <v>662</v>
      </c>
      <c r="I75" s="15" t="n">
        <v>0.5692</v>
      </c>
      <c r="J75" s="0" t="n">
        <v>86</v>
      </c>
      <c r="K75" s="15" t="n">
        <v>0.1741</v>
      </c>
      <c r="M75" s="11" t="s">
        <v>149</v>
      </c>
      <c r="N75" s="0" t="str">
        <f aca="false">VLOOKUP(A75,C$3:K$363,2,FALSE())</f>
        <v>NT</v>
      </c>
      <c r="O75" s="0" t="n">
        <f aca="false">VLOOKUP(A75,C$3:K$363,3,FALSE())</f>
        <v>12</v>
      </c>
      <c r="P75" s="0" t="n">
        <f aca="false">VLOOKUP(A75,C$3:K$363,4,FALSE())</f>
        <v>0</v>
      </c>
      <c r="Q75" s="0" t="n">
        <f aca="false">VLOOKUP(A75,C$3:K$363,6,FALSE())</f>
        <v>105</v>
      </c>
      <c r="R75" s="0" t="n">
        <f aca="false">VLOOKUP(A75,C$3:K$363,8,FALSE())</f>
        <v>13</v>
      </c>
      <c r="AF75" s="11" t="s">
        <v>191</v>
      </c>
    </row>
    <row r="76" customFormat="false" ht="15" hidden="false" customHeight="false" outlineLevel="0" collapsed="false">
      <c r="A76" s="0" t="s">
        <v>150</v>
      </c>
      <c r="B76" s="0" t="s">
        <v>27</v>
      </c>
      <c r="C76" s="0" t="s">
        <v>119</v>
      </c>
      <c r="D76" s="0" t="s">
        <v>40</v>
      </c>
      <c r="E76" s="0" t="n">
        <v>3</v>
      </c>
      <c r="F76" s="0" t="n">
        <v>0</v>
      </c>
      <c r="G76" s="15" t="n">
        <v>0</v>
      </c>
      <c r="H76" s="0" t="n">
        <v>17</v>
      </c>
      <c r="I76" s="15" t="n">
        <v>0.0149</v>
      </c>
      <c r="J76" s="0" t="n">
        <v>16</v>
      </c>
      <c r="K76" s="15" t="n">
        <v>0.0357</v>
      </c>
      <c r="M76" s="11" t="s">
        <v>150</v>
      </c>
      <c r="N76" s="0" t="str">
        <f aca="false">VLOOKUP(A76,C$3:K$363,2,FALSE())</f>
        <v>FS</v>
      </c>
      <c r="O76" s="0" t="n">
        <f aca="false">VLOOKUP(A76,C$3:K$363,3,FALSE())</f>
        <v>16</v>
      </c>
      <c r="P76" s="0" t="n">
        <f aca="false">VLOOKUP(A76,C$3:K$363,4,FALSE())</f>
        <v>0</v>
      </c>
      <c r="Q76" s="0" t="n">
        <f aca="false">VLOOKUP(A76,C$3:K$363,6,FALSE())</f>
        <v>227</v>
      </c>
      <c r="R76" s="0" t="n">
        <f aca="false">VLOOKUP(A76,C$3:K$363,8,FALSE())</f>
        <v>363</v>
      </c>
      <c r="AF76" s="11" t="s">
        <v>600</v>
      </c>
    </row>
    <row r="77" customFormat="false" ht="15" hidden="false" customHeight="false" outlineLevel="0" collapsed="false">
      <c r="A77" s="0" t="s">
        <v>151</v>
      </c>
      <c r="B77" s="0" t="s">
        <v>19</v>
      </c>
      <c r="C77" s="0" t="s">
        <v>585</v>
      </c>
      <c r="D77" s="0" t="s">
        <v>30</v>
      </c>
      <c r="E77" s="0" t="n">
        <v>12</v>
      </c>
      <c r="F77" s="0" t="n">
        <v>440</v>
      </c>
      <c r="G77" s="15" t="n">
        <v>0.388</v>
      </c>
      <c r="H77" s="0" t="n">
        <v>0</v>
      </c>
      <c r="I77" s="15" t="n">
        <v>0</v>
      </c>
      <c r="J77" s="0" t="n">
        <v>0</v>
      </c>
      <c r="K77" s="15" t="n">
        <v>0</v>
      </c>
      <c r="M77" s="11" t="s">
        <v>151</v>
      </c>
      <c r="N77" s="0" t="str">
        <f aca="false">VLOOKUP(A77,C$3:K$363,2,FALSE())</f>
        <v>DE</v>
      </c>
      <c r="O77" s="0" t="n">
        <f aca="false">VLOOKUP(A77,C$3:K$363,3,FALSE())</f>
        <v>16</v>
      </c>
      <c r="P77" s="0" t="n">
        <f aca="false">VLOOKUP(A77,C$3:K$363,4,FALSE())</f>
        <v>0</v>
      </c>
      <c r="Q77" s="0" t="n">
        <f aca="false">VLOOKUP(A77,C$3:K$363,6,FALSE())</f>
        <v>671</v>
      </c>
      <c r="R77" s="0" t="n">
        <f aca="false">VLOOKUP(A77,C$3:K$363,8,FALSE())</f>
        <v>93</v>
      </c>
      <c r="AF77" s="11" t="s">
        <v>600</v>
      </c>
    </row>
    <row r="78" customFormat="false" ht="15" hidden="false" customHeight="false" outlineLevel="0" collapsed="false">
      <c r="A78" s="0" t="s">
        <v>152</v>
      </c>
      <c r="B78" s="0" t="s">
        <v>40</v>
      </c>
      <c r="C78" s="0" t="s">
        <v>585</v>
      </c>
      <c r="D78" s="0" t="s">
        <v>30</v>
      </c>
      <c r="E78" s="0" t="n">
        <v>3</v>
      </c>
      <c r="F78" s="0" t="n">
        <v>47</v>
      </c>
      <c r="G78" s="15" t="n">
        <v>0.049</v>
      </c>
      <c r="H78" s="0" t="n">
        <v>0</v>
      </c>
      <c r="I78" s="15" t="n">
        <v>0</v>
      </c>
      <c r="J78" s="0" t="n">
        <v>0</v>
      </c>
      <c r="K78" s="15" t="n">
        <v>0</v>
      </c>
      <c r="M78" s="11" t="s">
        <v>152</v>
      </c>
      <c r="N78" s="0" t="str">
        <f aca="false">VLOOKUP(A78,C$3:K$363,2,FALSE())</f>
        <v>CB</v>
      </c>
      <c r="O78" s="0" t="n">
        <f aca="false">VLOOKUP(A78,C$3:K$363,3,FALSE())</f>
        <v>10</v>
      </c>
      <c r="P78" s="0" t="n">
        <f aca="false">VLOOKUP(A78,C$3:K$363,4,FALSE())</f>
        <v>0</v>
      </c>
      <c r="Q78" s="0" t="n">
        <f aca="false">VLOOKUP(A78,C$3:K$363,6,FALSE())</f>
        <v>187</v>
      </c>
      <c r="R78" s="0" t="n">
        <f aca="false">VLOOKUP(A78,C$3:K$363,8,FALSE())</f>
        <v>148</v>
      </c>
      <c r="AF78" s="11" t="s">
        <v>601</v>
      </c>
    </row>
    <row r="79" customFormat="false" ht="15" hidden="false" customHeight="false" outlineLevel="0" collapsed="false">
      <c r="A79" s="0" t="s">
        <v>153</v>
      </c>
      <c r="B79" s="0" t="s">
        <v>30</v>
      </c>
      <c r="C79" s="0" t="s">
        <v>586</v>
      </c>
      <c r="D79" s="0" t="s">
        <v>30</v>
      </c>
      <c r="E79" s="0" t="n">
        <v>4</v>
      </c>
      <c r="F79" s="0" t="n">
        <v>109</v>
      </c>
      <c r="G79" s="15" t="n">
        <v>0.0961</v>
      </c>
      <c r="H79" s="0" t="n">
        <v>0</v>
      </c>
      <c r="I79" s="15" t="n">
        <v>0</v>
      </c>
      <c r="J79" s="0" t="n">
        <v>55</v>
      </c>
      <c r="K79" s="15" t="n">
        <v>0.1165</v>
      </c>
      <c r="M79" s="11" t="s">
        <v>153</v>
      </c>
      <c r="N79" s="0" t="str">
        <f aca="false">VLOOKUP(A79,C$3:K$363,2,FALSE())</f>
        <v>WR</v>
      </c>
      <c r="O79" s="0" t="n">
        <f aca="false">VLOOKUP(A79,C$3:K$363,3,FALSE())</f>
        <v>13</v>
      </c>
      <c r="P79" s="0" t="n">
        <f aca="false">VLOOKUP(A79,C$3:K$363,4,FALSE())</f>
        <v>762</v>
      </c>
      <c r="Q79" s="0" t="n">
        <f aca="false">VLOOKUP(A79,C$3:K$363,6,FALSE())</f>
        <v>0</v>
      </c>
      <c r="R79" s="0" t="n">
        <f aca="false">VLOOKUP(A79,C$3:K$363,8,FALSE())</f>
        <v>1</v>
      </c>
      <c r="AF79" s="11" t="s">
        <v>601</v>
      </c>
    </row>
    <row r="80" customFormat="false" ht="15" hidden="false" customHeight="false" outlineLevel="0" collapsed="false">
      <c r="A80" s="0" t="s">
        <v>155</v>
      </c>
      <c r="B80" s="0" t="s">
        <v>16</v>
      </c>
      <c r="C80" s="0" t="s">
        <v>586</v>
      </c>
      <c r="D80" s="0" t="s">
        <v>30</v>
      </c>
      <c r="E80" s="0" t="n">
        <v>9</v>
      </c>
      <c r="F80" s="0" t="n">
        <v>134</v>
      </c>
      <c r="G80" s="15" t="n">
        <v>0.1242</v>
      </c>
      <c r="H80" s="0" t="n">
        <v>0</v>
      </c>
      <c r="I80" s="15" t="n">
        <v>0</v>
      </c>
      <c r="J80" s="0" t="n">
        <v>98</v>
      </c>
      <c r="K80" s="15" t="n">
        <v>0.2202</v>
      </c>
      <c r="M80" s="11" t="s">
        <v>155</v>
      </c>
      <c r="AF80" s="11" t="s">
        <v>602</v>
      </c>
    </row>
    <row r="81" customFormat="false" ht="15" hidden="false" customHeight="false" outlineLevel="0" collapsed="false">
      <c r="A81" s="0" t="s">
        <v>156</v>
      </c>
      <c r="B81" s="0" t="s">
        <v>33</v>
      </c>
      <c r="C81" s="0" t="s">
        <v>121</v>
      </c>
      <c r="D81" s="0" t="s">
        <v>22</v>
      </c>
      <c r="E81" s="0" t="n">
        <v>6</v>
      </c>
      <c r="F81" s="0" t="n">
        <v>0</v>
      </c>
      <c r="G81" s="15" t="n">
        <v>0</v>
      </c>
      <c r="H81" s="0" t="n">
        <v>154</v>
      </c>
      <c r="I81" s="15" t="n">
        <v>0.1324</v>
      </c>
      <c r="J81" s="0" t="n">
        <v>45</v>
      </c>
      <c r="K81" s="15" t="n">
        <v>0.0911</v>
      </c>
      <c r="M81" s="11" t="s">
        <v>156</v>
      </c>
      <c r="AF81" s="11" t="s">
        <v>602</v>
      </c>
    </row>
    <row r="82" customFormat="false" ht="15" hidden="false" customHeight="false" outlineLevel="0" collapsed="false">
      <c r="A82" s="0" t="s">
        <v>158</v>
      </c>
      <c r="B82" s="0" t="s">
        <v>91</v>
      </c>
      <c r="C82" s="0" t="s">
        <v>123</v>
      </c>
      <c r="D82" s="0" t="s">
        <v>138</v>
      </c>
      <c r="E82" s="0" t="n">
        <v>5</v>
      </c>
      <c r="F82" s="0" t="n">
        <v>180</v>
      </c>
      <c r="G82" s="15" t="n">
        <v>0.1541</v>
      </c>
      <c r="H82" s="0" t="n">
        <v>0</v>
      </c>
      <c r="I82" s="15" t="n">
        <v>0</v>
      </c>
      <c r="J82" s="0" t="n">
        <v>0</v>
      </c>
      <c r="K82" s="15" t="n">
        <v>0</v>
      </c>
      <c r="M82" s="11" t="s">
        <v>158</v>
      </c>
      <c r="AF82" s="11" t="s">
        <v>603</v>
      </c>
    </row>
    <row r="83" customFormat="false" ht="15" hidden="false" customHeight="false" outlineLevel="0" collapsed="false">
      <c r="A83" s="0" t="s">
        <v>159</v>
      </c>
      <c r="B83" s="0" t="s">
        <v>19</v>
      </c>
      <c r="C83" s="0" t="s">
        <v>124</v>
      </c>
      <c r="D83" s="0" t="s">
        <v>497</v>
      </c>
      <c r="E83" s="0" t="n">
        <v>15</v>
      </c>
      <c r="F83" s="0" t="n">
        <v>0</v>
      </c>
      <c r="G83" s="15" t="n">
        <v>0</v>
      </c>
      <c r="H83" s="0" t="n">
        <v>743</v>
      </c>
      <c r="I83" s="15" t="n">
        <v>0.72</v>
      </c>
      <c r="J83" s="0" t="n">
        <v>128</v>
      </c>
      <c r="K83" s="15" t="n">
        <v>0.2801</v>
      </c>
      <c r="M83" s="11" t="s">
        <v>159</v>
      </c>
      <c r="N83" s="0" t="str">
        <f aca="false">VLOOKUP(A83,C$3:K$363,2,FALSE())</f>
        <v>DT</v>
      </c>
      <c r="O83" s="0" t="n">
        <f aca="false">VLOOKUP(A83,C$3:K$363,3,FALSE())</f>
        <v>4</v>
      </c>
      <c r="P83" s="0" t="n">
        <f aca="false">VLOOKUP(A83,C$3:K$363,4,FALSE())</f>
        <v>0</v>
      </c>
      <c r="Q83" s="0" t="n">
        <f aca="false">VLOOKUP(A83,C$3:K$363,6,FALSE())</f>
        <v>73</v>
      </c>
      <c r="R83" s="0" t="n">
        <f aca="false">VLOOKUP(A83,C$3:K$363,8,FALSE())</f>
        <v>18</v>
      </c>
      <c r="AF83" s="11" t="s">
        <v>603</v>
      </c>
    </row>
    <row r="84" customFormat="false" ht="15" hidden="false" customHeight="false" outlineLevel="0" collapsed="false">
      <c r="A84" s="0" t="s">
        <v>161</v>
      </c>
      <c r="B84" s="0" t="s">
        <v>33</v>
      </c>
      <c r="C84" s="0" t="s">
        <v>126</v>
      </c>
      <c r="D84" s="0" t="s">
        <v>497</v>
      </c>
      <c r="E84" s="0" t="n">
        <v>16</v>
      </c>
      <c r="F84" s="0" t="n">
        <v>0</v>
      </c>
      <c r="G84" s="15" t="n">
        <v>0</v>
      </c>
      <c r="H84" s="0" t="n">
        <v>567</v>
      </c>
      <c r="I84" s="15" t="n">
        <v>0.5415</v>
      </c>
      <c r="J84" s="0" t="n">
        <v>215</v>
      </c>
      <c r="K84" s="15" t="n">
        <v>0.4931</v>
      </c>
      <c r="M84" s="11" t="s">
        <v>161</v>
      </c>
      <c r="AF84" s="11" t="s">
        <v>603</v>
      </c>
    </row>
    <row r="85" customFormat="false" ht="15" hidden="false" customHeight="false" outlineLevel="0" collapsed="false">
      <c r="A85" s="0" t="s">
        <v>162</v>
      </c>
      <c r="B85" s="0" t="s">
        <v>22</v>
      </c>
      <c r="C85" s="0" t="s">
        <v>587</v>
      </c>
      <c r="D85" s="0" t="s">
        <v>33</v>
      </c>
      <c r="E85" s="0" t="n">
        <v>5</v>
      </c>
      <c r="F85" s="0" t="n">
        <v>26</v>
      </c>
      <c r="G85" s="15" t="n">
        <v>0.0253</v>
      </c>
      <c r="H85" s="0" t="n">
        <v>0</v>
      </c>
      <c r="I85" s="15" t="n">
        <v>0</v>
      </c>
      <c r="J85" s="0" t="n">
        <v>0</v>
      </c>
      <c r="K85" s="15" t="n">
        <v>0</v>
      </c>
      <c r="M85" s="11" t="s">
        <v>162</v>
      </c>
      <c r="N85" s="0" t="str">
        <f aca="false">VLOOKUP(A85,C$3:K$363,2,FALSE())</f>
        <v>LB</v>
      </c>
      <c r="O85" s="0" t="n">
        <f aca="false">VLOOKUP(A85,C$3:K$363,3,FALSE())</f>
        <v>14</v>
      </c>
      <c r="P85" s="0" t="n">
        <f aca="false">VLOOKUP(A85,C$3:K$363,4,FALSE())</f>
        <v>0</v>
      </c>
      <c r="Q85" s="0" t="n">
        <f aca="false">VLOOKUP(A85,C$3:K$363,6,FALSE())</f>
        <v>479</v>
      </c>
      <c r="R85" s="0" t="n">
        <f aca="false">VLOOKUP(A85,C$3:K$363,8,FALSE())</f>
        <v>0</v>
      </c>
      <c r="AF85" s="11" t="s">
        <v>604</v>
      </c>
    </row>
    <row r="86" customFormat="false" ht="15" hidden="false" customHeight="false" outlineLevel="0" collapsed="false">
      <c r="A86" s="0" t="s">
        <v>163</v>
      </c>
      <c r="B86" s="0" t="s">
        <v>40</v>
      </c>
      <c r="C86" s="0" t="s">
        <v>587</v>
      </c>
      <c r="D86" s="0" t="s">
        <v>33</v>
      </c>
      <c r="E86" s="0" t="n">
        <v>3</v>
      </c>
      <c r="F86" s="0" t="n">
        <v>75</v>
      </c>
      <c r="G86" s="15" t="n">
        <v>0.0695</v>
      </c>
      <c r="H86" s="0" t="n">
        <v>0</v>
      </c>
      <c r="I86" s="15" t="n">
        <v>0</v>
      </c>
      <c r="J86" s="0" t="n">
        <v>0</v>
      </c>
      <c r="K86" s="15" t="n">
        <v>0</v>
      </c>
      <c r="M86" s="11" t="s">
        <v>163</v>
      </c>
      <c r="AF86" s="11" t="s">
        <v>604</v>
      </c>
    </row>
    <row r="87" customFormat="false" ht="15" hidden="false" customHeight="false" outlineLevel="0" collapsed="false">
      <c r="A87" s="0" t="s">
        <v>164</v>
      </c>
      <c r="B87" s="0" t="s">
        <v>22</v>
      </c>
      <c r="C87" s="0" t="s">
        <v>129</v>
      </c>
      <c r="D87" s="0" t="s">
        <v>30</v>
      </c>
      <c r="E87" s="0" t="n">
        <v>14</v>
      </c>
      <c r="F87" s="0" t="n">
        <v>190</v>
      </c>
      <c r="G87" s="15" t="n">
        <v>0.1726</v>
      </c>
      <c r="H87" s="0" t="n">
        <v>0</v>
      </c>
      <c r="I87" s="15" t="n">
        <v>0</v>
      </c>
      <c r="J87" s="0" t="n">
        <v>189</v>
      </c>
      <c r="K87" s="15" t="n">
        <v>0.4038</v>
      </c>
      <c r="M87" s="11" t="s">
        <v>164</v>
      </c>
      <c r="N87" s="0" t="str">
        <f aca="false">VLOOKUP(A87,C$3:K$363,2,FALSE())</f>
        <v>DE</v>
      </c>
      <c r="O87" s="0" t="n">
        <f aca="false">VLOOKUP(A87,C$3:K$363,3,FALSE())</f>
        <v>16</v>
      </c>
      <c r="P87" s="0" t="n">
        <f aca="false">VLOOKUP(A87,C$3:K$363,4,FALSE())</f>
        <v>0</v>
      </c>
      <c r="Q87" s="0" t="n">
        <f aca="false">VLOOKUP(A87,C$3:K$363,6,FALSE())</f>
        <v>698</v>
      </c>
      <c r="R87" s="0" t="n">
        <f aca="false">VLOOKUP(A87,C$3:K$363,8,FALSE())</f>
        <v>87</v>
      </c>
      <c r="AF87" s="11" t="s">
        <v>605</v>
      </c>
    </row>
    <row r="88" customFormat="false" ht="15" hidden="false" customHeight="false" outlineLevel="0" collapsed="false">
      <c r="A88" s="0" t="s">
        <v>165</v>
      </c>
      <c r="B88" s="0" t="s">
        <v>40</v>
      </c>
      <c r="C88" s="0" t="s">
        <v>136</v>
      </c>
      <c r="D88" s="0" t="s">
        <v>30</v>
      </c>
      <c r="E88" s="0" t="n">
        <v>14</v>
      </c>
      <c r="F88" s="0" t="n">
        <v>753</v>
      </c>
      <c r="G88" s="15" t="n">
        <v>0.6833</v>
      </c>
      <c r="H88" s="0" t="n">
        <v>0</v>
      </c>
      <c r="I88" s="15" t="n">
        <v>0</v>
      </c>
      <c r="J88" s="0" t="n">
        <v>0</v>
      </c>
      <c r="K88" s="15" t="n">
        <v>0</v>
      </c>
      <c r="M88" s="11" t="s">
        <v>165</v>
      </c>
      <c r="N88" s="0" t="str">
        <f aca="false">VLOOKUP(A88,C$3:K$363,2,FALSE())</f>
        <v>CB</v>
      </c>
      <c r="O88" s="0" t="n">
        <f aca="false">VLOOKUP(A88,C$3:K$363,3,FALSE())</f>
        <v>14</v>
      </c>
      <c r="P88" s="0" t="n">
        <f aca="false">VLOOKUP(A88,C$3:K$363,4,FALSE())</f>
        <v>0</v>
      </c>
      <c r="Q88" s="0" t="n">
        <f aca="false">VLOOKUP(A88,C$3:K$363,6,FALSE())</f>
        <v>72</v>
      </c>
      <c r="R88" s="0" t="n">
        <f aca="false">VLOOKUP(A88,C$3:K$363,8,FALSE())</f>
        <v>199</v>
      </c>
      <c r="AF88" s="11" t="s">
        <v>605</v>
      </c>
    </row>
    <row r="89" customFormat="false" ht="15" hidden="false" customHeight="false" outlineLevel="0" collapsed="false">
      <c r="A89" s="0" t="s">
        <v>166</v>
      </c>
      <c r="B89" s="0" t="s">
        <v>27</v>
      </c>
      <c r="C89" s="0" t="s">
        <v>136</v>
      </c>
      <c r="D89" s="0" t="s">
        <v>511</v>
      </c>
      <c r="F89" s="0" t="n">
        <v>0</v>
      </c>
      <c r="G89" s="15" t="n">
        <v>0</v>
      </c>
      <c r="H89" s="0" t="n">
        <v>0</v>
      </c>
      <c r="I89" s="15" t="n">
        <v>0</v>
      </c>
      <c r="J89" s="0" t="n">
        <v>1</v>
      </c>
      <c r="K89" s="15" t="n">
        <v>0.0023</v>
      </c>
      <c r="M89" s="11" t="s">
        <v>166</v>
      </c>
      <c r="N89" s="0" t="str">
        <f aca="false">VLOOKUP(A89,C$3:K$363,2,FALSE())</f>
        <v>SS</v>
      </c>
      <c r="O89" s="0" t="n">
        <f aca="false">VLOOKUP(A89,C$3:K$363,3,FALSE())</f>
        <v>16</v>
      </c>
      <c r="P89" s="0" t="n">
        <f aca="false">VLOOKUP(A89,C$3:K$363,4,FALSE())</f>
        <v>0</v>
      </c>
      <c r="Q89" s="0" t="n">
        <f aca="false">VLOOKUP(A89,C$3:K$363,6,FALSE())</f>
        <v>994</v>
      </c>
      <c r="R89" s="0" t="n">
        <f aca="false">VLOOKUP(A89,C$3:K$363,8,FALSE())</f>
        <v>81</v>
      </c>
      <c r="AF89" s="11" t="s">
        <v>606</v>
      </c>
    </row>
    <row r="90" customFormat="false" ht="15" hidden="false" customHeight="false" outlineLevel="0" collapsed="false">
      <c r="A90" s="0" t="s">
        <v>168</v>
      </c>
      <c r="B90" s="0" t="s">
        <v>16</v>
      </c>
      <c r="C90" s="0" t="s">
        <v>137</v>
      </c>
      <c r="D90" s="0" t="s">
        <v>138</v>
      </c>
      <c r="E90" s="0" t="n">
        <v>13</v>
      </c>
      <c r="F90" s="0" t="n">
        <v>801</v>
      </c>
      <c r="G90" s="15" t="n">
        <v>0.6983</v>
      </c>
      <c r="H90" s="0" t="n">
        <v>0</v>
      </c>
      <c r="I90" s="15" t="n">
        <v>0</v>
      </c>
      <c r="J90" s="0" t="n">
        <v>0</v>
      </c>
      <c r="K90" s="15" t="n">
        <v>0</v>
      </c>
      <c r="M90" s="11" t="s">
        <v>168</v>
      </c>
      <c r="N90" s="0" t="str">
        <f aca="false">VLOOKUP(A90,C$3:K$363,2,FALSE())</f>
        <v>QB</v>
      </c>
      <c r="O90" s="0" t="n">
        <f aca="false">VLOOKUP(A90,C$3:K$363,3,FALSE())</f>
        <v>16</v>
      </c>
      <c r="P90" s="0" t="n">
        <f aca="false">VLOOKUP(A90,C$3:K$363,4,FALSE())</f>
        <v>1012</v>
      </c>
      <c r="Q90" s="0" t="n">
        <f aca="false">VLOOKUP(A90,C$3:K$363,6,FALSE())</f>
        <v>0</v>
      </c>
      <c r="R90" s="0" t="n">
        <f aca="false">VLOOKUP(A90,C$3:K$363,8,FALSE())</f>
        <v>0</v>
      </c>
      <c r="AF90" s="11" t="s">
        <v>606</v>
      </c>
    </row>
    <row r="91" customFormat="false" ht="15" hidden="false" customHeight="false" outlineLevel="0" collapsed="false">
      <c r="A91" s="0" t="s">
        <v>169</v>
      </c>
      <c r="B91" s="0" t="s">
        <v>30</v>
      </c>
      <c r="C91" s="0" t="s">
        <v>588</v>
      </c>
      <c r="D91" s="0" t="s">
        <v>40</v>
      </c>
      <c r="E91" s="0" t="n">
        <v>3</v>
      </c>
      <c r="F91" s="0" t="n">
        <v>0</v>
      </c>
      <c r="G91" s="15" t="n">
        <v>0</v>
      </c>
      <c r="H91" s="0" t="n">
        <v>8</v>
      </c>
      <c r="I91" s="15" t="n">
        <v>0.0076</v>
      </c>
      <c r="J91" s="0" t="n">
        <v>37</v>
      </c>
      <c r="K91" s="15" t="n">
        <v>0.0797</v>
      </c>
      <c r="M91" s="11" t="s">
        <v>169</v>
      </c>
      <c r="N91" s="0" t="str">
        <f aca="false">VLOOKUP(A91,C$3:K$363,2,FALSE())</f>
        <v>WR</v>
      </c>
      <c r="O91" s="0" t="n">
        <f aca="false">VLOOKUP(A91,C$3:K$363,3,FALSE())</f>
        <v>14</v>
      </c>
      <c r="P91" s="0" t="n">
        <f aca="false">VLOOKUP(A91,C$3:K$363,4,FALSE())</f>
        <v>276</v>
      </c>
      <c r="Q91" s="0" t="n">
        <f aca="false">VLOOKUP(A91,C$3:K$363,6,FALSE())</f>
        <v>0</v>
      </c>
      <c r="R91" s="0" t="n">
        <f aca="false">VLOOKUP(A91,C$3:K$363,8,FALSE())</f>
        <v>28</v>
      </c>
      <c r="AF91" s="11" t="s">
        <v>607</v>
      </c>
    </row>
    <row r="92" customFormat="false" ht="15" hidden="false" customHeight="false" outlineLevel="0" collapsed="false">
      <c r="A92" s="0" t="s">
        <v>170</v>
      </c>
      <c r="B92" s="0" t="s">
        <v>25</v>
      </c>
      <c r="C92" s="0" t="s">
        <v>588</v>
      </c>
      <c r="D92" s="0" t="s">
        <v>40</v>
      </c>
      <c r="E92" s="0" t="n">
        <v>7</v>
      </c>
      <c r="F92" s="0" t="n">
        <v>0</v>
      </c>
      <c r="G92" s="15" t="n">
        <v>0</v>
      </c>
      <c r="H92" s="0" t="n">
        <v>105</v>
      </c>
      <c r="I92" s="15" t="n">
        <v>0.0994</v>
      </c>
      <c r="J92" s="0" t="n">
        <v>83</v>
      </c>
      <c r="K92" s="15" t="n">
        <v>0.1895</v>
      </c>
      <c r="M92" s="11" t="s">
        <v>170</v>
      </c>
      <c r="N92" s="0" t="str">
        <f aca="false">VLOOKUP(A92,C$3:K$363,2,FALSE())</f>
        <v>LB</v>
      </c>
      <c r="O92" s="0" t="n">
        <f aca="false">VLOOKUP(A92,C$3:K$363,3,FALSE())</f>
        <v>9</v>
      </c>
      <c r="P92" s="0" t="n">
        <f aca="false">VLOOKUP(A92,C$3:K$363,4,FALSE())</f>
        <v>0</v>
      </c>
      <c r="Q92" s="0" t="n">
        <f aca="false">VLOOKUP(A92,C$3:K$363,6,FALSE())</f>
        <v>484</v>
      </c>
      <c r="R92" s="0" t="n">
        <f aca="false">VLOOKUP(A92,C$3:K$363,8,FALSE())</f>
        <v>60</v>
      </c>
      <c r="AF92" s="11" t="s">
        <v>607</v>
      </c>
    </row>
    <row r="93" customFormat="false" ht="15" hidden="false" customHeight="false" outlineLevel="0" collapsed="false">
      <c r="A93" s="0" t="s">
        <v>172</v>
      </c>
      <c r="B93" s="0" t="s">
        <v>33</v>
      </c>
      <c r="C93" s="0" t="s">
        <v>139</v>
      </c>
      <c r="D93" s="0" t="s">
        <v>27</v>
      </c>
      <c r="E93" s="0" t="n">
        <v>6</v>
      </c>
      <c r="F93" s="0" t="n">
        <v>0</v>
      </c>
      <c r="G93" s="15" t="n">
        <v>0</v>
      </c>
      <c r="H93" s="0" t="n">
        <v>2</v>
      </c>
      <c r="I93" s="15" t="n">
        <v>0.0017</v>
      </c>
      <c r="J93" s="0" t="n">
        <v>103</v>
      </c>
      <c r="K93" s="15" t="n">
        <v>0.2085</v>
      </c>
      <c r="M93" s="11" t="s">
        <v>172</v>
      </c>
      <c r="N93" s="0" t="str">
        <f aca="false">VLOOKUP(A93,C$3:K$363,2,FALSE())</f>
        <v>RB</v>
      </c>
      <c r="O93" s="0" t="n">
        <f aca="false">VLOOKUP(A93,C$3:K$363,3,FALSE())</f>
        <v>15</v>
      </c>
      <c r="P93" s="0" t="n">
        <f aca="false">VLOOKUP(A93,C$3:K$363,4,FALSE())</f>
        <v>767</v>
      </c>
      <c r="Q93" s="0" t="n">
        <f aca="false">VLOOKUP(A93,C$3:K$363,6,FALSE())</f>
        <v>0</v>
      </c>
      <c r="R93" s="0" t="n">
        <f aca="false">VLOOKUP(A93,C$3:K$363,8,FALSE())</f>
        <v>0</v>
      </c>
      <c r="AF93" s="11" t="s">
        <v>608</v>
      </c>
    </row>
    <row r="94" customFormat="false" ht="15" hidden="false" customHeight="false" outlineLevel="0" collapsed="false">
      <c r="A94" s="0" t="s">
        <v>173</v>
      </c>
      <c r="B94" s="0" t="s">
        <v>102</v>
      </c>
      <c r="C94" s="0" t="s">
        <v>589</v>
      </c>
      <c r="D94" s="0" t="s">
        <v>40</v>
      </c>
      <c r="E94" s="0" t="n">
        <v>8</v>
      </c>
      <c r="F94" s="0" t="n">
        <v>0</v>
      </c>
      <c r="G94" s="15" t="n">
        <v>0</v>
      </c>
      <c r="H94" s="0" t="n">
        <v>23</v>
      </c>
      <c r="I94" s="15" t="n">
        <v>0.022</v>
      </c>
      <c r="J94" s="0" t="n">
        <v>61</v>
      </c>
      <c r="K94" s="15" t="n">
        <v>0.1335</v>
      </c>
      <c r="M94" s="11" t="s">
        <v>173</v>
      </c>
      <c r="N94" s="12" t="str">
        <f aca="false">VLOOKUP(A94,C$3:K$363,2,FALSE())</f>
        <v>SS</v>
      </c>
      <c r="O94" s="12" t="n">
        <v>7</v>
      </c>
      <c r="P94" s="12" t="n">
        <f aca="false">VLOOKUP(A94,C$3:K$363,4,FALSE())</f>
        <v>0</v>
      </c>
      <c r="Q94" s="12" t="n">
        <f aca="false">95+58</f>
        <v>153</v>
      </c>
      <c r="R94" s="12" t="n">
        <f aca="false">74+11</f>
        <v>85</v>
      </c>
      <c r="S94" s="13" t="s">
        <v>27</v>
      </c>
      <c r="T94" s="13" t="n">
        <v>2</v>
      </c>
      <c r="U94" s="13" t="n">
        <v>0</v>
      </c>
      <c r="V94" s="16" t="n">
        <v>0</v>
      </c>
      <c r="W94" s="13" t="n">
        <v>58</v>
      </c>
      <c r="X94" s="16" t="n">
        <v>0.0582</v>
      </c>
      <c r="Y94" s="13" t="n">
        <v>11</v>
      </c>
      <c r="Z94" s="16" t="n">
        <v>0.0247</v>
      </c>
      <c r="AF94" s="11" t="s">
        <v>608</v>
      </c>
    </row>
    <row r="95" customFormat="false" ht="15" hidden="false" customHeight="false" outlineLevel="0" collapsed="false">
      <c r="A95" s="0" t="s">
        <v>174</v>
      </c>
      <c r="B95" s="0" t="s">
        <v>19</v>
      </c>
      <c r="C95" s="0" t="s">
        <v>589</v>
      </c>
      <c r="D95" s="0" t="s">
        <v>40</v>
      </c>
      <c r="E95" s="0" t="n">
        <v>1</v>
      </c>
      <c r="F95" s="0" t="n">
        <v>0</v>
      </c>
      <c r="G95" s="15" t="n">
        <v>0</v>
      </c>
      <c r="H95" s="0" t="n">
        <v>0</v>
      </c>
      <c r="I95" s="15" t="n">
        <v>0</v>
      </c>
      <c r="J95" s="0" t="n">
        <v>5</v>
      </c>
      <c r="K95" s="15" t="n">
        <v>0.0112</v>
      </c>
      <c r="M95" s="11" t="s">
        <v>174</v>
      </c>
      <c r="N95" s="0" t="str">
        <f aca="false">VLOOKUP(A95,C$3:K$363,2,FALSE())</f>
        <v>DT</v>
      </c>
      <c r="O95" s="0" t="n">
        <f aca="false">VLOOKUP(A95,C$3:K$363,3,FALSE())</f>
        <v>11</v>
      </c>
      <c r="P95" s="0" t="n">
        <f aca="false">VLOOKUP(A95,C$3:K$363,4,FALSE())</f>
        <v>0</v>
      </c>
      <c r="Q95" s="0" t="n">
        <f aca="false">VLOOKUP(A95,C$3:K$363,6,FALSE())</f>
        <v>273</v>
      </c>
      <c r="R95" s="0" t="n">
        <f aca="false">VLOOKUP(A95,C$3:K$363,8,FALSE())</f>
        <v>49</v>
      </c>
      <c r="AF95" s="11" t="s">
        <v>609</v>
      </c>
    </row>
    <row r="96" customFormat="false" ht="15" hidden="false" customHeight="false" outlineLevel="0" collapsed="false">
      <c r="A96" s="0" t="s">
        <v>176</v>
      </c>
      <c r="B96" s="0" t="s">
        <v>102</v>
      </c>
      <c r="C96" s="0" t="s">
        <v>140</v>
      </c>
      <c r="D96" s="0" t="s">
        <v>13</v>
      </c>
      <c r="E96" s="0" t="n">
        <v>10</v>
      </c>
      <c r="F96" s="0" t="n">
        <v>519</v>
      </c>
      <c r="G96" s="15" t="n">
        <v>0.4577</v>
      </c>
      <c r="H96" s="0" t="n">
        <v>0</v>
      </c>
      <c r="I96" s="15" t="n">
        <v>0</v>
      </c>
      <c r="J96" s="0" t="n">
        <v>45</v>
      </c>
      <c r="K96" s="15" t="n">
        <v>0.0953</v>
      </c>
      <c r="M96" s="11" t="s">
        <v>176</v>
      </c>
      <c r="N96" s="0" t="str">
        <f aca="false">VLOOKUP(A96,C$3:K$363,2,FALSE())</f>
        <v>CB</v>
      </c>
      <c r="O96" s="0" t="n">
        <f aca="false">VLOOKUP(A96,C$3:K$363,3,FALSE())</f>
        <v>16</v>
      </c>
      <c r="P96" s="0" t="n">
        <f aca="false">VLOOKUP(A96,C$3:K$363,4,FALSE())</f>
        <v>0</v>
      </c>
      <c r="Q96" s="0" t="n">
        <f aca="false">VLOOKUP(A96,C$3:K$363,6,FALSE())</f>
        <v>366</v>
      </c>
      <c r="R96" s="0" t="n">
        <f aca="false">VLOOKUP(A96,C$3:K$363,8,FALSE())</f>
        <v>287</v>
      </c>
      <c r="AF96" s="11" t="s">
        <v>609</v>
      </c>
    </row>
    <row r="97" customFormat="false" ht="15" hidden="false" customHeight="false" outlineLevel="0" collapsed="false">
      <c r="A97" s="0" t="s">
        <v>178</v>
      </c>
      <c r="B97" s="0" t="s">
        <v>30</v>
      </c>
      <c r="C97" s="0" t="s">
        <v>143</v>
      </c>
      <c r="D97" s="0" t="s">
        <v>511</v>
      </c>
      <c r="E97" s="0" t="n">
        <v>12</v>
      </c>
      <c r="F97" s="0" t="n">
        <v>227</v>
      </c>
      <c r="G97" s="15" t="n">
        <v>0.2112</v>
      </c>
      <c r="H97" s="0" t="n">
        <v>0</v>
      </c>
      <c r="I97" s="15" t="n">
        <v>0</v>
      </c>
      <c r="J97" s="0" t="n">
        <v>49</v>
      </c>
      <c r="K97" s="15" t="n">
        <v>0.1063</v>
      </c>
      <c r="M97" s="11" t="s">
        <v>178</v>
      </c>
      <c r="N97" s="0" t="str">
        <f aca="false">VLOOKUP(A97,C$3:K$363,2,FALSE())</f>
        <v>WR</v>
      </c>
      <c r="O97" s="0" t="n">
        <f aca="false">VLOOKUP(A97,C$3:K$363,3,FALSE())</f>
        <v>16</v>
      </c>
      <c r="P97" s="0" t="n">
        <f aca="false">VLOOKUP(A97,C$3:K$363,4,FALSE())</f>
        <v>830</v>
      </c>
      <c r="Q97" s="0" t="n">
        <f aca="false">VLOOKUP(A97,C$3:K$363,6,FALSE())</f>
        <v>0</v>
      </c>
      <c r="R97" s="0" t="n">
        <f aca="false">VLOOKUP(A97,C$3:K$363,8,FALSE())</f>
        <v>36</v>
      </c>
      <c r="AF97" s="11" t="s">
        <v>610</v>
      </c>
    </row>
    <row r="98" customFormat="false" ht="15" hidden="false" customHeight="false" outlineLevel="0" collapsed="false">
      <c r="A98" s="0" t="s">
        <v>180</v>
      </c>
      <c r="B98" s="0" t="s">
        <v>30</v>
      </c>
      <c r="C98" s="0" t="s">
        <v>591</v>
      </c>
      <c r="D98" s="0" t="s">
        <v>27</v>
      </c>
      <c r="E98" s="0" t="n">
        <v>4</v>
      </c>
      <c r="F98" s="0" t="n">
        <v>0</v>
      </c>
      <c r="G98" s="15" t="n">
        <v>0</v>
      </c>
      <c r="H98" s="0" t="n">
        <v>152</v>
      </c>
      <c r="I98" s="15" t="n">
        <v>0.1453</v>
      </c>
      <c r="J98" s="0" t="n">
        <v>47</v>
      </c>
      <c r="K98" s="15" t="n">
        <v>0.1013</v>
      </c>
      <c r="M98" s="11" t="s">
        <v>180</v>
      </c>
      <c r="N98" s="0" t="str">
        <f aca="false">VLOOKUP(A98,C$3:K$363,2,FALSE())</f>
        <v>RB</v>
      </c>
      <c r="O98" s="0" t="n">
        <f aca="false">VLOOKUP(A98,C$3:K$363,3,FALSE())</f>
        <v>8</v>
      </c>
      <c r="P98" s="0" t="n">
        <f aca="false">VLOOKUP(A98,C$3:K$363,4,FALSE())</f>
        <v>3</v>
      </c>
      <c r="Q98" s="0" t="n">
        <f aca="false">VLOOKUP(A98,C$3:K$363,6,FALSE())</f>
        <v>0</v>
      </c>
      <c r="R98" s="0" t="n">
        <f aca="false">VLOOKUP(A98,C$3:K$363,8,FALSE())</f>
        <v>38</v>
      </c>
      <c r="AF98" s="11" t="s">
        <v>610</v>
      </c>
    </row>
    <row r="99" customFormat="false" ht="15" hidden="false" customHeight="false" outlineLevel="0" collapsed="false">
      <c r="A99" s="0" t="s">
        <v>182</v>
      </c>
      <c r="B99" s="0" t="s">
        <v>16</v>
      </c>
      <c r="C99" s="0" t="s">
        <v>591</v>
      </c>
      <c r="D99" s="0" t="s">
        <v>27</v>
      </c>
      <c r="E99" s="0" t="n">
        <v>7</v>
      </c>
      <c r="F99" s="0" t="n">
        <v>0</v>
      </c>
      <c r="G99" s="15" t="n">
        <v>0</v>
      </c>
      <c r="H99" s="0" t="n">
        <v>111</v>
      </c>
      <c r="I99" s="15" t="n">
        <v>0.1014</v>
      </c>
      <c r="J99" s="0" t="n">
        <v>97</v>
      </c>
      <c r="K99" s="15" t="n">
        <v>0.217</v>
      </c>
      <c r="M99" s="11" t="s">
        <v>182</v>
      </c>
      <c r="AF99" s="11" t="s">
        <v>611</v>
      </c>
    </row>
    <row r="100" customFormat="false" ht="15" hidden="false" customHeight="false" outlineLevel="0" collapsed="false">
      <c r="A100" s="0" t="s">
        <v>184</v>
      </c>
      <c r="B100" s="0" t="s">
        <v>40</v>
      </c>
      <c r="C100" s="0" t="s">
        <v>144</v>
      </c>
      <c r="D100" s="0" t="s">
        <v>504</v>
      </c>
      <c r="E100" s="0" t="n">
        <v>4</v>
      </c>
      <c r="F100" s="0" t="n">
        <v>4</v>
      </c>
      <c r="G100" s="15" t="n">
        <v>0.0036</v>
      </c>
      <c r="H100" s="0" t="n">
        <v>0</v>
      </c>
      <c r="I100" s="15" t="n">
        <v>0</v>
      </c>
      <c r="J100" s="0" t="n">
        <v>11</v>
      </c>
      <c r="K100" s="15" t="n">
        <v>0.0232</v>
      </c>
      <c r="M100" s="11" t="s">
        <v>184</v>
      </c>
      <c r="AF100" s="11" t="s">
        <v>611</v>
      </c>
    </row>
    <row r="101" customFormat="false" ht="15" hidden="false" customHeight="false" outlineLevel="0" collapsed="false">
      <c r="A101" s="0" t="s">
        <v>186</v>
      </c>
      <c r="B101" s="0" t="s">
        <v>19</v>
      </c>
      <c r="C101" s="0" t="s">
        <v>147</v>
      </c>
      <c r="D101" s="0" t="s">
        <v>33</v>
      </c>
      <c r="E101" s="0" t="n">
        <v>16</v>
      </c>
      <c r="F101" s="0" t="n">
        <v>158</v>
      </c>
      <c r="G101" s="15" t="n">
        <v>0.1531</v>
      </c>
      <c r="H101" s="0" t="n">
        <v>0</v>
      </c>
      <c r="I101" s="15" t="n">
        <v>0</v>
      </c>
      <c r="J101" s="0" t="n">
        <v>305</v>
      </c>
      <c r="K101" s="15" t="n">
        <v>0.6645</v>
      </c>
      <c r="M101" s="11" t="s">
        <v>186</v>
      </c>
      <c r="AF101" s="11" t="s">
        <v>544</v>
      </c>
    </row>
    <row r="102" customFormat="false" ht="15" hidden="false" customHeight="false" outlineLevel="0" collapsed="false">
      <c r="A102" s="0" t="s">
        <v>187</v>
      </c>
      <c r="B102" s="0" t="s">
        <v>102</v>
      </c>
      <c r="C102" s="0" t="s">
        <v>592</v>
      </c>
      <c r="D102" s="0" t="s">
        <v>22</v>
      </c>
      <c r="E102" s="0" t="n">
        <v>3</v>
      </c>
      <c r="F102" s="0" t="n">
        <v>0</v>
      </c>
      <c r="G102" s="15" t="n">
        <v>0</v>
      </c>
      <c r="H102" s="0" t="n">
        <v>31</v>
      </c>
      <c r="I102" s="15" t="n">
        <v>0.0269</v>
      </c>
      <c r="J102" s="0" t="n">
        <v>47</v>
      </c>
      <c r="K102" s="15" t="n">
        <v>0.1024</v>
      </c>
      <c r="M102" s="11" t="s">
        <v>187</v>
      </c>
      <c r="N102" s="0" t="str">
        <f aca="false">VLOOKUP(A102,C$3:K$363,2,FALSE())</f>
        <v>S</v>
      </c>
      <c r="O102" s="0" t="n">
        <f aca="false">VLOOKUP(A102,C$3:K$363,3,FALSE())</f>
        <v>6</v>
      </c>
      <c r="P102" s="0" t="n">
        <f aca="false">VLOOKUP(A102,C$3:K$363,4,FALSE())</f>
        <v>0</v>
      </c>
      <c r="Q102" s="0" t="n">
        <f aca="false">VLOOKUP(A102,C$3:K$363,6,FALSE())</f>
        <v>311</v>
      </c>
      <c r="R102" s="0" t="n">
        <f aca="false">VLOOKUP(A102,C$3:K$363,8,FALSE())</f>
        <v>78</v>
      </c>
      <c r="AF102" s="11" t="s">
        <v>544</v>
      </c>
    </row>
    <row r="103" customFormat="false" ht="15" hidden="false" customHeight="false" outlineLevel="0" collapsed="false">
      <c r="A103" s="0" t="s">
        <v>188</v>
      </c>
      <c r="B103" s="0" t="s">
        <v>19</v>
      </c>
      <c r="C103" s="0" t="s">
        <v>592</v>
      </c>
      <c r="D103" s="0" t="s">
        <v>22</v>
      </c>
      <c r="E103" s="0" t="n">
        <v>11</v>
      </c>
      <c r="F103" s="0" t="n">
        <v>0</v>
      </c>
      <c r="G103" s="15" t="n">
        <v>0</v>
      </c>
      <c r="H103" s="0" t="n">
        <v>247</v>
      </c>
      <c r="I103" s="15" t="n">
        <v>0.2139</v>
      </c>
      <c r="J103" s="0" t="n">
        <v>154</v>
      </c>
      <c r="K103" s="15" t="n">
        <v>0.3092</v>
      </c>
      <c r="M103" s="11" t="s">
        <v>188</v>
      </c>
      <c r="N103" s="0" t="str">
        <f aca="false">VLOOKUP(A103,C$3:K$363,2,FALSE())</f>
        <v>DE</v>
      </c>
      <c r="O103" s="0" t="n">
        <f aca="false">VLOOKUP(A103,C$3:K$363,3,FALSE())</f>
        <v>4</v>
      </c>
      <c r="P103" s="0" t="n">
        <f aca="false">VLOOKUP(A103,C$3:K$363,4,FALSE())</f>
        <v>0</v>
      </c>
      <c r="Q103" s="0" t="n">
        <f aca="false">VLOOKUP(A103,C$3:K$363,6,FALSE())</f>
        <v>105</v>
      </c>
      <c r="R103" s="0" t="n">
        <f aca="false">VLOOKUP(A103,C$3:K$363,8,FALSE())</f>
        <v>18</v>
      </c>
      <c r="AF103" s="11" t="s">
        <v>612</v>
      </c>
    </row>
    <row r="104" customFormat="false" ht="15" hidden="false" customHeight="false" outlineLevel="0" collapsed="false">
      <c r="A104" s="0" t="s">
        <v>189</v>
      </c>
      <c r="B104" s="0" t="s">
        <v>13</v>
      </c>
      <c r="C104" s="0" t="s">
        <v>593</v>
      </c>
      <c r="D104" s="0" t="s">
        <v>33</v>
      </c>
      <c r="E104" s="0" t="n">
        <v>4</v>
      </c>
      <c r="F104" s="0" t="n">
        <v>35</v>
      </c>
      <c r="G104" s="15" t="n">
        <v>0.0326</v>
      </c>
      <c r="H104" s="0" t="n">
        <v>0</v>
      </c>
      <c r="I104" s="15" t="n">
        <v>0</v>
      </c>
      <c r="J104" s="0" t="n">
        <v>18</v>
      </c>
      <c r="K104" s="15" t="n">
        <v>0.039</v>
      </c>
      <c r="M104" s="11" t="s">
        <v>189</v>
      </c>
      <c r="N104" s="0" t="str">
        <f aca="false">VLOOKUP(A104,C$3:K$363,2,FALSE())</f>
        <v>TE</v>
      </c>
      <c r="O104" s="0" t="n">
        <f aca="false">VLOOKUP(A104,C$3:K$363,3,FALSE())</f>
        <v>14</v>
      </c>
      <c r="P104" s="0" t="n">
        <f aca="false">VLOOKUP(A104,C$3:K$363,4,FALSE())</f>
        <v>613</v>
      </c>
      <c r="Q104" s="0" t="n">
        <f aca="false">VLOOKUP(A104,C$3:K$363,6,FALSE())</f>
        <v>0</v>
      </c>
      <c r="R104" s="0" t="n">
        <f aca="false">VLOOKUP(A104,C$3:K$363,8,FALSE())</f>
        <v>9</v>
      </c>
      <c r="AF104" s="11" t="s">
        <v>612</v>
      </c>
    </row>
    <row r="105" customFormat="false" ht="15" hidden="false" customHeight="false" outlineLevel="0" collapsed="false">
      <c r="A105" s="0" t="s">
        <v>190</v>
      </c>
      <c r="B105" s="0" t="s">
        <v>22</v>
      </c>
      <c r="C105" s="0" t="s">
        <v>593</v>
      </c>
      <c r="D105" s="0" t="s">
        <v>33</v>
      </c>
      <c r="E105" s="0" t="n">
        <v>6</v>
      </c>
      <c r="F105" s="0" t="n">
        <v>60</v>
      </c>
      <c r="G105" s="15" t="n">
        <v>0.0546</v>
      </c>
      <c r="H105" s="0" t="n">
        <v>0</v>
      </c>
      <c r="I105" s="15" t="n">
        <v>0</v>
      </c>
      <c r="J105" s="0" t="n">
        <v>60</v>
      </c>
      <c r="K105" s="15" t="n">
        <v>0.1245</v>
      </c>
      <c r="M105" s="11" t="s">
        <v>190</v>
      </c>
      <c r="N105" s="0" t="str">
        <f aca="false">VLOOKUP(A105,C$3:K$363,2,FALSE())</f>
        <v>DT</v>
      </c>
      <c r="O105" s="0" t="n">
        <f aca="false">VLOOKUP(A105,C$3:K$363,3,FALSE())</f>
        <v>13</v>
      </c>
      <c r="P105" s="0" t="n">
        <f aca="false">VLOOKUP(A105,C$3:K$363,4,FALSE())</f>
        <v>0</v>
      </c>
      <c r="Q105" s="0" t="n">
        <f aca="false">VLOOKUP(A105,C$3:K$363,6,FALSE())</f>
        <v>275</v>
      </c>
      <c r="R105" s="0" t="n">
        <f aca="false">VLOOKUP(A105,C$3:K$363,8,FALSE())</f>
        <v>36</v>
      </c>
      <c r="AF105" s="11" t="s">
        <v>613</v>
      </c>
    </row>
    <row r="106" customFormat="false" ht="15" hidden="false" customHeight="false" outlineLevel="0" collapsed="false">
      <c r="A106" s="0" t="s">
        <v>191</v>
      </c>
      <c r="B106" s="0" t="s">
        <v>138</v>
      </c>
      <c r="C106" s="0" t="s">
        <v>149</v>
      </c>
      <c r="D106" s="0" t="s">
        <v>508</v>
      </c>
      <c r="E106" s="0" t="n">
        <v>12</v>
      </c>
      <c r="F106" s="0" t="n">
        <v>0</v>
      </c>
      <c r="G106" s="15" t="n">
        <v>0</v>
      </c>
      <c r="H106" s="0" t="n">
        <v>105</v>
      </c>
      <c r="I106" s="15" t="n">
        <v>0.0947</v>
      </c>
      <c r="J106" s="0" t="n">
        <v>13</v>
      </c>
      <c r="K106" s="15" t="n">
        <v>0.0291</v>
      </c>
      <c r="M106" s="17" t="s">
        <v>191</v>
      </c>
      <c r="N106" s="12" t="str">
        <f aca="false">VLOOKUP(A106,C$3:K$363,2,FALSE())</f>
        <v>C</v>
      </c>
      <c r="O106" s="12" t="n">
        <v>4</v>
      </c>
      <c r="P106" s="12" t="n">
        <f aca="false">VLOOKUP(A106,C$3:K$363,4,FALSE())</f>
        <v>0</v>
      </c>
      <c r="Q106" s="12" t="n">
        <f aca="false">VLOOKUP(A106,C$3:K$363,6,FALSE())</f>
        <v>0</v>
      </c>
      <c r="R106" s="12" t="n">
        <v>15</v>
      </c>
      <c r="S106" s="13" t="s">
        <v>138</v>
      </c>
      <c r="T106" s="13" t="n">
        <v>1</v>
      </c>
      <c r="U106" s="13" t="n">
        <v>0</v>
      </c>
      <c r="V106" s="16" t="n">
        <v>0</v>
      </c>
      <c r="W106" s="13" t="n">
        <v>0</v>
      </c>
      <c r="X106" s="16" t="n">
        <v>0</v>
      </c>
      <c r="Y106" s="13" t="n">
        <v>5</v>
      </c>
      <c r="Z106" s="16" t="n">
        <v>0.0109</v>
      </c>
      <c r="AF106" s="11" t="s">
        <v>613</v>
      </c>
    </row>
    <row r="107" customFormat="false" ht="15" hidden="false" customHeight="false" outlineLevel="0" collapsed="false">
      <c r="A107" s="0" t="s">
        <v>192</v>
      </c>
      <c r="B107" s="0" t="s">
        <v>91</v>
      </c>
      <c r="C107" s="0" t="s">
        <v>150</v>
      </c>
      <c r="D107" s="0" t="s">
        <v>102</v>
      </c>
      <c r="E107" s="0" t="n">
        <v>16</v>
      </c>
      <c r="F107" s="0" t="n">
        <v>0</v>
      </c>
      <c r="G107" s="15" t="n">
        <v>0</v>
      </c>
      <c r="H107" s="0" t="n">
        <v>227</v>
      </c>
      <c r="I107" s="15" t="n">
        <v>0.209</v>
      </c>
      <c r="J107" s="0" t="n">
        <v>363</v>
      </c>
      <c r="K107" s="15" t="n">
        <v>0.8139</v>
      </c>
      <c r="M107" s="11" t="s">
        <v>192</v>
      </c>
      <c r="N107" s="0" t="str">
        <f aca="false">VLOOKUP(A107,C$3:K$363,2,FALSE())</f>
        <v>G</v>
      </c>
      <c r="O107" s="0" t="n">
        <f aca="false">VLOOKUP(A107,C$3:K$363,3,FALSE())</f>
        <v>16</v>
      </c>
      <c r="P107" s="0" t="n">
        <f aca="false">VLOOKUP(A107,C$3:K$363,4,FALSE())</f>
        <v>1053</v>
      </c>
      <c r="Q107" s="0" t="n">
        <f aca="false">VLOOKUP(A107,C$3:K$363,6,FALSE())</f>
        <v>0</v>
      </c>
      <c r="R107" s="0" t="n">
        <f aca="false">VLOOKUP(A107,C$3:K$363,8,FALSE())</f>
        <v>65</v>
      </c>
      <c r="AF107" s="11" t="s">
        <v>614</v>
      </c>
    </row>
    <row r="108" customFormat="false" ht="15" hidden="false" customHeight="false" outlineLevel="0" collapsed="false">
      <c r="A108" s="0" t="s">
        <v>194</v>
      </c>
      <c r="B108" s="0" t="s">
        <v>33</v>
      </c>
      <c r="C108" s="0" t="s">
        <v>151</v>
      </c>
      <c r="D108" s="0" t="s">
        <v>22</v>
      </c>
      <c r="E108" s="0" t="n">
        <v>16</v>
      </c>
      <c r="F108" s="0" t="n">
        <v>0</v>
      </c>
      <c r="G108" s="15" t="n">
        <v>0</v>
      </c>
      <c r="H108" s="0" t="n">
        <v>671</v>
      </c>
      <c r="I108" s="15" t="n">
        <v>0.6366</v>
      </c>
      <c r="J108" s="0" t="n">
        <v>93</v>
      </c>
      <c r="K108" s="15" t="n">
        <v>0.2076</v>
      </c>
      <c r="M108" s="11" t="s">
        <v>194</v>
      </c>
      <c r="AF108" s="11" t="s">
        <v>614</v>
      </c>
    </row>
    <row r="109" customFormat="false" ht="15" hidden="false" customHeight="false" outlineLevel="0" collapsed="false">
      <c r="A109" s="0" t="s">
        <v>195</v>
      </c>
      <c r="B109" s="0" t="s">
        <v>19</v>
      </c>
      <c r="C109" s="0" t="s">
        <v>152</v>
      </c>
      <c r="D109" s="0" t="s">
        <v>40</v>
      </c>
      <c r="E109" s="0" t="n">
        <v>10</v>
      </c>
      <c r="F109" s="0" t="n">
        <v>0</v>
      </c>
      <c r="G109" s="15" t="n">
        <v>0</v>
      </c>
      <c r="H109" s="0" t="n">
        <v>187</v>
      </c>
      <c r="I109" s="15" t="n">
        <v>0.1724</v>
      </c>
      <c r="J109" s="0" t="n">
        <v>148</v>
      </c>
      <c r="K109" s="15" t="n">
        <v>0.3341</v>
      </c>
      <c r="M109" s="11" t="s">
        <v>195</v>
      </c>
      <c r="AF109" s="11" t="s">
        <v>615</v>
      </c>
    </row>
    <row r="110" customFormat="false" ht="15" hidden="false" customHeight="false" outlineLevel="0" collapsed="false">
      <c r="A110" s="0" t="s">
        <v>196</v>
      </c>
      <c r="B110" s="0" t="s">
        <v>56</v>
      </c>
      <c r="C110" s="0" t="s">
        <v>153</v>
      </c>
      <c r="D110" s="0" t="s">
        <v>30</v>
      </c>
      <c r="E110" s="0" t="n">
        <v>13</v>
      </c>
      <c r="F110" s="0" t="n">
        <v>762</v>
      </c>
      <c r="G110" s="15" t="n">
        <v>0.6643</v>
      </c>
      <c r="H110" s="0" t="n">
        <v>0</v>
      </c>
      <c r="I110" s="15" t="n">
        <v>0</v>
      </c>
      <c r="J110" s="0" t="n">
        <v>1</v>
      </c>
      <c r="K110" s="15" t="n">
        <v>0.0022</v>
      </c>
      <c r="M110" s="11" t="s">
        <v>196</v>
      </c>
      <c r="N110" s="0" t="str">
        <f aca="false">VLOOKUP(A110,C$3:K$363,2,FALSE())</f>
        <v>T</v>
      </c>
      <c r="O110" s="0" t="n">
        <f aca="false">VLOOKUP(A110,C$3:K$363,3,FALSE())</f>
        <v>16</v>
      </c>
      <c r="P110" s="0" t="n">
        <f aca="false">VLOOKUP(A110,C$3:K$363,4,FALSE())</f>
        <v>959</v>
      </c>
      <c r="Q110" s="0" t="n">
        <f aca="false">VLOOKUP(A110,C$3:K$363,6,FALSE())</f>
        <v>0</v>
      </c>
      <c r="R110" s="0" t="n">
        <f aca="false">VLOOKUP(A110,C$3:K$363,8,FALSE())</f>
        <v>45</v>
      </c>
      <c r="AF110" s="11" t="s">
        <v>615</v>
      </c>
    </row>
    <row r="111" customFormat="false" ht="15" hidden="false" customHeight="false" outlineLevel="0" collapsed="false">
      <c r="A111" s="0" t="s">
        <v>197</v>
      </c>
      <c r="B111" s="0" t="s">
        <v>102</v>
      </c>
      <c r="C111" s="0" t="s">
        <v>594</v>
      </c>
      <c r="D111" s="0" t="s">
        <v>40</v>
      </c>
      <c r="E111" s="0" t="n">
        <v>14</v>
      </c>
      <c r="F111" s="0" t="n">
        <v>0</v>
      </c>
      <c r="G111" s="15" t="n">
        <v>0</v>
      </c>
      <c r="H111" s="0" t="n">
        <v>871</v>
      </c>
      <c r="I111" s="15" t="n">
        <v>0.7567</v>
      </c>
      <c r="J111" s="0" t="n">
        <v>16</v>
      </c>
      <c r="K111" s="15" t="n">
        <v>0.0333</v>
      </c>
      <c r="M111" s="11" t="s">
        <v>197</v>
      </c>
      <c r="AF111" s="11" t="s">
        <v>616</v>
      </c>
    </row>
    <row r="112" customFormat="false" ht="15" hidden="false" customHeight="false" outlineLevel="0" collapsed="false">
      <c r="A112" s="0" t="s">
        <v>198</v>
      </c>
      <c r="B112" s="0" t="s">
        <v>33</v>
      </c>
      <c r="C112" s="0" t="s">
        <v>594</v>
      </c>
      <c r="D112" s="0" t="s">
        <v>40</v>
      </c>
      <c r="E112" s="0" t="n">
        <v>2</v>
      </c>
      <c r="F112" s="0" t="n">
        <v>0</v>
      </c>
      <c r="G112" s="15" t="n">
        <v>0</v>
      </c>
      <c r="H112" s="0" t="n">
        <v>8</v>
      </c>
      <c r="I112" s="15" t="n">
        <v>0.0076</v>
      </c>
      <c r="J112" s="0" t="n">
        <v>32</v>
      </c>
      <c r="K112" s="15" t="n">
        <v>0.0703</v>
      </c>
      <c r="M112" s="11" t="s">
        <v>198</v>
      </c>
      <c r="AF112" s="11" t="s">
        <v>616</v>
      </c>
    </row>
    <row r="113" customFormat="false" ht="15" hidden="false" customHeight="false" outlineLevel="0" collapsed="false">
      <c r="A113" s="0" t="s">
        <v>199</v>
      </c>
      <c r="B113" s="0" t="s">
        <v>25</v>
      </c>
      <c r="C113" s="0" t="s">
        <v>595</v>
      </c>
      <c r="D113" s="0" t="s">
        <v>33</v>
      </c>
      <c r="E113" s="0" t="n">
        <v>16</v>
      </c>
      <c r="F113" s="0" t="n">
        <v>413</v>
      </c>
      <c r="G113" s="15" t="n">
        <v>0.3744</v>
      </c>
      <c r="H113" s="0" t="n">
        <v>0</v>
      </c>
      <c r="I113" s="15" t="n">
        <v>0</v>
      </c>
      <c r="J113" s="0" t="n">
        <v>114</v>
      </c>
      <c r="K113" s="15" t="n">
        <v>0.2457</v>
      </c>
      <c r="M113" s="11" t="s">
        <v>199</v>
      </c>
      <c r="N113" s="0" t="str">
        <f aca="false">VLOOKUP(A113,C$3:K$363,2,FALSE())</f>
        <v>DE</v>
      </c>
      <c r="O113" s="0" t="n">
        <f aca="false">VLOOKUP(A113,C$3:K$363,3,FALSE())</f>
        <v>12</v>
      </c>
      <c r="P113" s="0" t="n">
        <f aca="false">VLOOKUP(A113,C$3:K$363,4,FALSE())</f>
        <v>0</v>
      </c>
      <c r="Q113" s="0" t="n">
        <f aca="false">VLOOKUP(A113,C$3:K$363,6,FALSE())</f>
        <v>386</v>
      </c>
      <c r="R113" s="0" t="n">
        <f aca="false">VLOOKUP(A113,C$3:K$363,8,FALSE())</f>
        <v>68</v>
      </c>
      <c r="AF113" s="11" t="s">
        <v>617</v>
      </c>
    </row>
    <row r="114" customFormat="false" ht="15" hidden="false" customHeight="false" outlineLevel="0" collapsed="false">
      <c r="A114" s="0" t="s">
        <v>201</v>
      </c>
      <c r="B114" s="0" t="s">
        <v>22</v>
      </c>
      <c r="C114" s="0" t="s">
        <v>595</v>
      </c>
      <c r="D114" s="0" t="s">
        <v>13</v>
      </c>
      <c r="E114" s="0" t="n">
        <v>16</v>
      </c>
      <c r="F114" s="0" t="n">
        <v>221</v>
      </c>
      <c r="G114" s="15" t="n">
        <v>0.1892</v>
      </c>
      <c r="H114" s="0" t="n">
        <v>0</v>
      </c>
      <c r="I114" s="15" t="n">
        <v>0</v>
      </c>
      <c r="J114" s="0" t="n">
        <v>113</v>
      </c>
      <c r="K114" s="15" t="n">
        <v>0.2494</v>
      </c>
      <c r="M114" s="11" t="s">
        <v>201</v>
      </c>
      <c r="N114" s="0" t="str">
        <f aca="false">VLOOKUP(A114,C$3:K$363,2,FALSE())</f>
        <v>LB</v>
      </c>
      <c r="O114" s="0" t="n">
        <f aca="false">VLOOKUP(A114,C$3:K$363,3,FALSE())</f>
        <v>11</v>
      </c>
      <c r="P114" s="0" t="n">
        <f aca="false">VLOOKUP(A114,C$3:K$363,4,FALSE())</f>
        <v>0</v>
      </c>
      <c r="Q114" s="0" t="n">
        <f aca="false">VLOOKUP(A114,C$3:K$363,6,FALSE())</f>
        <v>146</v>
      </c>
      <c r="R114" s="0" t="n">
        <f aca="false">VLOOKUP(A114,C$3:K$363,8,FALSE())</f>
        <v>12</v>
      </c>
      <c r="AF114" s="11" t="s">
        <v>617</v>
      </c>
    </row>
    <row r="115" customFormat="false" ht="15" hidden="false" customHeight="false" outlineLevel="0" collapsed="false">
      <c r="A115" s="0" t="s">
        <v>203</v>
      </c>
      <c r="B115" s="0" t="s">
        <v>30</v>
      </c>
      <c r="C115" s="0" t="s">
        <v>596</v>
      </c>
      <c r="D115" s="0" t="s">
        <v>19</v>
      </c>
      <c r="E115" s="0" t="n">
        <v>1</v>
      </c>
      <c r="F115" s="0" t="n">
        <v>0</v>
      </c>
      <c r="G115" s="15" t="n">
        <v>0</v>
      </c>
      <c r="H115" s="0" t="n">
        <v>0</v>
      </c>
      <c r="I115" s="15" t="n">
        <v>0</v>
      </c>
      <c r="J115" s="0" t="n">
        <v>5</v>
      </c>
      <c r="K115" s="15" t="n">
        <v>0.0112</v>
      </c>
      <c r="M115" s="11" t="s">
        <v>203</v>
      </c>
      <c r="AF115" s="11" t="s">
        <v>617</v>
      </c>
    </row>
    <row r="116" customFormat="false" ht="15" hidden="false" customHeight="false" outlineLevel="0" collapsed="false">
      <c r="A116" s="0" t="s">
        <v>204</v>
      </c>
      <c r="B116" s="0" t="s">
        <v>33</v>
      </c>
      <c r="C116" s="0" t="s">
        <v>596</v>
      </c>
      <c r="D116" s="0" t="s">
        <v>19</v>
      </c>
      <c r="E116" s="0" t="n">
        <v>4</v>
      </c>
      <c r="F116" s="0" t="n">
        <v>0</v>
      </c>
      <c r="G116" s="15" t="n">
        <v>0</v>
      </c>
      <c r="H116" s="0" t="n">
        <v>51</v>
      </c>
      <c r="I116" s="15" t="n">
        <v>0.0512</v>
      </c>
      <c r="J116" s="0" t="n">
        <v>11</v>
      </c>
      <c r="K116" s="15" t="n">
        <v>0.0247</v>
      </c>
      <c r="M116" s="11" t="s">
        <v>204</v>
      </c>
      <c r="N116" s="0" t="str">
        <f aca="false">VLOOKUP(A116,C$3:K$363,2,FALSE())</f>
        <v>RB</v>
      </c>
      <c r="O116" s="0" t="n">
        <f aca="false">VLOOKUP(A116,C$3:K$363,3,FALSE())</f>
        <v>16</v>
      </c>
      <c r="P116" s="0" t="n">
        <f aca="false">VLOOKUP(A116,C$3:K$363,4,FALSE())</f>
        <v>474</v>
      </c>
      <c r="Q116" s="0" t="n">
        <f aca="false">VLOOKUP(A116,C$3:K$363,6,FALSE())</f>
        <v>0</v>
      </c>
      <c r="R116" s="0" t="n">
        <f aca="false">VLOOKUP(A116,C$3:K$363,8,FALSE())</f>
        <v>12</v>
      </c>
      <c r="AF116" s="11" t="s">
        <v>551</v>
      </c>
    </row>
    <row r="117" customFormat="false" ht="15" hidden="false" customHeight="false" outlineLevel="0" collapsed="false">
      <c r="A117" s="0" t="s">
        <v>206</v>
      </c>
      <c r="B117" s="0" t="s">
        <v>27</v>
      </c>
      <c r="C117" s="0" t="s">
        <v>159</v>
      </c>
      <c r="D117" s="0" t="s">
        <v>19</v>
      </c>
      <c r="E117" s="0" t="n">
        <v>4</v>
      </c>
      <c r="F117" s="0" t="n">
        <v>0</v>
      </c>
      <c r="G117" s="15" t="n">
        <v>0</v>
      </c>
      <c r="H117" s="0" t="n">
        <v>73</v>
      </c>
      <c r="I117" s="15" t="n">
        <v>0.0634</v>
      </c>
      <c r="J117" s="0" t="n">
        <v>18</v>
      </c>
      <c r="K117" s="15" t="n">
        <v>0.0392</v>
      </c>
      <c r="M117" s="11" t="s">
        <v>206</v>
      </c>
      <c r="AF117" s="11" t="s">
        <v>551</v>
      </c>
    </row>
    <row r="118" customFormat="false" ht="15" hidden="false" customHeight="false" outlineLevel="0" collapsed="false">
      <c r="A118" s="0" t="s">
        <v>207</v>
      </c>
      <c r="B118" s="0" t="s">
        <v>208</v>
      </c>
      <c r="C118" s="0" t="s">
        <v>162</v>
      </c>
      <c r="D118" s="0" t="s">
        <v>497</v>
      </c>
      <c r="E118" s="0" t="n">
        <v>14</v>
      </c>
      <c r="F118" s="0" t="n">
        <v>0</v>
      </c>
      <c r="G118" s="15" t="n">
        <v>0</v>
      </c>
      <c r="H118" s="0" t="n">
        <v>479</v>
      </c>
      <c r="I118" s="15" t="n">
        <v>0.4411</v>
      </c>
      <c r="J118" s="0" t="n">
        <v>0</v>
      </c>
      <c r="K118" s="15" t="n">
        <v>0</v>
      </c>
      <c r="M118" s="11" t="s">
        <v>207</v>
      </c>
      <c r="AF118" s="11" t="s">
        <v>618</v>
      </c>
    </row>
    <row r="119" customFormat="false" ht="15" hidden="false" customHeight="false" outlineLevel="0" collapsed="false">
      <c r="A119" s="0" t="s">
        <v>209</v>
      </c>
      <c r="B119" s="0" t="s">
        <v>40</v>
      </c>
      <c r="C119" s="0" t="s">
        <v>164</v>
      </c>
      <c r="D119" s="0" t="s">
        <v>22</v>
      </c>
      <c r="E119" s="0" t="n">
        <v>16</v>
      </c>
      <c r="F119" s="0" t="n">
        <v>0</v>
      </c>
      <c r="G119" s="15" t="n">
        <v>0</v>
      </c>
      <c r="H119" s="0" t="n">
        <v>698</v>
      </c>
      <c r="I119" s="15" t="n">
        <v>0.661</v>
      </c>
      <c r="J119" s="0" t="n">
        <v>87</v>
      </c>
      <c r="K119" s="15" t="n">
        <v>0.1986</v>
      </c>
      <c r="M119" s="11" t="s">
        <v>209</v>
      </c>
      <c r="AF119" s="11" t="s">
        <v>618</v>
      </c>
    </row>
    <row r="120" customFormat="false" ht="15" hidden="false" customHeight="false" outlineLevel="0" collapsed="false">
      <c r="A120" s="0" t="s">
        <v>210</v>
      </c>
      <c r="B120" s="0" t="s">
        <v>13</v>
      </c>
      <c r="C120" s="0" t="s">
        <v>165</v>
      </c>
      <c r="D120" s="0" t="s">
        <v>40</v>
      </c>
      <c r="E120" s="0" t="n">
        <v>14</v>
      </c>
      <c r="F120" s="0" t="n">
        <v>0</v>
      </c>
      <c r="G120" s="15" t="n">
        <v>0</v>
      </c>
      <c r="H120" s="0" t="n">
        <v>72</v>
      </c>
      <c r="I120" s="15" t="n">
        <v>0.0688</v>
      </c>
      <c r="J120" s="0" t="n">
        <v>199</v>
      </c>
      <c r="K120" s="15" t="n">
        <v>0.4403</v>
      </c>
      <c r="M120" s="11" t="s">
        <v>210</v>
      </c>
      <c r="AF120" s="11" t="s">
        <v>619</v>
      </c>
    </row>
    <row r="121" customFormat="false" ht="15" hidden="false" customHeight="false" outlineLevel="0" collapsed="false">
      <c r="A121" s="0" t="s">
        <v>212</v>
      </c>
      <c r="B121" s="0" t="s">
        <v>56</v>
      </c>
      <c r="C121" s="0" t="s">
        <v>166</v>
      </c>
      <c r="D121" s="0" t="s">
        <v>27</v>
      </c>
      <c r="E121" s="0" t="n">
        <v>16</v>
      </c>
      <c r="F121" s="0" t="n">
        <v>0</v>
      </c>
      <c r="G121" s="15" t="n">
        <v>0</v>
      </c>
      <c r="H121" s="0" t="n">
        <v>994</v>
      </c>
      <c r="I121" s="15" t="n">
        <v>0.9503</v>
      </c>
      <c r="J121" s="0" t="n">
        <v>81</v>
      </c>
      <c r="K121" s="15" t="n">
        <v>0.1746</v>
      </c>
      <c r="M121" s="11" t="s">
        <v>212</v>
      </c>
      <c r="N121" s="0" t="str">
        <f aca="false">VLOOKUP(A121,C$3:K$363,2,FALSE())</f>
        <v>T,G</v>
      </c>
      <c r="O121" s="0" t="n">
        <f aca="false">VLOOKUP(A121,C$3:K$363,3,FALSE())</f>
        <v>16</v>
      </c>
      <c r="P121" s="0" t="n">
        <f aca="false">VLOOKUP(A121,C$3:K$363,4,FALSE())</f>
        <v>1098</v>
      </c>
      <c r="Q121" s="0" t="n">
        <f aca="false">VLOOKUP(A121,C$3:K$363,6,FALSE())</f>
        <v>0</v>
      </c>
      <c r="R121" s="0" t="n">
        <f aca="false">VLOOKUP(A121,C$3:K$363,8,FALSE())</f>
        <v>64</v>
      </c>
      <c r="AF121" s="11" t="s">
        <v>619</v>
      </c>
    </row>
    <row r="122" customFormat="false" ht="15" hidden="false" customHeight="false" outlineLevel="0" collapsed="false">
      <c r="A122" s="0" t="s">
        <v>213</v>
      </c>
      <c r="B122" s="0" t="s">
        <v>22</v>
      </c>
      <c r="C122" s="0" t="s">
        <v>168</v>
      </c>
      <c r="D122" s="0" t="s">
        <v>16</v>
      </c>
      <c r="E122" s="0" t="n">
        <v>16</v>
      </c>
      <c r="F122" s="0" t="n">
        <v>1012</v>
      </c>
      <c r="G122" s="15" t="n">
        <v>0.9611</v>
      </c>
      <c r="H122" s="0" t="n">
        <v>0</v>
      </c>
      <c r="I122" s="15" t="n">
        <v>0</v>
      </c>
      <c r="J122" s="0" t="n">
        <v>0</v>
      </c>
      <c r="K122" s="15" t="n">
        <v>0</v>
      </c>
      <c r="M122" s="11" t="s">
        <v>213</v>
      </c>
      <c r="N122" s="0" t="str">
        <f aca="false">VLOOKUP(A122,C$3:K$363,2,FALSE())</f>
        <v>LB</v>
      </c>
      <c r="O122" s="0" t="n">
        <f aca="false">VLOOKUP(A122,C$3:K$363,3,FALSE())</f>
        <v>6</v>
      </c>
      <c r="P122" s="0" t="n">
        <f aca="false">VLOOKUP(A122,C$3:K$363,4,FALSE())</f>
        <v>0</v>
      </c>
      <c r="Q122" s="0" t="n">
        <f aca="false">VLOOKUP(A122,C$3:K$363,6,FALSE())</f>
        <v>25</v>
      </c>
      <c r="R122" s="0" t="n">
        <f aca="false">VLOOKUP(A122,C$3:K$363,8,FALSE())</f>
        <v>85</v>
      </c>
      <c r="AF122" s="11" t="s">
        <v>620</v>
      </c>
    </row>
    <row r="123" customFormat="false" ht="15" hidden="false" customHeight="false" outlineLevel="0" collapsed="false">
      <c r="A123" s="0" t="s">
        <v>215</v>
      </c>
      <c r="B123" s="0" t="s">
        <v>22</v>
      </c>
      <c r="C123" s="0" t="s">
        <v>169</v>
      </c>
      <c r="D123" s="0" t="s">
        <v>30</v>
      </c>
      <c r="E123" s="0" t="n">
        <v>14</v>
      </c>
      <c r="F123" s="0" t="n">
        <v>276</v>
      </c>
      <c r="G123" s="15" t="n">
        <v>0.2682</v>
      </c>
      <c r="H123" s="0" t="n">
        <v>0</v>
      </c>
      <c r="I123" s="15" t="n">
        <v>0</v>
      </c>
      <c r="J123" s="0" t="n">
        <v>28</v>
      </c>
      <c r="K123" s="15" t="n">
        <v>0.0639</v>
      </c>
      <c r="M123" s="11" t="s">
        <v>215</v>
      </c>
      <c r="N123" s="0" t="str">
        <f aca="false">VLOOKUP(A123,C$3:K$363,2,FALSE())</f>
        <v>LB</v>
      </c>
      <c r="O123" s="0" t="n">
        <f aca="false">VLOOKUP(A123,C$3:K$363,3,FALSE())</f>
        <v>13</v>
      </c>
      <c r="P123" s="0" t="n">
        <f aca="false">VLOOKUP(A123,C$3:K$363,4,FALSE())</f>
        <v>0</v>
      </c>
      <c r="Q123" s="0" t="n">
        <f aca="false">VLOOKUP(A123,C$3:K$363,6,FALSE())</f>
        <v>562</v>
      </c>
      <c r="R123" s="0" t="n">
        <f aca="false">VLOOKUP(A123,C$3:K$363,8,FALSE())</f>
        <v>22</v>
      </c>
      <c r="AF123" s="11" t="s">
        <v>620</v>
      </c>
    </row>
    <row r="124" customFormat="false" ht="15" hidden="false" customHeight="false" outlineLevel="0" collapsed="false">
      <c r="A124" s="0" t="s">
        <v>216</v>
      </c>
      <c r="B124" s="0" t="s">
        <v>56</v>
      </c>
      <c r="C124" s="0" t="s">
        <v>170</v>
      </c>
      <c r="D124" s="0" t="s">
        <v>497</v>
      </c>
      <c r="E124" s="0" t="n">
        <v>9</v>
      </c>
      <c r="F124" s="0" t="n">
        <v>0</v>
      </c>
      <c r="G124" s="15" t="n">
        <v>0</v>
      </c>
      <c r="H124" s="0" t="n">
        <v>484</v>
      </c>
      <c r="I124" s="15" t="n">
        <v>0.419</v>
      </c>
      <c r="J124" s="0" t="n">
        <v>60</v>
      </c>
      <c r="K124" s="15" t="n">
        <v>0.1205</v>
      </c>
      <c r="M124" s="11" t="s">
        <v>216</v>
      </c>
      <c r="N124" s="0" t="str">
        <f aca="false">VLOOKUP(A124,C$3:K$363,2,FALSE())</f>
        <v>T</v>
      </c>
      <c r="O124" s="0" t="n">
        <f aca="false">VLOOKUP(A124,C$3:K$363,3,FALSE())</f>
        <v>16</v>
      </c>
      <c r="P124" s="0" t="n">
        <f aca="false">VLOOKUP(A124,C$3:K$363,4,FALSE())</f>
        <v>1126</v>
      </c>
      <c r="Q124" s="0" t="n">
        <f aca="false">VLOOKUP(A124,C$3:K$363,6,FALSE())</f>
        <v>0</v>
      </c>
      <c r="R124" s="0" t="n">
        <f aca="false">VLOOKUP(A124,C$3:K$363,8,FALSE())</f>
        <v>66</v>
      </c>
      <c r="AF124" s="11" t="s">
        <v>621</v>
      </c>
    </row>
    <row r="125" customFormat="false" ht="15" hidden="false" customHeight="false" outlineLevel="0" collapsed="false">
      <c r="A125" s="0" t="s">
        <v>218</v>
      </c>
      <c r="B125" s="0" t="s">
        <v>13</v>
      </c>
      <c r="C125" s="0" t="s">
        <v>172</v>
      </c>
      <c r="D125" s="0" t="s">
        <v>33</v>
      </c>
      <c r="E125" s="0" t="n">
        <v>15</v>
      </c>
      <c r="F125" s="0" t="n">
        <v>767</v>
      </c>
      <c r="G125" s="15" t="n">
        <v>0.6734</v>
      </c>
      <c r="H125" s="0" t="n">
        <v>0</v>
      </c>
      <c r="I125" s="15" t="n">
        <v>0</v>
      </c>
      <c r="J125" s="0" t="n">
        <v>0</v>
      </c>
      <c r="K125" s="15" t="n">
        <v>0</v>
      </c>
      <c r="M125" s="11" t="s">
        <v>218</v>
      </c>
      <c r="AF125" s="11" t="s">
        <v>621</v>
      </c>
    </row>
    <row r="126" customFormat="false" ht="15" hidden="false" customHeight="false" outlineLevel="0" collapsed="false">
      <c r="A126" s="0" t="s">
        <v>219</v>
      </c>
      <c r="B126" s="0" t="s">
        <v>30</v>
      </c>
      <c r="C126" s="0" t="s">
        <v>597</v>
      </c>
      <c r="D126" s="0" t="s">
        <v>526</v>
      </c>
      <c r="E126" s="0" t="n">
        <v>1</v>
      </c>
      <c r="F126" s="0" t="n">
        <v>0</v>
      </c>
      <c r="G126" s="15" t="n">
        <v>0</v>
      </c>
      <c r="H126" s="0" t="n">
        <v>0</v>
      </c>
      <c r="I126" s="15" t="n">
        <v>0</v>
      </c>
      <c r="J126" s="0" t="n">
        <v>36</v>
      </c>
      <c r="K126" s="15" t="n">
        <v>0.0747</v>
      </c>
      <c r="M126" s="11" t="s">
        <v>219</v>
      </c>
      <c r="AF126" s="11" t="s">
        <v>622</v>
      </c>
    </row>
    <row r="127" customFormat="false" ht="15" hidden="false" customHeight="false" outlineLevel="0" collapsed="false">
      <c r="A127" s="0" t="s">
        <v>220</v>
      </c>
      <c r="B127" s="0" t="s">
        <v>22</v>
      </c>
      <c r="C127" s="0" t="s">
        <v>597</v>
      </c>
      <c r="D127" s="0" t="s">
        <v>526</v>
      </c>
      <c r="E127" s="0" t="n">
        <v>1</v>
      </c>
      <c r="F127" s="0" t="n">
        <v>0</v>
      </c>
      <c r="G127" s="15" t="n">
        <v>0</v>
      </c>
      <c r="H127" s="0" t="n">
        <v>0</v>
      </c>
      <c r="I127" s="15" t="n">
        <v>0</v>
      </c>
      <c r="J127" s="0" t="n">
        <v>9</v>
      </c>
      <c r="K127" s="15" t="n">
        <v>0.0183</v>
      </c>
      <c r="M127" s="11" t="s">
        <v>220</v>
      </c>
      <c r="AF127" s="11" t="s">
        <v>622</v>
      </c>
    </row>
    <row r="128" customFormat="false" ht="15" hidden="false" customHeight="false" outlineLevel="0" collapsed="false">
      <c r="A128" s="0" t="s">
        <v>221</v>
      </c>
      <c r="B128" s="0" t="s">
        <v>65</v>
      </c>
      <c r="C128" s="0" t="s">
        <v>597</v>
      </c>
      <c r="D128" s="0" t="s">
        <v>623</v>
      </c>
      <c r="E128" s="0" t="n">
        <v>1</v>
      </c>
      <c r="F128" s="0" t="n">
        <v>0</v>
      </c>
      <c r="G128" s="15" t="n">
        <v>0</v>
      </c>
      <c r="H128" s="0" t="n">
        <v>0</v>
      </c>
      <c r="I128" s="15" t="n">
        <v>0</v>
      </c>
      <c r="J128" s="0" t="n">
        <v>11</v>
      </c>
      <c r="K128" s="15" t="n">
        <v>0.0229</v>
      </c>
      <c r="M128" s="11" t="s">
        <v>221</v>
      </c>
      <c r="N128" s="0" t="str">
        <f aca="false">VLOOKUP(A128,C$3:K$363,2,FALSE())</f>
        <v>LB</v>
      </c>
      <c r="O128" s="0" t="n">
        <f aca="false">VLOOKUP(A128,C$3:K$363,3,FALSE())</f>
        <v>6</v>
      </c>
      <c r="P128" s="0" t="n">
        <f aca="false">VLOOKUP(A128,C$3:K$363,4,FALSE())</f>
        <v>0</v>
      </c>
      <c r="Q128" s="0" t="n">
        <f aca="false">VLOOKUP(A128,C$3:K$363,6,FALSE())</f>
        <v>1</v>
      </c>
      <c r="R128" s="0" t="n">
        <f aca="false">VLOOKUP(A128,C$3:K$363,8,FALSE())</f>
        <v>117</v>
      </c>
      <c r="AF128" s="11" t="s">
        <v>624</v>
      </c>
    </row>
    <row r="129" customFormat="false" ht="15" hidden="false" customHeight="false" outlineLevel="0" collapsed="false">
      <c r="A129" s="0" t="s">
        <v>222</v>
      </c>
      <c r="B129" s="0" t="s">
        <v>138</v>
      </c>
      <c r="C129" s="0" t="s">
        <v>173</v>
      </c>
      <c r="D129" s="0" t="s">
        <v>27</v>
      </c>
      <c r="E129" s="0" t="n">
        <v>5</v>
      </c>
      <c r="F129" s="0" t="n">
        <v>0</v>
      </c>
      <c r="G129" s="15" t="n">
        <v>0</v>
      </c>
      <c r="H129" s="0" t="n">
        <v>95</v>
      </c>
      <c r="I129" s="15" t="n">
        <v>0.0906</v>
      </c>
      <c r="J129" s="0" t="n">
        <v>74</v>
      </c>
      <c r="K129" s="15" t="n">
        <v>0.1558</v>
      </c>
      <c r="M129" s="11" t="s">
        <v>222</v>
      </c>
      <c r="N129" s="0" t="str">
        <f aca="false">VLOOKUP(A129,C$3:K$363,2,FALSE())</f>
        <v>G</v>
      </c>
      <c r="O129" s="0" t="n">
        <f aca="false">VLOOKUP(A129,C$3:K$363,3,FALSE())</f>
        <v>7</v>
      </c>
      <c r="P129" s="0" t="n">
        <f aca="false">VLOOKUP(A129,C$3:K$363,4,FALSE())</f>
        <v>133</v>
      </c>
      <c r="Q129" s="0" t="n">
        <f aca="false">VLOOKUP(A129,C$3:K$363,6,FALSE())</f>
        <v>0</v>
      </c>
      <c r="R129" s="0" t="n">
        <f aca="false">VLOOKUP(A129,C$3:K$363,8,FALSE())</f>
        <v>33</v>
      </c>
      <c r="AF129" s="11" t="s">
        <v>624</v>
      </c>
    </row>
    <row r="130" customFormat="false" ht="15" hidden="false" customHeight="false" outlineLevel="0" collapsed="false">
      <c r="A130" s="0" t="s">
        <v>223</v>
      </c>
      <c r="B130" s="0" t="s">
        <v>33</v>
      </c>
      <c r="C130" s="0" t="s">
        <v>173</v>
      </c>
      <c r="D130" s="0" t="s">
        <v>27</v>
      </c>
      <c r="E130" s="0" t="n">
        <v>2</v>
      </c>
      <c r="F130" s="0" t="n">
        <v>0</v>
      </c>
      <c r="G130" s="15" t="n">
        <v>0</v>
      </c>
      <c r="H130" s="0" t="n">
        <v>58</v>
      </c>
      <c r="I130" s="15" t="n">
        <v>0.0582</v>
      </c>
      <c r="J130" s="0" t="n">
        <v>11</v>
      </c>
      <c r="K130" s="15" t="n">
        <v>0.0247</v>
      </c>
      <c r="M130" s="11" t="s">
        <v>223</v>
      </c>
      <c r="N130" s="0" t="str">
        <f aca="false">VLOOKUP(A130,C$3:K$363,2,FALSE())</f>
        <v>RB</v>
      </c>
      <c r="O130" s="0" t="n">
        <f aca="false">VLOOKUP(A130,C$3:K$363,3,FALSE())</f>
        <v>14</v>
      </c>
      <c r="P130" s="0" t="n">
        <f aca="false">VLOOKUP(A130,C$3:K$363,4,FALSE())</f>
        <v>291</v>
      </c>
      <c r="Q130" s="0" t="n">
        <f aca="false">VLOOKUP(A130,C$3:K$363,6,FALSE())</f>
        <v>0</v>
      </c>
      <c r="R130" s="0" t="n">
        <f aca="false">VLOOKUP(A130,C$3:K$363,8,FALSE())</f>
        <v>2</v>
      </c>
      <c r="AF130" s="11" t="s">
        <v>625</v>
      </c>
    </row>
    <row r="131" customFormat="false" ht="15" hidden="false" customHeight="false" outlineLevel="0" collapsed="false">
      <c r="A131" s="0" t="s">
        <v>224</v>
      </c>
      <c r="B131" s="0" t="s">
        <v>33</v>
      </c>
      <c r="C131" s="0" t="s">
        <v>174</v>
      </c>
      <c r="D131" s="0" t="s">
        <v>19</v>
      </c>
      <c r="E131" s="0" t="n">
        <v>11</v>
      </c>
      <c r="F131" s="0" t="n">
        <v>0</v>
      </c>
      <c r="G131" s="15" t="n">
        <v>0</v>
      </c>
      <c r="H131" s="0" t="n">
        <v>273</v>
      </c>
      <c r="I131" s="15" t="n">
        <v>0.25</v>
      </c>
      <c r="J131" s="0" t="n">
        <v>49</v>
      </c>
      <c r="K131" s="15" t="n">
        <v>0.0996</v>
      </c>
      <c r="M131" s="11" t="s">
        <v>224</v>
      </c>
      <c r="AF131" s="11" t="s">
        <v>625</v>
      </c>
    </row>
    <row r="132" customFormat="false" ht="15" hidden="false" customHeight="false" outlineLevel="0" collapsed="false">
      <c r="A132" s="0" t="s">
        <v>225</v>
      </c>
      <c r="B132" s="0" t="s">
        <v>30</v>
      </c>
      <c r="C132" s="0" t="s">
        <v>529</v>
      </c>
      <c r="D132" s="0" t="s">
        <v>27</v>
      </c>
      <c r="E132" s="0" t="n">
        <v>9</v>
      </c>
      <c r="F132" s="0" t="n">
        <v>0</v>
      </c>
      <c r="G132" s="15" t="n">
        <v>0</v>
      </c>
      <c r="H132" s="0" t="n">
        <v>0</v>
      </c>
      <c r="I132" s="15" t="n">
        <v>0</v>
      </c>
      <c r="J132" s="0" t="n">
        <v>150</v>
      </c>
      <c r="K132" s="15" t="n">
        <v>0.344</v>
      </c>
      <c r="M132" s="11" t="s">
        <v>225</v>
      </c>
      <c r="N132" s="0" t="str">
        <f aca="false">VLOOKUP(A132,C$3:K$363,2,FALSE())</f>
        <v>WR</v>
      </c>
      <c r="O132" s="0" t="n">
        <f aca="false">VLOOKUP(A132,C$3:K$363,3,FALSE())</f>
        <v>9</v>
      </c>
      <c r="P132" s="0" t="n">
        <f aca="false">VLOOKUP(A132,C$3:K$363,4,FALSE())</f>
        <v>99</v>
      </c>
      <c r="Q132" s="0" t="n">
        <f aca="false">VLOOKUP(A132,C$3:K$363,6,FALSE())</f>
        <v>0</v>
      </c>
      <c r="R132" s="0" t="n">
        <f aca="false">VLOOKUP(A132,C$3:K$363,8,FALSE())</f>
        <v>19</v>
      </c>
      <c r="AF132" s="11" t="s">
        <v>626</v>
      </c>
    </row>
    <row r="133" customFormat="false" ht="15" hidden="false" customHeight="false" outlineLevel="0" collapsed="false">
      <c r="A133" s="0" t="s">
        <v>226</v>
      </c>
      <c r="B133" s="0" t="s">
        <v>30</v>
      </c>
      <c r="C133" s="0" t="s">
        <v>529</v>
      </c>
      <c r="D133" s="0" t="s">
        <v>27</v>
      </c>
      <c r="E133" s="0" t="n">
        <v>5</v>
      </c>
      <c r="F133" s="0" t="n">
        <v>0</v>
      </c>
      <c r="G133" s="15" t="n">
        <v>0</v>
      </c>
      <c r="H133" s="0" t="n">
        <v>0</v>
      </c>
      <c r="I133" s="15" t="n">
        <v>0</v>
      </c>
      <c r="J133" s="0" t="n">
        <v>57</v>
      </c>
      <c r="K133" s="15" t="n">
        <v>0.1221</v>
      </c>
      <c r="M133" s="11" t="s">
        <v>226</v>
      </c>
      <c r="N133" s="0" t="str">
        <f aca="false">VLOOKUP(A133,C$3:K$363,2,FALSE())</f>
        <v>WR</v>
      </c>
      <c r="O133" s="0" t="n">
        <f aca="false">VLOOKUP(A133,C$3:K$363,3,FALSE())</f>
        <v>16</v>
      </c>
      <c r="P133" s="0" t="n">
        <f aca="false">VLOOKUP(A133,C$3:K$363,4,FALSE())</f>
        <v>867</v>
      </c>
      <c r="Q133" s="0" t="n">
        <f aca="false">VLOOKUP(A133,C$3:K$363,6,FALSE())</f>
        <v>0</v>
      </c>
      <c r="R133" s="0" t="n">
        <f aca="false">VLOOKUP(A133,C$3:K$363,8,FALSE())</f>
        <v>111</v>
      </c>
      <c r="AF133" s="11" t="s">
        <v>626</v>
      </c>
    </row>
    <row r="134" customFormat="false" ht="15" hidden="false" customHeight="false" outlineLevel="0" collapsed="false">
      <c r="A134" s="0" t="s">
        <v>227</v>
      </c>
      <c r="B134" s="0" t="s">
        <v>40</v>
      </c>
      <c r="C134" s="0" t="s">
        <v>176</v>
      </c>
      <c r="D134" s="0" t="s">
        <v>40</v>
      </c>
      <c r="E134" s="0" t="n">
        <v>16</v>
      </c>
      <c r="F134" s="0" t="n">
        <v>0</v>
      </c>
      <c r="G134" s="15" t="n">
        <v>0</v>
      </c>
      <c r="H134" s="0" t="n">
        <v>366</v>
      </c>
      <c r="I134" s="15" t="n">
        <v>0.3216</v>
      </c>
      <c r="J134" s="0" t="n">
        <v>287</v>
      </c>
      <c r="K134" s="15" t="n">
        <v>0.6406</v>
      </c>
      <c r="M134" s="11" t="s">
        <v>227</v>
      </c>
      <c r="N134" s="0" t="str">
        <f aca="false">VLOOKUP(A134,C$3:K$363,2,FALSE())</f>
        <v>CB</v>
      </c>
      <c r="O134" s="0" t="n">
        <f aca="false">VLOOKUP(A134,C$3:K$363,3,FALSE())</f>
        <v>14</v>
      </c>
      <c r="P134" s="0" t="n">
        <f aca="false">VLOOKUP(A134,C$3:K$363,4,FALSE())</f>
        <v>0</v>
      </c>
      <c r="Q134" s="0" t="n">
        <f aca="false">VLOOKUP(A134,C$3:K$363,6,FALSE())</f>
        <v>719</v>
      </c>
      <c r="R134" s="0" t="n">
        <f aca="false">VLOOKUP(A134,C$3:K$363,8,FALSE())</f>
        <v>88</v>
      </c>
      <c r="AF134" s="11" t="s">
        <v>626</v>
      </c>
    </row>
    <row r="135" customFormat="false" ht="15" hidden="false" customHeight="false" outlineLevel="0" collapsed="false">
      <c r="A135" s="0" t="s">
        <v>229</v>
      </c>
      <c r="B135" s="0" t="s">
        <v>56</v>
      </c>
      <c r="C135" s="0" t="s">
        <v>178</v>
      </c>
      <c r="D135" s="0" t="s">
        <v>30</v>
      </c>
      <c r="E135" s="0" t="n">
        <v>16</v>
      </c>
      <c r="F135" s="0" t="n">
        <v>830</v>
      </c>
      <c r="G135" s="15" t="n">
        <v>0.7559</v>
      </c>
      <c r="H135" s="0" t="n">
        <v>0</v>
      </c>
      <c r="I135" s="15" t="n">
        <v>0</v>
      </c>
      <c r="J135" s="0" t="n">
        <v>36</v>
      </c>
      <c r="K135" s="15" t="n">
        <v>0.0747</v>
      </c>
      <c r="M135" s="11" t="s">
        <v>229</v>
      </c>
      <c r="AF135" s="11" t="s">
        <v>627</v>
      </c>
    </row>
    <row r="136" customFormat="false" ht="15" hidden="false" customHeight="false" outlineLevel="0" collapsed="false">
      <c r="A136" s="0" t="s">
        <v>230</v>
      </c>
      <c r="B136" s="0" t="s">
        <v>19</v>
      </c>
      <c r="C136" s="0" t="s">
        <v>180</v>
      </c>
      <c r="D136" s="0" t="s">
        <v>33</v>
      </c>
      <c r="E136" s="0" t="n">
        <v>8</v>
      </c>
      <c r="F136" s="0" t="n">
        <v>3</v>
      </c>
      <c r="G136" s="15" t="n">
        <v>0.0028</v>
      </c>
      <c r="H136" s="0" t="n">
        <v>0</v>
      </c>
      <c r="I136" s="15" t="n">
        <v>0</v>
      </c>
      <c r="J136" s="0" t="n">
        <v>38</v>
      </c>
      <c r="K136" s="15" t="n">
        <v>0.0852</v>
      </c>
      <c r="M136" s="11" t="s">
        <v>230</v>
      </c>
      <c r="N136" s="0" t="str">
        <f aca="false">VLOOKUP(A136,C$3:K$363,2,FALSE())</f>
        <v>DT</v>
      </c>
      <c r="O136" s="0" t="n">
        <f aca="false">VLOOKUP(A136,C$3:K$363,3,FALSE())</f>
        <v>16</v>
      </c>
      <c r="P136" s="0" t="n">
        <f aca="false">VLOOKUP(A136,C$3:K$363,4,FALSE())</f>
        <v>0</v>
      </c>
      <c r="Q136" s="0" t="n">
        <f aca="false">VLOOKUP(A136,C$3:K$363,6,FALSE())</f>
        <v>478</v>
      </c>
      <c r="R136" s="0" t="n">
        <f aca="false">VLOOKUP(A136,C$3:K$363,8,FALSE())</f>
        <v>84</v>
      </c>
      <c r="AF136" s="11" t="s">
        <v>627</v>
      </c>
    </row>
    <row r="137" customFormat="false" ht="15" hidden="false" customHeight="false" outlineLevel="0" collapsed="false">
      <c r="A137" s="0" t="s">
        <v>232</v>
      </c>
      <c r="B137" s="0" t="s">
        <v>40</v>
      </c>
      <c r="C137" s="0" t="s">
        <v>598</v>
      </c>
      <c r="D137" s="0" t="s">
        <v>33</v>
      </c>
      <c r="E137" s="0" t="n">
        <v>2</v>
      </c>
      <c r="F137" s="0" t="n">
        <v>61</v>
      </c>
      <c r="G137" s="15" t="n">
        <v>0.0603</v>
      </c>
      <c r="H137" s="0" t="n">
        <v>0</v>
      </c>
      <c r="I137" s="15" t="n">
        <v>0</v>
      </c>
      <c r="J137" s="0" t="n">
        <v>0</v>
      </c>
      <c r="K137" s="15" t="n">
        <v>0</v>
      </c>
      <c r="M137" s="11" t="s">
        <v>232</v>
      </c>
      <c r="N137" s="0" t="str">
        <f aca="false">VLOOKUP(A137,C$3:K$363,2,FALSE())</f>
        <v>CB</v>
      </c>
      <c r="O137" s="0" t="n">
        <f aca="false">VLOOKUP(A137,C$3:K$363,3,FALSE())</f>
        <v>4</v>
      </c>
      <c r="P137" s="0" t="n">
        <f aca="false">VLOOKUP(A137,C$3:K$363,4,FALSE())</f>
        <v>0</v>
      </c>
      <c r="Q137" s="0" t="n">
        <f aca="false">VLOOKUP(A137,C$3:K$363,6,FALSE())</f>
        <v>84</v>
      </c>
      <c r="R137" s="0" t="n">
        <f aca="false">VLOOKUP(A137,C$3:K$363,8,FALSE())</f>
        <v>78</v>
      </c>
      <c r="AF137" s="11" t="s">
        <v>628</v>
      </c>
    </row>
    <row r="138" customFormat="false" ht="15" hidden="false" customHeight="false" outlineLevel="0" collapsed="false">
      <c r="A138" s="0" t="s">
        <v>233</v>
      </c>
      <c r="B138" s="0" t="s">
        <v>30</v>
      </c>
      <c r="C138" s="0" t="s">
        <v>598</v>
      </c>
      <c r="D138" s="0" t="s">
        <v>33</v>
      </c>
      <c r="E138" s="0" t="n">
        <v>2</v>
      </c>
      <c r="F138" s="0" t="n">
        <v>36</v>
      </c>
      <c r="G138" s="15" t="n">
        <v>0.0334</v>
      </c>
      <c r="H138" s="0" t="n">
        <v>0</v>
      </c>
      <c r="I138" s="15" t="n">
        <v>0</v>
      </c>
      <c r="J138" s="0" t="n">
        <v>0</v>
      </c>
      <c r="K138" s="15" t="n">
        <v>0</v>
      </c>
      <c r="M138" s="11" t="s">
        <v>233</v>
      </c>
      <c r="N138" s="0" t="str">
        <f aca="false">VLOOKUP(A138,C$3:K$363,2,FALSE())</f>
        <v>WR</v>
      </c>
      <c r="O138" s="0" t="n">
        <f aca="false">VLOOKUP(A138,C$3:K$363,3,FALSE())</f>
        <v>16</v>
      </c>
      <c r="P138" s="0" t="n">
        <f aca="false">VLOOKUP(A138,C$3:K$363,4,FALSE())</f>
        <v>131</v>
      </c>
      <c r="Q138" s="0" t="n">
        <f aca="false">VLOOKUP(A138,C$3:K$363,6,FALSE())</f>
        <v>0</v>
      </c>
      <c r="R138" s="0" t="n">
        <f aca="false">VLOOKUP(A138,C$3:K$363,8,FALSE())</f>
        <v>288</v>
      </c>
      <c r="AF138" s="11" t="s">
        <v>628</v>
      </c>
    </row>
    <row r="139" customFormat="false" ht="15" hidden="false" customHeight="false" outlineLevel="0" collapsed="false">
      <c r="A139" s="0" t="s">
        <v>235</v>
      </c>
      <c r="B139" s="0" t="s">
        <v>16</v>
      </c>
      <c r="C139" s="0" t="s">
        <v>187</v>
      </c>
      <c r="D139" s="0" t="s">
        <v>498</v>
      </c>
      <c r="E139" s="0" t="n">
        <v>6</v>
      </c>
      <c r="F139" s="0" t="n">
        <v>0</v>
      </c>
      <c r="G139" s="15" t="n">
        <v>0</v>
      </c>
      <c r="H139" s="0" t="n">
        <v>311</v>
      </c>
      <c r="I139" s="15" t="n">
        <v>0.2562</v>
      </c>
      <c r="J139" s="0" t="n">
        <v>78</v>
      </c>
      <c r="K139" s="15" t="n">
        <v>0.156</v>
      </c>
      <c r="M139" s="11" t="s">
        <v>235</v>
      </c>
      <c r="AF139" s="11" t="s">
        <v>560</v>
      </c>
    </row>
    <row r="140" customFormat="false" ht="15" hidden="false" customHeight="false" outlineLevel="0" collapsed="false">
      <c r="A140" s="0" t="s">
        <v>237</v>
      </c>
      <c r="B140" s="0" t="s">
        <v>102</v>
      </c>
      <c r="C140" s="0" t="s">
        <v>188</v>
      </c>
      <c r="D140" s="0" t="s">
        <v>22</v>
      </c>
      <c r="E140" s="0" t="n">
        <v>4</v>
      </c>
      <c r="F140" s="0" t="n">
        <v>0</v>
      </c>
      <c r="G140" s="15" t="n">
        <v>0</v>
      </c>
      <c r="H140" s="0" t="n">
        <v>105</v>
      </c>
      <c r="I140" s="15" t="n">
        <v>0.1017</v>
      </c>
      <c r="J140" s="0" t="n">
        <v>18</v>
      </c>
      <c r="K140" s="15" t="n">
        <v>0.0394</v>
      </c>
      <c r="M140" s="11" t="s">
        <v>237</v>
      </c>
      <c r="AF140" s="11" t="s">
        <v>560</v>
      </c>
    </row>
    <row r="141" customFormat="false" ht="15" hidden="false" customHeight="false" outlineLevel="0" collapsed="false">
      <c r="A141" s="0" t="s">
        <v>239</v>
      </c>
      <c r="B141" s="0" t="s">
        <v>25</v>
      </c>
      <c r="C141" s="0" t="s">
        <v>189</v>
      </c>
      <c r="D141" s="0" t="s">
        <v>13</v>
      </c>
      <c r="E141" s="0" t="n">
        <v>14</v>
      </c>
      <c r="F141" s="0" t="n">
        <v>613</v>
      </c>
      <c r="G141" s="15" t="n">
        <v>0.5681</v>
      </c>
      <c r="H141" s="0" t="n">
        <v>0</v>
      </c>
      <c r="I141" s="15" t="n">
        <v>0</v>
      </c>
      <c r="J141" s="0" t="n">
        <v>9</v>
      </c>
      <c r="K141" s="15" t="n">
        <v>0.0197</v>
      </c>
      <c r="M141" s="11" t="s">
        <v>239</v>
      </c>
      <c r="N141" s="0" t="str">
        <f aca="false">VLOOKUP(A141,C$3:K$363,2,FALSE())</f>
        <v>LB</v>
      </c>
      <c r="O141" s="0" t="n">
        <f aca="false">VLOOKUP(A141,C$3:K$363,3,FALSE())</f>
        <v>15</v>
      </c>
      <c r="P141" s="0" t="n">
        <f aca="false">VLOOKUP(A141,C$3:K$363,4,FALSE())</f>
        <v>0</v>
      </c>
      <c r="Q141" s="0" t="n">
        <f aca="false">VLOOKUP(A141,C$3:K$363,6,FALSE())</f>
        <v>668</v>
      </c>
      <c r="R141" s="0" t="n">
        <f aca="false">VLOOKUP(A141,C$3:K$363,8,FALSE())</f>
        <v>115</v>
      </c>
      <c r="AF141" s="11" t="s">
        <v>629</v>
      </c>
    </row>
    <row r="142" customFormat="false" ht="15" hidden="false" customHeight="false" outlineLevel="0" collapsed="false">
      <c r="A142" s="0" t="s">
        <v>240</v>
      </c>
      <c r="B142" s="0" t="s">
        <v>65</v>
      </c>
      <c r="C142" s="0" t="s">
        <v>599</v>
      </c>
      <c r="D142" s="0" t="s">
        <v>40</v>
      </c>
      <c r="E142" s="0" t="n">
        <v>2</v>
      </c>
      <c r="F142" s="0" t="n">
        <v>0</v>
      </c>
      <c r="G142" s="15" t="n">
        <v>0</v>
      </c>
      <c r="H142" s="0" t="n">
        <v>14</v>
      </c>
      <c r="I142" s="15" t="n">
        <v>0.0123</v>
      </c>
      <c r="J142" s="0" t="n">
        <v>24</v>
      </c>
      <c r="K142" s="15" t="n">
        <v>0.0498</v>
      </c>
      <c r="M142" s="11" t="s">
        <v>240</v>
      </c>
      <c r="N142" s="0" t="str">
        <f aca="false">VLOOKUP(A142,C$3:K$363,2,FALSE())</f>
        <v>LB</v>
      </c>
      <c r="O142" s="0" t="n">
        <f aca="false">VLOOKUP(A142,C$3:K$363,3,FALSE())</f>
        <v>15</v>
      </c>
      <c r="P142" s="0" t="n">
        <f aca="false">VLOOKUP(A142,C$3:K$363,4,FALSE())</f>
        <v>0</v>
      </c>
      <c r="Q142" s="0" t="n">
        <f aca="false">VLOOKUP(A142,C$3:K$363,6,FALSE())</f>
        <v>1</v>
      </c>
      <c r="R142" s="0" t="n">
        <f aca="false">VLOOKUP(A142,C$3:K$363,8,FALSE())</f>
        <v>262</v>
      </c>
      <c r="AF142" s="11" t="s">
        <v>629</v>
      </c>
    </row>
    <row r="143" customFormat="false" ht="15" hidden="false" customHeight="false" outlineLevel="0" collapsed="false">
      <c r="A143" s="0" t="s">
        <v>242</v>
      </c>
      <c r="B143" s="0" t="s">
        <v>30</v>
      </c>
      <c r="C143" s="0" t="s">
        <v>599</v>
      </c>
      <c r="D143" s="0" t="s">
        <v>40</v>
      </c>
      <c r="E143" s="0" t="n">
        <v>1</v>
      </c>
      <c r="F143" s="0" t="n">
        <v>0</v>
      </c>
      <c r="G143" s="15" t="n">
        <v>0</v>
      </c>
      <c r="H143" s="0" t="n">
        <v>0</v>
      </c>
      <c r="I143" s="15" t="n">
        <v>0</v>
      </c>
      <c r="J143" s="0" t="n">
        <v>13</v>
      </c>
      <c r="K143" s="15" t="n">
        <v>0.0281</v>
      </c>
      <c r="M143" s="11" t="s">
        <v>242</v>
      </c>
      <c r="AF143" s="11" t="s">
        <v>630</v>
      </c>
    </row>
    <row r="144" customFormat="false" ht="15" hidden="false" customHeight="false" outlineLevel="0" collapsed="false">
      <c r="A144" s="0" t="s">
        <v>244</v>
      </c>
      <c r="B144" s="0" t="s">
        <v>33</v>
      </c>
      <c r="C144" s="0" t="s">
        <v>190</v>
      </c>
      <c r="D144" s="0" t="s">
        <v>19</v>
      </c>
      <c r="E144" s="0" t="n">
        <v>13</v>
      </c>
      <c r="F144" s="0" t="n">
        <v>0</v>
      </c>
      <c r="G144" s="15" t="n">
        <v>0</v>
      </c>
      <c r="H144" s="0" t="n">
        <v>275</v>
      </c>
      <c r="I144" s="15" t="n">
        <v>0.2377</v>
      </c>
      <c r="J144" s="0" t="n">
        <v>36</v>
      </c>
      <c r="K144" s="15" t="n">
        <v>0.0778</v>
      </c>
      <c r="M144" s="11" t="s">
        <v>244</v>
      </c>
      <c r="N144" s="0" t="str">
        <f aca="false">VLOOKUP(A144,C$3:K$363,2,FALSE())</f>
        <v>RB</v>
      </c>
      <c r="O144" s="0" t="n">
        <f aca="false">VLOOKUP(A144,C$3:K$363,3,FALSE())</f>
        <v>16</v>
      </c>
      <c r="P144" s="0" t="n">
        <f aca="false">VLOOKUP(A144,C$3:K$363,4,FALSE())</f>
        <v>457</v>
      </c>
      <c r="Q144" s="0" t="n">
        <f aca="false">VLOOKUP(A144,C$3:K$363,6,FALSE())</f>
        <v>0</v>
      </c>
      <c r="R144" s="0" t="n">
        <f aca="false">VLOOKUP(A144,C$3:K$363,8,FALSE())</f>
        <v>0</v>
      </c>
      <c r="AF144" s="11" t="s">
        <v>630</v>
      </c>
    </row>
    <row r="145" customFormat="false" ht="15" hidden="false" customHeight="false" outlineLevel="0" collapsed="false">
      <c r="A145" s="0" t="s">
        <v>245</v>
      </c>
      <c r="B145" s="0" t="s">
        <v>33</v>
      </c>
      <c r="C145" s="0" t="s">
        <v>191</v>
      </c>
      <c r="D145" s="0" t="s">
        <v>138</v>
      </c>
      <c r="E145" s="0" t="n">
        <v>3</v>
      </c>
      <c r="F145" s="0" t="n">
        <v>0</v>
      </c>
      <c r="G145" s="15" t="n">
        <v>0</v>
      </c>
      <c r="H145" s="0" t="n">
        <v>0</v>
      </c>
      <c r="I145" s="15" t="n">
        <v>0</v>
      </c>
      <c r="J145" s="0" t="n">
        <v>10</v>
      </c>
      <c r="K145" s="15" t="n">
        <v>0.0217</v>
      </c>
      <c r="M145" s="11" t="s">
        <v>245</v>
      </c>
      <c r="N145" s="0" t="str">
        <f aca="false">VLOOKUP(A145,C$3:K$363,2,FALSE())</f>
        <v>RB</v>
      </c>
      <c r="O145" s="0" t="n">
        <f aca="false">VLOOKUP(A145,C$3:K$363,3,FALSE())</f>
        <v>16</v>
      </c>
      <c r="P145" s="0" t="n">
        <f aca="false">VLOOKUP(A145,C$3:K$363,4,FALSE())</f>
        <v>160</v>
      </c>
      <c r="Q145" s="0" t="n">
        <f aca="false">VLOOKUP(A145,C$3:K$363,6,FALSE())</f>
        <v>0</v>
      </c>
      <c r="R145" s="0" t="n">
        <f aca="false">VLOOKUP(A145,C$3:K$363,8,FALSE())</f>
        <v>205</v>
      </c>
      <c r="AF145" s="11" t="s">
        <v>631</v>
      </c>
    </row>
    <row r="146" customFormat="false" ht="15" hidden="false" customHeight="false" outlineLevel="0" collapsed="false">
      <c r="A146" s="0" t="s">
        <v>247</v>
      </c>
      <c r="B146" s="0" t="s">
        <v>33</v>
      </c>
      <c r="C146" s="0" t="s">
        <v>191</v>
      </c>
      <c r="D146" s="0" t="s">
        <v>138</v>
      </c>
      <c r="E146" s="0" t="n">
        <v>1</v>
      </c>
      <c r="F146" s="0" t="n">
        <v>0</v>
      </c>
      <c r="G146" s="15" t="n">
        <v>0</v>
      </c>
      <c r="H146" s="0" t="n">
        <v>0</v>
      </c>
      <c r="I146" s="15" t="n">
        <v>0</v>
      </c>
      <c r="J146" s="0" t="n">
        <v>5</v>
      </c>
      <c r="K146" s="15" t="n">
        <v>0.0109</v>
      </c>
      <c r="M146" s="11" t="s">
        <v>247</v>
      </c>
      <c r="AF146" s="11" t="s">
        <v>631</v>
      </c>
    </row>
    <row r="147" customFormat="false" ht="15" hidden="false" customHeight="false" outlineLevel="0" collapsed="false">
      <c r="A147" s="0" t="s">
        <v>248</v>
      </c>
      <c r="B147" s="0" t="s">
        <v>27</v>
      </c>
      <c r="C147" s="0" t="s">
        <v>192</v>
      </c>
      <c r="D147" s="0" t="s">
        <v>504</v>
      </c>
      <c r="E147" s="0" t="n">
        <v>16</v>
      </c>
      <c r="F147" s="0" t="n">
        <v>1053</v>
      </c>
      <c r="G147" s="15" t="n">
        <v>1</v>
      </c>
      <c r="H147" s="0" t="n">
        <v>0</v>
      </c>
      <c r="I147" s="15" t="n">
        <v>0</v>
      </c>
      <c r="J147" s="0" t="n">
        <v>65</v>
      </c>
      <c r="K147" s="15" t="n">
        <v>0.1351</v>
      </c>
      <c r="M147" s="11" t="s">
        <v>248</v>
      </c>
      <c r="N147" s="0" t="str">
        <f aca="false">VLOOKUP(A147,C$3:K$363,2,FALSE())</f>
        <v>FS</v>
      </c>
      <c r="O147" s="0" t="n">
        <f aca="false">VLOOKUP(A147,C$3:K$363,3,FALSE())</f>
        <v>16</v>
      </c>
      <c r="P147" s="0" t="n">
        <f aca="false">VLOOKUP(A147,C$3:K$363,4,FALSE())</f>
        <v>0</v>
      </c>
      <c r="Q147" s="0" t="n">
        <f aca="false">VLOOKUP(A147,C$3:K$363,6,FALSE())</f>
        <v>730</v>
      </c>
      <c r="R147" s="0" t="n">
        <f aca="false">VLOOKUP(A147,C$3:K$363,8,FALSE())</f>
        <v>231</v>
      </c>
      <c r="AF147" s="11" t="s">
        <v>632</v>
      </c>
    </row>
    <row r="148" customFormat="false" ht="15" hidden="false" customHeight="false" outlineLevel="0" collapsed="false">
      <c r="A148" s="0" t="s">
        <v>250</v>
      </c>
      <c r="B148" s="0" t="s">
        <v>16</v>
      </c>
      <c r="C148" s="0" t="s">
        <v>600</v>
      </c>
      <c r="D148" s="0" t="s">
        <v>497</v>
      </c>
      <c r="E148" s="0" t="n">
        <v>4</v>
      </c>
      <c r="F148" s="0" t="n">
        <v>0</v>
      </c>
      <c r="G148" s="15" t="n">
        <v>0</v>
      </c>
      <c r="H148" s="0" t="n">
        <v>151</v>
      </c>
      <c r="I148" s="15" t="n">
        <v>0.1407</v>
      </c>
      <c r="J148" s="0" t="n">
        <v>18</v>
      </c>
      <c r="K148" s="15" t="n">
        <v>0.041</v>
      </c>
      <c r="M148" s="11" t="s">
        <v>250</v>
      </c>
      <c r="N148" s="0" t="str">
        <f aca="false">VLOOKUP(A148,C$3:K$363,2,FALSE())</f>
        <v>QB</v>
      </c>
      <c r="O148" s="0" t="n">
        <f aca="false">VLOOKUP(A148,C$3:K$363,3,FALSE())</f>
        <v>5</v>
      </c>
      <c r="P148" s="0" t="n">
        <f aca="false">VLOOKUP(A148,C$3:K$363,4,FALSE())</f>
        <v>13</v>
      </c>
      <c r="Q148" s="0" t="n">
        <f aca="false">VLOOKUP(A148,C$3:K$363,6,FALSE())</f>
        <v>0</v>
      </c>
      <c r="R148" s="0" t="n">
        <f aca="false">VLOOKUP(A148,C$3:K$363,8,FALSE())</f>
        <v>0</v>
      </c>
      <c r="AF148" s="11" t="s">
        <v>632</v>
      </c>
    </row>
    <row r="149" customFormat="false" ht="15" hidden="false" customHeight="false" outlineLevel="0" collapsed="false">
      <c r="A149" s="0" t="s">
        <v>252</v>
      </c>
      <c r="B149" s="0" t="s">
        <v>13</v>
      </c>
      <c r="C149" s="0" t="s">
        <v>600</v>
      </c>
      <c r="D149" s="0" t="s">
        <v>497</v>
      </c>
      <c r="E149" s="0" t="n">
        <v>10</v>
      </c>
      <c r="F149" s="0" t="n">
        <v>0</v>
      </c>
      <c r="G149" s="15" t="n">
        <v>0</v>
      </c>
      <c r="H149" s="0" t="n">
        <v>366</v>
      </c>
      <c r="I149" s="15" t="n">
        <v>0.3216</v>
      </c>
      <c r="J149" s="0" t="n">
        <v>62</v>
      </c>
      <c r="K149" s="15" t="n">
        <v>0.1384</v>
      </c>
      <c r="M149" s="11" t="s">
        <v>252</v>
      </c>
      <c r="AF149" s="11" t="s">
        <v>566</v>
      </c>
    </row>
    <row r="150" customFormat="false" ht="15" hidden="false" customHeight="false" outlineLevel="0" collapsed="false">
      <c r="A150" s="0" t="s">
        <v>254</v>
      </c>
      <c r="B150" s="0" t="s">
        <v>56</v>
      </c>
      <c r="C150" s="0" t="s">
        <v>196</v>
      </c>
      <c r="D150" s="0" t="s">
        <v>511</v>
      </c>
      <c r="E150" s="0" t="n">
        <v>16</v>
      </c>
      <c r="F150" s="0" t="n">
        <v>959</v>
      </c>
      <c r="G150" s="15" t="n">
        <v>1</v>
      </c>
      <c r="H150" s="0" t="n">
        <v>0</v>
      </c>
      <c r="I150" s="15" t="n">
        <v>0</v>
      </c>
      <c r="J150" s="0" t="n">
        <v>45</v>
      </c>
      <c r="K150" s="15" t="n">
        <v>0.0972</v>
      </c>
      <c r="M150" s="11" t="s">
        <v>254</v>
      </c>
      <c r="N150" s="0" t="str">
        <f aca="false">VLOOKUP(A150,C$3:K$363,2,FALSE())</f>
        <v>G</v>
      </c>
      <c r="O150" s="0" t="n">
        <f aca="false">VLOOKUP(A150,C$3:K$363,3,FALSE())</f>
        <v>10</v>
      </c>
      <c r="P150" s="0" t="n">
        <f aca="false">VLOOKUP(A150,C$3:K$363,4,FALSE())</f>
        <v>615</v>
      </c>
      <c r="Q150" s="0" t="n">
        <f aca="false">VLOOKUP(A150,C$3:K$363,6,FALSE())</f>
        <v>0</v>
      </c>
      <c r="R150" s="0" t="n">
        <f aca="false">VLOOKUP(A150,C$3:K$363,8,FALSE())</f>
        <v>32</v>
      </c>
      <c r="AF150" s="11" t="s">
        <v>566</v>
      </c>
    </row>
    <row r="151" customFormat="false" ht="15" hidden="false" customHeight="false" outlineLevel="0" collapsed="false">
      <c r="A151" s="0" t="s">
        <v>256</v>
      </c>
      <c r="B151" s="0" t="s">
        <v>30</v>
      </c>
      <c r="C151" s="0" t="s">
        <v>199</v>
      </c>
      <c r="D151" s="0" t="s">
        <v>22</v>
      </c>
      <c r="E151" s="0" t="n">
        <v>12</v>
      </c>
      <c r="F151" s="0" t="n">
        <v>0</v>
      </c>
      <c r="G151" s="15" t="n">
        <v>0</v>
      </c>
      <c r="H151" s="0" t="n">
        <v>386</v>
      </c>
      <c r="I151" s="15" t="n">
        <v>0.3525</v>
      </c>
      <c r="J151" s="0" t="n">
        <v>68</v>
      </c>
      <c r="K151" s="15" t="n">
        <v>0.1521</v>
      </c>
      <c r="M151" s="11" t="s">
        <v>256</v>
      </c>
      <c r="N151" s="0" t="str">
        <f aca="false">VLOOKUP(A151,C$3:K$363,2,FALSE())</f>
        <v>WR</v>
      </c>
      <c r="O151" s="0" t="n">
        <f aca="false">VLOOKUP(A151,C$3:K$363,3,FALSE())</f>
        <v>15</v>
      </c>
      <c r="P151" s="0" t="n">
        <f aca="false">VLOOKUP(A151,C$3:K$363,4,FALSE())</f>
        <v>826</v>
      </c>
      <c r="Q151" s="0" t="n">
        <f aca="false">VLOOKUP(A151,C$3:K$363,6,FALSE())</f>
        <v>0</v>
      </c>
      <c r="R151" s="0" t="n">
        <f aca="false">VLOOKUP(A151,C$3:K$363,8,FALSE())</f>
        <v>0</v>
      </c>
      <c r="AF151" s="11" t="s">
        <v>633</v>
      </c>
    </row>
    <row r="152" customFormat="false" ht="15" hidden="false" customHeight="false" outlineLevel="0" collapsed="false">
      <c r="A152" s="0" t="s">
        <v>258</v>
      </c>
      <c r="B152" s="0" t="s">
        <v>91</v>
      </c>
      <c r="C152" s="0" t="s">
        <v>201</v>
      </c>
      <c r="D152" s="0" t="s">
        <v>497</v>
      </c>
      <c r="E152" s="0" t="n">
        <v>11</v>
      </c>
      <c r="F152" s="0" t="n">
        <v>0</v>
      </c>
      <c r="G152" s="15" t="n">
        <v>0</v>
      </c>
      <c r="H152" s="0" t="n">
        <v>146</v>
      </c>
      <c r="I152" s="15" t="n">
        <v>0.1342</v>
      </c>
      <c r="J152" s="0" t="n">
        <v>12</v>
      </c>
      <c r="K152" s="15" t="n">
        <v>0.026</v>
      </c>
      <c r="M152" s="11" t="s">
        <v>258</v>
      </c>
      <c r="N152" s="0" t="str">
        <f aca="false">VLOOKUP(A152,C$3:K$363,2,FALSE())</f>
        <v>G</v>
      </c>
      <c r="O152" s="0" t="n">
        <f aca="false">VLOOKUP(A152,C$3:K$363,3,FALSE())</f>
        <v>16</v>
      </c>
      <c r="P152" s="0" t="n">
        <f aca="false">VLOOKUP(A152,C$3:K$363,4,FALSE())</f>
        <v>547</v>
      </c>
      <c r="Q152" s="0" t="n">
        <f aca="false">VLOOKUP(A152,C$3:K$363,6,FALSE())</f>
        <v>0</v>
      </c>
      <c r="R152" s="0" t="n">
        <f aca="false">VLOOKUP(A152,C$3:K$363,8,FALSE())</f>
        <v>103</v>
      </c>
      <c r="AF152" s="11" t="s">
        <v>633</v>
      </c>
    </row>
    <row r="153" customFormat="false" ht="15" hidden="false" customHeight="false" outlineLevel="0" collapsed="false">
      <c r="A153" s="0" t="s">
        <v>259</v>
      </c>
      <c r="B153" s="0" t="s">
        <v>16</v>
      </c>
      <c r="C153" s="0" t="s">
        <v>204</v>
      </c>
      <c r="D153" s="0" t="s">
        <v>33</v>
      </c>
      <c r="E153" s="0" t="n">
        <v>16</v>
      </c>
      <c r="F153" s="0" t="n">
        <v>474</v>
      </c>
      <c r="G153" s="15" t="n">
        <v>0.4297</v>
      </c>
      <c r="H153" s="0" t="n">
        <v>0</v>
      </c>
      <c r="I153" s="15" t="n">
        <v>0</v>
      </c>
      <c r="J153" s="0" t="n">
        <v>12</v>
      </c>
      <c r="K153" s="15" t="n">
        <v>0.0275</v>
      </c>
      <c r="M153" s="11" t="s">
        <v>259</v>
      </c>
      <c r="N153" s="0" t="str">
        <f aca="false">VLOOKUP(A153,C$3:K$363,2,FALSE())</f>
        <v>QB</v>
      </c>
      <c r="O153" s="0" t="n">
        <f aca="false">VLOOKUP(A153,C$3:K$363,3,FALSE())</f>
        <v>10</v>
      </c>
      <c r="P153" s="0" t="n">
        <f aca="false">VLOOKUP(A153,C$3:K$363,4,FALSE())</f>
        <v>435</v>
      </c>
      <c r="Q153" s="0" t="n">
        <f aca="false">VLOOKUP(A153,C$3:K$363,6,FALSE())</f>
        <v>0</v>
      </c>
      <c r="R153" s="0" t="n">
        <f aca="false">VLOOKUP(A153,C$3:K$363,8,FALSE())</f>
        <v>0</v>
      </c>
      <c r="AF153" s="11" t="s">
        <v>634</v>
      </c>
    </row>
    <row r="154" customFormat="false" ht="15" hidden="false" customHeight="false" outlineLevel="0" collapsed="false">
      <c r="A154" s="0" t="s">
        <v>260</v>
      </c>
      <c r="B154" s="0" t="s">
        <v>91</v>
      </c>
      <c r="C154" s="0" t="s">
        <v>601</v>
      </c>
      <c r="D154" s="0" t="s">
        <v>19</v>
      </c>
      <c r="E154" s="0" t="n">
        <v>1</v>
      </c>
      <c r="F154" s="0" t="n">
        <v>0</v>
      </c>
      <c r="G154" s="15" t="n">
        <v>0</v>
      </c>
      <c r="H154" s="0" t="n">
        <v>15</v>
      </c>
      <c r="I154" s="15" t="n">
        <v>0.0144</v>
      </c>
      <c r="J154" s="0" t="n">
        <v>0</v>
      </c>
      <c r="K154" s="15" t="n">
        <v>0</v>
      </c>
      <c r="M154" s="11" t="s">
        <v>260</v>
      </c>
      <c r="AF154" s="11" t="s">
        <v>634</v>
      </c>
    </row>
    <row r="155" customFormat="false" ht="15" hidden="false" customHeight="false" outlineLevel="0" collapsed="false">
      <c r="A155" s="0" t="s">
        <v>261</v>
      </c>
      <c r="B155" s="0" t="s">
        <v>25</v>
      </c>
      <c r="C155" s="0" t="s">
        <v>601</v>
      </c>
      <c r="D155" s="0" t="s">
        <v>19</v>
      </c>
      <c r="E155" s="0" t="n">
        <v>1</v>
      </c>
      <c r="F155" s="0" t="n">
        <v>0</v>
      </c>
      <c r="G155" s="15" t="n">
        <v>0</v>
      </c>
      <c r="H155" s="0" t="n">
        <v>1</v>
      </c>
      <c r="I155" s="15" t="n">
        <v>0.0009</v>
      </c>
      <c r="J155" s="0" t="n">
        <v>0</v>
      </c>
      <c r="K155" s="15" t="n">
        <v>0</v>
      </c>
      <c r="M155" s="11" t="s">
        <v>261</v>
      </c>
      <c r="AF155" s="11" t="s">
        <v>405</v>
      </c>
    </row>
    <row r="156" customFormat="false" ht="15" hidden="false" customHeight="false" outlineLevel="0" collapsed="false">
      <c r="A156" s="0" t="s">
        <v>263</v>
      </c>
      <c r="B156" s="0" t="s">
        <v>102</v>
      </c>
      <c r="C156" s="0" t="s">
        <v>212</v>
      </c>
      <c r="D156" s="0" t="s">
        <v>635</v>
      </c>
      <c r="E156" s="0" t="n">
        <v>16</v>
      </c>
      <c r="F156" s="0" t="n">
        <v>1098</v>
      </c>
      <c r="G156" s="15" t="n">
        <v>1</v>
      </c>
      <c r="H156" s="0" t="n">
        <v>0</v>
      </c>
      <c r="I156" s="15" t="n">
        <v>0</v>
      </c>
      <c r="J156" s="0" t="n">
        <v>64</v>
      </c>
      <c r="K156" s="15" t="n">
        <v>0.1328</v>
      </c>
      <c r="M156" s="11" t="s">
        <v>263</v>
      </c>
      <c r="AF156" s="11" t="s">
        <v>405</v>
      </c>
    </row>
    <row r="157" customFormat="false" ht="15" hidden="false" customHeight="false" outlineLevel="0" collapsed="false">
      <c r="A157" s="0" t="s">
        <v>264</v>
      </c>
      <c r="B157" s="0" t="s">
        <v>25</v>
      </c>
      <c r="C157" s="0" t="s">
        <v>213</v>
      </c>
      <c r="D157" s="0" t="s">
        <v>497</v>
      </c>
      <c r="E157" s="0" t="n">
        <v>6</v>
      </c>
      <c r="F157" s="0" t="n">
        <v>0</v>
      </c>
      <c r="G157" s="15" t="n">
        <v>0</v>
      </c>
      <c r="H157" s="0" t="n">
        <v>25</v>
      </c>
      <c r="I157" s="15" t="n">
        <v>0.0236</v>
      </c>
      <c r="J157" s="0" t="n">
        <v>85</v>
      </c>
      <c r="K157" s="15" t="n">
        <v>0.1868</v>
      </c>
      <c r="M157" s="11" t="s">
        <v>264</v>
      </c>
      <c r="N157" s="0" t="str">
        <f aca="false">VLOOKUP(A157,C$3:K$363,2,FALSE())</f>
        <v>LB</v>
      </c>
      <c r="O157" s="0" t="n">
        <f aca="false">VLOOKUP(A157,C$3:K$363,3,FALSE())</f>
        <v>14</v>
      </c>
      <c r="P157" s="0" t="n">
        <f aca="false">VLOOKUP(A157,C$3:K$363,4,FALSE())</f>
        <v>0</v>
      </c>
      <c r="Q157" s="0" t="n">
        <f aca="false">VLOOKUP(A157,C$3:K$363,6,FALSE())</f>
        <v>345</v>
      </c>
      <c r="R157" s="0" t="n">
        <f aca="false">VLOOKUP(A157,C$3:K$363,8,FALSE())</f>
        <v>196</v>
      </c>
      <c r="AF157" s="11" t="s">
        <v>406</v>
      </c>
    </row>
    <row r="158" customFormat="false" ht="15" hidden="false" customHeight="false" outlineLevel="0" collapsed="false">
      <c r="A158" s="0" t="s">
        <v>266</v>
      </c>
      <c r="B158" s="0" t="s">
        <v>138</v>
      </c>
      <c r="C158" s="0" t="s">
        <v>602</v>
      </c>
      <c r="D158" s="0" t="s">
        <v>30</v>
      </c>
      <c r="E158" s="0" t="n">
        <v>5</v>
      </c>
      <c r="F158" s="0" t="n">
        <v>3</v>
      </c>
      <c r="G158" s="15" t="n">
        <v>0.0026</v>
      </c>
      <c r="H158" s="0" t="n">
        <v>0</v>
      </c>
      <c r="I158" s="15" t="n">
        <v>0</v>
      </c>
      <c r="J158" s="0" t="n">
        <v>49</v>
      </c>
      <c r="K158" s="15" t="n">
        <v>0.1082</v>
      </c>
      <c r="M158" s="11" t="s">
        <v>266</v>
      </c>
      <c r="N158" s="0" t="str">
        <f aca="false">VLOOKUP(A158,C$3:K$363,2,FALSE())</f>
        <v>C</v>
      </c>
      <c r="O158" s="0" t="n">
        <f aca="false">VLOOKUP(A158,C$3:K$363,3,FALSE())</f>
        <v>16</v>
      </c>
      <c r="P158" s="0" t="n">
        <f aca="false">VLOOKUP(A158,C$3:K$363,4,FALSE())</f>
        <v>669</v>
      </c>
      <c r="Q158" s="0" t="n">
        <f aca="false">VLOOKUP(A158,C$3:K$363,6,FALSE())</f>
        <v>0</v>
      </c>
      <c r="R158" s="0" t="n">
        <f aca="false">VLOOKUP(A158,C$3:K$363,8,FALSE())</f>
        <v>91</v>
      </c>
      <c r="AF158" s="11" t="s">
        <v>406</v>
      </c>
    </row>
    <row r="159" customFormat="false" ht="15" hidden="false" customHeight="false" outlineLevel="0" collapsed="false">
      <c r="A159" s="0" t="s">
        <v>267</v>
      </c>
      <c r="B159" s="0" t="s">
        <v>16</v>
      </c>
      <c r="C159" s="0" t="s">
        <v>602</v>
      </c>
      <c r="D159" s="0" t="s">
        <v>30</v>
      </c>
      <c r="E159" s="0" t="n">
        <v>4</v>
      </c>
      <c r="F159" s="0" t="n">
        <v>0</v>
      </c>
      <c r="G159" s="15" t="n">
        <v>0</v>
      </c>
      <c r="H159" s="0" t="n">
        <v>0</v>
      </c>
      <c r="I159" s="15" t="n">
        <v>0</v>
      </c>
      <c r="J159" s="0" t="n">
        <v>37</v>
      </c>
      <c r="K159" s="15" t="n">
        <v>0.083</v>
      </c>
      <c r="M159" s="11" t="s">
        <v>267</v>
      </c>
      <c r="AF159" s="11" t="s">
        <v>636</v>
      </c>
    </row>
    <row r="160" customFormat="false" ht="15" hidden="false" customHeight="false" outlineLevel="0" collapsed="false">
      <c r="A160" s="0" t="s">
        <v>268</v>
      </c>
      <c r="B160" s="0" t="s">
        <v>30</v>
      </c>
      <c r="C160" s="0" t="s">
        <v>215</v>
      </c>
      <c r="D160" s="0" t="s">
        <v>497</v>
      </c>
      <c r="E160" s="0" t="n">
        <v>13</v>
      </c>
      <c r="F160" s="0" t="n">
        <v>0</v>
      </c>
      <c r="G160" s="15" t="n">
        <v>0</v>
      </c>
      <c r="H160" s="0" t="n">
        <v>562</v>
      </c>
      <c r="I160" s="15" t="n">
        <v>0.5383</v>
      </c>
      <c r="J160" s="0" t="n">
        <v>22</v>
      </c>
      <c r="K160" s="15" t="n">
        <v>0.0463</v>
      </c>
      <c r="M160" s="11" t="s">
        <v>268</v>
      </c>
      <c r="N160" s="0" t="str">
        <f aca="false">VLOOKUP(A160,C$3:K$363,2,FALSE())</f>
        <v>WR</v>
      </c>
      <c r="O160" s="0" t="n">
        <f aca="false">VLOOKUP(A160,C$3:K$363,3,FALSE())</f>
        <v>16</v>
      </c>
      <c r="P160" s="0" t="n">
        <f aca="false">VLOOKUP(A160,C$3:K$363,4,FALSE())</f>
        <v>919</v>
      </c>
      <c r="Q160" s="0" t="n">
        <f aca="false">VLOOKUP(A160,C$3:K$363,6,FALSE())</f>
        <v>0</v>
      </c>
      <c r="R160" s="0" t="n">
        <f aca="false">VLOOKUP(A160,C$3:K$363,8,FALSE())</f>
        <v>1</v>
      </c>
      <c r="AF160" s="11" t="s">
        <v>636</v>
      </c>
    </row>
    <row r="161" customFormat="false" ht="15" hidden="false" customHeight="false" outlineLevel="0" collapsed="false">
      <c r="A161" s="0" t="s">
        <v>269</v>
      </c>
      <c r="B161" s="0" t="s">
        <v>13</v>
      </c>
      <c r="C161" s="0" t="s">
        <v>216</v>
      </c>
      <c r="D161" s="0" t="s">
        <v>511</v>
      </c>
      <c r="E161" s="0" t="n">
        <v>16</v>
      </c>
      <c r="F161" s="0" t="n">
        <v>1126</v>
      </c>
      <c r="G161" s="15" t="n">
        <v>0.9886</v>
      </c>
      <c r="H161" s="0" t="n">
        <v>0</v>
      </c>
      <c r="I161" s="15" t="n">
        <v>0</v>
      </c>
      <c r="J161" s="0" t="n">
        <v>66</v>
      </c>
      <c r="K161" s="15" t="n">
        <v>0.1606</v>
      </c>
      <c r="M161" s="11" t="s">
        <v>269</v>
      </c>
      <c r="AF161" s="11" t="s">
        <v>637</v>
      </c>
    </row>
    <row r="162" customFormat="false" ht="15" hidden="false" customHeight="false" outlineLevel="0" collapsed="false">
      <c r="A162" s="0" t="s">
        <v>270</v>
      </c>
      <c r="B162" s="0" t="s">
        <v>25</v>
      </c>
      <c r="C162" s="0" t="s">
        <v>221</v>
      </c>
      <c r="D162" s="0" t="s">
        <v>497</v>
      </c>
      <c r="E162" s="0" t="n">
        <v>6</v>
      </c>
      <c r="F162" s="0" t="n">
        <v>0</v>
      </c>
      <c r="G162" s="15" t="n">
        <v>0</v>
      </c>
      <c r="H162" s="0" t="n">
        <v>1</v>
      </c>
      <c r="I162" s="15" t="n">
        <v>0.0009</v>
      </c>
      <c r="J162" s="0" t="n">
        <v>117</v>
      </c>
      <c r="K162" s="15" t="n">
        <v>0.2349</v>
      </c>
      <c r="M162" s="11" t="s">
        <v>270</v>
      </c>
      <c r="N162" s="0" t="str">
        <f aca="false">VLOOKUP(A162,C$3:K$363,2,FALSE())</f>
        <v>LB</v>
      </c>
      <c r="O162" s="0" t="n">
        <f aca="false">VLOOKUP(A162,C$3:K$363,3,FALSE())</f>
        <v>12</v>
      </c>
      <c r="P162" s="0" t="n">
        <f aca="false">VLOOKUP(A162,C$3:K$363,4,FALSE())</f>
        <v>0</v>
      </c>
      <c r="Q162" s="0" t="n">
        <f aca="false">VLOOKUP(A162,C$3:K$363,6,FALSE())</f>
        <v>96</v>
      </c>
      <c r="R162" s="0" t="n">
        <f aca="false">VLOOKUP(A162,C$3:K$363,8,FALSE())</f>
        <v>233</v>
      </c>
      <c r="AF162" s="11" t="s">
        <v>637</v>
      </c>
    </row>
    <row r="163" customFormat="false" ht="15" hidden="false" customHeight="false" outlineLevel="0" collapsed="false">
      <c r="A163" s="0" t="s">
        <v>272</v>
      </c>
      <c r="B163" s="0" t="s">
        <v>25</v>
      </c>
      <c r="C163" s="0" t="s">
        <v>222</v>
      </c>
      <c r="D163" s="0" t="s">
        <v>504</v>
      </c>
      <c r="E163" s="0" t="n">
        <v>7</v>
      </c>
      <c r="F163" s="0" t="n">
        <v>133</v>
      </c>
      <c r="G163" s="15" t="n">
        <v>0.1168</v>
      </c>
      <c r="H163" s="0" t="n">
        <v>0</v>
      </c>
      <c r="I163" s="15" t="n">
        <v>0</v>
      </c>
      <c r="J163" s="0" t="n">
        <v>33</v>
      </c>
      <c r="K163" s="15" t="n">
        <v>0.0803</v>
      </c>
      <c r="M163" s="11" t="s">
        <v>272</v>
      </c>
      <c r="AF163" s="11" t="s">
        <v>637</v>
      </c>
    </row>
    <row r="164" customFormat="false" ht="15" hidden="false" customHeight="false" outlineLevel="0" collapsed="false">
      <c r="A164" s="0" t="s">
        <v>273</v>
      </c>
      <c r="B164" s="0" t="s">
        <v>30</v>
      </c>
      <c r="C164" s="0" t="s">
        <v>223</v>
      </c>
      <c r="D164" s="0" t="s">
        <v>33</v>
      </c>
      <c r="E164" s="0" t="n">
        <v>14</v>
      </c>
      <c r="F164" s="0" t="n">
        <v>291</v>
      </c>
      <c r="G164" s="15" t="n">
        <v>0.2608</v>
      </c>
      <c r="H164" s="0" t="n">
        <v>0</v>
      </c>
      <c r="I164" s="15" t="n">
        <v>0</v>
      </c>
      <c r="J164" s="0" t="n">
        <v>2</v>
      </c>
      <c r="K164" s="15" t="n">
        <v>0.0041</v>
      </c>
      <c r="M164" s="11" t="s">
        <v>273</v>
      </c>
      <c r="N164" s="0" t="str">
        <f aca="false">VLOOKUP(A164,C$3:K$363,2,FALSE())</f>
        <v>WR</v>
      </c>
      <c r="O164" s="0" t="n">
        <f aca="false">VLOOKUP(A164,C$3:K$363,3,FALSE())</f>
        <v>15</v>
      </c>
      <c r="P164" s="0" t="n">
        <f aca="false">VLOOKUP(A164,C$3:K$363,4,FALSE())</f>
        <v>539</v>
      </c>
      <c r="Q164" s="0" t="n">
        <f aca="false">VLOOKUP(A164,C$3:K$363,6,FALSE())</f>
        <v>0</v>
      </c>
      <c r="R164" s="0" t="n">
        <f aca="false">VLOOKUP(A164,C$3:K$363,8,FALSE())</f>
        <v>98</v>
      </c>
      <c r="AF164" s="11" t="s">
        <v>638</v>
      </c>
    </row>
    <row r="165" customFormat="false" ht="15" hidden="false" customHeight="false" outlineLevel="0" collapsed="false">
      <c r="A165" s="0" t="s">
        <v>274</v>
      </c>
      <c r="B165" s="0" t="s">
        <v>22</v>
      </c>
      <c r="C165" s="0" t="s">
        <v>603</v>
      </c>
      <c r="D165" s="0" t="s">
        <v>497</v>
      </c>
      <c r="E165" s="0" t="n">
        <v>2</v>
      </c>
      <c r="F165" s="0" t="n">
        <v>0</v>
      </c>
      <c r="G165" s="15" t="n">
        <v>0</v>
      </c>
      <c r="H165" s="0" t="n">
        <v>0</v>
      </c>
      <c r="I165" s="15" t="n">
        <v>0</v>
      </c>
      <c r="J165" s="0" t="n">
        <v>22</v>
      </c>
      <c r="K165" s="15" t="n">
        <v>0.0445</v>
      </c>
      <c r="M165" s="11" t="s">
        <v>274</v>
      </c>
      <c r="N165" s="0" t="str">
        <f aca="false">VLOOKUP(A165,C$3:K$363,2,FALSE())</f>
        <v>DT,DE</v>
      </c>
      <c r="O165" s="0" t="n">
        <f aca="false">VLOOKUP(A165,C$3:K$363,3,FALSE())</f>
        <v>14</v>
      </c>
      <c r="P165" s="0" t="n">
        <f aca="false">VLOOKUP(A165,C$3:K$363,4,FALSE())</f>
        <v>0</v>
      </c>
      <c r="Q165" s="0" t="n">
        <f aca="false">VLOOKUP(A165,C$3:K$363,6,FALSE())</f>
        <v>249</v>
      </c>
      <c r="R165" s="0" t="n">
        <f aca="false">VLOOKUP(A165,C$3:K$363,8,FALSE())</f>
        <v>166</v>
      </c>
      <c r="AF165" s="11" t="s">
        <v>638</v>
      </c>
    </row>
    <row r="166" customFormat="false" ht="15" hidden="false" customHeight="false" outlineLevel="0" collapsed="false">
      <c r="A166" s="0" t="s">
        <v>275</v>
      </c>
      <c r="B166" s="0" t="s">
        <v>30</v>
      </c>
      <c r="C166" s="0" t="s">
        <v>603</v>
      </c>
      <c r="D166" s="0" t="s">
        <v>497</v>
      </c>
      <c r="E166" s="0" t="n">
        <v>2</v>
      </c>
      <c r="F166" s="0" t="n">
        <v>0</v>
      </c>
      <c r="G166" s="15" t="n">
        <v>0</v>
      </c>
      <c r="H166" s="0" t="n">
        <v>0</v>
      </c>
      <c r="I166" s="15" t="n">
        <v>0</v>
      </c>
      <c r="J166" s="0" t="n">
        <v>51</v>
      </c>
      <c r="K166" s="15" t="n">
        <v>0.1111</v>
      </c>
      <c r="M166" s="11" t="s">
        <v>275</v>
      </c>
      <c r="AF166" s="11" t="s">
        <v>639</v>
      </c>
    </row>
    <row r="167" customFormat="false" ht="15" hidden="false" customHeight="false" outlineLevel="0" collapsed="false">
      <c r="A167" s="0" t="s">
        <v>277</v>
      </c>
      <c r="B167" s="0" t="s">
        <v>56</v>
      </c>
      <c r="C167" s="0" t="s">
        <v>603</v>
      </c>
      <c r="D167" s="0" t="s">
        <v>497</v>
      </c>
      <c r="E167" s="0" t="n">
        <v>1</v>
      </c>
      <c r="F167" s="0" t="n">
        <v>0</v>
      </c>
      <c r="G167" s="15" t="n">
        <v>0</v>
      </c>
      <c r="H167" s="0" t="n">
        <v>0</v>
      </c>
      <c r="I167" s="15" t="n">
        <v>0</v>
      </c>
      <c r="J167" s="0" t="n">
        <v>18</v>
      </c>
      <c r="K167" s="15" t="n">
        <v>0.0403</v>
      </c>
      <c r="M167" s="11" t="s">
        <v>277</v>
      </c>
      <c r="N167" s="0" t="str">
        <f aca="false">VLOOKUP(A167,C$3:K$363,2,FALSE())</f>
        <v>G,T</v>
      </c>
      <c r="O167" s="0" t="n">
        <f aca="false">VLOOKUP(A167,C$3:K$363,3,FALSE())</f>
        <v>16</v>
      </c>
      <c r="P167" s="0" t="n">
        <f aca="false">VLOOKUP(A167,C$3:K$363,4,FALSE())</f>
        <v>1078</v>
      </c>
      <c r="Q167" s="0" t="n">
        <f aca="false">VLOOKUP(A167,C$3:K$363,6,FALSE())</f>
        <v>0</v>
      </c>
      <c r="R167" s="0" t="n">
        <f aca="false">VLOOKUP(A167,C$3:K$363,8,FALSE())</f>
        <v>75</v>
      </c>
      <c r="AF167" s="11" t="s">
        <v>639</v>
      </c>
    </row>
    <row r="168" customFormat="false" ht="15" hidden="false" customHeight="false" outlineLevel="0" collapsed="false">
      <c r="A168" s="0" t="s">
        <v>278</v>
      </c>
      <c r="B168" s="0" t="s">
        <v>19</v>
      </c>
      <c r="C168" s="0" t="s">
        <v>225</v>
      </c>
      <c r="D168" s="0" t="s">
        <v>30</v>
      </c>
      <c r="E168" s="0" t="n">
        <v>9</v>
      </c>
      <c r="F168" s="0" t="n">
        <v>99</v>
      </c>
      <c r="G168" s="15" t="n">
        <v>0.0863</v>
      </c>
      <c r="H168" s="0" t="n">
        <v>0</v>
      </c>
      <c r="I168" s="15" t="n">
        <v>0</v>
      </c>
      <c r="J168" s="0" t="n">
        <v>19</v>
      </c>
      <c r="K168" s="15" t="n">
        <v>0.042</v>
      </c>
      <c r="M168" s="11" t="s">
        <v>278</v>
      </c>
      <c r="N168" s="0" t="str">
        <f aca="false">VLOOKUP(A168,C$3:K$363,2,FALSE())</f>
        <v>NT</v>
      </c>
      <c r="O168" s="0" t="n">
        <f aca="false">VLOOKUP(A168,C$3:K$363,3,FALSE())</f>
        <v>12</v>
      </c>
      <c r="P168" s="0" t="n">
        <f aca="false">VLOOKUP(A168,C$3:K$363,4,FALSE())</f>
        <v>0</v>
      </c>
      <c r="Q168" s="0" t="n">
        <f aca="false">VLOOKUP(A168,C$3:K$363,6,FALSE())</f>
        <v>361</v>
      </c>
      <c r="R168" s="0" t="n">
        <f aca="false">VLOOKUP(A168,C$3:K$363,8,FALSE())</f>
        <v>14</v>
      </c>
      <c r="AF168" s="11" t="s">
        <v>640</v>
      </c>
    </row>
    <row r="169" customFormat="false" ht="15" hidden="false" customHeight="false" outlineLevel="0" collapsed="false">
      <c r="A169" s="0" t="s">
        <v>279</v>
      </c>
      <c r="B169" s="0" t="s">
        <v>40</v>
      </c>
      <c r="C169" s="0" t="s">
        <v>604</v>
      </c>
      <c r="D169" s="0" t="s">
        <v>22</v>
      </c>
      <c r="E169" s="0" t="n">
        <v>12</v>
      </c>
      <c r="F169" s="0" t="n">
        <v>0</v>
      </c>
      <c r="G169" s="15" t="n">
        <v>0</v>
      </c>
      <c r="H169" s="0" t="n">
        <v>550</v>
      </c>
      <c r="I169" s="15" t="n">
        <v>0.5</v>
      </c>
      <c r="J169" s="0" t="n">
        <v>7</v>
      </c>
      <c r="K169" s="15" t="n">
        <v>0.0147</v>
      </c>
      <c r="M169" s="11" t="s">
        <v>279</v>
      </c>
      <c r="N169" s="0" t="str">
        <f aca="false">VLOOKUP(A169,C$3:K$363,2,FALSE())</f>
        <v>CB</v>
      </c>
      <c r="O169" s="0" t="n">
        <f aca="false">VLOOKUP(A169,C$3:K$363,3,FALSE())</f>
        <v>9</v>
      </c>
      <c r="P169" s="0" t="n">
        <f aca="false">VLOOKUP(A169,C$3:K$363,4,FALSE())</f>
        <v>0</v>
      </c>
      <c r="Q169" s="0" t="n">
        <f aca="false">VLOOKUP(A169,C$3:K$363,6,FALSE())</f>
        <v>50</v>
      </c>
      <c r="R169" s="0" t="n">
        <f aca="false">VLOOKUP(A169,C$3:K$363,8,FALSE())</f>
        <v>151</v>
      </c>
      <c r="AF169" s="11" t="s">
        <v>640</v>
      </c>
    </row>
    <row r="170" customFormat="false" ht="15" hidden="false" customHeight="false" outlineLevel="0" collapsed="false">
      <c r="A170" s="0" t="s">
        <v>280</v>
      </c>
      <c r="B170" s="0" t="s">
        <v>33</v>
      </c>
      <c r="C170" s="0" t="s">
        <v>604</v>
      </c>
      <c r="D170" s="0" t="s">
        <v>497</v>
      </c>
      <c r="E170" s="0" t="n">
        <v>3</v>
      </c>
      <c r="F170" s="0" t="n">
        <v>0</v>
      </c>
      <c r="G170" s="15" t="n">
        <v>0</v>
      </c>
      <c r="H170" s="0" t="n">
        <v>104</v>
      </c>
      <c r="I170" s="15" t="n">
        <v>0.1008</v>
      </c>
      <c r="J170" s="0" t="n">
        <v>6</v>
      </c>
      <c r="K170" s="15" t="n">
        <v>0.0131</v>
      </c>
      <c r="M170" s="11" t="s">
        <v>280</v>
      </c>
      <c r="AF170" s="11" t="s">
        <v>641</v>
      </c>
    </row>
    <row r="171" customFormat="false" ht="15" hidden="false" customHeight="false" outlineLevel="0" collapsed="false">
      <c r="A171" s="0" t="s">
        <v>282</v>
      </c>
      <c r="B171" s="0" t="s">
        <v>91</v>
      </c>
      <c r="C171" s="0" t="s">
        <v>226</v>
      </c>
      <c r="D171" s="0" t="s">
        <v>30</v>
      </c>
      <c r="E171" s="0" t="n">
        <v>16</v>
      </c>
      <c r="F171" s="0" t="n">
        <v>867</v>
      </c>
      <c r="G171" s="15" t="n">
        <v>0.8401</v>
      </c>
      <c r="H171" s="0" t="n">
        <v>0</v>
      </c>
      <c r="I171" s="15" t="n">
        <v>0</v>
      </c>
      <c r="J171" s="0" t="n">
        <v>111</v>
      </c>
      <c r="K171" s="15" t="n">
        <v>0.2418</v>
      </c>
      <c r="M171" s="11" t="s">
        <v>282</v>
      </c>
      <c r="AF171" s="11" t="s">
        <v>641</v>
      </c>
    </row>
    <row r="172" customFormat="false" ht="15" hidden="false" customHeight="false" outlineLevel="0" collapsed="false">
      <c r="A172" s="0" t="s">
        <v>283</v>
      </c>
      <c r="B172" s="0" t="s">
        <v>19</v>
      </c>
      <c r="C172" s="0" t="s">
        <v>227</v>
      </c>
      <c r="D172" s="0" t="s">
        <v>40</v>
      </c>
      <c r="E172" s="0" t="n">
        <v>14</v>
      </c>
      <c r="F172" s="0" t="n">
        <v>0</v>
      </c>
      <c r="G172" s="15" t="n">
        <v>0</v>
      </c>
      <c r="H172" s="0" t="n">
        <v>719</v>
      </c>
      <c r="I172" s="15" t="n">
        <v>0.7176</v>
      </c>
      <c r="J172" s="0" t="n">
        <v>88</v>
      </c>
      <c r="K172" s="15" t="n">
        <v>0.1943</v>
      </c>
      <c r="M172" s="11" t="s">
        <v>283</v>
      </c>
    </row>
    <row r="173" customFormat="false" ht="15" hidden="false" customHeight="false" outlineLevel="0" collapsed="false">
      <c r="A173" s="0" t="s">
        <v>284</v>
      </c>
      <c r="B173" s="0" t="s">
        <v>33</v>
      </c>
      <c r="C173" s="0" t="s">
        <v>230</v>
      </c>
      <c r="D173" s="0" t="s">
        <v>19</v>
      </c>
      <c r="E173" s="0" t="n">
        <v>16</v>
      </c>
      <c r="F173" s="0" t="n">
        <v>0</v>
      </c>
      <c r="G173" s="15" t="n">
        <v>0</v>
      </c>
      <c r="H173" s="0" t="n">
        <v>478</v>
      </c>
      <c r="I173" s="15" t="n">
        <v>0.4139</v>
      </c>
      <c r="J173" s="0" t="n">
        <v>84</v>
      </c>
      <c r="K173" s="15" t="n">
        <v>0.1687</v>
      </c>
      <c r="M173" s="11" t="s">
        <v>284</v>
      </c>
      <c r="N173" s="0" t="str">
        <f aca="false">VLOOKUP(A173,C$3:K$363,2,FALSE())</f>
        <v>RB</v>
      </c>
      <c r="O173" s="0" t="n">
        <f aca="false">VLOOKUP(A173,C$3:K$363,3,FALSE())</f>
        <v>1</v>
      </c>
      <c r="P173" s="0" t="n">
        <f aca="false">VLOOKUP(A173,C$3:K$363,4,FALSE())</f>
        <v>0</v>
      </c>
      <c r="Q173" s="0" t="n">
        <f aca="false">VLOOKUP(A173,C$3:K$363,6,FALSE())</f>
        <v>0</v>
      </c>
      <c r="R173" s="0" t="n">
        <f aca="false">VLOOKUP(A173,C$3:K$363,8,FALSE())</f>
        <v>19</v>
      </c>
    </row>
    <row r="174" customFormat="false" ht="15" hidden="false" customHeight="false" outlineLevel="0" collapsed="false">
      <c r="A174" s="0" t="s">
        <v>285</v>
      </c>
      <c r="B174" s="0" t="s">
        <v>22</v>
      </c>
      <c r="C174" s="0" t="s">
        <v>232</v>
      </c>
      <c r="D174" s="0" t="s">
        <v>40</v>
      </c>
      <c r="E174" s="0" t="n">
        <v>4</v>
      </c>
      <c r="F174" s="0" t="n">
        <v>0</v>
      </c>
      <c r="G174" s="15" t="n">
        <v>0</v>
      </c>
      <c r="H174" s="0" t="n">
        <v>84</v>
      </c>
      <c r="I174" s="15" t="n">
        <v>0.0692</v>
      </c>
      <c r="J174" s="0" t="n">
        <v>78</v>
      </c>
      <c r="K174" s="15" t="n">
        <v>0.156</v>
      </c>
      <c r="M174" s="11" t="s">
        <v>285</v>
      </c>
      <c r="N174" s="0" t="str">
        <f aca="false">VLOOKUP(A174,C$3:K$363,2,FALSE())</f>
        <v>LB</v>
      </c>
      <c r="O174" s="0" t="n">
        <f aca="false">VLOOKUP(A174,C$3:K$363,3,FALSE())</f>
        <v>16</v>
      </c>
      <c r="P174" s="0" t="n">
        <f aca="false">VLOOKUP(A174,C$3:K$363,4,FALSE())</f>
        <v>0</v>
      </c>
      <c r="Q174" s="0" t="n">
        <f aca="false">VLOOKUP(A174,C$3:K$363,6,FALSE())</f>
        <v>145</v>
      </c>
      <c r="R174" s="0" t="n">
        <f aca="false">VLOOKUP(A174,C$3:K$363,8,FALSE())</f>
        <v>238</v>
      </c>
    </row>
    <row r="175" customFormat="false" ht="15" hidden="false" customHeight="false" outlineLevel="0" collapsed="false">
      <c r="A175" s="0" t="s">
        <v>286</v>
      </c>
      <c r="B175" s="0" t="s">
        <v>25</v>
      </c>
      <c r="C175" s="0" t="s">
        <v>233</v>
      </c>
      <c r="D175" s="0" t="s">
        <v>30</v>
      </c>
      <c r="E175" s="0" t="n">
        <v>16</v>
      </c>
      <c r="F175" s="0" t="n">
        <v>131</v>
      </c>
      <c r="G175" s="15" t="n">
        <v>0.1142</v>
      </c>
      <c r="H175" s="0" t="n">
        <v>0</v>
      </c>
      <c r="I175" s="15" t="n">
        <v>0</v>
      </c>
      <c r="J175" s="0" t="n">
        <v>288</v>
      </c>
      <c r="K175" s="15" t="n">
        <v>0.6372</v>
      </c>
      <c r="M175" s="11" t="s">
        <v>286</v>
      </c>
      <c r="N175" s="0" t="str">
        <f aca="false">VLOOKUP(A175,C$3:K$363,2,FALSE())</f>
        <v>LB</v>
      </c>
      <c r="O175" s="0" t="n">
        <f aca="false">VLOOKUP(A175,C$3:K$363,3,FALSE())</f>
        <v>16</v>
      </c>
      <c r="P175" s="0" t="n">
        <f aca="false">VLOOKUP(A175,C$3:K$363,4,FALSE())</f>
        <v>0</v>
      </c>
      <c r="Q175" s="0" t="n">
        <f aca="false">VLOOKUP(A175,C$3:K$363,6,FALSE())</f>
        <v>361</v>
      </c>
      <c r="R175" s="0" t="n">
        <f aca="false">VLOOKUP(A175,C$3:K$363,8,FALSE())</f>
        <v>329</v>
      </c>
    </row>
    <row r="176" customFormat="false" ht="15" hidden="false" customHeight="false" outlineLevel="0" collapsed="false">
      <c r="A176" s="0" t="s">
        <v>287</v>
      </c>
      <c r="B176" s="0" t="s">
        <v>40</v>
      </c>
      <c r="C176" s="0" t="s">
        <v>605</v>
      </c>
      <c r="D176" s="0" t="s">
        <v>511</v>
      </c>
      <c r="E176" s="0" t="n">
        <v>1</v>
      </c>
      <c r="F176" s="0" t="n">
        <v>30</v>
      </c>
      <c r="G176" s="15" t="n">
        <v>0.0257</v>
      </c>
      <c r="H176" s="0" t="n">
        <v>0</v>
      </c>
      <c r="I176" s="15" t="n">
        <v>0</v>
      </c>
      <c r="J176" s="0" t="n">
        <v>2</v>
      </c>
      <c r="K176" s="15" t="n">
        <v>0.0044</v>
      </c>
      <c r="M176" s="11" t="s">
        <v>287</v>
      </c>
      <c r="N176" s="0" t="str">
        <f aca="false">VLOOKUP(A176,C$3:K$363,2,FALSE())</f>
        <v>CB</v>
      </c>
      <c r="O176" s="0" t="n">
        <f aca="false">VLOOKUP(A176,C$3:K$363,3,FALSE())</f>
        <v>13</v>
      </c>
      <c r="P176" s="0" t="n">
        <f aca="false">VLOOKUP(A176,C$3:K$363,4,FALSE())</f>
        <v>0</v>
      </c>
      <c r="Q176" s="0" t="n">
        <f aca="false">VLOOKUP(A176,C$3:K$363,6,FALSE())</f>
        <v>22</v>
      </c>
      <c r="R176" s="0" t="n">
        <f aca="false">VLOOKUP(A176,C$3:K$363,8,FALSE())</f>
        <v>315</v>
      </c>
    </row>
    <row r="177" customFormat="false" ht="15" hidden="false" customHeight="false" outlineLevel="0" collapsed="false">
      <c r="A177" s="0" t="s">
        <v>288</v>
      </c>
      <c r="B177" s="0" t="s">
        <v>40</v>
      </c>
      <c r="C177" s="0" t="s">
        <v>605</v>
      </c>
      <c r="D177" s="0" t="s">
        <v>511</v>
      </c>
      <c r="E177" s="0" t="n">
        <v>9</v>
      </c>
      <c r="F177" s="0" t="n">
        <v>23</v>
      </c>
      <c r="G177" s="15" t="n">
        <v>0.0223</v>
      </c>
      <c r="H177" s="0" t="n">
        <v>0</v>
      </c>
      <c r="I177" s="15" t="n">
        <v>0</v>
      </c>
      <c r="J177" s="0" t="n">
        <v>25</v>
      </c>
      <c r="K177" s="15" t="n">
        <v>0.0545</v>
      </c>
      <c r="M177" s="11" t="s">
        <v>288</v>
      </c>
      <c r="N177" s="0" t="str">
        <f aca="false">VLOOKUP(A177,C$3:K$363,2,FALSE())</f>
        <v>CB</v>
      </c>
      <c r="O177" s="0" t="n">
        <f aca="false">VLOOKUP(A177,C$3:K$363,3,FALSE())</f>
        <v>13</v>
      </c>
      <c r="P177" s="0" t="n">
        <f aca="false">VLOOKUP(A177,C$3:K$363,4,FALSE())</f>
        <v>0</v>
      </c>
      <c r="Q177" s="0" t="n">
        <f aca="false">VLOOKUP(A177,C$3:K$363,6,FALSE())</f>
        <v>79</v>
      </c>
      <c r="R177" s="0" t="n">
        <f aca="false">VLOOKUP(A177,C$3:K$363,8,FALSE())</f>
        <v>38</v>
      </c>
    </row>
    <row r="178" customFormat="false" ht="15" hidden="false" customHeight="false" outlineLevel="0" collapsed="false">
      <c r="A178" s="0" t="s">
        <v>290</v>
      </c>
      <c r="B178" s="0" t="s">
        <v>16</v>
      </c>
      <c r="C178" s="0" t="s">
        <v>239</v>
      </c>
      <c r="D178" s="0" t="s">
        <v>497</v>
      </c>
      <c r="E178" s="0" t="n">
        <v>15</v>
      </c>
      <c r="F178" s="0" t="n">
        <v>0</v>
      </c>
      <c r="G178" s="15" t="n">
        <v>0</v>
      </c>
      <c r="H178" s="0" t="n">
        <v>668</v>
      </c>
      <c r="I178" s="15" t="n">
        <v>0.6667</v>
      </c>
      <c r="J178" s="0" t="n">
        <v>115</v>
      </c>
      <c r="K178" s="15" t="n">
        <v>0.2539</v>
      </c>
      <c r="M178" s="11" t="s">
        <v>290</v>
      </c>
    </row>
    <row r="179" customFormat="false" ht="15" hidden="false" customHeight="false" outlineLevel="0" collapsed="false">
      <c r="A179" s="0" t="s">
        <v>291</v>
      </c>
      <c r="B179" s="0" t="s">
        <v>19</v>
      </c>
      <c r="C179" s="0" t="s">
        <v>240</v>
      </c>
      <c r="D179" s="0" t="s">
        <v>497</v>
      </c>
      <c r="E179" s="0" t="n">
        <v>15</v>
      </c>
      <c r="F179" s="0" t="n">
        <v>0</v>
      </c>
      <c r="G179" s="15" t="n">
        <v>0</v>
      </c>
      <c r="H179" s="0" t="n">
        <v>1</v>
      </c>
      <c r="I179" s="15" t="n">
        <v>0.0009</v>
      </c>
      <c r="J179" s="0" t="n">
        <v>262</v>
      </c>
      <c r="K179" s="15" t="n">
        <v>0.5861</v>
      </c>
      <c r="M179" s="11" t="s">
        <v>291</v>
      </c>
    </row>
    <row r="180" customFormat="false" ht="15" hidden="false" customHeight="false" outlineLevel="0" collapsed="false">
      <c r="A180" s="0" t="s">
        <v>292</v>
      </c>
      <c r="B180" s="0" t="s">
        <v>30</v>
      </c>
      <c r="C180" s="0" t="s">
        <v>244</v>
      </c>
      <c r="D180" s="0" t="s">
        <v>33</v>
      </c>
      <c r="E180" s="0" t="n">
        <v>16</v>
      </c>
      <c r="F180" s="0" t="n">
        <v>457</v>
      </c>
      <c r="G180" s="15" t="n">
        <v>0.4332</v>
      </c>
      <c r="H180" s="0" t="n">
        <v>0</v>
      </c>
      <c r="I180" s="15" t="n">
        <v>0</v>
      </c>
      <c r="J180" s="0" t="n">
        <v>0</v>
      </c>
      <c r="K180" s="15" t="n">
        <v>0</v>
      </c>
      <c r="M180" s="11" t="s">
        <v>292</v>
      </c>
    </row>
    <row r="181" customFormat="false" ht="15" hidden="false" customHeight="false" outlineLevel="0" collapsed="false">
      <c r="A181" s="0" t="s">
        <v>293</v>
      </c>
      <c r="B181" s="0" t="s">
        <v>40</v>
      </c>
      <c r="C181" s="0" t="s">
        <v>606</v>
      </c>
      <c r="D181" s="0" t="s">
        <v>30</v>
      </c>
      <c r="E181" s="0" t="n">
        <v>5</v>
      </c>
      <c r="F181" s="0" t="n">
        <v>91</v>
      </c>
      <c r="G181" s="15" t="n">
        <v>0.0802</v>
      </c>
      <c r="H181" s="0" t="n">
        <v>0</v>
      </c>
      <c r="I181" s="15" t="n">
        <v>0</v>
      </c>
      <c r="J181" s="0" t="n">
        <v>72</v>
      </c>
      <c r="K181" s="15" t="n">
        <v>0.1525</v>
      </c>
      <c r="M181" s="11" t="s">
        <v>293</v>
      </c>
    </row>
    <row r="182" customFormat="false" ht="15" hidden="false" customHeight="false" outlineLevel="0" collapsed="false">
      <c r="A182" s="0" t="s">
        <v>295</v>
      </c>
      <c r="B182" s="0" t="s">
        <v>102</v>
      </c>
      <c r="C182" s="0" t="s">
        <v>606</v>
      </c>
      <c r="D182" s="0" t="s">
        <v>30</v>
      </c>
      <c r="E182" s="0" t="n">
        <v>6</v>
      </c>
      <c r="F182" s="0" t="n">
        <v>2</v>
      </c>
      <c r="G182" s="15" t="n">
        <v>0.0019</v>
      </c>
      <c r="H182" s="0" t="n">
        <v>0</v>
      </c>
      <c r="I182" s="15" t="n">
        <v>0</v>
      </c>
      <c r="J182" s="0" t="n">
        <v>50</v>
      </c>
      <c r="K182" s="15" t="n">
        <v>0.104</v>
      </c>
      <c r="M182" s="11" t="s">
        <v>295</v>
      </c>
    </row>
    <row r="183" customFormat="false" ht="15" hidden="false" customHeight="false" outlineLevel="0" collapsed="false">
      <c r="A183" s="0" t="s">
        <v>296</v>
      </c>
      <c r="B183" s="0" t="s">
        <v>19</v>
      </c>
      <c r="C183" s="0" t="s">
        <v>245</v>
      </c>
      <c r="D183" s="0" t="s">
        <v>33</v>
      </c>
      <c r="E183" s="0" t="n">
        <v>16</v>
      </c>
      <c r="F183" s="0" t="n">
        <v>160</v>
      </c>
      <c r="G183" s="15" t="n">
        <v>0.1569</v>
      </c>
      <c r="H183" s="0" t="n">
        <v>0</v>
      </c>
      <c r="I183" s="15" t="n">
        <v>0</v>
      </c>
      <c r="J183" s="0" t="n">
        <v>205</v>
      </c>
      <c r="K183" s="15" t="n">
        <v>0.467</v>
      </c>
      <c r="M183" s="11" t="s">
        <v>296</v>
      </c>
      <c r="N183" s="0" t="str">
        <f aca="false">VLOOKUP(A183,C$3:K$363,2,FALSE())</f>
        <v>DT</v>
      </c>
      <c r="O183" s="0" t="n">
        <f aca="false">VLOOKUP(A183,C$3:K$363,3,FALSE())</f>
        <v>1</v>
      </c>
      <c r="P183" s="0" t="n">
        <f aca="false">VLOOKUP(A183,C$3:K$363,4,FALSE())</f>
        <v>0</v>
      </c>
      <c r="Q183" s="0" t="n">
        <f aca="false">VLOOKUP(A183,C$3:K$363,6,FALSE())</f>
        <v>2</v>
      </c>
      <c r="R183" s="0" t="n">
        <f aca="false">VLOOKUP(A183,C$3:K$363,8,FALSE())</f>
        <v>0</v>
      </c>
    </row>
    <row r="184" customFormat="false" ht="15" hidden="false" customHeight="false" outlineLevel="0" collapsed="false">
      <c r="A184" s="0" t="s">
        <v>297</v>
      </c>
      <c r="B184" s="0" t="s">
        <v>22</v>
      </c>
      <c r="C184" s="0" t="s">
        <v>248</v>
      </c>
      <c r="D184" s="0" t="s">
        <v>102</v>
      </c>
      <c r="E184" s="0" t="n">
        <v>16</v>
      </c>
      <c r="F184" s="0" t="n">
        <v>0</v>
      </c>
      <c r="G184" s="15" t="n">
        <v>0</v>
      </c>
      <c r="H184" s="0" t="n">
        <v>730</v>
      </c>
      <c r="I184" s="15" t="n">
        <v>0.6415</v>
      </c>
      <c r="J184" s="0" t="n">
        <v>231</v>
      </c>
      <c r="K184" s="15" t="n">
        <v>0.5156</v>
      </c>
      <c r="M184" s="11" t="s">
        <v>297</v>
      </c>
      <c r="N184" s="0" t="str">
        <f aca="false">VLOOKUP(A184,C$3:K$363,2,FALSE())</f>
        <v>DE</v>
      </c>
      <c r="O184" s="0" t="n">
        <f aca="false">VLOOKUP(A184,C$3:K$363,3,FALSE())</f>
        <v>15</v>
      </c>
      <c r="P184" s="0" t="n">
        <f aca="false">VLOOKUP(A184,C$3:K$363,4,FALSE())</f>
        <v>1</v>
      </c>
      <c r="Q184" s="0" t="n">
        <f aca="false">VLOOKUP(A184,C$3:K$363,6,FALSE())</f>
        <v>578</v>
      </c>
      <c r="R184" s="0" t="n">
        <f aca="false">VLOOKUP(A184,C$3:K$363,8,FALSE())</f>
        <v>160</v>
      </c>
    </row>
    <row r="185" customFormat="false" ht="15" hidden="false" customHeight="false" outlineLevel="0" collapsed="false">
      <c r="A185" s="0" t="s">
        <v>299</v>
      </c>
      <c r="B185" s="0" t="s">
        <v>30</v>
      </c>
      <c r="C185" s="0" t="s">
        <v>607</v>
      </c>
      <c r="D185" s="0" t="s">
        <v>16</v>
      </c>
      <c r="E185" s="0" t="n">
        <v>3</v>
      </c>
      <c r="F185" s="0" t="n">
        <v>126</v>
      </c>
      <c r="G185" s="15" t="n">
        <v>0.1111</v>
      </c>
      <c r="H185" s="0" t="n">
        <v>0</v>
      </c>
      <c r="I185" s="15" t="n">
        <v>0</v>
      </c>
      <c r="J185" s="0" t="n">
        <v>0</v>
      </c>
      <c r="K185" s="15" t="n">
        <v>0</v>
      </c>
      <c r="M185" s="11" t="s">
        <v>299</v>
      </c>
      <c r="N185" s="0" t="str">
        <f aca="false">VLOOKUP(A185,C$3:K$363,2,FALSE())</f>
        <v>WR</v>
      </c>
      <c r="O185" s="0" t="n">
        <f aca="false">VLOOKUP(A185,C$3:K$363,3,FALSE())</f>
        <v>1</v>
      </c>
      <c r="P185" s="0" t="n">
        <f aca="false">VLOOKUP(A185,C$3:K$363,4,FALSE())</f>
        <v>13</v>
      </c>
      <c r="Q185" s="0" t="n">
        <f aca="false">VLOOKUP(A185,C$3:K$363,6,FALSE())</f>
        <v>0</v>
      </c>
      <c r="R185" s="0" t="n">
        <f aca="false">VLOOKUP(A185,C$3:K$363,8,FALSE())</f>
        <v>6</v>
      </c>
    </row>
    <row r="186" customFormat="false" ht="15" hidden="false" customHeight="false" outlineLevel="0" collapsed="false">
      <c r="A186" s="0" t="s">
        <v>300</v>
      </c>
      <c r="B186" s="0" t="s">
        <v>25</v>
      </c>
      <c r="C186" s="0" t="s">
        <v>607</v>
      </c>
      <c r="D186" s="0" t="s">
        <v>16</v>
      </c>
      <c r="E186" s="0" t="n">
        <v>2</v>
      </c>
      <c r="F186" s="0" t="n">
        <v>91</v>
      </c>
      <c r="G186" s="15" t="n">
        <v>0.0842</v>
      </c>
      <c r="H186" s="0" t="n">
        <v>0</v>
      </c>
      <c r="I186" s="15" t="n">
        <v>0</v>
      </c>
      <c r="J186" s="0" t="n">
        <v>0</v>
      </c>
      <c r="K186" s="15" t="n">
        <v>0</v>
      </c>
      <c r="M186" s="11" t="s">
        <v>300</v>
      </c>
      <c r="N186" s="0" t="str">
        <f aca="false">VLOOKUP(A186,C$3:K$363,2,FALSE())</f>
        <v>LB</v>
      </c>
      <c r="O186" s="0" t="n">
        <f aca="false">VLOOKUP(A186,C$3:K$363,3,FALSE())</f>
        <v>14</v>
      </c>
      <c r="P186" s="0" t="n">
        <f aca="false">VLOOKUP(A186,C$3:K$363,4,FALSE())</f>
        <v>0</v>
      </c>
      <c r="Q186" s="0" t="n">
        <f aca="false">VLOOKUP(A186,C$3:K$363,6,FALSE())</f>
        <v>103</v>
      </c>
      <c r="R186" s="0" t="n">
        <f aca="false">VLOOKUP(A186,C$3:K$363,8,FALSE())</f>
        <v>283</v>
      </c>
    </row>
    <row r="187" customFormat="false" ht="15" hidden="false" customHeight="false" outlineLevel="0" collapsed="false">
      <c r="A187" s="0" t="s">
        <v>301</v>
      </c>
      <c r="B187" s="0" t="s">
        <v>25</v>
      </c>
      <c r="C187" s="0" t="s">
        <v>250</v>
      </c>
      <c r="D187" s="0" t="s">
        <v>16</v>
      </c>
      <c r="E187" s="0" t="n">
        <v>5</v>
      </c>
      <c r="F187" s="0" t="n">
        <v>13</v>
      </c>
      <c r="G187" s="15" t="n">
        <v>0.0116</v>
      </c>
      <c r="H187" s="0" t="n">
        <v>0</v>
      </c>
      <c r="I187" s="15" t="n">
        <v>0</v>
      </c>
      <c r="J187" s="0" t="n">
        <v>0</v>
      </c>
      <c r="K187" s="15" t="n">
        <v>0</v>
      </c>
      <c r="M187" s="11" t="s">
        <v>301</v>
      </c>
    </row>
    <row r="188" customFormat="false" ht="15" hidden="false" customHeight="false" outlineLevel="0" collapsed="false">
      <c r="A188" s="0" t="s">
        <v>302</v>
      </c>
      <c r="B188" s="0" t="s">
        <v>25</v>
      </c>
      <c r="C188" s="0" t="s">
        <v>608</v>
      </c>
      <c r="D188" s="0" t="s">
        <v>511</v>
      </c>
      <c r="E188" s="0" t="n">
        <v>16</v>
      </c>
      <c r="F188" s="0" t="n">
        <v>1103</v>
      </c>
      <c r="G188" s="15" t="n">
        <v>1</v>
      </c>
      <c r="H188" s="0" t="n">
        <v>0</v>
      </c>
      <c r="I188" s="15" t="n">
        <v>0</v>
      </c>
      <c r="J188" s="0" t="n">
        <v>12</v>
      </c>
      <c r="K188" s="15" t="n">
        <v>0.0275</v>
      </c>
      <c r="M188" s="11" t="s">
        <v>302</v>
      </c>
      <c r="N188" s="0" t="str">
        <f aca="false">VLOOKUP(A188,C$3:K$363,2,FALSE())</f>
        <v>DE</v>
      </c>
      <c r="O188" s="0" t="n">
        <f aca="false">VLOOKUP(A188,C$3:K$363,3,FALSE())</f>
        <v>16</v>
      </c>
      <c r="P188" s="0" t="n">
        <f aca="false">VLOOKUP(A188,C$3:K$363,4,FALSE())</f>
        <v>0</v>
      </c>
      <c r="Q188" s="0" t="n">
        <f aca="false">VLOOKUP(A188,C$3:K$363,6,FALSE())</f>
        <v>1003</v>
      </c>
      <c r="R188" s="0" t="n">
        <f aca="false">VLOOKUP(A188,C$3:K$363,8,FALSE())</f>
        <v>89</v>
      </c>
    </row>
    <row r="189" customFormat="false" ht="15" hidden="false" customHeight="false" outlineLevel="0" collapsed="false">
      <c r="A189" s="0" t="s">
        <v>304</v>
      </c>
      <c r="B189" s="0" t="s">
        <v>19</v>
      </c>
      <c r="C189" s="0" t="s">
        <v>608</v>
      </c>
      <c r="D189" s="0" t="s">
        <v>497</v>
      </c>
      <c r="E189" s="0" t="n">
        <v>14</v>
      </c>
      <c r="F189" s="0" t="n">
        <v>0</v>
      </c>
      <c r="G189" s="15" t="n">
        <v>0</v>
      </c>
      <c r="H189" s="0" t="n">
        <v>249</v>
      </c>
      <c r="I189" s="15" t="n">
        <v>0.238</v>
      </c>
      <c r="J189" s="0" t="n">
        <v>261</v>
      </c>
      <c r="K189" s="15" t="n">
        <v>0.5774</v>
      </c>
      <c r="M189" s="11" t="s">
        <v>304</v>
      </c>
      <c r="N189" s="0" t="str">
        <f aca="false">VLOOKUP(A189,C$3:K$363,2,FALSE())</f>
        <v>DT</v>
      </c>
      <c r="O189" s="0" t="n">
        <f aca="false">VLOOKUP(A189,C$3:K$363,3,FALSE())</f>
        <v>6</v>
      </c>
      <c r="P189" s="0" t="n">
        <f aca="false">VLOOKUP(A189,C$3:K$363,4,FALSE())</f>
        <v>0</v>
      </c>
      <c r="Q189" s="0" t="n">
        <f aca="false">VLOOKUP(A189,C$3:K$363,6,FALSE())</f>
        <v>102</v>
      </c>
      <c r="R189" s="0" t="n">
        <f aca="false">VLOOKUP(A189,C$3:K$363,8,FALSE())</f>
        <v>1</v>
      </c>
    </row>
    <row r="190" customFormat="false" ht="15" hidden="false" customHeight="false" outlineLevel="0" collapsed="false">
      <c r="A190" s="0" t="s">
        <v>306</v>
      </c>
      <c r="B190" s="0" t="s">
        <v>22</v>
      </c>
      <c r="C190" s="0" t="s">
        <v>254</v>
      </c>
      <c r="D190" s="0" t="s">
        <v>504</v>
      </c>
      <c r="E190" s="0" t="n">
        <v>10</v>
      </c>
      <c r="F190" s="0" t="n">
        <v>615</v>
      </c>
      <c r="G190" s="15" t="n">
        <v>0.5576</v>
      </c>
      <c r="H190" s="0" t="n">
        <v>0</v>
      </c>
      <c r="I190" s="15" t="n">
        <v>0</v>
      </c>
      <c r="J190" s="0" t="n">
        <v>32</v>
      </c>
      <c r="K190" s="15" t="n">
        <v>0.0734</v>
      </c>
      <c r="M190" s="11" t="s">
        <v>306</v>
      </c>
      <c r="N190" s="0" t="str">
        <f aca="false">VLOOKUP(A190,C$3:K$363,2,FALSE())</f>
        <v>DE</v>
      </c>
      <c r="O190" s="0" t="n">
        <f aca="false">VLOOKUP(A190,C$3:K$363,3,FALSE())</f>
        <v>16</v>
      </c>
      <c r="P190" s="0" t="n">
        <f aca="false">VLOOKUP(A190,C$3:K$363,4,FALSE())</f>
        <v>0</v>
      </c>
      <c r="Q190" s="0" t="n">
        <f aca="false">VLOOKUP(A190,C$3:K$363,6,FALSE())</f>
        <v>648</v>
      </c>
      <c r="R190" s="0" t="n">
        <f aca="false">VLOOKUP(A190,C$3:K$363,8,FALSE())</f>
        <v>55</v>
      </c>
    </row>
    <row r="191" customFormat="false" ht="15" hidden="false" customHeight="false" outlineLevel="0" collapsed="false">
      <c r="A191" s="0" t="s">
        <v>307</v>
      </c>
      <c r="B191" s="0" t="s">
        <v>40</v>
      </c>
      <c r="C191" s="0" t="s">
        <v>256</v>
      </c>
      <c r="D191" s="0" t="s">
        <v>30</v>
      </c>
      <c r="E191" s="0" t="n">
        <v>15</v>
      </c>
      <c r="F191" s="0" t="n">
        <v>826</v>
      </c>
      <c r="G191" s="15" t="n">
        <v>0.7489</v>
      </c>
      <c r="H191" s="0" t="n">
        <v>0</v>
      </c>
      <c r="I191" s="15" t="n">
        <v>0</v>
      </c>
      <c r="J191" s="0" t="n">
        <v>0</v>
      </c>
      <c r="K191" s="15" t="n">
        <v>0</v>
      </c>
      <c r="M191" s="11" t="s">
        <v>307</v>
      </c>
      <c r="N191" s="0" t="str">
        <f aca="false">VLOOKUP(A191,C$3:K$363,2,FALSE())</f>
        <v>CB</v>
      </c>
      <c r="O191" s="0" t="n">
        <f aca="false">VLOOKUP(A191,C$3:K$363,3,FALSE())</f>
        <v>16</v>
      </c>
      <c r="P191" s="0" t="n">
        <f aca="false">VLOOKUP(A191,C$3:K$363,4,FALSE())</f>
        <v>0</v>
      </c>
      <c r="Q191" s="0" t="n">
        <f aca="false">VLOOKUP(A191,C$3:K$363,6,FALSE())</f>
        <v>1022</v>
      </c>
      <c r="R191" s="0" t="n">
        <f aca="false">VLOOKUP(A191,C$3:K$363,8,FALSE())</f>
        <v>130</v>
      </c>
    </row>
    <row r="192" customFormat="false" ht="15" hidden="false" customHeight="false" outlineLevel="0" collapsed="false">
      <c r="A192" s="0" t="s">
        <v>308</v>
      </c>
      <c r="B192" s="0" t="s">
        <v>25</v>
      </c>
      <c r="C192" s="0" t="s">
        <v>258</v>
      </c>
      <c r="D192" s="0" t="s">
        <v>504</v>
      </c>
      <c r="E192" s="0" t="n">
        <v>16</v>
      </c>
      <c r="F192" s="0" t="n">
        <v>547</v>
      </c>
      <c r="G192" s="15" t="n">
        <v>0.4824</v>
      </c>
      <c r="H192" s="0" t="n">
        <v>0</v>
      </c>
      <c r="I192" s="15" t="n">
        <v>0</v>
      </c>
      <c r="J192" s="0" t="n">
        <v>103</v>
      </c>
      <c r="K192" s="15" t="n">
        <v>0.2182</v>
      </c>
      <c r="M192" s="11" t="s">
        <v>308</v>
      </c>
      <c r="N192" s="0" t="str">
        <f aca="false">VLOOKUP(A192,C$3:K$363,2,FALSE())</f>
        <v>LB</v>
      </c>
      <c r="O192" s="0" t="n">
        <f aca="false">VLOOKUP(A192,C$3:K$363,3,FALSE())</f>
        <v>15</v>
      </c>
      <c r="P192" s="0" t="n">
        <f aca="false">VLOOKUP(A192,C$3:K$363,4,FALSE())</f>
        <v>0</v>
      </c>
      <c r="Q192" s="0" t="n">
        <f aca="false">VLOOKUP(A192,C$3:K$363,6,FALSE())</f>
        <v>80</v>
      </c>
      <c r="R192" s="0" t="n">
        <f aca="false">VLOOKUP(A192,C$3:K$363,8,FALSE())</f>
        <v>287</v>
      </c>
    </row>
    <row r="193" customFormat="false" ht="15" hidden="false" customHeight="false" outlineLevel="0" collapsed="false">
      <c r="A193" s="0" t="s">
        <v>309</v>
      </c>
      <c r="B193" s="0" t="s">
        <v>33</v>
      </c>
      <c r="C193" s="0" t="s">
        <v>259</v>
      </c>
      <c r="D193" s="0" t="s">
        <v>16</v>
      </c>
      <c r="E193" s="0" t="n">
        <v>10</v>
      </c>
      <c r="F193" s="0" t="n">
        <v>435</v>
      </c>
      <c r="G193" s="15" t="n">
        <v>0.3944</v>
      </c>
      <c r="H193" s="0" t="n">
        <v>0</v>
      </c>
      <c r="I193" s="15" t="n">
        <v>0</v>
      </c>
      <c r="J193" s="0" t="n">
        <v>0</v>
      </c>
      <c r="K193" s="15" t="n">
        <v>0</v>
      </c>
      <c r="M193" s="11" t="s">
        <v>309</v>
      </c>
    </row>
    <row r="194" customFormat="false" ht="15" hidden="false" customHeight="false" outlineLevel="0" collapsed="false">
      <c r="A194" s="0" t="s">
        <v>310</v>
      </c>
      <c r="B194" s="0" t="s">
        <v>33</v>
      </c>
      <c r="C194" s="0" t="s">
        <v>609</v>
      </c>
      <c r="D194" s="0" t="s">
        <v>33</v>
      </c>
      <c r="E194" s="0" t="n">
        <v>2</v>
      </c>
      <c r="F194" s="0" t="n">
        <v>50</v>
      </c>
      <c r="G194" s="15" t="n">
        <v>0.0473</v>
      </c>
      <c r="H194" s="0" t="n">
        <v>0</v>
      </c>
      <c r="I194" s="15" t="n">
        <v>0</v>
      </c>
      <c r="J194" s="0" t="n">
        <v>5</v>
      </c>
      <c r="K194" s="15" t="n">
        <v>0.0101</v>
      </c>
      <c r="M194" s="11" t="s">
        <v>310</v>
      </c>
    </row>
    <row r="195" customFormat="false" ht="15" hidden="false" customHeight="false" outlineLevel="0" collapsed="false">
      <c r="A195" s="0" t="s">
        <v>311</v>
      </c>
      <c r="B195" s="0" t="s">
        <v>40</v>
      </c>
      <c r="C195" s="0" t="s">
        <v>609</v>
      </c>
      <c r="D195" s="0" t="s">
        <v>33</v>
      </c>
      <c r="E195" s="0" t="n">
        <v>6</v>
      </c>
      <c r="F195" s="0" t="n">
        <v>87</v>
      </c>
      <c r="G195" s="15" t="n">
        <v>0.0843</v>
      </c>
      <c r="H195" s="0" t="n">
        <v>0</v>
      </c>
      <c r="I195" s="15" t="n">
        <v>0</v>
      </c>
      <c r="J195" s="0" t="n">
        <v>24</v>
      </c>
      <c r="K195" s="15" t="n">
        <v>0.0523</v>
      </c>
      <c r="M195" s="11" t="s">
        <v>311</v>
      </c>
      <c r="N195" s="0" t="str">
        <f aca="false">VLOOKUP(A195,C$3:K$363,2,FALSE())</f>
        <v>CB</v>
      </c>
      <c r="O195" s="0" t="n">
        <f aca="false">VLOOKUP(A195,C$3:K$363,3,FALSE())</f>
        <v>16</v>
      </c>
      <c r="P195" s="0" t="n">
        <f aca="false">VLOOKUP(A195,C$3:K$363,4,FALSE())</f>
        <v>0</v>
      </c>
      <c r="Q195" s="0" t="n">
        <f aca="false">VLOOKUP(A195,C$3:K$363,6,FALSE())</f>
        <v>729</v>
      </c>
      <c r="R195" s="0" t="n">
        <f aca="false">VLOOKUP(A195,C$3:K$363,8,FALSE())</f>
        <v>35</v>
      </c>
    </row>
    <row r="196" customFormat="false" ht="15" hidden="false" customHeight="false" outlineLevel="0" collapsed="false">
      <c r="A196" s="0" t="s">
        <v>312</v>
      </c>
      <c r="B196" s="0" t="s">
        <v>65</v>
      </c>
      <c r="C196" s="0" t="s">
        <v>264</v>
      </c>
      <c r="D196" s="0" t="s">
        <v>497</v>
      </c>
      <c r="E196" s="0" t="n">
        <v>14</v>
      </c>
      <c r="F196" s="0" t="n">
        <v>0</v>
      </c>
      <c r="G196" s="15" t="n">
        <v>0</v>
      </c>
      <c r="H196" s="0" t="n">
        <v>345</v>
      </c>
      <c r="I196" s="15" t="n">
        <v>0.3034</v>
      </c>
      <c r="J196" s="0" t="n">
        <v>196</v>
      </c>
      <c r="K196" s="15" t="n">
        <v>0.4066</v>
      </c>
      <c r="M196" s="11" t="s">
        <v>312</v>
      </c>
      <c r="N196" s="0" t="str">
        <f aca="false">VLOOKUP(A196,C$3:K$363,2,FALSE())</f>
        <v>LB</v>
      </c>
      <c r="O196" s="0" t="n">
        <f aca="false">VLOOKUP(A196,C$3:K$363,3,FALSE())</f>
        <v>16</v>
      </c>
      <c r="P196" s="0" t="n">
        <f aca="false">VLOOKUP(A196,C$3:K$363,4,FALSE())</f>
        <v>0</v>
      </c>
      <c r="Q196" s="0" t="n">
        <f aca="false">VLOOKUP(A196,C$3:K$363,6,FALSE())</f>
        <v>0</v>
      </c>
      <c r="R196" s="0" t="n">
        <f aca="false">VLOOKUP(A196,C$3:K$363,8,FALSE())</f>
        <v>309</v>
      </c>
    </row>
    <row r="197" customFormat="false" ht="15" hidden="false" customHeight="false" outlineLevel="0" collapsed="false">
      <c r="A197" s="0" t="s">
        <v>313</v>
      </c>
      <c r="B197" s="0" t="s">
        <v>22</v>
      </c>
      <c r="C197" s="0" t="s">
        <v>266</v>
      </c>
      <c r="D197" s="0" t="s">
        <v>138</v>
      </c>
      <c r="E197" s="0" t="n">
        <v>16</v>
      </c>
      <c r="F197" s="0" t="n">
        <v>669</v>
      </c>
      <c r="G197" s="15" t="n">
        <v>0.6093</v>
      </c>
      <c r="H197" s="0" t="n">
        <v>0</v>
      </c>
      <c r="I197" s="15" t="n">
        <v>0</v>
      </c>
      <c r="J197" s="0" t="n">
        <v>91</v>
      </c>
      <c r="K197" s="15" t="n">
        <v>0.1888</v>
      </c>
      <c r="M197" s="11" t="s">
        <v>313</v>
      </c>
    </row>
    <row r="198" customFormat="false" ht="15" hidden="false" customHeight="false" outlineLevel="0" collapsed="false">
      <c r="A198" s="0" t="s">
        <v>315</v>
      </c>
      <c r="B198" s="0" t="s">
        <v>40</v>
      </c>
      <c r="C198" s="0" t="s">
        <v>610</v>
      </c>
      <c r="D198" s="0" t="s">
        <v>497</v>
      </c>
      <c r="E198" s="0" t="n">
        <v>6</v>
      </c>
      <c r="F198" s="0" t="n">
        <v>0</v>
      </c>
      <c r="G198" s="15" t="n">
        <v>0</v>
      </c>
      <c r="H198" s="0" t="n">
        <v>140</v>
      </c>
      <c r="I198" s="15" t="n">
        <v>0.1336</v>
      </c>
      <c r="J198" s="0" t="n">
        <v>47</v>
      </c>
      <c r="K198" s="15" t="n">
        <v>0.1144</v>
      </c>
      <c r="M198" s="11" t="s">
        <v>315</v>
      </c>
    </row>
    <row r="199" customFormat="false" ht="15" hidden="false" customHeight="false" outlineLevel="0" collapsed="false">
      <c r="A199" s="0" t="s">
        <v>316</v>
      </c>
      <c r="B199" s="0" t="s">
        <v>30</v>
      </c>
      <c r="C199" s="0" t="s">
        <v>610</v>
      </c>
      <c r="D199" s="0" t="s">
        <v>497</v>
      </c>
      <c r="E199" s="0" t="n">
        <v>3</v>
      </c>
      <c r="F199" s="0" t="n">
        <v>0</v>
      </c>
      <c r="G199" s="15" t="n">
        <v>0</v>
      </c>
      <c r="H199" s="0" t="n">
        <v>0</v>
      </c>
      <c r="I199" s="15" t="n">
        <v>0</v>
      </c>
      <c r="J199" s="0" t="n">
        <v>28</v>
      </c>
      <c r="K199" s="15" t="n">
        <v>0.0567</v>
      </c>
      <c r="M199" s="11" t="s">
        <v>316</v>
      </c>
    </row>
    <row r="200" customFormat="false" ht="15" hidden="false" customHeight="false" outlineLevel="0" collapsed="false">
      <c r="A200" s="0" t="s">
        <v>317</v>
      </c>
      <c r="B200" s="0" t="s">
        <v>16</v>
      </c>
      <c r="C200" s="0" t="s">
        <v>268</v>
      </c>
      <c r="D200" s="0" t="s">
        <v>30</v>
      </c>
      <c r="E200" s="0" t="n">
        <v>16</v>
      </c>
      <c r="F200" s="0" t="n">
        <v>919</v>
      </c>
      <c r="G200" s="15" t="n">
        <v>0.795</v>
      </c>
      <c r="H200" s="0" t="n">
        <v>0</v>
      </c>
      <c r="I200" s="15" t="n">
        <v>0</v>
      </c>
      <c r="J200" s="0" t="n">
        <v>1</v>
      </c>
      <c r="K200" s="15" t="n">
        <v>0.002</v>
      </c>
      <c r="M200" s="11" t="s">
        <v>317</v>
      </c>
    </row>
    <row r="201" customFormat="false" ht="15" hidden="false" customHeight="false" outlineLevel="0" collapsed="false">
      <c r="A201" s="0" t="s">
        <v>318</v>
      </c>
      <c r="B201" s="0" t="s">
        <v>33</v>
      </c>
      <c r="C201" s="0" t="s">
        <v>270</v>
      </c>
      <c r="D201" s="0" t="s">
        <v>497</v>
      </c>
      <c r="E201" s="0" t="n">
        <v>12</v>
      </c>
      <c r="F201" s="0" t="n">
        <v>0</v>
      </c>
      <c r="G201" s="15" t="n">
        <v>0</v>
      </c>
      <c r="H201" s="0" t="n">
        <v>96</v>
      </c>
      <c r="I201" s="15" t="n">
        <v>0.0825</v>
      </c>
      <c r="J201" s="0" t="n">
        <v>233</v>
      </c>
      <c r="K201" s="15" t="n">
        <v>0.4717</v>
      </c>
      <c r="M201" s="11" t="s">
        <v>318</v>
      </c>
      <c r="N201" s="0" t="str">
        <f aca="false">VLOOKUP(A201,C$3:K$363,2,FALSE())</f>
        <v>RB</v>
      </c>
      <c r="O201" s="0" t="n">
        <f aca="false">VLOOKUP(A201,C$3:K$363,3,FALSE())</f>
        <v>3</v>
      </c>
      <c r="P201" s="0" t="n">
        <f aca="false">VLOOKUP(A201,C$3:K$363,4,FALSE())</f>
        <v>52</v>
      </c>
      <c r="Q201" s="0" t="n">
        <f aca="false">VLOOKUP(A201,C$3:K$363,6,FALSE())</f>
        <v>0</v>
      </c>
      <c r="R201" s="0" t="n">
        <f aca="false">VLOOKUP(A201,C$3:K$363,8,FALSE())</f>
        <v>21</v>
      </c>
    </row>
    <row r="202" customFormat="false" ht="15" hidden="false" customHeight="false" outlineLevel="0" collapsed="false">
      <c r="A202" s="0" t="s">
        <v>320</v>
      </c>
      <c r="B202" s="0" t="s">
        <v>40</v>
      </c>
      <c r="C202" s="0" t="s">
        <v>273</v>
      </c>
      <c r="D202" s="0" t="s">
        <v>30</v>
      </c>
      <c r="E202" s="0" t="n">
        <v>15</v>
      </c>
      <c r="F202" s="0" t="n">
        <v>539</v>
      </c>
      <c r="G202" s="15" t="n">
        <v>0.4663</v>
      </c>
      <c r="H202" s="0" t="n">
        <v>0</v>
      </c>
      <c r="I202" s="15" t="n">
        <v>0</v>
      </c>
      <c r="J202" s="0" t="n">
        <v>98</v>
      </c>
      <c r="K202" s="15" t="n">
        <v>0.196</v>
      </c>
      <c r="M202" s="11" t="s">
        <v>320</v>
      </c>
    </row>
    <row r="203" customFormat="false" ht="15" hidden="false" customHeight="false" outlineLevel="0" collapsed="false">
      <c r="A203" s="0" t="s">
        <v>321</v>
      </c>
      <c r="B203" s="0" t="s">
        <v>19</v>
      </c>
      <c r="C203" s="0" t="s">
        <v>274</v>
      </c>
      <c r="D203" s="0" t="s">
        <v>642</v>
      </c>
      <c r="E203" s="0" t="n">
        <v>14</v>
      </c>
      <c r="F203" s="0" t="n">
        <v>0</v>
      </c>
      <c r="G203" s="15" t="n">
        <v>0</v>
      </c>
      <c r="H203" s="0" t="n">
        <v>249</v>
      </c>
      <c r="I203" s="15" t="n">
        <v>0.238</v>
      </c>
      <c r="J203" s="0" t="n">
        <v>166</v>
      </c>
      <c r="K203" s="15" t="n">
        <v>0.3578</v>
      </c>
      <c r="M203" s="11" t="s">
        <v>321</v>
      </c>
      <c r="N203" s="0" t="str">
        <f aca="false">VLOOKUP(A203,C$3:K$363,2,FALSE())</f>
        <v>NT</v>
      </c>
      <c r="O203" s="0" t="n">
        <f aca="false">VLOOKUP(A203,C$3:K$363,3,FALSE())</f>
        <v>4</v>
      </c>
      <c r="P203" s="0" t="n">
        <f aca="false">VLOOKUP(A203,C$3:K$363,4,FALSE())</f>
        <v>0</v>
      </c>
      <c r="Q203" s="0" t="n">
        <f aca="false">VLOOKUP(A203,C$3:K$363,6,FALSE())</f>
        <v>22</v>
      </c>
      <c r="R203" s="0" t="n">
        <f aca="false">VLOOKUP(A203,C$3:K$363,8,FALSE())</f>
        <v>16</v>
      </c>
    </row>
    <row r="204" customFormat="false" ht="15" hidden="false" customHeight="false" outlineLevel="0" collapsed="false">
      <c r="A204" s="0" t="s">
        <v>322</v>
      </c>
      <c r="B204" s="0" t="s">
        <v>13</v>
      </c>
      <c r="C204" s="0" t="s">
        <v>611</v>
      </c>
      <c r="D204" s="0" t="s">
        <v>33</v>
      </c>
      <c r="E204" s="0" t="n">
        <v>5</v>
      </c>
      <c r="F204" s="0" t="n">
        <v>57</v>
      </c>
      <c r="G204" s="15" t="n">
        <v>0.0519</v>
      </c>
      <c r="H204" s="0" t="n">
        <v>0</v>
      </c>
      <c r="I204" s="15" t="n">
        <v>0</v>
      </c>
      <c r="J204" s="0" t="n">
        <v>16</v>
      </c>
      <c r="K204" s="15" t="n">
        <v>0.0332</v>
      </c>
      <c r="M204" s="11" t="s">
        <v>322</v>
      </c>
      <c r="N204" s="0" t="str">
        <f aca="false">VLOOKUP(A204,C$3:K$363,2,FALSE())</f>
        <v>TE</v>
      </c>
      <c r="O204" s="0" t="n">
        <f aca="false">VLOOKUP(A204,C$3:K$363,3,FALSE())</f>
        <v>1</v>
      </c>
      <c r="P204" s="0" t="n">
        <f aca="false">VLOOKUP(A204,C$3:K$363,4,FALSE())</f>
        <v>10</v>
      </c>
      <c r="Q204" s="0" t="n">
        <f aca="false">VLOOKUP(A204,C$3:K$363,6,FALSE())</f>
        <v>0</v>
      </c>
      <c r="R204" s="0" t="n">
        <f aca="false">VLOOKUP(A204,C$3:K$363,8,FALSE())</f>
        <v>6</v>
      </c>
    </row>
    <row r="205" customFormat="false" ht="15" hidden="false" customHeight="false" outlineLevel="0" collapsed="false">
      <c r="A205" s="0" t="s">
        <v>323</v>
      </c>
      <c r="B205" s="0" t="s">
        <v>324</v>
      </c>
      <c r="C205" s="0" t="s">
        <v>611</v>
      </c>
      <c r="D205" s="0" t="s">
        <v>40</v>
      </c>
      <c r="E205" s="0" t="n">
        <v>5</v>
      </c>
      <c r="F205" s="0" t="n">
        <v>0</v>
      </c>
      <c r="G205" s="15" t="n">
        <v>0</v>
      </c>
      <c r="H205" s="0" t="n">
        <v>6</v>
      </c>
      <c r="I205" s="15" t="n">
        <v>0.0056</v>
      </c>
      <c r="J205" s="0" t="n">
        <v>61</v>
      </c>
      <c r="K205" s="15" t="n">
        <v>0.139</v>
      </c>
      <c r="M205" s="11" t="s">
        <v>323</v>
      </c>
    </row>
    <row r="206" customFormat="false" ht="15" hidden="false" customHeight="false" outlineLevel="0" collapsed="false">
      <c r="A206" s="0" t="s">
        <v>326</v>
      </c>
      <c r="B206" s="0" t="s">
        <v>30</v>
      </c>
      <c r="C206" s="0" t="s">
        <v>544</v>
      </c>
      <c r="D206" s="0" t="s">
        <v>40</v>
      </c>
      <c r="E206" s="0" t="n">
        <v>8</v>
      </c>
      <c r="F206" s="0" t="n">
        <v>0</v>
      </c>
      <c r="G206" s="15" t="n">
        <v>0</v>
      </c>
      <c r="H206" s="0" t="n">
        <v>28</v>
      </c>
      <c r="I206" s="15" t="n">
        <v>0.0246</v>
      </c>
      <c r="J206" s="0" t="n">
        <v>5</v>
      </c>
      <c r="K206" s="15" t="n">
        <v>0.0104</v>
      </c>
      <c r="M206" s="11" t="s">
        <v>326</v>
      </c>
    </row>
    <row r="207" customFormat="false" ht="15" hidden="false" customHeight="false" outlineLevel="0" collapsed="false">
      <c r="A207" s="0" t="s">
        <v>327</v>
      </c>
      <c r="B207" s="0" t="s">
        <v>138</v>
      </c>
      <c r="C207" s="0" t="s">
        <v>544</v>
      </c>
      <c r="D207" s="0" t="s">
        <v>40</v>
      </c>
      <c r="F207" s="0" t="n">
        <v>0</v>
      </c>
      <c r="G207" s="15" t="n">
        <v>0</v>
      </c>
      <c r="H207" s="0" t="n">
        <v>38</v>
      </c>
      <c r="I207" s="15" t="n">
        <v>0.0334</v>
      </c>
      <c r="J207" s="0" t="n">
        <v>102</v>
      </c>
      <c r="K207" s="15" t="n">
        <v>0.2116</v>
      </c>
      <c r="M207" s="11" t="s">
        <v>327</v>
      </c>
      <c r="N207" s="0" t="str">
        <f aca="false">VLOOKUP(A207,C$3:K$363,2,FALSE())</f>
        <v>C</v>
      </c>
      <c r="O207" s="0" t="n">
        <f aca="false">VLOOKUP(A207,C$3:K$363,3,FALSE())</f>
        <v>14</v>
      </c>
      <c r="P207" s="0" t="n">
        <f aca="false">VLOOKUP(A207,C$3:K$363,4,FALSE())</f>
        <v>819</v>
      </c>
      <c r="Q207" s="0" t="n">
        <f aca="false">VLOOKUP(A207,C$3:K$363,6,FALSE())</f>
        <v>0</v>
      </c>
      <c r="R207" s="0" t="n">
        <f aca="false">VLOOKUP(A207,C$3:K$363,8,FALSE())</f>
        <v>7</v>
      </c>
    </row>
    <row r="208" customFormat="false" ht="15" hidden="false" customHeight="false" outlineLevel="0" collapsed="false">
      <c r="A208" s="0" t="s">
        <v>328</v>
      </c>
      <c r="B208" s="0" t="s">
        <v>40</v>
      </c>
      <c r="C208" s="0" t="s">
        <v>612</v>
      </c>
      <c r="D208" s="0" t="s">
        <v>40</v>
      </c>
      <c r="E208" s="0" t="n">
        <v>1</v>
      </c>
      <c r="F208" s="0" t="n">
        <v>0</v>
      </c>
      <c r="G208" s="15" t="n">
        <v>0</v>
      </c>
      <c r="H208" s="0" t="n">
        <v>27</v>
      </c>
      <c r="I208" s="15" t="n">
        <v>0.0256</v>
      </c>
      <c r="J208" s="0" t="n">
        <v>11</v>
      </c>
      <c r="K208" s="15" t="n">
        <v>0.0233</v>
      </c>
      <c r="M208" s="11" t="s">
        <v>328</v>
      </c>
      <c r="N208" s="0" t="str">
        <f aca="false">VLOOKUP(A208,C$3:K$363,2,FALSE())</f>
        <v>CB</v>
      </c>
      <c r="O208" s="0" t="n">
        <f aca="false">VLOOKUP(A208,C$3:K$363,3,FALSE())</f>
        <v>16</v>
      </c>
      <c r="P208" s="0" t="n">
        <f aca="false">VLOOKUP(A208,C$3:K$363,4,FALSE())</f>
        <v>0</v>
      </c>
      <c r="Q208" s="0" t="n">
        <f aca="false">VLOOKUP(A208,C$3:K$363,6,FALSE())</f>
        <v>328</v>
      </c>
      <c r="R208" s="0" t="n">
        <f aca="false">VLOOKUP(A208,C$3:K$363,8,FALSE())</f>
        <v>129</v>
      </c>
    </row>
    <row r="209" customFormat="false" ht="15" hidden="false" customHeight="false" outlineLevel="0" collapsed="false">
      <c r="A209" s="0" t="s">
        <v>329</v>
      </c>
      <c r="B209" s="0" t="s">
        <v>22</v>
      </c>
      <c r="C209" s="0" t="s">
        <v>612</v>
      </c>
      <c r="D209" s="0" t="s">
        <v>40</v>
      </c>
      <c r="E209" s="0" t="n">
        <v>7</v>
      </c>
      <c r="F209" s="0" t="n">
        <v>0</v>
      </c>
      <c r="G209" s="15" t="n">
        <v>0</v>
      </c>
      <c r="H209" s="0" t="n">
        <v>35</v>
      </c>
      <c r="I209" s="15" t="n">
        <v>0.0335</v>
      </c>
      <c r="J209" s="0" t="n">
        <v>123</v>
      </c>
      <c r="K209" s="15" t="n">
        <v>0.2589</v>
      </c>
      <c r="M209" s="11" t="s">
        <v>329</v>
      </c>
      <c r="N209" s="0" t="str">
        <f aca="false">VLOOKUP(A209,C$3:K$363,2,FALSE())</f>
        <v>LB</v>
      </c>
      <c r="O209" s="0" t="n">
        <f aca="false">VLOOKUP(A209,C$3:K$363,3,FALSE())</f>
        <v>13</v>
      </c>
      <c r="P209" s="0" t="n">
        <f aca="false">VLOOKUP(A209,C$3:K$363,4,FALSE())</f>
        <v>0</v>
      </c>
      <c r="Q209" s="0" t="n">
        <f aca="false">VLOOKUP(A209,C$3:K$363,6,FALSE())</f>
        <v>127</v>
      </c>
      <c r="R209" s="0" t="n">
        <f aca="false">VLOOKUP(A209,C$3:K$363,8,FALSE())</f>
        <v>196</v>
      </c>
    </row>
    <row r="210" customFormat="false" ht="15" hidden="false" customHeight="false" outlineLevel="0" collapsed="false">
      <c r="A210" s="0" t="s">
        <v>330</v>
      </c>
      <c r="B210" s="0" t="s">
        <v>30</v>
      </c>
      <c r="C210" s="0" t="s">
        <v>277</v>
      </c>
      <c r="D210" s="0" t="s">
        <v>643</v>
      </c>
      <c r="E210" s="0" t="n">
        <v>16</v>
      </c>
      <c r="F210" s="0" t="n">
        <v>1078</v>
      </c>
      <c r="G210" s="15" t="n">
        <v>0.9991</v>
      </c>
      <c r="H210" s="0" t="n">
        <v>0</v>
      </c>
      <c r="I210" s="15" t="n">
        <v>0</v>
      </c>
      <c r="J210" s="0" t="n">
        <v>75</v>
      </c>
      <c r="K210" s="15" t="n">
        <v>0.1685</v>
      </c>
      <c r="M210" s="11" t="s">
        <v>330</v>
      </c>
      <c r="N210" s="0" t="str">
        <f aca="false">VLOOKUP(A210,C$3:K$363,2,FALSE())</f>
        <v>WR</v>
      </c>
      <c r="O210" s="0" t="n">
        <f aca="false">VLOOKUP(A210,C$3:K$363,3,FALSE())</f>
        <v>10</v>
      </c>
      <c r="P210" s="0" t="n">
        <f aca="false">VLOOKUP(A210,C$3:K$363,4,FALSE())</f>
        <v>240</v>
      </c>
      <c r="Q210" s="0" t="n">
        <f aca="false">VLOOKUP(A210,C$3:K$363,6,FALSE())</f>
        <v>0</v>
      </c>
      <c r="R210" s="0" t="n">
        <f aca="false">VLOOKUP(A210,C$3:K$363,8,FALSE())</f>
        <v>0</v>
      </c>
    </row>
    <row r="211" customFormat="false" ht="15" hidden="false" customHeight="false" outlineLevel="0" collapsed="false">
      <c r="A211" s="0" t="s">
        <v>331</v>
      </c>
      <c r="B211" s="0" t="s">
        <v>102</v>
      </c>
      <c r="C211" s="0" t="s">
        <v>278</v>
      </c>
      <c r="D211" s="0" t="s">
        <v>508</v>
      </c>
      <c r="E211" s="0" t="n">
        <v>12</v>
      </c>
      <c r="F211" s="0" t="n">
        <v>0</v>
      </c>
      <c r="G211" s="15" t="n">
        <v>0</v>
      </c>
      <c r="H211" s="0" t="n">
        <v>361</v>
      </c>
      <c r="I211" s="15" t="n">
        <v>0.3136</v>
      </c>
      <c r="J211" s="0" t="n">
        <v>14</v>
      </c>
      <c r="K211" s="15" t="n">
        <v>0.0291</v>
      </c>
      <c r="M211" s="11" t="s">
        <v>331</v>
      </c>
      <c r="N211" s="0" t="str">
        <f aca="false">VLOOKUP(A211,C$3:K$363,2,FALSE())</f>
        <v>FS</v>
      </c>
      <c r="O211" s="0" t="n">
        <f aca="false">VLOOKUP(A211,C$3:K$363,3,FALSE())</f>
        <v>16</v>
      </c>
      <c r="P211" s="0" t="n">
        <f aca="false">VLOOKUP(A211,C$3:K$363,4,FALSE())</f>
        <v>0</v>
      </c>
      <c r="Q211" s="0" t="n">
        <f aca="false">VLOOKUP(A211,C$3:K$363,6,FALSE())</f>
        <v>83</v>
      </c>
      <c r="R211" s="0" t="n">
        <f aca="false">VLOOKUP(A211,C$3:K$363,8,FALSE())</f>
        <v>362</v>
      </c>
    </row>
    <row r="212" customFormat="false" ht="15" hidden="false" customHeight="false" outlineLevel="0" collapsed="false">
      <c r="A212" s="0" t="s">
        <v>333</v>
      </c>
      <c r="B212" s="0" t="s">
        <v>30</v>
      </c>
      <c r="C212" s="0" t="s">
        <v>279</v>
      </c>
      <c r="D212" s="0" t="s">
        <v>40</v>
      </c>
      <c r="E212" s="0" t="n">
        <v>9</v>
      </c>
      <c r="F212" s="0" t="n">
        <v>0</v>
      </c>
      <c r="G212" s="15" t="n">
        <v>0</v>
      </c>
      <c r="H212" s="0" t="n">
        <v>50</v>
      </c>
      <c r="I212" s="15" t="n">
        <v>0.0478</v>
      </c>
      <c r="J212" s="0" t="n">
        <v>151</v>
      </c>
      <c r="K212" s="15" t="n">
        <v>0.3463</v>
      </c>
      <c r="M212" s="11" t="s">
        <v>333</v>
      </c>
      <c r="N212" s="0" t="str">
        <f aca="false">VLOOKUP(A212,C$3:K$363,2,FALSE())</f>
        <v>WR</v>
      </c>
      <c r="O212" s="0" t="n">
        <f aca="false">VLOOKUP(A212,C$3:K$363,3,FALSE())</f>
        <v>11</v>
      </c>
      <c r="P212" s="0" t="n">
        <f aca="false">VLOOKUP(A212,C$3:K$363,4,FALSE())</f>
        <v>511</v>
      </c>
      <c r="Q212" s="0" t="n">
        <f aca="false">VLOOKUP(A212,C$3:K$363,6,FALSE())</f>
        <v>0</v>
      </c>
      <c r="R212" s="0" t="n">
        <f aca="false">VLOOKUP(A212,C$3:K$363,8,FALSE())</f>
        <v>2</v>
      </c>
    </row>
    <row r="213" customFormat="false" ht="15" hidden="false" customHeight="false" outlineLevel="0" collapsed="false">
      <c r="A213" s="0" t="s">
        <v>334</v>
      </c>
      <c r="B213" s="0" t="s">
        <v>56</v>
      </c>
      <c r="C213" s="0" t="s">
        <v>613</v>
      </c>
      <c r="D213" s="0" t="s">
        <v>536</v>
      </c>
      <c r="E213" s="0" t="n">
        <v>10</v>
      </c>
      <c r="F213" s="0" t="n">
        <v>0</v>
      </c>
      <c r="G213" s="15" t="n">
        <v>0</v>
      </c>
      <c r="H213" s="0" t="n">
        <v>0</v>
      </c>
      <c r="I213" s="15" t="n">
        <v>0</v>
      </c>
      <c r="J213" s="0" t="n">
        <v>97</v>
      </c>
      <c r="K213" s="15" t="n">
        <v>0.2077</v>
      </c>
      <c r="M213" s="11" t="s">
        <v>334</v>
      </c>
    </row>
    <row r="214" customFormat="false" ht="15" hidden="false" customHeight="false" outlineLevel="0" collapsed="false">
      <c r="A214" s="0" t="s">
        <v>335</v>
      </c>
      <c r="B214" s="0" t="s">
        <v>30</v>
      </c>
      <c r="C214" s="0" t="s">
        <v>613</v>
      </c>
      <c r="D214" s="0" t="s">
        <v>536</v>
      </c>
      <c r="E214" s="0" t="n">
        <v>1</v>
      </c>
      <c r="F214" s="0" t="n">
        <v>0</v>
      </c>
      <c r="G214" s="15" t="n">
        <v>0</v>
      </c>
      <c r="H214" s="0" t="n">
        <v>0</v>
      </c>
      <c r="I214" s="15" t="n">
        <v>0</v>
      </c>
      <c r="J214" s="0" t="n">
        <v>6</v>
      </c>
      <c r="K214" s="15" t="n">
        <v>0.0132</v>
      </c>
      <c r="M214" s="11" t="s">
        <v>335</v>
      </c>
      <c r="N214" s="0" t="str">
        <f aca="false">VLOOKUP(A214,C$3:K$363,2,FALSE())</f>
        <v>WR</v>
      </c>
      <c r="O214" s="0" t="n">
        <f aca="false">VLOOKUP(A214,C$3:K$363,3,FALSE())</f>
        <v>5</v>
      </c>
      <c r="P214" s="0" t="n">
        <f aca="false">VLOOKUP(A214,C$3:K$363,4,FALSE())</f>
        <v>28</v>
      </c>
      <c r="Q214" s="0" t="n">
        <f aca="false">VLOOKUP(A214,C$3:K$363,6,FALSE())</f>
        <v>0</v>
      </c>
      <c r="R214" s="0" t="n">
        <f aca="false">VLOOKUP(A214,C$3:K$363,8,FALSE())</f>
        <v>7</v>
      </c>
    </row>
    <row r="215" customFormat="false" ht="15" hidden="false" customHeight="false" outlineLevel="0" collapsed="false">
      <c r="A215" s="0" t="s">
        <v>336</v>
      </c>
      <c r="B215" s="0" t="s">
        <v>138</v>
      </c>
      <c r="C215" s="0" t="s">
        <v>284</v>
      </c>
      <c r="D215" s="0" t="s">
        <v>33</v>
      </c>
      <c r="E215" s="0" t="n">
        <v>1</v>
      </c>
      <c r="F215" s="0" t="n">
        <v>0</v>
      </c>
      <c r="G215" s="15" t="n">
        <v>0</v>
      </c>
      <c r="H215" s="0" t="n">
        <v>0</v>
      </c>
      <c r="I215" s="15" t="n">
        <v>0</v>
      </c>
      <c r="J215" s="0" t="n">
        <v>19</v>
      </c>
      <c r="K215" s="15" t="n">
        <v>0.0406</v>
      </c>
      <c r="M215" s="11" t="s">
        <v>336</v>
      </c>
      <c r="N215" s="0" t="str">
        <f aca="false">VLOOKUP(A215,C$3:K$363,2,FALSE())</f>
        <v>C</v>
      </c>
      <c r="O215" s="0" t="n">
        <f aca="false">VLOOKUP(A215,C$3:K$363,3,FALSE())</f>
        <v>16</v>
      </c>
      <c r="P215" s="0" t="n">
        <f aca="false">VLOOKUP(A215,C$3:K$363,4,FALSE())</f>
        <v>1101</v>
      </c>
      <c r="Q215" s="0" t="n">
        <f aca="false">VLOOKUP(A215,C$3:K$363,6,FALSE())</f>
        <v>0</v>
      </c>
      <c r="R215" s="0" t="n">
        <f aca="false">VLOOKUP(A215,C$3:K$363,8,FALSE())</f>
        <v>73</v>
      </c>
    </row>
    <row r="216" customFormat="false" ht="15" hidden="false" customHeight="false" outlineLevel="0" collapsed="false">
      <c r="A216" s="0" t="s">
        <v>337</v>
      </c>
      <c r="B216" s="0" t="s">
        <v>56</v>
      </c>
      <c r="C216" s="0" t="s">
        <v>285</v>
      </c>
      <c r="D216" s="0" t="s">
        <v>497</v>
      </c>
      <c r="E216" s="0" t="n">
        <v>16</v>
      </c>
      <c r="F216" s="0" t="n">
        <v>0</v>
      </c>
      <c r="G216" s="15" t="n">
        <v>0</v>
      </c>
      <c r="H216" s="0" t="n">
        <v>145</v>
      </c>
      <c r="I216" s="15" t="n">
        <v>0.1386</v>
      </c>
      <c r="J216" s="0" t="n">
        <v>238</v>
      </c>
      <c r="K216" s="15" t="n">
        <v>0.5129</v>
      </c>
      <c r="M216" s="11" t="s">
        <v>337</v>
      </c>
    </row>
    <row r="217" customFormat="false" ht="15" hidden="false" customHeight="false" outlineLevel="0" collapsed="false">
      <c r="A217" s="0" t="s">
        <v>338</v>
      </c>
      <c r="B217" s="0" t="s">
        <v>27</v>
      </c>
      <c r="C217" s="0" t="s">
        <v>286</v>
      </c>
      <c r="D217" s="0" t="s">
        <v>497</v>
      </c>
      <c r="E217" s="0" t="n">
        <v>16</v>
      </c>
      <c r="F217" s="0" t="n">
        <v>0</v>
      </c>
      <c r="G217" s="15" t="n">
        <v>0</v>
      </c>
      <c r="H217" s="0" t="n">
        <v>361</v>
      </c>
      <c r="I217" s="15" t="n">
        <v>0.3393</v>
      </c>
      <c r="J217" s="0" t="n">
        <v>329</v>
      </c>
      <c r="K217" s="15" t="n">
        <v>0.7045</v>
      </c>
      <c r="M217" s="11" t="s">
        <v>338</v>
      </c>
      <c r="N217" s="0" t="str">
        <f aca="false">VLOOKUP(A217,C$3:K$363,2,FALSE())</f>
        <v>SS</v>
      </c>
      <c r="O217" s="0" t="n">
        <f aca="false">VLOOKUP(A217,C$3:K$363,3,FALSE())</f>
        <v>14</v>
      </c>
      <c r="P217" s="0" t="n">
        <f aca="false">VLOOKUP(A217,C$3:K$363,4,FALSE())</f>
        <v>0</v>
      </c>
      <c r="Q217" s="0" t="n">
        <f aca="false">VLOOKUP(A217,C$3:K$363,6,FALSE())</f>
        <v>420</v>
      </c>
      <c r="R217" s="0" t="n">
        <f aca="false">VLOOKUP(A217,C$3:K$363,8,FALSE())</f>
        <v>189</v>
      </c>
    </row>
    <row r="218" customFormat="false" ht="15" hidden="false" customHeight="false" outlineLevel="0" collapsed="false">
      <c r="A218" s="0" t="s">
        <v>340</v>
      </c>
      <c r="B218" s="0" t="s">
        <v>65</v>
      </c>
      <c r="C218" s="0" t="s">
        <v>287</v>
      </c>
      <c r="D218" s="0" t="s">
        <v>40</v>
      </c>
      <c r="E218" s="0" t="n">
        <v>13</v>
      </c>
      <c r="F218" s="0" t="n">
        <v>0</v>
      </c>
      <c r="G218" s="15" t="n">
        <v>0</v>
      </c>
      <c r="H218" s="0" t="n">
        <v>22</v>
      </c>
      <c r="I218" s="15" t="n">
        <v>0.0191</v>
      </c>
      <c r="J218" s="0" t="n">
        <v>315</v>
      </c>
      <c r="K218" s="15" t="n">
        <v>0.6549</v>
      </c>
      <c r="M218" s="11" t="s">
        <v>340</v>
      </c>
      <c r="N218" s="0" t="str">
        <f aca="false">VLOOKUP(A218,C$3:K$363,2,FALSE())</f>
        <v>LB</v>
      </c>
      <c r="O218" s="0" t="n">
        <f aca="false">VLOOKUP(A218,C$3:K$363,3,FALSE())</f>
        <v>13</v>
      </c>
      <c r="P218" s="0" t="n">
        <f aca="false">VLOOKUP(A218,C$3:K$363,4,FALSE())</f>
        <v>0</v>
      </c>
      <c r="Q218" s="0" t="n">
        <f aca="false">VLOOKUP(A218,C$3:K$363,6,FALSE())</f>
        <v>114</v>
      </c>
      <c r="R218" s="0" t="n">
        <f aca="false">VLOOKUP(A218,C$3:K$363,8,FALSE())</f>
        <v>270</v>
      </c>
    </row>
    <row r="219" customFormat="false" ht="15" hidden="false" customHeight="false" outlineLevel="0" collapsed="false">
      <c r="A219" s="0" t="s">
        <v>341</v>
      </c>
      <c r="B219" s="0" t="s">
        <v>30</v>
      </c>
      <c r="C219" s="0" t="s">
        <v>288</v>
      </c>
      <c r="D219" s="0" t="s">
        <v>40</v>
      </c>
      <c r="E219" s="0" t="n">
        <v>13</v>
      </c>
      <c r="F219" s="0" t="n">
        <v>0</v>
      </c>
      <c r="G219" s="15" t="n">
        <v>0</v>
      </c>
      <c r="H219" s="0" t="n">
        <v>79</v>
      </c>
      <c r="I219" s="15" t="n">
        <v>0.0694</v>
      </c>
      <c r="J219" s="0" t="n">
        <v>38</v>
      </c>
      <c r="K219" s="15" t="n">
        <v>0.0848</v>
      </c>
      <c r="M219" s="11" t="s">
        <v>341</v>
      </c>
      <c r="N219" s="0" t="str">
        <f aca="false">VLOOKUP(A219,C$3:K$363,2,FALSE())</f>
        <v>WR</v>
      </c>
      <c r="O219" s="0" t="n">
        <f aca="false">VLOOKUP(A219,C$3:K$363,3,FALSE())</f>
        <v>4</v>
      </c>
      <c r="P219" s="0" t="n">
        <f aca="false">VLOOKUP(A219,C$3:K$363,4,FALSE())</f>
        <v>54</v>
      </c>
      <c r="Q219" s="0" t="n">
        <f aca="false">VLOOKUP(A219,C$3:K$363,6,FALSE())</f>
        <v>0</v>
      </c>
      <c r="R219" s="0" t="n">
        <f aca="false">VLOOKUP(A219,C$3:K$363,8,FALSE())</f>
        <v>32</v>
      </c>
    </row>
    <row r="220" customFormat="false" ht="15" hidden="false" customHeight="false" outlineLevel="0" collapsed="false">
      <c r="A220" s="0" t="s">
        <v>343</v>
      </c>
      <c r="B220" s="0" t="s">
        <v>22</v>
      </c>
      <c r="C220" s="0" t="s">
        <v>296</v>
      </c>
      <c r="D220" s="0" t="s">
        <v>19</v>
      </c>
      <c r="E220" s="0" t="n">
        <v>1</v>
      </c>
      <c r="F220" s="0" t="n">
        <v>0</v>
      </c>
      <c r="G220" s="15" t="n">
        <v>0</v>
      </c>
      <c r="H220" s="0" t="n">
        <v>2</v>
      </c>
      <c r="I220" s="15" t="n">
        <v>0.0019</v>
      </c>
      <c r="J220" s="0" t="n">
        <v>0</v>
      </c>
      <c r="K220" s="15" t="n">
        <v>0</v>
      </c>
      <c r="M220" s="11" t="s">
        <v>343</v>
      </c>
    </row>
    <row r="221" customFormat="false" ht="15" hidden="false" customHeight="false" outlineLevel="0" collapsed="false">
      <c r="A221" s="0" t="s">
        <v>344</v>
      </c>
      <c r="B221" s="0" t="s">
        <v>56</v>
      </c>
      <c r="C221" s="0" t="s">
        <v>297</v>
      </c>
      <c r="D221" s="0" t="s">
        <v>22</v>
      </c>
      <c r="E221" s="0" t="n">
        <v>15</v>
      </c>
      <c r="F221" s="0" t="n">
        <v>1</v>
      </c>
      <c r="G221" s="15" t="n">
        <v>0.0009</v>
      </c>
      <c r="H221" s="0" t="n">
        <v>578</v>
      </c>
      <c r="I221" s="15" t="n">
        <v>0.5004</v>
      </c>
      <c r="J221" s="0" t="n">
        <v>160</v>
      </c>
      <c r="K221" s="15" t="n">
        <v>0.3213</v>
      </c>
      <c r="M221" s="11" t="s">
        <v>344</v>
      </c>
      <c r="N221" s="0" t="str">
        <f aca="false">VLOOKUP(A221,C$3:K$363,2,FALSE())</f>
        <v>T</v>
      </c>
      <c r="O221" s="0" t="n">
        <f aca="false">VLOOKUP(A221,C$3:K$363,3,FALSE())</f>
        <v>13</v>
      </c>
      <c r="P221" s="0" t="n">
        <f aca="false">VLOOKUP(A221,C$3:K$363,4,FALSE())</f>
        <v>871</v>
      </c>
      <c r="Q221" s="0" t="n">
        <f aca="false">VLOOKUP(A221,C$3:K$363,6,FALSE())</f>
        <v>0</v>
      </c>
      <c r="R221" s="0" t="n">
        <f aca="false">VLOOKUP(A221,C$3:K$363,8,FALSE())</f>
        <v>58</v>
      </c>
    </row>
    <row r="222" customFormat="false" ht="15" hidden="false" customHeight="false" outlineLevel="0" collapsed="false">
      <c r="A222" s="0" t="s">
        <v>345</v>
      </c>
      <c r="B222" s="0" t="s">
        <v>30</v>
      </c>
      <c r="C222" s="0" t="s">
        <v>299</v>
      </c>
      <c r="D222" s="0" t="s">
        <v>30</v>
      </c>
      <c r="E222" s="0" t="n">
        <v>1</v>
      </c>
      <c r="F222" s="0" t="n">
        <v>13</v>
      </c>
      <c r="G222" s="15" t="n">
        <v>0.0118</v>
      </c>
      <c r="H222" s="0" t="n">
        <v>0</v>
      </c>
      <c r="I222" s="15" t="n">
        <v>0</v>
      </c>
      <c r="J222" s="0" t="n">
        <v>6</v>
      </c>
      <c r="K222" s="15" t="n">
        <v>0.0126</v>
      </c>
      <c r="M222" s="11" t="s">
        <v>345</v>
      </c>
      <c r="N222" s="0" t="str">
        <f aca="false">VLOOKUP(A222,C$3:K$363,2,FALSE())</f>
        <v>RB</v>
      </c>
      <c r="O222" s="0" t="n">
        <f aca="false">VLOOKUP(A222,C$3:K$363,3,FALSE())</f>
        <v>6</v>
      </c>
      <c r="P222" s="0" t="n">
        <f aca="false">VLOOKUP(A222,C$3:K$363,4,FALSE())</f>
        <v>126</v>
      </c>
      <c r="Q222" s="0" t="n">
        <f aca="false">VLOOKUP(A222,C$3:K$363,6,FALSE())</f>
        <v>0</v>
      </c>
      <c r="R222" s="0" t="n">
        <f aca="false">VLOOKUP(A222,C$3:K$363,8,FALSE())</f>
        <v>0</v>
      </c>
    </row>
    <row r="223" customFormat="false" ht="15" hidden="false" customHeight="false" outlineLevel="0" collapsed="false">
      <c r="A223" s="0" t="s">
        <v>346</v>
      </c>
      <c r="B223" s="0" t="s">
        <v>30</v>
      </c>
      <c r="C223" s="0" t="s">
        <v>300</v>
      </c>
      <c r="D223" s="0" t="s">
        <v>497</v>
      </c>
      <c r="E223" s="0" t="n">
        <v>14</v>
      </c>
      <c r="F223" s="0" t="n">
        <v>0</v>
      </c>
      <c r="G223" s="15" t="n">
        <v>0</v>
      </c>
      <c r="H223" s="0" t="n">
        <v>103</v>
      </c>
      <c r="I223" s="15" t="n">
        <v>0.1034</v>
      </c>
      <c r="J223" s="0" t="n">
        <v>283</v>
      </c>
      <c r="K223" s="15" t="n">
        <v>0.636</v>
      </c>
      <c r="M223" s="11" t="s">
        <v>346</v>
      </c>
      <c r="N223" s="0" t="str">
        <f aca="false">VLOOKUP(A223,C$3:K$363,2,FALSE())</f>
        <v>WR</v>
      </c>
      <c r="O223" s="0" t="n">
        <f aca="false">VLOOKUP(A223,C$3:K$363,3,FALSE())</f>
        <v>15</v>
      </c>
      <c r="P223" s="0" t="n">
        <f aca="false">VLOOKUP(A223,C$3:K$363,4,FALSE())</f>
        <v>858</v>
      </c>
      <c r="Q223" s="0" t="n">
        <f aca="false">VLOOKUP(A223,C$3:K$363,6,FALSE())</f>
        <v>0</v>
      </c>
      <c r="R223" s="0" t="n">
        <f aca="false">VLOOKUP(A223,C$3:K$363,8,FALSE())</f>
        <v>4</v>
      </c>
    </row>
    <row r="224" customFormat="false" ht="15" hidden="false" customHeight="false" outlineLevel="0" collapsed="false">
      <c r="A224" s="0" t="s">
        <v>347</v>
      </c>
      <c r="B224" s="0" t="s">
        <v>19</v>
      </c>
      <c r="C224" s="0" t="s">
        <v>302</v>
      </c>
      <c r="D224" s="0" t="s">
        <v>22</v>
      </c>
      <c r="E224" s="0" t="n">
        <v>16</v>
      </c>
      <c r="F224" s="0" t="n">
        <v>0</v>
      </c>
      <c r="G224" s="15" t="n">
        <v>0</v>
      </c>
      <c r="H224" s="0" t="n">
        <v>1003</v>
      </c>
      <c r="I224" s="15" t="n">
        <v>0.8714</v>
      </c>
      <c r="J224" s="0" t="n">
        <v>89</v>
      </c>
      <c r="K224" s="15" t="n">
        <v>0.185</v>
      </c>
      <c r="M224" s="11" t="s">
        <v>347</v>
      </c>
      <c r="N224" s="0" t="str">
        <f aca="false">VLOOKUP(A224,C$3:K$363,2,FALSE())</f>
        <v>DE</v>
      </c>
      <c r="O224" s="0" t="n">
        <f aca="false">VLOOKUP(A224,C$3:K$363,3,FALSE())</f>
        <v>16</v>
      </c>
      <c r="P224" s="0" t="n">
        <f aca="false">VLOOKUP(A224,C$3:K$363,4,FALSE())</f>
        <v>0</v>
      </c>
      <c r="Q224" s="0" t="n">
        <f aca="false">VLOOKUP(A224,C$3:K$363,6,FALSE())</f>
        <v>287</v>
      </c>
      <c r="R224" s="0" t="n">
        <f aca="false">VLOOKUP(A224,C$3:K$363,8,FALSE())</f>
        <v>59</v>
      </c>
    </row>
    <row r="225" customFormat="false" ht="15" hidden="false" customHeight="false" outlineLevel="0" collapsed="false">
      <c r="A225" s="0" t="s">
        <v>349</v>
      </c>
      <c r="B225" s="0" t="s">
        <v>56</v>
      </c>
      <c r="C225" s="0" t="s">
        <v>304</v>
      </c>
      <c r="D225" s="0" t="s">
        <v>19</v>
      </c>
      <c r="E225" s="0" t="n">
        <v>6</v>
      </c>
      <c r="F225" s="0" t="n">
        <v>0</v>
      </c>
      <c r="G225" s="15" t="n">
        <v>0</v>
      </c>
      <c r="H225" s="0" t="n">
        <v>102</v>
      </c>
      <c r="I225" s="15" t="n">
        <v>0.0976</v>
      </c>
      <c r="J225" s="0" t="n">
        <v>1</v>
      </c>
      <c r="K225" s="15" t="n">
        <v>0.0022</v>
      </c>
      <c r="M225" s="11" t="s">
        <v>349</v>
      </c>
      <c r="N225" s="0" t="str">
        <f aca="false">VLOOKUP(A225,C$3:K$363,2,FALSE())</f>
        <v>T</v>
      </c>
      <c r="O225" s="0" t="n">
        <f aca="false">VLOOKUP(A225,C$3:K$363,3,FALSE())</f>
        <v>16</v>
      </c>
      <c r="P225" s="0" t="n">
        <f aca="false">VLOOKUP(A225,C$3:K$363,4,FALSE())</f>
        <v>1030</v>
      </c>
      <c r="Q225" s="0" t="n">
        <f aca="false">VLOOKUP(A225,C$3:K$363,6,FALSE())</f>
        <v>0</v>
      </c>
      <c r="R225" s="0" t="n">
        <f aca="false">VLOOKUP(A225,C$3:K$363,8,FALSE())</f>
        <v>65</v>
      </c>
    </row>
    <row r="226" customFormat="false" ht="15" hidden="false" customHeight="false" outlineLevel="0" collapsed="false">
      <c r="A226" s="0" t="s">
        <v>351</v>
      </c>
      <c r="B226" s="0" t="s">
        <v>27</v>
      </c>
      <c r="C226" s="0" t="s">
        <v>306</v>
      </c>
      <c r="D226" s="0" t="s">
        <v>22</v>
      </c>
      <c r="E226" s="0" t="n">
        <v>16</v>
      </c>
      <c r="F226" s="0" t="n">
        <v>0</v>
      </c>
      <c r="G226" s="15" t="n">
        <v>0</v>
      </c>
      <c r="H226" s="0" t="n">
        <v>648</v>
      </c>
      <c r="I226" s="15" t="n">
        <v>0.5891</v>
      </c>
      <c r="J226" s="0" t="n">
        <v>55</v>
      </c>
      <c r="K226" s="15" t="n">
        <v>0.1155</v>
      </c>
      <c r="M226" s="11" t="s">
        <v>351</v>
      </c>
    </row>
    <row r="227" customFormat="false" ht="15" hidden="false" customHeight="false" outlineLevel="0" collapsed="false">
      <c r="A227" s="0" t="s">
        <v>353</v>
      </c>
      <c r="B227" s="0" t="s">
        <v>40</v>
      </c>
      <c r="C227" s="0" t="s">
        <v>614</v>
      </c>
      <c r="D227" s="0" t="s">
        <v>22</v>
      </c>
      <c r="F227" s="0" t="n">
        <v>0</v>
      </c>
      <c r="G227" s="15" t="n">
        <v>0</v>
      </c>
      <c r="H227" s="0" t="n">
        <v>6</v>
      </c>
      <c r="I227" s="15" t="n">
        <v>0.0057</v>
      </c>
      <c r="J227" s="0" t="n">
        <v>1</v>
      </c>
      <c r="K227" s="15" t="n">
        <v>0.0021</v>
      </c>
      <c r="M227" s="11" t="s">
        <v>353</v>
      </c>
      <c r="N227" s="0" t="str">
        <f aca="false">VLOOKUP(A227,C$3:K$363,2,FALSE())</f>
        <v>CB</v>
      </c>
      <c r="O227" s="0" t="n">
        <f aca="false">VLOOKUP(A227,C$3:K$363,3,FALSE())</f>
        <v>14</v>
      </c>
      <c r="P227" s="0" t="n">
        <f aca="false">VLOOKUP(A227,C$3:K$363,4,FALSE())</f>
        <v>0</v>
      </c>
      <c r="Q227" s="0" t="n">
        <f aca="false">VLOOKUP(A227,C$3:K$363,6,FALSE())</f>
        <v>561</v>
      </c>
      <c r="R227" s="0" t="n">
        <f aca="false">VLOOKUP(A227,C$3:K$363,8,FALSE())</f>
        <v>95</v>
      </c>
    </row>
    <row r="228" customFormat="false" ht="15" hidden="false" customHeight="false" outlineLevel="0" collapsed="false">
      <c r="A228" s="0" t="s">
        <v>354</v>
      </c>
      <c r="B228" s="0" t="s">
        <v>13</v>
      </c>
      <c r="C228" s="0" t="s">
        <v>614</v>
      </c>
      <c r="D228" s="0" t="s">
        <v>22</v>
      </c>
      <c r="E228" s="0" t="n">
        <v>4</v>
      </c>
      <c r="F228" s="0" t="n">
        <v>0</v>
      </c>
      <c r="G228" s="15" t="n">
        <v>0</v>
      </c>
      <c r="H228" s="0" t="n">
        <v>88</v>
      </c>
      <c r="I228" s="15" t="n">
        <v>0.0804</v>
      </c>
      <c r="J228" s="0" t="n">
        <v>43</v>
      </c>
      <c r="K228" s="15" t="n">
        <v>0.0962</v>
      </c>
      <c r="M228" s="11" t="s">
        <v>354</v>
      </c>
      <c r="N228" s="0" t="str">
        <f aca="false">VLOOKUP(A228,C$3:K$363,2,FALSE())</f>
        <v>TE</v>
      </c>
      <c r="O228" s="0" t="n">
        <f aca="false">VLOOKUP(A228,C$3:K$363,3,FALSE())</f>
        <v>11</v>
      </c>
      <c r="P228" s="0" t="n">
        <f aca="false">VLOOKUP(A228,C$3:K$363,4,FALSE())</f>
        <v>95</v>
      </c>
      <c r="Q228" s="0" t="n">
        <f aca="false">VLOOKUP(A228,C$3:K$363,6,FALSE())</f>
        <v>0</v>
      </c>
      <c r="R228" s="0" t="n">
        <f aca="false">VLOOKUP(A228,C$3:K$363,8,FALSE())</f>
        <v>162</v>
      </c>
    </row>
    <row r="229" customFormat="false" ht="15" hidden="false" customHeight="false" outlineLevel="0" collapsed="false">
      <c r="A229" s="0" t="s">
        <v>356</v>
      </c>
      <c r="B229" s="0" t="s">
        <v>30</v>
      </c>
      <c r="C229" s="0" t="s">
        <v>307</v>
      </c>
      <c r="D229" s="0" t="s">
        <v>40</v>
      </c>
      <c r="E229" s="0" t="n">
        <v>16</v>
      </c>
      <c r="F229" s="0" t="n">
        <v>0</v>
      </c>
      <c r="G229" s="15" t="n">
        <v>0</v>
      </c>
      <c r="H229" s="0" t="n">
        <v>1022</v>
      </c>
      <c r="I229" s="15" t="n">
        <v>0.9903</v>
      </c>
      <c r="J229" s="0" t="n">
        <v>130</v>
      </c>
      <c r="K229" s="15" t="n">
        <v>0.2845</v>
      </c>
      <c r="M229" s="11" t="s">
        <v>356</v>
      </c>
      <c r="N229" s="0" t="str">
        <f aca="false">VLOOKUP(A229,C$3:K$363,2,FALSE())</f>
        <v>WR</v>
      </c>
      <c r="O229" s="0" t="n">
        <f aca="false">VLOOKUP(A229,C$3:K$363,3,FALSE())</f>
        <v>15</v>
      </c>
      <c r="P229" s="0" t="n">
        <f aca="false">VLOOKUP(A229,C$3:K$363,4,FALSE())</f>
        <v>998</v>
      </c>
      <c r="Q229" s="0" t="n">
        <f aca="false">VLOOKUP(A229,C$3:K$363,6,FALSE())</f>
        <v>1</v>
      </c>
      <c r="R229" s="0" t="n">
        <f aca="false">VLOOKUP(A229,C$3:K$363,8,FALSE())</f>
        <v>15</v>
      </c>
    </row>
    <row r="230" customFormat="false" ht="15" hidden="false" customHeight="false" outlineLevel="0" collapsed="false">
      <c r="A230" s="0" t="s">
        <v>357</v>
      </c>
      <c r="B230" s="0" t="s">
        <v>132</v>
      </c>
      <c r="C230" s="0" t="s">
        <v>308</v>
      </c>
      <c r="D230" s="0" t="s">
        <v>497</v>
      </c>
      <c r="E230" s="0" t="n">
        <v>15</v>
      </c>
      <c r="F230" s="0" t="n">
        <v>0</v>
      </c>
      <c r="G230" s="15" t="n">
        <v>0</v>
      </c>
      <c r="H230" s="0" t="n">
        <v>80</v>
      </c>
      <c r="I230" s="15" t="n">
        <v>0.0766</v>
      </c>
      <c r="J230" s="0" t="n">
        <v>287</v>
      </c>
      <c r="K230" s="15" t="n">
        <v>0.628</v>
      </c>
      <c r="M230" s="11" t="s">
        <v>357</v>
      </c>
      <c r="N230" s="0" t="str">
        <f aca="false">VLOOKUP(A230,C$3:K$363,2,FALSE())</f>
        <v>P</v>
      </c>
      <c r="O230" s="0" t="n">
        <f aca="false">VLOOKUP(A230,C$3:K$363,3,FALSE())</f>
        <v>15</v>
      </c>
      <c r="P230" s="0" t="n">
        <f aca="false">VLOOKUP(A230,C$3:K$363,4,FALSE())</f>
        <v>0</v>
      </c>
      <c r="Q230" s="0" t="n">
        <f aca="false">VLOOKUP(A230,C$3:K$363,6,FALSE())</f>
        <v>0</v>
      </c>
      <c r="R230" s="0" t="n">
        <f aca="false">VLOOKUP(A230,C$3:K$363,8,FALSE())</f>
        <v>135</v>
      </c>
    </row>
    <row r="231" customFormat="false" ht="15" hidden="false" customHeight="false" outlineLevel="0" collapsed="false">
      <c r="A231" s="0" t="s">
        <v>358</v>
      </c>
      <c r="B231" s="0" t="s">
        <v>30</v>
      </c>
      <c r="C231" s="0" t="s">
        <v>615</v>
      </c>
      <c r="D231" s="0" t="s">
        <v>511</v>
      </c>
      <c r="E231" s="0" t="n">
        <v>8</v>
      </c>
      <c r="F231" s="0" t="n">
        <v>372</v>
      </c>
      <c r="G231" s="15" t="n">
        <v>0.3448</v>
      </c>
      <c r="H231" s="0" t="n">
        <v>0</v>
      </c>
      <c r="I231" s="15" t="n">
        <v>0</v>
      </c>
      <c r="J231" s="0" t="n">
        <v>26</v>
      </c>
      <c r="K231" s="15" t="n">
        <v>0.0569</v>
      </c>
      <c r="M231" s="11" t="s">
        <v>358</v>
      </c>
      <c r="N231" s="0" t="str">
        <f aca="false">VLOOKUP(A231,C$3:K$363,2,FALSE())</f>
        <v>WR</v>
      </c>
      <c r="O231" s="0" t="n">
        <f aca="false">VLOOKUP(A231,C$3:K$363,3,FALSE())</f>
        <v>1</v>
      </c>
      <c r="P231" s="0" t="n">
        <f aca="false">VLOOKUP(A231,C$3:K$363,4,FALSE())</f>
        <v>6</v>
      </c>
      <c r="Q231" s="0" t="n">
        <f aca="false">VLOOKUP(A231,C$3:K$363,6,FALSE())</f>
        <v>0</v>
      </c>
      <c r="R231" s="0" t="n">
        <f aca="false">VLOOKUP(A231,C$3:K$363,8,FALSE())</f>
        <v>0</v>
      </c>
    </row>
    <row r="232" customFormat="false" ht="15" hidden="false" customHeight="false" outlineLevel="0" collapsed="false">
      <c r="A232" s="0" t="s">
        <v>360</v>
      </c>
      <c r="B232" s="0" t="s">
        <v>40</v>
      </c>
      <c r="C232" s="0" t="s">
        <v>615</v>
      </c>
      <c r="D232" s="0" t="s">
        <v>511</v>
      </c>
      <c r="E232" s="0" t="n">
        <v>1</v>
      </c>
      <c r="F232" s="0" t="n">
        <v>37</v>
      </c>
      <c r="G232" s="15" t="n">
        <v>0.0332</v>
      </c>
      <c r="H232" s="0" t="n">
        <v>0</v>
      </c>
      <c r="I232" s="15" t="n">
        <v>0</v>
      </c>
      <c r="J232" s="0" t="n">
        <v>3</v>
      </c>
      <c r="K232" s="15" t="n">
        <v>0.0061</v>
      </c>
      <c r="M232" s="11" t="s">
        <v>360</v>
      </c>
      <c r="N232" s="0" t="str">
        <f aca="false">VLOOKUP(A232,C$3:K$363,2,FALSE())</f>
        <v>CB</v>
      </c>
      <c r="O232" s="0" t="n">
        <f aca="false">VLOOKUP(A232,C$3:K$363,3,FALSE())</f>
        <v>3</v>
      </c>
      <c r="P232" s="0" t="n">
        <f aca="false">VLOOKUP(A232,C$3:K$363,4,FALSE())</f>
        <v>0</v>
      </c>
      <c r="Q232" s="0" t="n">
        <f aca="false">VLOOKUP(A232,C$3:K$363,6,FALSE())</f>
        <v>167</v>
      </c>
      <c r="R232" s="0" t="n">
        <f aca="false">VLOOKUP(A232,C$3:K$363,8,FALSE())</f>
        <v>15</v>
      </c>
    </row>
    <row r="233" customFormat="false" ht="15" hidden="false" customHeight="false" outlineLevel="0" collapsed="false">
      <c r="A233" s="0" t="s">
        <v>362</v>
      </c>
      <c r="B233" s="0" t="s">
        <v>40</v>
      </c>
      <c r="C233" s="0" t="s">
        <v>311</v>
      </c>
      <c r="D233" s="0" t="s">
        <v>40</v>
      </c>
      <c r="E233" s="0" t="n">
        <v>16</v>
      </c>
      <c r="F233" s="0" t="n">
        <v>0</v>
      </c>
      <c r="G233" s="15" t="n">
        <v>0</v>
      </c>
      <c r="H233" s="0" t="n">
        <v>729</v>
      </c>
      <c r="I233" s="15" t="n">
        <v>0.6301</v>
      </c>
      <c r="J233" s="0" t="n">
        <v>35</v>
      </c>
      <c r="K233" s="15" t="n">
        <v>0.0756</v>
      </c>
      <c r="M233" s="11" t="s">
        <v>362</v>
      </c>
      <c r="N233" s="0" t="str">
        <f aca="false">VLOOKUP(A233,C$3:K$363,2,FALSE())</f>
        <v>CB</v>
      </c>
      <c r="O233" s="0" t="n">
        <f aca="false">VLOOKUP(A233,C$3:K$363,3,FALSE())</f>
        <v>14</v>
      </c>
      <c r="P233" s="0" t="n">
        <f aca="false">VLOOKUP(A233,C$3:K$363,4,FALSE())</f>
        <v>0</v>
      </c>
      <c r="Q233" s="0" t="n">
        <f aca="false">VLOOKUP(A233,C$3:K$363,6,FALSE())</f>
        <v>388</v>
      </c>
      <c r="R233" s="0" t="n">
        <f aca="false">VLOOKUP(A233,C$3:K$363,8,FALSE())</f>
        <v>59</v>
      </c>
    </row>
    <row r="234" customFormat="false" ht="15" hidden="false" customHeight="false" outlineLevel="0" collapsed="false">
      <c r="A234" s="0" t="s">
        <v>364</v>
      </c>
      <c r="B234" s="0" t="s">
        <v>65</v>
      </c>
      <c r="C234" s="0" t="s">
        <v>312</v>
      </c>
      <c r="D234" s="0" t="s">
        <v>497</v>
      </c>
      <c r="E234" s="0" t="n">
        <v>16</v>
      </c>
      <c r="F234" s="0" t="n">
        <v>0</v>
      </c>
      <c r="G234" s="15" t="n">
        <v>0</v>
      </c>
      <c r="H234" s="0" t="n">
        <v>0</v>
      </c>
      <c r="I234" s="15" t="n">
        <v>0</v>
      </c>
      <c r="J234" s="0" t="n">
        <v>309</v>
      </c>
      <c r="K234" s="15" t="n">
        <v>0.6761</v>
      </c>
      <c r="M234" s="11" t="s">
        <v>364</v>
      </c>
      <c r="N234" s="0" t="str">
        <f aca="false">VLOOKUP(A234,C$3:K$363,2,FALSE())</f>
        <v>LB</v>
      </c>
      <c r="O234" s="0" t="n">
        <f aca="false">VLOOKUP(A234,C$3:K$363,3,FALSE())</f>
        <v>16</v>
      </c>
      <c r="P234" s="0" t="n">
        <f aca="false">VLOOKUP(A234,C$3:K$363,4,FALSE())</f>
        <v>0</v>
      </c>
      <c r="Q234" s="0" t="n">
        <f aca="false">VLOOKUP(A234,C$3:K$363,6,FALSE())</f>
        <v>1068</v>
      </c>
      <c r="R234" s="0" t="n">
        <f aca="false">VLOOKUP(A234,C$3:K$363,8,FALSE())</f>
        <v>157</v>
      </c>
    </row>
    <row r="235" customFormat="false" ht="15" hidden="false" customHeight="false" outlineLevel="0" collapsed="false">
      <c r="A235" s="0" t="s">
        <v>365</v>
      </c>
      <c r="B235" s="0" t="s">
        <v>25</v>
      </c>
      <c r="C235" s="0" t="s">
        <v>616</v>
      </c>
      <c r="D235" s="0" t="s">
        <v>497</v>
      </c>
      <c r="E235" s="0" t="n">
        <v>13</v>
      </c>
      <c r="F235" s="0" t="n">
        <v>0</v>
      </c>
      <c r="G235" s="15" t="n">
        <v>0</v>
      </c>
      <c r="H235" s="0" t="n">
        <v>78</v>
      </c>
      <c r="I235" s="15" t="n">
        <v>0.0756</v>
      </c>
      <c r="J235" s="0" t="n">
        <v>207</v>
      </c>
      <c r="K235" s="15" t="n">
        <v>0.453</v>
      </c>
      <c r="M235" s="11" t="s">
        <v>365</v>
      </c>
    </row>
    <row r="236" customFormat="false" ht="15" hidden="false" customHeight="false" outlineLevel="0" collapsed="false">
      <c r="A236" s="0" t="s">
        <v>366</v>
      </c>
      <c r="B236" s="0" t="s">
        <v>30</v>
      </c>
      <c r="C236" s="0" t="s">
        <v>616</v>
      </c>
      <c r="D236" s="0" t="s">
        <v>497</v>
      </c>
      <c r="E236" s="0" t="n">
        <v>2</v>
      </c>
      <c r="F236" s="0" t="n">
        <v>0</v>
      </c>
      <c r="G236" s="15" t="n">
        <v>0</v>
      </c>
      <c r="H236" s="0" t="n">
        <v>0</v>
      </c>
      <c r="I236" s="15" t="n">
        <v>0</v>
      </c>
      <c r="J236" s="0" t="n">
        <v>37</v>
      </c>
      <c r="K236" s="15" t="n">
        <v>0.0749</v>
      </c>
      <c r="M236" s="11" t="s">
        <v>366</v>
      </c>
      <c r="N236" s="0" t="str">
        <f aca="false">VLOOKUP(A236,C$3:K$363,2,FALSE())</f>
        <v>WR</v>
      </c>
      <c r="O236" s="0" t="n">
        <f aca="false">VLOOKUP(A236,C$3:K$363,3,FALSE())</f>
        <v>12</v>
      </c>
      <c r="P236" s="0" t="n">
        <f aca="false">VLOOKUP(A236,C$3:K$363,4,FALSE())</f>
        <v>521</v>
      </c>
      <c r="Q236" s="0" t="n">
        <f aca="false">VLOOKUP(A236,C$3:K$363,6,FALSE())</f>
        <v>0</v>
      </c>
      <c r="R236" s="0" t="n">
        <f aca="false">VLOOKUP(A236,C$3:K$363,8,FALSE())</f>
        <v>167</v>
      </c>
    </row>
    <row r="237" customFormat="false" ht="15" hidden="false" customHeight="false" outlineLevel="0" collapsed="false">
      <c r="A237" s="0" t="s">
        <v>368</v>
      </c>
      <c r="B237" s="0" t="s">
        <v>40</v>
      </c>
      <c r="C237" s="0" t="s">
        <v>617</v>
      </c>
      <c r="D237" s="0" t="s">
        <v>30</v>
      </c>
      <c r="E237" s="0" t="n">
        <v>8</v>
      </c>
      <c r="F237" s="0" t="n">
        <v>339</v>
      </c>
      <c r="G237" s="15" t="n">
        <v>0.2976</v>
      </c>
      <c r="H237" s="0" t="n">
        <v>0</v>
      </c>
      <c r="I237" s="15" t="n">
        <v>0</v>
      </c>
      <c r="J237" s="0" t="n">
        <v>0</v>
      </c>
      <c r="K237" s="15" t="n">
        <v>0</v>
      </c>
      <c r="M237" s="11" t="s">
        <v>368</v>
      </c>
    </row>
    <row r="238" customFormat="false" ht="15" hidden="false" customHeight="false" outlineLevel="0" collapsed="false">
      <c r="A238" s="0" t="s">
        <v>369</v>
      </c>
      <c r="B238" s="0" t="s">
        <v>19</v>
      </c>
      <c r="C238" s="0" t="s">
        <v>617</v>
      </c>
      <c r="D238" s="0" t="s">
        <v>30</v>
      </c>
      <c r="E238" s="0" t="n">
        <v>1</v>
      </c>
      <c r="F238" s="0" t="n">
        <v>12</v>
      </c>
      <c r="G238" s="15" t="n">
        <v>0.0112</v>
      </c>
      <c r="H238" s="0" t="n">
        <v>0</v>
      </c>
      <c r="I238" s="15" t="n">
        <v>0</v>
      </c>
      <c r="J238" s="0" t="n">
        <v>0</v>
      </c>
      <c r="K238" s="15" t="n">
        <v>0</v>
      </c>
      <c r="M238" s="11" t="s">
        <v>369</v>
      </c>
    </row>
    <row r="239" customFormat="false" ht="15" hidden="false" customHeight="false" outlineLevel="0" collapsed="false">
      <c r="A239" s="0" t="s">
        <v>370</v>
      </c>
      <c r="B239" s="0" t="s">
        <v>208</v>
      </c>
      <c r="C239" s="0" t="s">
        <v>617</v>
      </c>
      <c r="D239" s="0" t="s">
        <v>30</v>
      </c>
      <c r="E239" s="0" t="n">
        <v>1</v>
      </c>
      <c r="F239" s="0" t="n">
        <v>10</v>
      </c>
      <c r="G239" s="15" t="n">
        <v>0.009</v>
      </c>
      <c r="H239" s="0" t="n">
        <v>0</v>
      </c>
      <c r="I239" s="15" t="n">
        <v>0</v>
      </c>
      <c r="J239" s="0" t="n">
        <v>0</v>
      </c>
      <c r="K239" s="15" t="n">
        <v>0</v>
      </c>
      <c r="M239" s="11" t="s">
        <v>370</v>
      </c>
    </row>
    <row r="240" customFormat="false" ht="15" hidden="false" customHeight="false" outlineLevel="0" collapsed="false">
      <c r="A240" s="0" t="s">
        <v>372</v>
      </c>
      <c r="B240" s="0" t="s">
        <v>40</v>
      </c>
      <c r="C240" s="0" t="s">
        <v>318</v>
      </c>
      <c r="D240" s="0" t="s">
        <v>33</v>
      </c>
      <c r="E240" s="0" t="n">
        <v>3</v>
      </c>
      <c r="F240" s="0" t="n">
        <v>52</v>
      </c>
      <c r="G240" s="15" t="n">
        <v>0.0459</v>
      </c>
      <c r="H240" s="0" t="n">
        <v>0</v>
      </c>
      <c r="I240" s="15" t="n">
        <v>0</v>
      </c>
      <c r="J240" s="0" t="n">
        <v>21</v>
      </c>
      <c r="K240" s="15" t="n">
        <v>0.0445</v>
      </c>
      <c r="M240" s="11" t="s">
        <v>372</v>
      </c>
      <c r="N240" s="0" t="str">
        <f aca="false">VLOOKUP(A240,C$3:K$363,2,FALSE())</f>
        <v>S</v>
      </c>
      <c r="O240" s="0" t="n">
        <f aca="false">VLOOKUP(A240,C$3:K$363,3,FALSE())</f>
        <v>15</v>
      </c>
      <c r="P240" s="0" t="n">
        <f aca="false">VLOOKUP(A240,C$3:K$363,4,FALSE())</f>
        <v>0</v>
      </c>
      <c r="Q240" s="0" t="n">
        <f aca="false">VLOOKUP(A240,C$3:K$363,6,FALSE())</f>
        <v>838</v>
      </c>
      <c r="R240" s="0" t="n">
        <f aca="false">VLOOKUP(A240,C$3:K$363,8,FALSE())</f>
        <v>118</v>
      </c>
    </row>
    <row r="241" customFormat="false" ht="15" hidden="false" customHeight="false" outlineLevel="0" collapsed="false">
      <c r="A241" s="0" t="s">
        <v>374</v>
      </c>
      <c r="B241" s="0" t="s">
        <v>13</v>
      </c>
      <c r="C241" s="0" t="s">
        <v>321</v>
      </c>
      <c r="D241" s="0" t="s">
        <v>508</v>
      </c>
      <c r="E241" s="0" t="n">
        <v>4</v>
      </c>
      <c r="F241" s="0" t="n">
        <v>0</v>
      </c>
      <c r="G241" s="15" t="n">
        <v>0</v>
      </c>
      <c r="H241" s="0" t="n">
        <v>22</v>
      </c>
      <c r="I241" s="15" t="n">
        <v>0.019</v>
      </c>
      <c r="J241" s="0" t="n">
        <v>16</v>
      </c>
      <c r="K241" s="15" t="n">
        <v>0.0321</v>
      </c>
      <c r="M241" s="11" t="s">
        <v>374</v>
      </c>
      <c r="N241" s="0" t="str">
        <f aca="false">VLOOKUP(A241,C$3:K$363,2,FALSE())</f>
        <v>TE</v>
      </c>
      <c r="O241" s="0" t="n">
        <f aca="false">VLOOKUP(A241,C$3:K$363,3,FALSE())</f>
        <v>16</v>
      </c>
      <c r="P241" s="0" t="n">
        <f aca="false">VLOOKUP(A241,C$3:K$363,4,FALSE())</f>
        <v>799</v>
      </c>
      <c r="Q241" s="0" t="n">
        <f aca="false">VLOOKUP(A241,C$3:K$363,6,FALSE())</f>
        <v>0</v>
      </c>
      <c r="R241" s="0" t="n">
        <f aca="false">VLOOKUP(A241,C$3:K$363,8,FALSE())</f>
        <v>53</v>
      </c>
    </row>
    <row r="242" customFormat="false" ht="15" hidden="false" customHeight="false" outlineLevel="0" collapsed="false">
      <c r="A242" s="0" t="s">
        <v>375</v>
      </c>
      <c r="B242" s="0" t="s">
        <v>30</v>
      </c>
      <c r="C242" s="0" t="s">
        <v>322</v>
      </c>
      <c r="D242" s="0" t="s">
        <v>13</v>
      </c>
      <c r="E242" s="0" t="n">
        <v>1</v>
      </c>
      <c r="F242" s="0" t="n">
        <v>10</v>
      </c>
      <c r="G242" s="15" t="n">
        <v>0.0094</v>
      </c>
      <c r="H242" s="0" t="n">
        <v>0</v>
      </c>
      <c r="I242" s="15" t="n">
        <v>0</v>
      </c>
      <c r="J242" s="0" t="n">
        <v>6</v>
      </c>
      <c r="K242" s="15" t="n">
        <v>0.0132</v>
      </c>
      <c r="M242" s="11" t="s">
        <v>375</v>
      </c>
    </row>
    <row r="243" customFormat="false" ht="15" hidden="false" customHeight="false" outlineLevel="0" collapsed="false">
      <c r="A243" s="0" t="s">
        <v>376</v>
      </c>
      <c r="B243" s="0" t="s">
        <v>19</v>
      </c>
      <c r="C243" s="0" t="s">
        <v>327</v>
      </c>
      <c r="D243" s="0" t="s">
        <v>138</v>
      </c>
      <c r="E243" s="0" t="n">
        <v>14</v>
      </c>
      <c r="F243" s="0" t="n">
        <v>819</v>
      </c>
      <c r="G243" s="15" t="n">
        <v>0.8101</v>
      </c>
      <c r="H243" s="0" t="n">
        <v>0</v>
      </c>
      <c r="I243" s="15" t="n">
        <v>0</v>
      </c>
      <c r="J243" s="0" t="n">
        <v>7</v>
      </c>
      <c r="K243" s="15" t="n">
        <v>0.0156</v>
      </c>
      <c r="M243" s="11" t="s">
        <v>376</v>
      </c>
      <c r="N243" s="0" t="str">
        <f aca="false">VLOOKUP(A243,C$3:K$363,2,FALSE())</f>
        <v>DT</v>
      </c>
      <c r="O243" s="0" t="n">
        <f aca="false">VLOOKUP(A243,C$3:K$363,3,FALSE())</f>
        <v>1</v>
      </c>
      <c r="P243" s="0" t="n">
        <f aca="false">VLOOKUP(A243,C$3:K$363,4,FALSE())</f>
        <v>0</v>
      </c>
      <c r="Q243" s="0" t="n">
        <f aca="false">VLOOKUP(A243,C$3:K$363,6,FALSE())</f>
        <v>21</v>
      </c>
      <c r="R243" s="0" t="n">
        <f aca="false">VLOOKUP(A243,C$3:K$363,8,FALSE())</f>
        <v>0</v>
      </c>
    </row>
    <row r="244" customFormat="false" ht="15" hidden="false" customHeight="false" outlineLevel="0" collapsed="false">
      <c r="A244" s="0" t="s">
        <v>377</v>
      </c>
      <c r="B244" s="0" t="s">
        <v>25</v>
      </c>
      <c r="C244" s="0" t="s">
        <v>328</v>
      </c>
      <c r="D244" s="0" t="s">
        <v>40</v>
      </c>
      <c r="E244" s="0" t="n">
        <v>16</v>
      </c>
      <c r="F244" s="0" t="n">
        <v>0</v>
      </c>
      <c r="G244" s="15" t="n">
        <v>0</v>
      </c>
      <c r="H244" s="0" t="n">
        <v>328</v>
      </c>
      <c r="I244" s="15" t="n">
        <v>0.2835</v>
      </c>
      <c r="J244" s="0" t="n">
        <v>129</v>
      </c>
      <c r="K244" s="15" t="n">
        <v>0.2786</v>
      </c>
      <c r="M244" s="11" t="s">
        <v>377</v>
      </c>
    </row>
    <row r="245" customFormat="false" ht="15" hidden="false" customHeight="false" outlineLevel="0" collapsed="false">
      <c r="A245" s="0" t="s">
        <v>378</v>
      </c>
      <c r="B245" s="0" t="s">
        <v>40</v>
      </c>
      <c r="C245" s="0" t="s">
        <v>329</v>
      </c>
      <c r="D245" s="0" t="s">
        <v>497</v>
      </c>
      <c r="E245" s="0" t="n">
        <v>13</v>
      </c>
      <c r="F245" s="0" t="n">
        <v>0</v>
      </c>
      <c r="G245" s="15" t="n">
        <v>0</v>
      </c>
      <c r="H245" s="0" t="n">
        <v>127</v>
      </c>
      <c r="I245" s="15" t="n">
        <v>0.1046</v>
      </c>
      <c r="J245" s="0" t="n">
        <v>196</v>
      </c>
      <c r="K245" s="15" t="n">
        <v>0.392</v>
      </c>
      <c r="M245" s="11" t="s">
        <v>378</v>
      </c>
      <c r="N245" s="0" t="str">
        <f aca="false">VLOOKUP(A245,C$3:K$363,2,FALSE())</f>
        <v>CB</v>
      </c>
      <c r="O245" s="0" t="n">
        <f aca="false">VLOOKUP(A245,C$3:K$363,3,FALSE())</f>
        <v>15</v>
      </c>
      <c r="P245" s="0" t="n">
        <f aca="false">VLOOKUP(A245,C$3:K$363,4,FALSE())</f>
        <v>0</v>
      </c>
      <c r="Q245" s="0" t="n">
        <f aca="false">VLOOKUP(A245,C$3:K$363,6,FALSE())</f>
        <v>684</v>
      </c>
      <c r="R245" s="0" t="n">
        <f aca="false">VLOOKUP(A245,C$3:K$363,8,FALSE())</f>
        <v>26</v>
      </c>
    </row>
    <row r="246" customFormat="false" ht="15" hidden="false" customHeight="false" outlineLevel="0" collapsed="false">
      <c r="A246" s="0" t="s">
        <v>380</v>
      </c>
      <c r="B246" s="0" t="s">
        <v>91</v>
      </c>
      <c r="C246" s="0" t="s">
        <v>551</v>
      </c>
      <c r="D246" s="0" t="s">
        <v>30</v>
      </c>
      <c r="E246" s="0" t="n">
        <v>8</v>
      </c>
      <c r="F246" s="0" t="n">
        <v>12</v>
      </c>
      <c r="G246" s="15" t="n">
        <v>0.0112</v>
      </c>
      <c r="H246" s="0" t="n">
        <v>0</v>
      </c>
      <c r="I246" s="15" t="n">
        <v>0</v>
      </c>
      <c r="J246" s="0" t="n">
        <v>71</v>
      </c>
      <c r="K246" s="15" t="n">
        <v>0.154</v>
      </c>
      <c r="M246" s="11" t="s">
        <v>380</v>
      </c>
      <c r="N246" s="0" t="str">
        <f aca="false">VLOOKUP(A246,C$3:K$363,2,FALSE())</f>
        <v>C</v>
      </c>
      <c r="O246" s="0" t="n">
        <f aca="false">VLOOKUP(A246,C$3:K$363,3,FALSE())</f>
        <v>16</v>
      </c>
      <c r="P246" s="0" t="n">
        <f aca="false">VLOOKUP(A246,C$3:K$363,4,FALSE())</f>
        <v>1055</v>
      </c>
      <c r="Q246" s="0" t="n">
        <f aca="false">VLOOKUP(A246,C$3:K$363,6,FALSE())</f>
        <v>0</v>
      </c>
      <c r="R246" s="0" t="n">
        <f aca="false">VLOOKUP(A246,C$3:K$363,8,FALSE())</f>
        <v>32</v>
      </c>
    </row>
    <row r="247" customFormat="false" ht="15" hidden="false" customHeight="false" outlineLevel="0" collapsed="false">
      <c r="A247" s="0" t="s">
        <v>381</v>
      </c>
      <c r="B247" s="0" t="s">
        <v>19</v>
      </c>
      <c r="C247" s="0" t="s">
        <v>551</v>
      </c>
      <c r="D247" s="0" t="s">
        <v>30</v>
      </c>
      <c r="E247" s="0" t="n">
        <v>1</v>
      </c>
      <c r="F247" s="0" t="n">
        <v>0</v>
      </c>
      <c r="G247" s="15" t="n">
        <v>0</v>
      </c>
      <c r="H247" s="0" t="n">
        <v>0</v>
      </c>
      <c r="I247" s="15" t="n">
        <v>0</v>
      </c>
      <c r="J247" s="0" t="n">
        <v>6</v>
      </c>
      <c r="K247" s="15" t="n">
        <v>0.0125</v>
      </c>
      <c r="M247" s="11" t="s">
        <v>381</v>
      </c>
      <c r="N247" s="0" t="str">
        <f aca="false">VLOOKUP(A247,C$3:K$363,2,FALSE())</f>
        <v>NT</v>
      </c>
      <c r="O247" s="0" t="n">
        <f aca="false">VLOOKUP(A247,C$3:K$363,3,FALSE())</f>
        <v>14</v>
      </c>
      <c r="P247" s="0" t="n">
        <f aca="false">VLOOKUP(A247,C$3:K$363,4,FALSE())</f>
        <v>0</v>
      </c>
      <c r="Q247" s="0" t="n">
        <f aca="false">VLOOKUP(A247,C$3:K$363,6,FALSE())</f>
        <v>218</v>
      </c>
      <c r="R247" s="0" t="n">
        <f aca="false">VLOOKUP(A247,C$3:K$363,8,FALSE())</f>
        <v>65</v>
      </c>
    </row>
    <row r="248" customFormat="false" ht="15" hidden="false" customHeight="false" outlineLevel="0" collapsed="false">
      <c r="A248" s="0" t="s">
        <v>383</v>
      </c>
      <c r="B248" s="0" t="s">
        <v>30</v>
      </c>
      <c r="C248" s="0" t="s">
        <v>330</v>
      </c>
      <c r="D248" s="0" t="s">
        <v>30</v>
      </c>
      <c r="E248" s="0" t="n">
        <v>10</v>
      </c>
      <c r="F248" s="0" t="n">
        <v>240</v>
      </c>
      <c r="G248" s="15" t="n">
        <v>0.2268</v>
      </c>
      <c r="H248" s="0" t="n">
        <v>0</v>
      </c>
      <c r="I248" s="15" t="n">
        <v>0</v>
      </c>
      <c r="J248" s="0" t="n">
        <v>0</v>
      </c>
      <c r="K248" s="15" t="n">
        <v>0</v>
      </c>
      <c r="M248" s="11" t="s">
        <v>383</v>
      </c>
      <c r="N248" s="0" t="str">
        <f aca="false">VLOOKUP(A248,C$3:K$363,2,FALSE())</f>
        <v>WR</v>
      </c>
      <c r="O248" s="0" t="n">
        <f aca="false">VLOOKUP(A248,C$3:K$363,3,FALSE())</f>
        <v>16</v>
      </c>
      <c r="P248" s="0" t="n">
        <f aca="false">VLOOKUP(A248,C$3:K$363,4,FALSE())</f>
        <v>454</v>
      </c>
      <c r="Q248" s="0" t="n">
        <f aca="false">VLOOKUP(A248,C$3:K$363,6,FALSE())</f>
        <v>0</v>
      </c>
      <c r="R248" s="0" t="n">
        <f aca="false">VLOOKUP(A248,C$3:K$363,8,FALSE())</f>
        <v>132</v>
      </c>
    </row>
    <row r="249" customFormat="false" ht="15" hidden="false" customHeight="false" outlineLevel="0" collapsed="false">
      <c r="A249" s="0" t="s">
        <v>385</v>
      </c>
      <c r="B249" s="0" t="s">
        <v>91</v>
      </c>
      <c r="C249" s="0" t="s">
        <v>331</v>
      </c>
      <c r="D249" s="0" t="s">
        <v>102</v>
      </c>
      <c r="E249" s="0" t="n">
        <v>16</v>
      </c>
      <c r="F249" s="0" t="n">
        <v>0</v>
      </c>
      <c r="G249" s="15" t="n">
        <v>0</v>
      </c>
      <c r="H249" s="0" t="n">
        <v>83</v>
      </c>
      <c r="I249" s="15" t="n">
        <v>0.0787</v>
      </c>
      <c r="J249" s="0" t="n">
        <v>362</v>
      </c>
      <c r="K249" s="15" t="n">
        <v>0.808</v>
      </c>
      <c r="M249" s="11" t="s">
        <v>385</v>
      </c>
      <c r="N249" s="0" t="str">
        <f aca="false">VLOOKUP(A249,C$3:K$363,2,FALSE())</f>
        <v>G</v>
      </c>
      <c r="O249" s="0" t="n">
        <f aca="false">VLOOKUP(A249,C$3:K$363,3,FALSE())</f>
        <v>5</v>
      </c>
      <c r="P249" s="0" t="n">
        <f aca="false">VLOOKUP(A249,C$3:K$363,4,FALSE())</f>
        <v>24</v>
      </c>
      <c r="Q249" s="0" t="n">
        <f aca="false">VLOOKUP(A249,C$3:K$363,6,FALSE())</f>
        <v>0</v>
      </c>
      <c r="R249" s="0" t="n">
        <f aca="false">VLOOKUP(A249,C$3:K$363,8,FALSE())</f>
        <v>8</v>
      </c>
    </row>
    <row r="250" customFormat="false" ht="15" hidden="false" customHeight="false" outlineLevel="0" collapsed="false">
      <c r="A250" s="0" t="s">
        <v>386</v>
      </c>
      <c r="B250" s="0" t="s">
        <v>208</v>
      </c>
      <c r="C250" s="0" t="s">
        <v>333</v>
      </c>
      <c r="D250" s="0" t="s">
        <v>30</v>
      </c>
      <c r="E250" s="0" t="n">
        <v>11</v>
      </c>
      <c r="F250" s="0" t="n">
        <v>511</v>
      </c>
      <c r="G250" s="15" t="n">
        <v>0.4758</v>
      </c>
      <c r="H250" s="0" t="n">
        <v>0</v>
      </c>
      <c r="I250" s="15" t="n">
        <v>0</v>
      </c>
      <c r="J250" s="0" t="n">
        <v>2</v>
      </c>
      <c r="K250" s="15" t="n">
        <v>0.0045</v>
      </c>
      <c r="M250" s="11" t="s">
        <v>386</v>
      </c>
      <c r="N250" s="0" t="str">
        <f aca="false">VLOOKUP(A250,C$3:K$363,2,FALSE())</f>
        <v>TE</v>
      </c>
      <c r="O250" s="0" t="n">
        <f aca="false">VLOOKUP(A250,C$3:K$363,3,FALSE())</f>
        <v>15</v>
      </c>
      <c r="P250" s="0" t="n">
        <f aca="false">VLOOKUP(A250,C$3:K$363,4,FALSE())</f>
        <v>375</v>
      </c>
      <c r="Q250" s="0" t="n">
        <f aca="false">VLOOKUP(A250,C$3:K$363,6,FALSE())</f>
        <v>0</v>
      </c>
      <c r="R250" s="0" t="n">
        <f aca="false">VLOOKUP(A250,C$3:K$363,8,FALSE())</f>
        <v>155</v>
      </c>
    </row>
    <row r="251" customFormat="false" ht="15" hidden="false" customHeight="false" outlineLevel="0" collapsed="false">
      <c r="A251" s="0" t="s">
        <v>387</v>
      </c>
      <c r="B251" s="0" t="s">
        <v>25</v>
      </c>
      <c r="C251" s="0" t="s">
        <v>618</v>
      </c>
      <c r="D251" s="0" t="s">
        <v>16</v>
      </c>
      <c r="E251" s="0" t="n">
        <v>1</v>
      </c>
      <c r="F251" s="0" t="n">
        <v>1</v>
      </c>
      <c r="G251" s="15" t="n">
        <v>0.0009</v>
      </c>
      <c r="H251" s="0" t="n">
        <v>0</v>
      </c>
      <c r="I251" s="15" t="n">
        <v>0</v>
      </c>
      <c r="J251" s="0" t="n">
        <v>0</v>
      </c>
      <c r="K251" s="15" t="n">
        <v>0</v>
      </c>
      <c r="M251" s="11" t="s">
        <v>387</v>
      </c>
      <c r="N251" s="0" t="str">
        <f aca="false">VLOOKUP(A251,C$3:K$363,2,FALSE())</f>
        <v>LB</v>
      </c>
      <c r="O251" s="0" t="n">
        <f aca="false">VLOOKUP(A251,C$3:K$363,3,FALSE())</f>
        <v>12</v>
      </c>
      <c r="P251" s="0" t="n">
        <f aca="false">VLOOKUP(A251,C$3:K$363,4,FALSE())</f>
        <v>0</v>
      </c>
      <c r="Q251" s="0" t="n">
        <f aca="false">VLOOKUP(A251,C$3:K$363,6,FALSE())</f>
        <v>667</v>
      </c>
      <c r="R251" s="0" t="n">
        <f aca="false">VLOOKUP(A251,C$3:K$363,8,FALSE())</f>
        <v>57</v>
      </c>
    </row>
    <row r="252" customFormat="false" ht="15" hidden="false" customHeight="false" outlineLevel="0" collapsed="false">
      <c r="A252" s="0" t="s">
        <v>388</v>
      </c>
      <c r="B252" s="0" t="s">
        <v>30</v>
      </c>
      <c r="C252" s="0" t="s">
        <v>618</v>
      </c>
      <c r="D252" s="0" t="s">
        <v>16</v>
      </c>
      <c r="E252" s="0" t="n">
        <v>9</v>
      </c>
      <c r="F252" s="0" t="n">
        <v>417</v>
      </c>
      <c r="G252" s="15" t="n">
        <v>0.4052</v>
      </c>
      <c r="H252" s="0" t="n">
        <v>0</v>
      </c>
      <c r="I252" s="15" t="n">
        <v>0</v>
      </c>
      <c r="J252" s="0" t="n">
        <v>0</v>
      </c>
      <c r="K252" s="15" t="n">
        <v>0</v>
      </c>
      <c r="M252" s="11" t="s">
        <v>388</v>
      </c>
      <c r="N252" s="0" t="str">
        <f aca="false">VLOOKUP(A252,C$3:K$363,2,FALSE())</f>
        <v>WR</v>
      </c>
      <c r="O252" s="0" t="n">
        <f aca="false">VLOOKUP(A252,C$3:K$363,3,FALSE())</f>
        <v>13</v>
      </c>
      <c r="P252" s="0" t="n">
        <f aca="false">VLOOKUP(A252,C$3:K$363,4,FALSE())</f>
        <v>715</v>
      </c>
      <c r="Q252" s="0" t="n">
        <f aca="false">VLOOKUP(A252,C$3:K$363,6,FALSE())</f>
        <v>3</v>
      </c>
      <c r="R252" s="0" t="n">
        <f aca="false">VLOOKUP(A252,C$3:K$363,8,FALSE())</f>
        <v>1</v>
      </c>
    </row>
    <row r="253" customFormat="false" ht="15" hidden="false" customHeight="false" outlineLevel="0" collapsed="false">
      <c r="A253" s="0" t="s">
        <v>389</v>
      </c>
      <c r="B253" s="0" t="s">
        <v>22</v>
      </c>
      <c r="C253" s="0" t="s">
        <v>335</v>
      </c>
      <c r="D253" s="0" t="s">
        <v>30</v>
      </c>
      <c r="E253" s="0" t="n">
        <v>5</v>
      </c>
      <c r="F253" s="0" t="n">
        <v>28</v>
      </c>
      <c r="G253" s="15" t="n">
        <v>0.0271</v>
      </c>
      <c r="H253" s="0" t="n">
        <v>0</v>
      </c>
      <c r="I253" s="15" t="n">
        <v>0</v>
      </c>
      <c r="J253" s="0" t="n">
        <v>7</v>
      </c>
      <c r="K253" s="15" t="n">
        <v>0.0153</v>
      </c>
      <c r="M253" s="11" t="s">
        <v>389</v>
      </c>
      <c r="N253" s="0" t="str">
        <f aca="false">VLOOKUP(A253,C$3:K$363,2,FALSE())</f>
        <v>DE</v>
      </c>
      <c r="O253" s="0" t="n">
        <f aca="false">VLOOKUP(A253,C$3:K$363,3,FALSE())</f>
        <v>13</v>
      </c>
      <c r="P253" s="0" t="n">
        <f aca="false">VLOOKUP(A253,C$3:K$363,4,FALSE())</f>
        <v>0</v>
      </c>
      <c r="Q253" s="0" t="n">
        <f aca="false">VLOOKUP(A253,C$3:K$363,6,FALSE())</f>
        <v>129</v>
      </c>
      <c r="R253" s="0" t="n">
        <f aca="false">VLOOKUP(A253,C$3:K$363,8,FALSE())</f>
        <v>209</v>
      </c>
    </row>
    <row r="254" customFormat="false" ht="15" hidden="false" customHeight="false" outlineLevel="0" collapsed="false">
      <c r="A254" s="0" t="s">
        <v>390</v>
      </c>
      <c r="B254" s="0" t="s">
        <v>56</v>
      </c>
      <c r="C254" s="0" t="s">
        <v>336</v>
      </c>
      <c r="D254" s="0" t="s">
        <v>138</v>
      </c>
      <c r="E254" s="0" t="n">
        <v>16</v>
      </c>
      <c r="F254" s="0" t="n">
        <v>1101</v>
      </c>
      <c r="G254" s="15" t="n">
        <v>1</v>
      </c>
      <c r="H254" s="0" t="n">
        <v>0</v>
      </c>
      <c r="I254" s="15" t="n">
        <v>0</v>
      </c>
      <c r="J254" s="0" t="n">
        <v>73</v>
      </c>
      <c r="K254" s="15" t="n">
        <v>0.156</v>
      </c>
      <c r="M254" s="11" t="s">
        <v>390</v>
      </c>
      <c r="N254" s="0" t="str">
        <f aca="false">VLOOKUP(A254,C$3:K$363,2,FALSE())</f>
        <v>T</v>
      </c>
      <c r="O254" s="0" t="n">
        <f aca="false">VLOOKUP(A254,C$3:K$363,3,FALSE())</f>
        <v>10</v>
      </c>
      <c r="P254" s="0" t="n">
        <f aca="false">VLOOKUP(A254,C$3:K$363,4,FALSE())</f>
        <v>592</v>
      </c>
      <c r="Q254" s="0" t="n">
        <f aca="false">VLOOKUP(A254,C$3:K$363,6,FALSE())</f>
        <v>0</v>
      </c>
      <c r="R254" s="0" t="n">
        <f aca="false">VLOOKUP(A254,C$3:K$363,8,FALSE())</f>
        <v>39</v>
      </c>
    </row>
    <row r="255" customFormat="false" ht="15" hidden="false" customHeight="false" outlineLevel="0" collapsed="false">
      <c r="A255" s="0" t="s">
        <v>391</v>
      </c>
      <c r="B255" s="0" t="s">
        <v>19</v>
      </c>
      <c r="C255" s="0" t="s">
        <v>338</v>
      </c>
      <c r="D255" s="0" t="s">
        <v>27</v>
      </c>
      <c r="E255" s="0" t="n">
        <v>14</v>
      </c>
      <c r="F255" s="0" t="n">
        <v>0</v>
      </c>
      <c r="G255" s="15" t="n">
        <v>0</v>
      </c>
      <c r="H255" s="0" t="n">
        <v>420</v>
      </c>
      <c r="I255" s="15" t="n">
        <v>0.363</v>
      </c>
      <c r="J255" s="0" t="n">
        <v>189</v>
      </c>
      <c r="K255" s="15" t="n">
        <v>0.4082</v>
      </c>
      <c r="M255" s="11" t="s">
        <v>391</v>
      </c>
      <c r="N255" s="0" t="str">
        <f aca="false">VLOOKUP(A255,C$3:K$363,2,FALSE())</f>
        <v>NT,DT</v>
      </c>
      <c r="O255" s="0" t="n">
        <f aca="false">VLOOKUP(A255,C$3:K$363,3,FALSE())</f>
        <v>5</v>
      </c>
      <c r="P255" s="0" t="n">
        <f aca="false">VLOOKUP(A255,C$3:K$363,4,FALSE())</f>
        <v>0</v>
      </c>
      <c r="Q255" s="0" t="n">
        <f aca="false">VLOOKUP(A255,C$3:K$363,6,FALSE())</f>
        <v>65</v>
      </c>
      <c r="R255" s="0" t="n">
        <f aca="false">VLOOKUP(A255,C$3:K$363,8,FALSE())</f>
        <v>2</v>
      </c>
    </row>
    <row r="256" customFormat="false" ht="15" hidden="false" customHeight="false" outlineLevel="0" collapsed="false">
      <c r="A256" s="0" t="s">
        <v>393</v>
      </c>
      <c r="B256" s="0" t="s">
        <v>30</v>
      </c>
      <c r="C256" s="0" t="s">
        <v>340</v>
      </c>
      <c r="D256" s="0" t="s">
        <v>497</v>
      </c>
      <c r="E256" s="0" t="n">
        <v>13</v>
      </c>
      <c r="F256" s="0" t="n">
        <v>0</v>
      </c>
      <c r="G256" s="15" t="n">
        <v>0</v>
      </c>
      <c r="H256" s="0" t="n">
        <v>114</v>
      </c>
      <c r="I256" s="15" t="n">
        <v>0.1092</v>
      </c>
      <c r="J256" s="0" t="n">
        <v>270</v>
      </c>
      <c r="K256" s="15" t="n">
        <v>0.5684</v>
      </c>
      <c r="M256" s="11" t="s">
        <v>393</v>
      </c>
    </row>
    <row r="257" customFormat="false" ht="15" hidden="false" customHeight="false" outlineLevel="0" collapsed="false">
      <c r="A257" s="0" t="s">
        <v>394</v>
      </c>
      <c r="B257" s="0" t="s">
        <v>33</v>
      </c>
      <c r="C257" s="0" t="s">
        <v>619</v>
      </c>
      <c r="D257" s="0" t="s">
        <v>19</v>
      </c>
      <c r="E257" s="0" t="n">
        <v>13</v>
      </c>
      <c r="F257" s="0" t="n">
        <v>0</v>
      </c>
      <c r="G257" s="15" t="n">
        <v>0</v>
      </c>
      <c r="H257" s="0" t="n">
        <v>296</v>
      </c>
      <c r="I257" s="15" t="n">
        <v>0.2545</v>
      </c>
      <c r="J257" s="0" t="n">
        <v>66</v>
      </c>
      <c r="K257" s="15" t="n">
        <v>0.1336</v>
      </c>
      <c r="M257" s="11" t="s">
        <v>394</v>
      </c>
    </row>
    <row r="258" customFormat="false" ht="15" hidden="false" customHeight="false" outlineLevel="0" collapsed="false">
      <c r="A258" s="0" t="s">
        <v>395</v>
      </c>
      <c r="B258" s="0" t="s">
        <v>40</v>
      </c>
      <c r="C258" s="0" t="s">
        <v>619</v>
      </c>
      <c r="D258" s="0" t="s">
        <v>22</v>
      </c>
      <c r="E258" s="0" t="n">
        <v>16</v>
      </c>
      <c r="F258" s="0" t="n">
        <v>0</v>
      </c>
      <c r="G258" s="15" t="n">
        <v>0</v>
      </c>
      <c r="H258" s="0" t="n">
        <v>812</v>
      </c>
      <c r="I258" s="15" t="n">
        <v>0.8153</v>
      </c>
      <c r="J258" s="0" t="n">
        <v>22</v>
      </c>
      <c r="K258" s="15" t="n">
        <v>0.0494</v>
      </c>
      <c r="M258" s="11" t="s">
        <v>395</v>
      </c>
    </row>
    <row r="259" customFormat="false" ht="15" hidden="false" customHeight="false" outlineLevel="0" collapsed="false">
      <c r="A259" s="0" t="s">
        <v>396</v>
      </c>
      <c r="B259" s="0" t="s">
        <v>16</v>
      </c>
      <c r="C259" s="0" t="s">
        <v>341</v>
      </c>
      <c r="D259" s="0" t="s">
        <v>30</v>
      </c>
      <c r="E259" s="0" t="n">
        <v>4</v>
      </c>
      <c r="F259" s="0" t="n">
        <v>54</v>
      </c>
      <c r="G259" s="15" t="n">
        <v>0.0476</v>
      </c>
      <c r="H259" s="0" t="n">
        <v>0</v>
      </c>
      <c r="I259" s="15" t="n">
        <v>0</v>
      </c>
      <c r="J259" s="0" t="n">
        <v>32</v>
      </c>
      <c r="K259" s="15" t="n">
        <v>0.0678</v>
      </c>
      <c r="M259" s="11" t="s">
        <v>396</v>
      </c>
    </row>
    <row r="260" customFormat="false" ht="15" hidden="false" customHeight="false" outlineLevel="0" collapsed="false">
      <c r="A260" s="0" t="s">
        <v>397</v>
      </c>
      <c r="B260" s="0" t="s">
        <v>19</v>
      </c>
      <c r="C260" s="0" t="s">
        <v>620</v>
      </c>
      <c r="D260" s="0" t="s">
        <v>13</v>
      </c>
      <c r="E260" s="0" t="n">
        <v>2</v>
      </c>
      <c r="F260" s="0" t="n">
        <v>23</v>
      </c>
      <c r="G260" s="15" t="n">
        <v>0.0206</v>
      </c>
      <c r="H260" s="0" t="n">
        <v>0</v>
      </c>
      <c r="I260" s="15" t="n">
        <v>0</v>
      </c>
      <c r="J260" s="0" t="n">
        <v>4</v>
      </c>
      <c r="K260" s="15" t="n">
        <v>0.0081</v>
      </c>
      <c r="M260" s="11" t="s">
        <v>397</v>
      </c>
      <c r="N260" s="0" t="str">
        <f aca="false">VLOOKUP(A260,C$3:K$363,2,FALSE())</f>
        <v>DE</v>
      </c>
      <c r="O260" s="0" t="n">
        <f aca="false">VLOOKUP(A260,C$3:K$363,3,FALSE())</f>
        <v>14</v>
      </c>
      <c r="P260" s="0" t="n">
        <f aca="false">VLOOKUP(A260,C$3:K$363,4,FALSE())</f>
        <v>0</v>
      </c>
      <c r="Q260" s="0" t="n">
        <f aca="false">VLOOKUP(A260,C$3:K$363,6,FALSE())</f>
        <v>873</v>
      </c>
      <c r="R260" s="0" t="n">
        <f aca="false">VLOOKUP(A260,C$3:K$363,8,FALSE())</f>
        <v>118</v>
      </c>
    </row>
    <row r="261" customFormat="false" ht="15" hidden="false" customHeight="false" outlineLevel="0" collapsed="false">
      <c r="A261" s="0" t="s">
        <v>398</v>
      </c>
      <c r="B261" s="0" t="s">
        <v>33</v>
      </c>
      <c r="C261" s="0" t="s">
        <v>620</v>
      </c>
      <c r="D261" s="0" t="s">
        <v>13</v>
      </c>
      <c r="E261" s="0" t="n">
        <v>12</v>
      </c>
      <c r="F261" s="0" t="n">
        <v>333</v>
      </c>
      <c r="G261" s="15" t="n">
        <v>0.2876</v>
      </c>
      <c r="H261" s="0" t="n">
        <v>0</v>
      </c>
      <c r="I261" s="15" t="n">
        <v>0</v>
      </c>
      <c r="J261" s="0" t="n">
        <v>107</v>
      </c>
      <c r="K261" s="15" t="n">
        <v>0.2291</v>
      </c>
      <c r="M261" s="11" t="s">
        <v>398</v>
      </c>
    </row>
    <row r="262" customFormat="false" ht="15" hidden="false" customHeight="false" outlineLevel="0" collapsed="false">
      <c r="A262" s="0" t="s">
        <v>399</v>
      </c>
      <c r="B262" s="0" t="s">
        <v>16</v>
      </c>
      <c r="C262" s="0" t="s">
        <v>621</v>
      </c>
      <c r="D262" s="0" t="s">
        <v>511</v>
      </c>
      <c r="E262" s="0" t="n">
        <v>9</v>
      </c>
      <c r="F262" s="0" t="n">
        <v>448</v>
      </c>
      <c r="G262" s="15" t="n">
        <v>0.4152</v>
      </c>
      <c r="H262" s="0" t="n">
        <v>0</v>
      </c>
      <c r="I262" s="15" t="n">
        <v>0</v>
      </c>
      <c r="J262" s="0" t="n">
        <v>33</v>
      </c>
      <c r="K262" s="15" t="n">
        <v>0.0722</v>
      </c>
      <c r="M262" s="11" t="s">
        <v>399</v>
      </c>
    </row>
    <row r="263" customFormat="false" ht="15" hidden="false" customHeight="false" outlineLevel="0" collapsed="false">
      <c r="A263" s="0" t="s">
        <v>400</v>
      </c>
      <c r="B263" s="0" t="s">
        <v>22</v>
      </c>
      <c r="C263" s="0" t="s">
        <v>621</v>
      </c>
      <c r="D263" s="0" t="s">
        <v>504</v>
      </c>
      <c r="E263" s="0" t="n">
        <v>2</v>
      </c>
      <c r="F263" s="0" t="n">
        <v>2</v>
      </c>
      <c r="G263" s="15" t="n">
        <v>0.0017</v>
      </c>
      <c r="H263" s="0" t="n">
        <v>0</v>
      </c>
      <c r="I263" s="15" t="n">
        <v>0</v>
      </c>
      <c r="J263" s="0" t="n">
        <v>3</v>
      </c>
      <c r="K263" s="15" t="n">
        <v>0.0066</v>
      </c>
      <c r="M263" s="11" t="s">
        <v>400</v>
      </c>
      <c r="N263" s="0" t="str">
        <f aca="false">VLOOKUP(A263,C$3:K$363,2,FALSE())</f>
        <v>DE</v>
      </c>
      <c r="O263" s="0" t="n">
        <f aca="false">VLOOKUP(A263,C$3:K$363,3,FALSE())</f>
        <v>14</v>
      </c>
      <c r="P263" s="0" t="n">
        <f aca="false">VLOOKUP(A263,C$3:K$363,4,FALSE())</f>
        <v>0</v>
      </c>
      <c r="Q263" s="0" t="n">
        <f aca="false">VLOOKUP(A263,C$3:K$363,6,FALSE())</f>
        <v>326</v>
      </c>
      <c r="R263" s="0" t="n">
        <f aca="false">VLOOKUP(A263,C$3:K$363,8,FALSE())</f>
        <v>98</v>
      </c>
    </row>
    <row r="264" customFormat="false" ht="15" hidden="false" customHeight="false" outlineLevel="0" collapsed="false">
      <c r="A264" s="0" t="s">
        <v>401</v>
      </c>
      <c r="B264" s="0" t="s">
        <v>56</v>
      </c>
      <c r="C264" s="0" t="s">
        <v>344</v>
      </c>
      <c r="D264" s="0" t="s">
        <v>511</v>
      </c>
      <c r="E264" s="0" t="n">
        <v>13</v>
      </c>
      <c r="F264" s="0" t="n">
        <v>871</v>
      </c>
      <c r="G264" s="15" t="n">
        <v>0.7911</v>
      </c>
      <c r="H264" s="0" t="n">
        <v>0</v>
      </c>
      <c r="I264" s="15" t="n">
        <v>0</v>
      </c>
      <c r="J264" s="0" t="n">
        <v>58</v>
      </c>
      <c r="K264" s="15" t="n">
        <v>0.1239</v>
      </c>
      <c r="M264" s="11" t="s">
        <v>401</v>
      </c>
      <c r="N264" s="0" t="str">
        <f aca="false">VLOOKUP(A264,C$3:K$363,2,FALSE())</f>
        <v>T</v>
      </c>
      <c r="O264" s="0" t="n">
        <f aca="false">VLOOKUP(A264,C$3:K$363,3,FALSE())</f>
        <v>15</v>
      </c>
      <c r="P264" s="0" t="n">
        <f aca="false">VLOOKUP(A264,C$3:K$363,4,FALSE())</f>
        <v>908</v>
      </c>
      <c r="Q264" s="0" t="n">
        <f aca="false">VLOOKUP(A264,C$3:K$363,6,FALSE())</f>
        <v>0</v>
      </c>
      <c r="R264" s="0" t="n">
        <f aca="false">VLOOKUP(A264,C$3:K$363,8,FALSE())</f>
        <v>13</v>
      </c>
    </row>
    <row r="265" customFormat="false" ht="15" hidden="false" customHeight="false" outlineLevel="0" collapsed="false">
      <c r="A265" s="0" t="s">
        <v>402</v>
      </c>
      <c r="B265" s="0" t="s">
        <v>16</v>
      </c>
      <c r="C265" s="0" t="s">
        <v>345</v>
      </c>
      <c r="D265" s="0" t="s">
        <v>33</v>
      </c>
      <c r="E265" s="0" t="n">
        <v>6</v>
      </c>
      <c r="F265" s="0" t="n">
        <v>126</v>
      </c>
      <c r="G265" s="15" t="n">
        <v>0.1246</v>
      </c>
      <c r="H265" s="0" t="n">
        <v>0</v>
      </c>
      <c r="I265" s="15" t="n">
        <v>0</v>
      </c>
      <c r="J265" s="0" t="n">
        <v>0</v>
      </c>
      <c r="K265" s="15" t="n">
        <v>0</v>
      </c>
      <c r="M265" s="11" t="s">
        <v>402</v>
      </c>
      <c r="N265" s="0" t="str">
        <f aca="false">VLOOKUP(A265,C$3:K$363,2,FALSE())</f>
        <v>QB</v>
      </c>
      <c r="O265" s="0" t="n">
        <f aca="false">VLOOKUP(A265,C$3:K$363,3,FALSE())</f>
        <v>16</v>
      </c>
      <c r="P265" s="0" t="n">
        <f aca="false">VLOOKUP(A265,C$3:K$363,4,FALSE())</f>
        <v>992</v>
      </c>
      <c r="Q265" s="0" t="n">
        <f aca="false">VLOOKUP(A265,C$3:K$363,6,FALSE())</f>
        <v>0</v>
      </c>
      <c r="R265" s="0" t="n">
        <f aca="false">VLOOKUP(A265,C$3:K$363,8,FALSE())</f>
        <v>0</v>
      </c>
    </row>
    <row r="266" customFormat="false" ht="15" hidden="false" customHeight="false" outlineLevel="0" collapsed="false">
      <c r="A266" s="0" t="s">
        <v>403</v>
      </c>
      <c r="B266" s="0" t="s">
        <v>25</v>
      </c>
      <c r="C266" s="0" t="s">
        <v>346</v>
      </c>
      <c r="D266" s="0" t="s">
        <v>30</v>
      </c>
      <c r="E266" s="0" t="n">
        <v>15</v>
      </c>
      <c r="F266" s="0" t="n">
        <v>858</v>
      </c>
      <c r="G266" s="15" t="n">
        <v>0.7872</v>
      </c>
      <c r="H266" s="0" t="n">
        <v>0</v>
      </c>
      <c r="I266" s="15" t="n">
        <v>0</v>
      </c>
      <c r="J266" s="0" t="n">
        <v>4</v>
      </c>
      <c r="K266" s="15" t="n">
        <v>0.0089</v>
      </c>
      <c r="M266" s="11" t="s">
        <v>403</v>
      </c>
      <c r="N266" s="0" t="str">
        <f aca="false">VLOOKUP(A266,C$3:K$363,2,FALSE())</f>
        <v>LB</v>
      </c>
      <c r="O266" s="0" t="n">
        <f aca="false">VLOOKUP(A266,C$3:K$363,3,FALSE())</f>
        <v>14</v>
      </c>
      <c r="P266" s="0" t="n">
        <f aca="false">VLOOKUP(A266,C$3:K$363,4,FALSE())</f>
        <v>0</v>
      </c>
      <c r="Q266" s="0" t="n">
        <f aca="false">VLOOKUP(A266,C$3:K$363,6,FALSE())</f>
        <v>997</v>
      </c>
      <c r="R266" s="0" t="n">
        <f aca="false">VLOOKUP(A266,C$3:K$363,8,FALSE())</f>
        <v>61</v>
      </c>
    </row>
    <row r="267" customFormat="false" ht="15" hidden="false" customHeight="false" outlineLevel="0" collapsed="false">
      <c r="A267" s="0" t="s">
        <v>404</v>
      </c>
      <c r="B267" s="0" t="s">
        <v>19</v>
      </c>
      <c r="C267" s="0" t="s">
        <v>347</v>
      </c>
      <c r="D267" s="0" t="s">
        <v>22</v>
      </c>
      <c r="E267" s="0" t="n">
        <v>16</v>
      </c>
      <c r="F267" s="0" t="n">
        <v>0</v>
      </c>
      <c r="G267" s="15" t="n">
        <v>0</v>
      </c>
      <c r="H267" s="0" t="n">
        <v>287</v>
      </c>
      <c r="I267" s="15" t="n">
        <v>0.2744</v>
      </c>
      <c r="J267" s="0" t="n">
        <v>59</v>
      </c>
      <c r="K267" s="15" t="n">
        <v>0.1305</v>
      </c>
      <c r="M267" s="11" t="s">
        <v>404</v>
      </c>
    </row>
    <row r="268" customFormat="false" ht="15" hidden="false" customHeight="false" outlineLevel="0" collapsed="false">
      <c r="A268" s="0" t="s">
        <v>405</v>
      </c>
      <c r="B268" s="0" t="s">
        <v>40</v>
      </c>
      <c r="C268" s="0" t="s">
        <v>622</v>
      </c>
      <c r="D268" s="0" t="s">
        <v>19</v>
      </c>
      <c r="E268" s="0" t="n">
        <v>14</v>
      </c>
      <c r="F268" s="0" t="n">
        <v>7</v>
      </c>
      <c r="G268" s="15" t="n">
        <v>0.0065</v>
      </c>
      <c r="H268" s="0" t="n">
        <v>380</v>
      </c>
      <c r="I268" s="15" t="n">
        <v>0.3682</v>
      </c>
      <c r="J268" s="0" t="n">
        <v>142</v>
      </c>
      <c r="K268" s="15" t="n">
        <v>0.3107</v>
      </c>
      <c r="M268" s="11" t="s">
        <v>405</v>
      </c>
      <c r="N268" s="12" t="str">
        <f aca="false">VLOOKUP(A268,C$3:K$363,2,FALSE())</f>
        <v>CB</v>
      </c>
      <c r="O268" s="12" t="n">
        <v>8</v>
      </c>
      <c r="P268" s="12" t="n">
        <f aca="false">VLOOKUP(A268,C$3:K$363,4,FALSE())</f>
        <v>0</v>
      </c>
      <c r="Q268" s="12" t="n">
        <f aca="false">17+114</f>
        <v>131</v>
      </c>
      <c r="R268" s="12" t="n">
        <f aca="false">41+16</f>
        <v>57</v>
      </c>
      <c r="S268" s="13" t="s">
        <v>40</v>
      </c>
      <c r="T268" s="13" t="n">
        <v>3</v>
      </c>
      <c r="U268" s="13" t="n">
        <v>0</v>
      </c>
      <c r="V268" s="16" t="n">
        <v>0</v>
      </c>
      <c r="W268" s="13" t="n">
        <v>114</v>
      </c>
      <c r="X268" s="16" t="n">
        <v>0.108</v>
      </c>
      <c r="Y268" s="13" t="n">
        <v>16</v>
      </c>
      <c r="Z268" s="16" t="n">
        <v>0.0365</v>
      </c>
    </row>
    <row r="269" customFormat="false" ht="15" hidden="false" customHeight="false" outlineLevel="0" collapsed="false">
      <c r="A269" s="0" t="s">
        <v>406</v>
      </c>
      <c r="B269" s="0" t="s">
        <v>33</v>
      </c>
      <c r="C269" s="0" t="s">
        <v>622</v>
      </c>
      <c r="D269" s="0" t="s">
        <v>19</v>
      </c>
      <c r="E269" s="0" t="n">
        <v>2</v>
      </c>
      <c r="F269" s="0" t="n">
        <v>0</v>
      </c>
      <c r="G269" s="15" t="n">
        <v>0</v>
      </c>
      <c r="H269" s="0" t="n">
        <v>2</v>
      </c>
      <c r="I269" s="15" t="n">
        <v>0.002</v>
      </c>
      <c r="J269" s="0" t="n">
        <v>10</v>
      </c>
      <c r="K269" s="15" t="n">
        <v>0.0221</v>
      </c>
      <c r="M269" s="11" t="s">
        <v>406</v>
      </c>
      <c r="N269" s="12" t="str">
        <f aca="false">VLOOKUP(A269,C$3:K$363,2,FALSE())</f>
        <v>RB</v>
      </c>
      <c r="O269" s="12" t="n">
        <v>8</v>
      </c>
      <c r="P269" s="12" t="n">
        <f aca="false">97+26</f>
        <v>123</v>
      </c>
      <c r="Q269" s="12" t="n">
        <f aca="false">VLOOKUP(A269,C$3:K$363,6,FALSE())</f>
        <v>0</v>
      </c>
      <c r="R269" s="12" t="n">
        <v>8</v>
      </c>
      <c r="S269" s="13" t="s">
        <v>33</v>
      </c>
      <c r="T269" s="13" t="n">
        <v>2</v>
      </c>
      <c r="U269" s="13" t="n">
        <v>26</v>
      </c>
      <c r="V269" s="16" t="n">
        <v>0.0251</v>
      </c>
      <c r="W269" s="13" t="n">
        <v>0</v>
      </c>
      <c r="X269" s="16" t="n">
        <v>0</v>
      </c>
      <c r="Y269" s="13" t="n">
        <v>8</v>
      </c>
      <c r="Z269" s="16" t="n">
        <v>0.0179</v>
      </c>
    </row>
    <row r="270" customFormat="false" ht="15" hidden="false" customHeight="false" outlineLevel="0" collapsed="false">
      <c r="A270" s="0" t="s">
        <v>408</v>
      </c>
      <c r="B270" s="0" t="s">
        <v>102</v>
      </c>
      <c r="C270" s="0" t="s">
        <v>349</v>
      </c>
      <c r="D270" s="0" t="s">
        <v>511</v>
      </c>
      <c r="E270" s="0" t="n">
        <v>16</v>
      </c>
      <c r="F270" s="0" t="n">
        <v>1030</v>
      </c>
      <c r="G270" s="15" t="n">
        <v>0.9635</v>
      </c>
      <c r="H270" s="0" t="n">
        <v>0</v>
      </c>
      <c r="I270" s="15" t="n">
        <v>0</v>
      </c>
      <c r="J270" s="0" t="n">
        <v>65</v>
      </c>
      <c r="K270" s="15" t="n">
        <v>0.1429</v>
      </c>
      <c r="M270" s="11" t="s">
        <v>408</v>
      </c>
      <c r="N270" s="0" t="str">
        <f aca="false">VLOOKUP(A270,C$3:K$363,2,FALSE())</f>
        <v>FS</v>
      </c>
      <c r="O270" s="0" t="n">
        <f aca="false">VLOOKUP(A270,C$3:K$363,3,FALSE())</f>
        <v>12</v>
      </c>
      <c r="P270" s="0" t="n">
        <f aca="false">VLOOKUP(A270,C$3:K$363,4,FALSE())</f>
        <v>0</v>
      </c>
      <c r="Q270" s="0" t="n">
        <f aca="false">VLOOKUP(A270,C$3:K$363,6,FALSE())</f>
        <v>65</v>
      </c>
      <c r="R270" s="0" t="n">
        <f aca="false">VLOOKUP(A270,C$3:K$363,8,FALSE())</f>
        <v>267</v>
      </c>
    </row>
    <row r="271" customFormat="false" ht="15" hidden="false" customHeight="false" outlineLevel="0" collapsed="false">
      <c r="A271" s="0" t="s">
        <v>409</v>
      </c>
      <c r="B271" s="0" t="s">
        <v>22</v>
      </c>
      <c r="C271" s="0" t="s">
        <v>353</v>
      </c>
      <c r="D271" s="0" t="s">
        <v>40</v>
      </c>
      <c r="E271" s="0" t="n">
        <v>14</v>
      </c>
      <c r="F271" s="0" t="n">
        <v>0</v>
      </c>
      <c r="G271" s="15" t="n">
        <v>0</v>
      </c>
      <c r="H271" s="0" t="n">
        <v>561</v>
      </c>
      <c r="I271" s="15" t="n">
        <v>0.5368</v>
      </c>
      <c r="J271" s="0" t="n">
        <v>95</v>
      </c>
      <c r="K271" s="15" t="n">
        <v>0.2079</v>
      </c>
      <c r="M271" s="11" t="s">
        <v>409</v>
      </c>
    </row>
    <row r="272" customFormat="false" ht="15" hidden="false" customHeight="false" outlineLevel="0" collapsed="false">
      <c r="A272" s="0" t="s">
        <v>410</v>
      </c>
      <c r="B272" s="0" t="s">
        <v>30</v>
      </c>
      <c r="C272" s="0" t="s">
        <v>354</v>
      </c>
      <c r="D272" s="0" t="s">
        <v>13</v>
      </c>
      <c r="E272" s="0" t="n">
        <v>11</v>
      </c>
      <c r="F272" s="0" t="n">
        <v>95</v>
      </c>
      <c r="G272" s="15" t="n">
        <v>0.0898</v>
      </c>
      <c r="H272" s="0" t="n">
        <v>0</v>
      </c>
      <c r="I272" s="15" t="n">
        <v>0</v>
      </c>
      <c r="J272" s="0" t="n">
        <v>162</v>
      </c>
      <c r="K272" s="15" t="n">
        <v>0.3279</v>
      </c>
      <c r="M272" s="11" t="s">
        <v>410</v>
      </c>
    </row>
    <row r="273" customFormat="false" ht="15" hidden="false" customHeight="false" outlineLevel="0" collapsed="false">
      <c r="A273" s="0" t="s">
        <v>411</v>
      </c>
      <c r="B273" s="0" t="s">
        <v>33</v>
      </c>
      <c r="C273" s="0" t="s">
        <v>356</v>
      </c>
      <c r="D273" s="0" t="s">
        <v>30</v>
      </c>
      <c r="E273" s="0" t="n">
        <v>15</v>
      </c>
      <c r="F273" s="0" t="n">
        <v>998</v>
      </c>
      <c r="G273" s="15" t="n">
        <v>0.8959</v>
      </c>
      <c r="H273" s="0" t="n">
        <v>1</v>
      </c>
      <c r="I273" s="15" t="n">
        <v>0.0009</v>
      </c>
      <c r="J273" s="0" t="n">
        <v>15</v>
      </c>
      <c r="K273" s="15" t="n">
        <v>0.0301</v>
      </c>
      <c r="M273" s="11" t="s">
        <v>411</v>
      </c>
    </row>
    <row r="274" customFormat="false" ht="15" hidden="false" customHeight="false" outlineLevel="0" collapsed="false">
      <c r="A274" s="0" t="s">
        <v>413</v>
      </c>
      <c r="B274" s="0" t="s">
        <v>33</v>
      </c>
      <c r="C274" s="0" t="s">
        <v>357</v>
      </c>
      <c r="D274" s="0" t="s">
        <v>132</v>
      </c>
      <c r="E274" s="0" t="n">
        <v>15</v>
      </c>
      <c r="F274" s="0" t="n">
        <v>0</v>
      </c>
      <c r="G274" s="15" t="n">
        <v>0</v>
      </c>
      <c r="H274" s="0" t="n">
        <v>0</v>
      </c>
      <c r="I274" s="15" t="n">
        <v>0</v>
      </c>
      <c r="J274" s="0" t="n">
        <v>135</v>
      </c>
      <c r="K274" s="15" t="n">
        <v>0.2954</v>
      </c>
      <c r="M274" s="11" t="s">
        <v>413</v>
      </c>
    </row>
    <row r="275" customFormat="false" ht="15" hidden="false" customHeight="false" outlineLevel="0" collapsed="false">
      <c r="A275" s="0" t="s">
        <v>415</v>
      </c>
      <c r="B275" s="0" t="s">
        <v>19</v>
      </c>
      <c r="C275" s="0" t="s">
        <v>358</v>
      </c>
      <c r="D275" s="0" t="s">
        <v>30</v>
      </c>
      <c r="E275" s="0" t="n">
        <v>1</v>
      </c>
      <c r="F275" s="0" t="n">
        <v>6</v>
      </c>
      <c r="G275" s="15" t="n">
        <v>0.0056</v>
      </c>
      <c r="H275" s="0" t="n">
        <v>0</v>
      </c>
      <c r="I275" s="15" t="n">
        <v>0</v>
      </c>
      <c r="J275" s="0" t="n">
        <v>0</v>
      </c>
      <c r="K275" s="15" t="n">
        <v>0</v>
      </c>
      <c r="M275" s="11" t="s">
        <v>415</v>
      </c>
      <c r="N275" s="0" t="str">
        <f aca="false">VLOOKUP(A275,C$3:K$363,2,FALSE())</f>
        <v>DT</v>
      </c>
      <c r="O275" s="0" t="n">
        <f aca="false">VLOOKUP(A275,C$3:K$363,3,FALSE())</f>
        <v>15</v>
      </c>
      <c r="P275" s="0" t="n">
        <f aca="false">VLOOKUP(A275,C$3:K$363,4,FALSE())</f>
        <v>0</v>
      </c>
      <c r="Q275" s="0" t="n">
        <f aca="false">VLOOKUP(A275,C$3:K$363,6,FALSE())</f>
        <v>531</v>
      </c>
      <c r="R275" s="0" t="n">
        <f aca="false">VLOOKUP(A275,C$3:K$363,8,FALSE())</f>
        <v>2</v>
      </c>
    </row>
    <row r="276" customFormat="false" ht="15" hidden="false" customHeight="false" outlineLevel="0" collapsed="false">
      <c r="A276" s="0" t="s">
        <v>416</v>
      </c>
      <c r="B276" s="0" t="s">
        <v>30</v>
      </c>
      <c r="C276" s="0" t="s">
        <v>360</v>
      </c>
      <c r="D276" s="0" t="s">
        <v>40</v>
      </c>
      <c r="E276" s="0" t="n">
        <v>3</v>
      </c>
      <c r="F276" s="0" t="n">
        <v>0</v>
      </c>
      <c r="G276" s="15" t="n">
        <v>0</v>
      </c>
      <c r="H276" s="0" t="n">
        <v>167</v>
      </c>
      <c r="I276" s="15" t="n">
        <v>0.1538</v>
      </c>
      <c r="J276" s="0" t="n">
        <v>15</v>
      </c>
      <c r="K276" s="15" t="n">
        <v>0.0336</v>
      </c>
      <c r="M276" s="11" t="s">
        <v>416</v>
      </c>
    </row>
    <row r="277" customFormat="false" ht="15" hidden="false" customHeight="false" outlineLevel="0" collapsed="false">
      <c r="A277" s="0" t="s">
        <v>417</v>
      </c>
      <c r="B277" s="0" t="s">
        <v>40</v>
      </c>
      <c r="C277" s="0" t="s">
        <v>362</v>
      </c>
      <c r="D277" s="0" t="s">
        <v>40</v>
      </c>
      <c r="E277" s="0" t="n">
        <v>14</v>
      </c>
      <c r="F277" s="0" t="n">
        <v>0</v>
      </c>
      <c r="G277" s="15" t="n">
        <v>0</v>
      </c>
      <c r="H277" s="0" t="n">
        <v>388</v>
      </c>
      <c r="I277" s="15" t="n">
        <v>0.3706</v>
      </c>
      <c r="J277" s="0" t="n">
        <v>59</v>
      </c>
      <c r="K277" s="15" t="n">
        <v>0.1353</v>
      </c>
      <c r="M277" s="11" t="s">
        <v>417</v>
      </c>
    </row>
    <row r="278" customFormat="false" ht="15" hidden="false" customHeight="false" outlineLevel="0" collapsed="false">
      <c r="A278" s="0" t="s">
        <v>419</v>
      </c>
      <c r="B278" s="0" t="s">
        <v>16</v>
      </c>
      <c r="C278" s="0" t="s">
        <v>624</v>
      </c>
      <c r="D278" s="0" t="s">
        <v>33</v>
      </c>
      <c r="E278" s="0" t="n">
        <v>1</v>
      </c>
      <c r="F278" s="0" t="n">
        <v>4</v>
      </c>
      <c r="G278" s="15" t="n">
        <v>0.004</v>
      </c>
      <c r="H278" s="0" t="n">
        <v>0</v>
      </c>
      <c r="I278" s="15" t="n">
        <v>0</v>
      </c>
      <c r="J278" s="0" t="n">
        <v>2</v>
      </c>
      <c r="K278" s="15" t="n">
        <v>0.0045</v>
      </c>
      <c r="M278" s="11" t="s">
        <v>419</v>
      </c>
    </row>
    <row r="279" customFormat="false" ht="15" hidden="false" customHeight="false" outlineLevel="0" collapsed="false">
      <c r="A279" s="0" t="s">
        <v>420</v>
      </c>
      <c r="B279" s="0" t="s">
        <v>91</v>
      </c>
      <c r="C279" s="0" t="s">
        <v>624</v>
      </c>
      <c r="D279" s="0" t="s">
        <v>33</v>
      </c>
      <c r="E279" s="0" t="n">
        <v>4</v>
      </c>
      <c r="F279" s="0" t="n">
        <v>54</v>
      </c>
      <c r="G279" s="15" t="n">
        <v>0.0505</v>
      </c>
      <c r="H279" s="0" t="n">
        <v>0</v>
      </c>
      <c r="I279" s="15" t="n">
        <v>0</v>
      </c>
      <c r="J279" s="0" t="n">
        <v>8</v>
      </c>
      <c r="K279" s="15" t="n">
        <v>0.0176</v>
      </c>
      <c r="M279" s="11" t="s">
        <v>420</v>
      </c>
      <c r="N279" s="0" t="str">
        <f aca="false">VLOOKUP(A279,C$3:K$363,2,FALSE())</f>
        <v>G</v>
      </c>
      <c r="O279" s="0" t="n">
        <f aca="false">VLOOKUP(A279,C$3:K$363,3,FALSE())</f>
        <v>16</v>
      </c>
      <c r="P279" s="0" t="n">
        <f aca="false">VLOOKUP(A279,C$3:K$363,4,FALSE())</f>
        <v>1074</v>
      </c>
      <c r="Q279" s="0" t="n">
        <f aca="false">VLOOKUP(A279,C$3:K$363,6,FALSE())</f>
        <v>0</v>
      </c>
      <c r="R279" s="0" t="n">
        <f aca="false">VLOOKUP(A279,C$3:K$363,8,FALSE())</f>
        <v>96</v>
      </c>
    </row>
    <row r="280" customFormat="false" ht="15" hidden="false" customHeight="false" outlineLevel="0" collapsed="false">
      <c r="A280" s="0" t="s">
        <v>421</v>
      </c>
      <c r="B280" s="0" t="s">
        <v>40</v>
      </c>
      <c r="C280" s="0" t="s">
        <v>364</v>
      </c>
      <c r="D280" s="0" t="s">
        <v>497</v>
      </c>
      <c r="E280" s="0" t="n">
        <v>16</v>
      </c>
      <c r="F280" s="0" t="n">
        <v>0</v>
      </c>
      <c r="G280" s="15" t="n">
        <v>0</v>
      </c>
      <c r="H280" s="0" t="n">
        <v>1068</v>
      </c>
      <c r="I280" s="15" t="n">
        <v>0.9816</v>
      </c>
      <c r="J280" s="0" t="n">
        <v>157</v>
      </c>
      <c r="K280" s="15" t="n">
        <v>0.3406</v>
      </c>
      <c r="M280" s="11" t="s">
        <v>421</v>
      </c>
    </row>
    <row r="281" customFormat="false" ht="15" hidden="false" customHeight="false" outlineLevel="0" collapsed="false">
      <c r="A281" s="0" t="s">
        <v>423</v>
      </c>
      <c r="B281" s="0" t="s">
        <v>138</v>
      </c>
      <c r="C281" s="0" t="s">
        <v>366</v>
      </c>
      <c r="D281" s="0" t="s">
        <v>30</v>
      </c>
      <c r="E281" s="0" t="n">
        <v>12</v>
      </c>
      <c r="F281" s="0" t="n">
        <v>521</v>
      </c>
      <c r="G281" s="15" t="n">
        <v>0.4694</v>
      </c>
      <c r="H281" s="0" t="n">
        <v>0</v>
      </c>
      <c r="I281" s="15" t="n">
        <v>0</v>
      </c>
      <c r="J281" s="0" t="n">
        <v>167</v>
      </c>
      <c r="K281" s="15" t="n">
        <v>0.3516</v>
      </c>
      <c r="M281" s="11" t="s">
        <v>423</v>
      </c>
      <c r="N281" s="0" t="str">
        <f aca="false">VLOOKUP(A281,C$3:K$363,2,FALSE())</f>
        <v>C</v>
      </c>
      <c r="O281" s="0" t="n">
        <f aca="false">VLOOKUP(A281,C$3:K$363,3,FALSE())</f>
        <v>14</v>
      </c>
      <c r="P281" s="0" t="n">
        <f aca="false">VLOOKUP(A281,C$3:K$363,4,FALSE())</f>
        <v>949</v>
      </c>
      <c r="Q281" s="0" t="n">
        <f aca="false">VLOOKUP(A281,C$3:K$363,6,FALSE())</f>
        <v>0</v>
      </c>
      <c r="R281" s="0" t="n">
        <f aca="false">VLOOKUP(A281,C$3:K$363,8,FALSE())</f>
        <v>53</v>
      </c>
    </row>
    <row r="282" customFormat="false" ht="15" hidden="false" customHeight="false" outlineLevel="0" collapsed="false">
      <c r="A282" s="0" t="s">
        <v>424</v>
      </c>
      <c r="B282" s="0" t="s">
        <v>102</v>
      </c>
      <c r="C282" s="0" t="s">
        <v>625</v>
      </c>
      <c r="D282" s="0" t="s">
        <v>497</v>
      </c>
      <c r="E282" s="0" t="n">
        <v>6</v>
      </c>
      <c r="F282" s="0" t="n">
        <v>0</v>
      </c>
      <c r="G282" s="15" t="n">
        <v>0</v>
      </c>
      <c r="H282" s="0" t="n">
        <v>77</v>
      </c>
      <c r="I282" s="15" t="n">
        <v>0.0668</v>
      </c>
      <c r="J282" s="0" t="n">
        <v>23</v>
      </c>
      <c r="K282" s="15" t="n">
        <v>0.0501</v>
      </c>
      <c r="M282" s="11" t="s">
        <v>424</v>
      </c>
      <c r="N282" s="0" t="str">
        <f aca="false">VLOOKUP(A282,C$3:K$363,2,FALSE())</f>
        <v>FS</v>
      </c>
      <c r="O282" s="0" t="n">
        <f aca="false">VLOOKUP(A282,C$3:K$363,3,FALSE())</f>
        <v>16</v>
      </c>
      <c r="P282" s="0" t="n">
        <f aca="false">VLOOKUP(A282,C$3:K$363,4,FALSE())</f>
        <v>0</v>
      </c>
      <c r="Q282" s="0" t="n">
        <f aca="false">VLOOKUP(A282,C$3:K$363,6,FALSE())</f>
        <v>222</v>
      </c>
      <c r="R282" s="0" t="n">
        <f aca="false">VLOOKUP(A282,C$3:K$363,8,FALSE())</f>
        <v>196</v>
      </c>
    </row>
    <row r="283" customFormat="false" ht="15" hidden="false" customHeight="false" outlineLevel="0" collapsed="false">
      <c r="A283" s="0" t="s">
        <v>425</v>
      </c>
      <c r="B283" s="0" t="s">
        <v>33</v>
      </c>
      <c r="C283" s="0" t="s">
        <v>625</v>
      </c>
      <c r="D283" s="0" t="s">
        <v>497</v>
      </c>
      <c r="E283" s="0" t="n">
        <v>10</v>
      </c>
      <c r="F283" s="0" t="n">
        <v>0</v>
      </c>
      <c r="G283" s="15" t="n">
        <v>0</v>
      </c>
      <c r="H283" s="0" t="n">
        <v>209</v>
      </c>
      <c r="I283" s="15" t="n">
        <v>0.1992</v>
      </c>
      <c r="J283" s="0" t="n">
        <v>51</v>
      </c>
      <c r="K283" s="15" t="n">
        <v>0.1074</v>
      </c>
      <c r="M283" s="11" t="s">
        <v>425</v>
      </c>
      <c r="N283" s="0" t="str">
        <f aca="false">VLOOKUP(A283,C$3:K$363,2,FALSE())</f>
        <v>RB</v>
      </c>
      <c r="O283" s="0" t="n">
        <f aca="false">VLOOKUP(A283,C$3:K$363,3,FALSE())</f>
        <v>13</v>
      </c>
      <c r="P283" s="0" t="n">
        <f aca="false">VLOOKUP(A283,C$3:K$363,4,FALSE())</f>
        <v>185</v>
      </c>
      <c r="Q283" s="0" t="n">
        <f aca="false">VLOOKUP(A283,C$3:K$363,6,FALSE())</f>
        <v>0</v>
      </c>
      <c r="R283" s="0" t="n">
        <f aca="false">VLOOKUP(A283,C$3:K$363,8,FALSE())</f>
        <v>0</v>
      </c>
    </row>
    <row r="284" customFormat="false" ht="15" hidden="false" customHeight="false" outlineLevel="0" collapsed="false">
      <c r="A284" s="0" t="s">
        <v>426</v>
      </c>
      <c r="B284" s="0" t="s">
        <v>22</v>
      </c>
      <c r="C284" s="0" t="s">
        <v>626</v>
      </c>
      <c r="D284" s="0" t="s">
        <v>33</v>
      </c>
      <c r="E284" s="0" t="n">
        <v>7</v>
      </c>
      <c r="F284" s="0" t="n">
        <v>2</v>
      </c>
      <c r="G284" s="15" t="n">
        <v>0.0018</v>
      </c>
      <c r="H284" s="0" t="n">
        <v>0</v>
      </c>
      <c r="I284" s="15" t="n">
        <v>0</v>
      </c>
      <c r="J284" s="0" t="n">
        <v>108</v>
      </c>
      <c r="K284" s="15" t="n">
        <v>0.2288</v>
      </c>
      <c r="M284" s="11" t="s">
        <v>426</v>
      </c>
      <c r="N284" s="0" t="str">
        <f aca="false">VLOOKUP(A284,C$3:K$363,2,FALSE())</f>
        <v>LB</v>
      </c>
      <c r="O284" s="0" t="n">
        <f aca="false">VLOOKUP(A284,C$3:K$363,3,FALSE())</f>
        <v>16</v>
      </c>
      <c r="P284" s="0" t="n">
        <f aca="false">VLOOKUP(A284,C$3:K$363,4,FALSE())</f>
        <v>0</v>
      </c>
      <c r="Q284" s="0" t="n">
        <f aca="false">VLOOKUP(A284,C$3:K$363,6,FALSE())</f>
        <v>671</v>
      </c>
      <c r="R284" s="0" t="n">
        <f aca="false">VLOOKUP(A284,C$3:K$363,8,FALSE())</f>
        <v>220</v>
      </c>
    </row>
    <row r="285" customFormat="false" ht="15" hidden="false" customHeight="false" outlineLevel="0" collapsed="false">
      <c r="A285" s="0" t="s">
        <v>427</v>
      </c>
      <c r="B285" s="0" t="s">
        <v>25</v>
      </c>
      <c r="C285" s="0" t="s">
        <v>626</v>
      </c>
      <c r="D285" s="0" t="s">
        <v>33</v>
      </c>
      <c r="E285" s="0" t="n">
        <v>3</v>
      </c>
      <c r="F285" s="0" t="n">
        <v>0</v>
      </c>
      <c r="G285" s="15" t="n">
        <v>0</v>
      </c>
      <c r="H285" s="0" t="n">
        <v>0</v>
      </c>
      <c r="I285" s="15" t="n">
        <v>0</v>
      </c>
      <c r="J285" s="0" t="n">
        <v>32</v>
      </c>
      <c r="K285" s="15" t="n">
        <v>0.0734</v>
      </c>
      <c r="M285" s="11" t="s">
        <v>427</v>
      </c>
      <c r="N285" s="0" t="str">
        <f aca="false">VLOOKUP(A285,C$3:K$363,2,FALSE())</f>
        <v>LB</v>
      </c>
      <c r="O285" s="0" t="n">
        <f aca="false">VLOOKUP(A285,C$3:K$363,3,FALSE())</f>
        <v>15</v>
      </c>
      <c r="P285" s="0" t="n">
        <f aca="false">VLOOKUP(A285,C$3:K$363,4,FALSE())</f>
        <v>0</v>
      </c>
      <c r="Q285" s="0" t="n">
        <f aca="false">VLOOKUP(A285,C$3:K$363,6,FALSE())</f>
        <v>79</v>
      </c>
      <c r="R285" s="0" t="n">
        <f aca="false">VLOOKUP(A285,C$3:K$363,8,FALSE())</f>
        <v>301</v>
      </c>
    </row>
    <row r="286" customFormat="false" ht="15" hidden="false" customHeight="false" outlineLevel="0" collapsed="false">
      <c r="A286" s="0" t="s">
        <v>428</v>
      </c>
      <c r="B286" s="0" t="s">
        <v>30</v>
      </c>
      <c r="C286" s="0" t="s">
        <v>626</v>
      </c>
      <c r="D286" s="0" t="s">
        <v>33</v>
      </c>
      <c r="E286" s="0" t="n">
        <v>1</v>
      </c>
      <c r="F286" s="0" t="n">
        <v>0</v>
      </c>
      <c r="G286" s="15" t="n">
        <v>0</v>
      </c>
      <c r="H286" s="0" t="n">
        <v>0</v>
      </c>
      <c r="I286" s="15" t="n">
        <v>0</v>
      </c>
      <c r="J286" s="0" t="n">
        <v>12</v>
      </c>
      <c r="K286" s="15" t="n">
        <v>0.0261</v>
      </c>
      <c r="M286" s="11" t="s">
        <v>428</v>
      </c>
      <c r="N286" s="0" t="str">
        <f aca="false">VLOOKUP(A286,C$3:K$363,2,FALSE())</f>
        <v>TE</v>
      </c>
      <c r="O286" s="0" t="n">
        <f aca="false">VLOOKUP(A286,C$3:K$363,3,FALSE())</f>
        <v>16</v>
      </c>
      <c r="P286" s="0" t="n">
        <f aca="false">VLOOKUP(A286,C$3:K$363,4,FALSE())</f>
        <v>63</v>
      </c>
      <c r="Q286" s="0" t="n">
        <f aca="false">VLOOKUP(A286,C$3:K$363,6,FALSE())</f>
        <v>0</v>
      </c>
      <c r="R286" s="0" t="n">
        <f aca="false">VLOOKUP(A286,C$3:K$363,8,FALSE())</f>
        <v>420</v>
      </c>
    </row>
    <row r="287" customFormat="false" ht="15" hidden="false" customHeight="false" outlineLevel="0" collapsed="false">
      <c r="A287" s="0" t="s">
        <v>429</v>
      </c>
      <c r="B287" s="0" t="s">
        <v>13</v>
      </c>
      <c r="C287" s="0" t="s">
        <v>627</v>
      </c>
      <c r="D287" s="0" t="s">
        <v>536</v>
      </c>
      <c r="E287" s="0" t="n">
        <v>3</v>
      </c>
      <c r="F287" s="0" t="n">
        <v>0</v>
      </c>
      <c r="G287" s="15" t="n">
        <v>0</v>
      </c>
      <c r="H287" s="0" t="n">
        <v>0</v>
      </c>
      <c r="I287" s="15" t="n">
        <v>0</v>
      </c>
      <c r="J287" s="0" t="n">
        <v>25</v>
      </c>
      <c r="K287" s="15" t="n">
        <v>0.0526</v>
      </c>
      <c r="M287" s="11" t="s">
        <v>429</v>
      </c>
      <c r="N287" s="0" t="str">
        <f aca="false">VLOOKUP(A287,C$3:K$363,2,FALSE())</f>
        <v>TE</v>
      </c>
      <c r="O287" s="0" t="n">
        <f aca="false">VLOOKUP(A287,C$3:K$363,3,FALSE())</f>
        <v>16</v>
      </c>
      <c r="P287" s="0" t="n">
        <f aca="false">VLOOKUP(A287,C$3:K$363,4,FALSE())</f>
        <v>179</v>
      </c>
      <c r="Q287" s="0" t="n">
        <f aca="false">VLOOKUP(A287,C$3:K$363,6,FALSE())</f>
        <v>0</v>
      </c>
      <c r="R287" s="0" t="n">
        <f aca="false">VLOOKUP(A287,C$3:K$363,8,FALSE())</f>
        <v>190</v>
      </c>
    </row>
    <row r="288" customFormat="false" ht="15" hidden="false" customHeight="false" outlineLevel="0" collapsed="false">
      <c r="A288" s="0" t="s">
        <v>430</v>
      </c>
      <c r="B288" s="0" t="s">
        <v>33</v>
      </c>
      <c r="C288" s="0" t="s">
        <v>627</v>
      </c>
      <c r="D288" s="0" t="s">
        <v>536</v>
      </c>
      <c r="E288" s="0" t="n">
        <v>8</v>
      </c>
      <c r="F288" s="0" t="n">
        <v>0</v>
      </c>
      <c r="G288" s="15" t="n">
        <v>0</v>
      </c>
      <c r="H288" s="0" t="n">
        <v>0</v>
      </c>
      <c r="I288" s="15" t="n">
        <v>0</v>
      </c>
      <c r="J288" s="0" t="n">
        <v>80</v>
      </c>
      <c r="K288" s="15" t="n">
        <v>0.1684</v>
      </c>
      <c r="M288" s="11" t="s">
        <v>430</v>
      </c>
    </row>
    <row r="289" customFormat="false" ht="15" hidden="false" customHeight="false" outlineLevel="0" collapsed="false">
      <c r="A289" s="0" t="s">
        <v>431</v>
      </c>
      <c r="B289" s="0" t="s">
        <v>138</v>
      </c>
      <c r="C289" s="0" t="s">
        <v>628</v>
      </c>
      <c r="D289" s="0" t="s">
        <v>40</v>
      </c>
      <c r="E289" s="0" t="n">
        <v>1</v>
      </c>
      <c r="F289" s="0" t="n">
        <v>0</v>
      </c>
      <c r="G289" s="15" t="n">
        <v>0</v>
      </c>
      <c r="H289" s="0" t="n">
        <v>17</v>
      </c>
      <c r="I289" s="15" t="n">
        <v>0.0161</v>
      </c>
      <c r="J289" s="0" t="n">
        <v>7</v>
      </c>
      <c r="K289" s="15" t="n">
        <v>0.0148</v>
      </c>
      <c r="M289" s="11" t="s">
        <v>431</v>
      </c>
    </row>
    <row r="290" customFormat="false" ht="15" hidden="false" customHeight="false" outlineLevel="0" collapsed="false">
      <c r="A290" s="0" t="s">
        <v>432</v>
      </c>
      <c r="B290" s="0" t="s">
        <v>25</v>
      </c>
      <c r="C290" s="0" t="s">
        <v>628</v>
      </c>
      <c r="D290" s="0" t="s">
        <v>40</v>
      </c>
      <c r="E290" s="0" t="n">
        <v>8</v>
      </c>
      <c r="F290" s="0" t="n">
        <v>0</v>
      </c>
      <c r="G290" s="15" t="n">
        <v>0</v>
      </c>
      <c r="H290" s="0" t="n">
        <v>49</v>
      </c>
      <c r="I290" s="15" t="n">
        <v>0.0449</v>
      </c>
      <c r="J290" s="0" t="n">
        <v>65</v>
      </c>
      <c r="K290" s="15" t="n">
        <v>0.1321</v>
      </c>
      <c r="M290" s="11" t="s">
        <v>432</v>
      </c>
      <c r="N290" s="0" t="str">
        <f aca="false">VLOOKUP(A290,C$3:K$363,2,FALSE())</f>
        <v>DE</v>
      </c>
      <c r="O290" s="0" t="n">
        <f aca="false">VLOOKUP(A290,C$3:K$363,3,FALSE())</f>
        <v>1</v>
      </c>
      <c r="P290" s="0" t="n">
        <f aca="false">VLOOKUP(A290,C$3:K$363,4,FALSE())</f>
        <v>0</v>
      </c>
      <c r="Q290" s="0" t="n">
        <f aca="false">VLOOKUP(A290,C$3:K$363,6,FALSE())</f>
        <v>0</v>
      </c>
      <c r="R290" s="0" t="n">
        <f aca="false">VLOOKUP(A290,C$3:K$363,8,FALSE())</f>
        <v>15</v>
      </c>
    </row>
    <row r="291" customFormat="false" ht="15" hidden="false" customHeight="false" outlineLevel="0" collapsed="false">
      <c r="A291" s="0" t="s">
        <v>434</v>
      </c>
      <c r="B291" s="0" t="s">
        <v>40</v>
      </c>
      <c r="C291" s="0" t="s">
        <v>560</v>
      </c>
      <c r="D291" s="0" t="s">
        <v>497</v>
      </c>
      <c r="E291" s="0" t="n">
        <v>10</v>
      </c>
      <c r="F291" s="0" t="n">
        <v>0</v>
      </c>
      <c r="G291" s="15" t="n">
        <v>0</v>
      </c>
      <c r="H291" s="0" t="n">
        <v>208</v>
      </c>
      <c r="I291" s="15" t="n">
        <v>0.1807</v>
      </c>
      <c r="J291" s="0" t="n">
        <v>115</v>
      </c>
      <c r="K291" s="15" t="n">
        <v>0.2391</v>
      </c>
      <c r="M291" s="11" t="s">
        <v>434</v>
      </c>
    </row>
    <row r="292" customFormat="false" ht="15" hidden="false" customHeight="false" outlineLevel="0" collapsed="false">
      <c r="A292" s="0" t="s">
        <v>435</v>
      </c>
      <c r="B292" s="0" t="s">
        <v>27</v>
      </c>
      <c r="C292" s="0" t="s">
        <v>560</v>
      </c>
      <c r="D292" s="0" t="s">
        <v>497</v>
      </c>
      <c r="E292" s="0" t="n">
        <v>5</v>
      </c>
      <c r="F292" s="0" t="n">
        <v>0</v>
      </c>
      <c r="G292" s="15" t="n">
        <v>0</v>
      </c>
      <c r="H292" s="0" t="n">
        <v>0</v>
      </c>
      <c r="I292" s="15" t="n">
        <v>0</v>
      </c>
      <c r="J292" s="0" t="n">
        <v>103</v>
      </c>
      <c r="K292" s="15" t="n">
        <v>0.2299</v>
      </c>
      <c r="M292" s="11" t="s">
        <v>435</v>
      </c>
    </row>
    <row r="293" customFormat="false" ht="15" hidden="false" customHeight="false" outlineLevel="0" collapsed="false">
      <c r="A293" s="0" t="s">
        <v>436</v>
      </c>
      <c r="B293" s="0" t="s">
        <v>30</v>
      </c>
      <c r="C293" s="0" t="s">
        <v>372</v>
      </c>
      <c r="D293" s="0" t="s">
        <v>498</v>
      </c>
      <c r="E293" s="0" t="n">
        <v>15</v>
      </c>
      <c r="F293" s="0" t="n">
        <v>0</v>
      </c>
      <c r="G293" s="15" t="n">
        <v>0</v>
      </c>
      <c r="H293" s="0" t="n">
        <v>838</v>
      </c>
      <c r="I293" s="15" t="n">
        <v>0.7996</v>
      </c>
      <c r="J293" s="0" t="n">
        <v>118</v>
      </c>
      <c r="K293" s="15" t="n">
        <v>0.2871</v>
      </c>
      <c r="M293" s="11" t="s">
        <v>436</v>
      </c>
    </row>
    <row r="294" customFormat="false" ht="15" hidden="false" customHeight="false" outlineLevel="0" collapsed="false">
      <c r="A294" s="0" t="s">
        <v>438</v>
      </c>
      <c r="B294" s="0" t="s">
        <v>56</v>
      </c>
      <c r="C294" s="0" t="s">
        <v>374</v>
      </c>
      <c r="D294" s="0" t="s">
        <v>13</v>
      </c>
      <c r="E294" s="0" t="n">
        <v>16</v>
      </c>
      <c r="F294" s="0" t="n">
        <v>799</v>
      </c>
      <c r="G294" s="15" t="n">
        <v>0.6966</v>
      </c>
      <c r="H294" s="0" t="n">
        <v>0</v>
      </c>
      <c r="I294" s="15" t="n">
        <v>0</v>
      </c>
      <c r="J294" s="0" t="n">
        <v>53</v>
      </c>
      <c r="K294" s="15" t="n">
        <v>0.1173</v>
      </c>
      <c r="M294" s="11" t="s">
        <v>438</v>
      </c>
      <c r="N294" s="0" t="str">
        <f aca="false">VLOOKUP(A294,C$3:K$363,2,FALSE())</f>
        <v>T</v>
      </c>
      <c r="O294" s="0" t="n">
        <f aca="false">VLOOKUP(A294,C$3:K$363,3,FALSE())</f>
        <v>10</v>
      </c>
      <c r="P294" s="0" t="n">
        <f aca="false">VLOOKUP(A294,C$3:K$363,4,FALSE())</f>
        <v>170</v>
      </c>
      <c r="Q294" s="0" t="n">
        <f aca="false">VLOOKUP(A294,C$3:K$363,6,FALSE())</f>
        <v>0</v>
      </c>
      <c r="R294" s="0" t="n">
        <f aca="false">VLOOKUP(A294,C$3:K$363,8,FALSE())</f>
        <v>49</v>
      </c>
    </row>
    <row r="295" customFormat="false" ht="15" hidden="false" customHeight="false" outlineLevel="0" collapsed="false">
      <c r="A295" s="0" t="s">
        <v>439</v>
      </c>
      <c r="B295" s="0" t="s">
        <v>138</v>
      </c>
      <c r="C295" s="0" t="s">
        <v>629</v>
      </c>
      <c r="D295" s="0" t="s">
        <v>13</v>
      </c>
      <c r="E295" s="0" t="n">
        <v>4</v>
      </c>
      <c r="F295" s="0" t="n">
        <v>35</v>
      </c>
      <c r="G295" s="15" t="n">
        <v>0.0324</v>
      </c>
      <c r="H295" s="0" t="n">
        <v>0</v>
      </c>
      <c r="I295" s="15" t="n">
        <v>0</v>
      </c>
      <c r="J295" s="0" t="n">
        <v>41</v>
      </c>
      <c r="K295" s="15" t="n">
        <v>0.0897</v>
      </c>
      <c r="M295" s="11" t="s">
        <v>439</v>
      </c>
      <c r="N295" s="0" t="str">
        <f aca="false">VLOOKUP(A295,C$3:K$363,2,FALSE())</f>
        <v>C</v>
      </c>
      <c r="O295" s="0" t="n">
        <f aca="false">VLOOKUP(A295,C$3:K$363,3,FALSE())</f>
        <v>15</v>
      </c>
      <c r="P295" s="0" t="n">
        <f aca="false">VLOOKUP(A295,C$3:K$363,4,FALSE())</f>
        <v>1017</v>
      </c>
      <c r="Q295" s="0" t="n">
        <f aca="false">VLOOKUP(A295,C$3:K$363,6,FALSE())</f>
        <v>0</v>
      </c>
      <c r="R295" s="0" t="n">
        <f aca="false">VLOOKUP(A295,C$3:K$363,8,FALSE())</f>
        <v>4</v>
      </c>
    </row>
    <row r="296" customFormat="false" ht="15" hidden="false" customHeight="false" outlineLevel="0" collapsed="false">
      <c r="A296" s="0" t="s">
        <v>440</v>
      </c>
      <c r="B296" s="0" t="s">
        <v>22</v>
      </c>
      <c r="C296" s="0" t="s">
        <v>629</v>
      </c>
      <c r="D296" s="0" t="s">
        <v>13</v>
      </c>
      <c r="E296" s="0" t="n">
        <v>6</v>
      </c>
      <c r="F296" s="0" t="n">
        <v>41</v>
      </c>
      <c r="G296" s="15" t="n">
        <v>0.0372</v>
      </c>
      <c r="H296" s="0" t="n">
        <v>0</v>
      </c>
      <c r="I296" s="15" t="n">
        <v>0</v>
      </c>
      <c r="J296" s="0" t="n">
        <v>53</v>
      </c>
      <c r="K296" s="15" t="n">
        <v>0.1216</v>
      </c>
      <c r="M296" s="11" t="s">
        <v>440</v>
      </c>
      <c r="N296" s="0" t="str">
        <f aca="false">VLOOKUP(A296,C$3:K$363,2,FALSE())</f>
        <v>DE</v>
      </c>
      <c r="O296" s="0" t="n">
        <f aca="false">VLOOKUP(A296,C$3:K$363,3,FALSE())</f>
        <v>12</v>
      </c>
      <c r="P296" s="0" t="n">
        <f aca="false">VLOOKUP(A296,C$3:K$363,4,FALSE())</f>
        <v>0</v>
      </c>
      <c r="Q296" s="0" t="n">
        <f aca="false">VLOOKUP(A296,C$3:K$363,6,FALSE())</f>
        <v>134</v>
      </c>
      <c r="R296" s="0" t="n">
        <f aca="false">VLOOKUP(A296,C$3:K$363,8,FALSE())</f>
        <v>100</v>
      </c>
    </row>
    <row r="297" customFormat="false" ht="15" hidden="false" customHeight="false" outlineLevel="0" collapsed="false">
      <c r="A297" s="0" t="s">
        <v>441</v>
      </c>
      <c r="B297" s="0" t="s">
        <v>19</v>
      </c>
      <c r="C297" s="0" t="s">
        <v>376</v>
      </c>
      <c r="D297" s="0" t="s">
        <v>19</v>
      </c>
      <c r="E297" s="0" t="n">
        <v>1</v>
      </c>
      <c r="F297" s="0" t="n">
        <v>0</v>
      </c>
      <c r="G297" s="15" t="n">
        <v>0</v>
      </c>
      <c r="H297" s="0" t="n">
        <v>21</v>
      </c>
      <c r="I297" s="15" t="n">
        <v>0.0182</v>
      </c>
      <c r="J297" s="0" t="n">
        <v>0</v>
      </c>
      <c r="K297" s="15" t="n">
        <v>0</v>
      </c>
      <c r="M297" s="11" t="s">
        <v>441</v>
      </c>
      <c r="N297" s="0" t="str">
        <f aca="false">VLOOKUP(A297,C$3:K$363,2,FALSE())</f>
        <v>DE</v>
      </c>
      <c r="O297" s="0" t="n">
        <f aca="false">VLOOKUP(A297,C$3:K$363,3,FALSE())</f>
        <v>13</v>
      </c>
      <c r="P297" s="0" t="n">
        <f aca="false">VLOOKUP(A297,C$3:K$363,4,FALSE())</f>
        <v>0</v>
      </c>
      <c r="Q297" s="0" t="n">
        <f aca="false">VLOOKUP(A297,C$3:K$363,6,FALSE())</f>
        <v>418</v>
      </c>
      <c r="R297" s="0" t="n">
        <f aca="false">VLOOKUP(A297,C$3:K$363,8,FALSE())</f>
        <v>71</v>
      </c>
    </row>
    <row r="298" customFormat="false" ht="15" hidden="false" customHeight="false" outlineLevel="0" collapsed="false">
      <c r="A298" s="0" t="s">
        <v>442</v>
      </c>
      <c r="B298" s="0" t="s">
        <v>30</v>
      </c>
      <c r="C298" s="0" t="s">
        <v>630</v>
      </c>
      <c r="D298" s="0" t="s">
        <v>33</v>
      </c>
      <c r="E298" s="0" t="n">
        <v>3</v>
      </c>
      <c r="F298" s="0" t="n">
        <v>64</v>
      </c>
      <c r="G298" s="15" t="n">
        <v>0.058</v>
      </c>
      <c r="H298" s="0" t="n">
        <v>0</v>
      </c>
      <c r="I298" s="15" t="n">
        <v>0</v>
      </c>
      <c r="J298" s="0" t="n">
        <v>6</v>
      </c>
      <c r="K298" s="15" t="n">
        <v>0.0138</v>
      </c>
      <c r="M298" s="11" t="s">
        <v>442</v>
      </c>
      <c r="N298" s="0" t="str">
        <f aca="false">VLOOKUP(A298,C$3:K$363,2,FALSE())</f>
        <v>WR</v>
      </c>
      <c r="O298" s="0" t="n">
        <f aca="false">VLOOKUP(A298,C$3:K$363,3,FALSE())</f>
        <v>15</v>
      </c>
      <c r="P298" s="0" t="n">
        <f aca="false">VLOOKUP(A298,C$3:K$363,4,FALSE())</f>
        <v>780</v>
      </c>
      <c r="Q298" s="0" t="n">
        <f aca="false">VLOOKUP(A298,C$3:K$363,6,FALSE())</f>
        <v>0</v>
      </c>
      <c r="R298" s="0" t="n">
        <f aca="false">VLOOKUP(A298,C$3:K$363,8,FALSE())</f>
        <v>74</v>
      </c>
    </row>
    <row r="299" customFormat="false" ht="15" hidden="false" customHeight="false" outlineLevel="0" collapsed="false">
      <c r="A299" s="0" t="s">
        <v>443</v>
      </c>
      <c r="B299" s="0" t="s">
        <v>13</v>
      </c>
      <c r="C299" s="0" t="s">
        <v>630</v>
      </c>
      <c r="D299" s="0" t="s">
        <v>33</v>
      </c>
      <c r="E299" s="0" t="n">
        <v>7</v>
      </c>
      <c r="F299" s="0" t="n">
        <v>87</v>
      </c>
      <c r="G299" s="15" t="n">
        <v>0.0845</v>
      </c>
      <c r="H299" s="0" t="n">
        <v>0</v>
      </c>
      <c r="I299" s="15" t="n">
        <v>0</v>
      </c>
      <c r="J299" s="0" t="n">
        <v>0</v>
      </c>
      <c r="K299" s="15" t="n">
        <v>0</v>
      </c>
      <c r="M299" s="11" t="s">
        <v>443</v>
      </c>
    </row>
    <row r="300" customFormat="false" ht="15" hidden="false" customHeight="false" outlineLevel="0" collapsed="false">
      <c r="A300" s="0" t="s">
        <v>444</v>
      </c>
      <c r="B300" s="0" t="s">
        <v>91</v>
      </c>
      <c r="C300" s="0" t="s">
        <v>631</v>
      </c>
      <c r="D300" s="0" t="s">
        <v>33</v>
      </c>
      <c r="E300" s="0" t="n">
        <v>10</v>
      </c>
      <c r="F300" s="0" t="n">
        <v>21</v>
      </c>
      <c r="G300" s="15" t="n">
        <v>0.0204</v>
      </c>
      <c r="H300" s="0" t="n">
        <v>0</v>
      </c>
      <c r="I300" s="15" t="n">
        <v>0</v>
      </c>
      <c r="J300" s="0" t="n">
        <v>68</v>
      </c>
      <c r="K300" s="15" t="n">
        <v>0.1553</v>
      </c>
      <c r="M300" s="11" t="s">
        <v>444</v>
      </c>
      <c r="N300" s="0" t="str">
        <f aca="false">VLOOKUP(A300,C$3:K$363,2,FALSE())</f>
        <v>G</v>
      </c>
      <c r="O300" s="0" t="n">
        <f aca="false">VLOOKUP(A300,C$3:K$363,3,FALSE())</f>
        <v>11</v>
      </c>
      <c r="P300" s="0" t="n">
        <f aca="false">VLOOKUP(A300,C$3:K$363,4,FALSE())</f>
        <v>628</v>
      </c>
      <c r="Q300" s="0" t="n">
        <f aca="false">VLOOKUP(A300,C$3:K$363,6,FALSE())</f>
        <v>0</v>
      </c>
      <c r="R300" s="0" t="n">
        <f aca="false">VLOOKUP(A300,C$3:K$363,8,FALSE())</f>
        <v>37</v>
      </c>
    </row>
    <row r="301" customFormat="false" ht="15" hidden="false" customHeight="false" outlineLevel="0" collapsed="false">
      <c r="A301" s="0" t="s">
        <v>445</v>
      </c>
      <c r="B301" s="0" t="s">
        <v>65</v>
      </c>
      <c r="C301" s="0" t="s">
        <v>631</v>
      </c>
      <c r="D301" s="0" t="s">
        <v>33</v>
      </c>
      <c r="E301" s="0" t="n">
        <v>1</v>
      </c>
      <c r="F301" s="0" t="n">
        <v>5</v>
      </c>
      <c r="G301" s="15" t="n">
        <v>0.0046</v>
      </c>
      <c r="H301" s="0" t="n">
        <v>0</v>
      </c>
      <c r="I301" s="15" t="n">
        <v>0</v>
      </c>
      <c r="J301" s="0" t="n">
        <v>0</v>
      </c>
      <c r="K301" s="15" t="n">
        <v>0</v>
      </c>
      <c r="M301" s="11" t="s">
        <v>445</v>
      </c>
    </row>
    <row r="302" customFormat="false" ht="15" hidden="false" customHeight="false" outlineLevel="0" collapsed="false">
      <c r="A302" s="0" t="s">
        <v>446</v>
      </c>
      <c r="B302" s="0" t="s">
        <v>91</v>
      </c>
      <c r="C302" s="0" t="s">
        <v>378</v>
      </c>
      <c r="D302" s="0" t="s">
        <v>40</v>
      </c>
      <c r="E302" s="0" t="n">
        <v>15</v>
      </c>
      <c r="F302" s="0" t="n">
        <v>0</v>
      </c>
      <c r="G302" s="15" t="n">
        <v>0</v>
      </c>
      <c r="H302" s="0" t="n">
        <v>684</v>
      </c>
      <c r="I302" s="15" t="n">
        <v>0.6168</v>
      </c>
      <c r="J302" s="0" t="n">
        <v>26</v>
      </c>
      <c r="K302" s="15" t="n">
        <v>0.0583</v>
      </c>
      <c r="M302" s="11" t="s">
        <v>446</v>
      </c>
      <c r="N302" s="0" t="str">
        <f aca="false">VLOOKUP(A302,C$3:K$363,2,FALSE())</f>
        <v>G,C</v>
      </c>
      <c r="O302" s="0" t="n">
        <f aca="false">VLOOKUP(A302,C$3:K$363,3,FALSE())</f>
        <v>16</v>
      </c>
      <c r="P302" s="0" t="n">
        <f aca="false">VLOOKUP(A302,C$3:K$363,4,FALSE())</f>
        <v>406</v>
      </c>
      <c r="Q302" s="0" t="n">
        <f aca="false">VLOOKUP(A302,C$3:K$363,6,FALSE())</f>
        <v>0</v>
      </c>
      <c r="R302" s="0" t="n">
        <f aca="false">VLOOKUP(A302,C$3:K$363,8,FALSE())</f>
        <v>82</v>
      </c>
    </row>
    <row r="303" customFormat="false" ht="15" hidden="false" customHeight="false" outlineLevel="0" collapsed="false">
      <c r="A303" s="0" t="s">
        <v>447</v>
      </c>
      <c r="B303" s="0" t="s">
        <v>16</v>
      </c>
      <c r="C303" s="0" t="s">
        <v>380</v>
      </c>
      <c r="D303" s="0" t="s">
        <v>138</v>
      </c>
      <c r="E303" s="0" t="n">
        <v>16</v>
      </c>
      <c r="F303" s="0" t="n">
        <v>1055</v>
      </c>
      <c r="G303" s="15" t="n">
        <v>1</v>
      </c>
      <c r="H303" s="0" t="n">
        <v>0</v>
      </c>
      <c r="I303" s="15" t="n">
        <v>0</v>
      </c>
      <c r="J303" s="0" t="n">
        <v>32</v>
      </c>
      <c r="K303" s="15" t="n">
        <v>0.0722</v>
      </c>
      <c r="M303" s="11" t="s">
        <v>447</v>
      </c>
      <c r="N303" s="0" t="str">
        <f aca="false">VLOOKUP(A303,C$3:K$363,2,FALSE())</f>
        <v>QB</v>
      </c>
      <c r="O303" s="0" t="n">
        <f aca="false">VLOOKUP(A303,C$3:K$363,3,FALSE())</f>
        <v>7</v>
      </c>
      <c r="P303" s="0" t="n">
        <f aca="false">VLOOKUP(A303,C$3:K$363,4,FALSE())</f>
        <v>271</v>
      </c>
      <c r="Q303" s="0" t="n">
        <f aca="false">VLOOKUP(A303,C$3:K$363,6,FALSE())</f>
        <v>0</v>
      </c>
      <c r="R303" s="0" t="n">
        <f aca="false">VLOOKUP(A303,C$3:K$363,8,FALSE())</f>
        <v>0</v>
      </c>
    </row>
    <row r="304" customFormat="false" ht="15" hidden="false" customHeight="false" outlineLevel="0" collapsed="false">
      <c r="A304" s="0" t="s">
        <v>448</v>
      </c>
      <c r="B304" s="0" t="s">
        <v>22</v>
      </c>
      <c r="C304" s="0" t="s">
        <v>381</v>
      </c>
      <c r="D304" s="0" t="s">
        <v>508</v>
      </c>
      <c r="E304" s="0" t="n">
        <v>14</v>
      </c>
      <c r="F304" s="0" t="n">
        <v>0</v>
      </c>
      <c r="G304" s="15" t="n">
        <v>0</v>
      </c>
      <c r="H304" s="0" t="n">
        <v>218</v>
      </c>
      <c r="I304" s="15" t="n">
        <v>0.2176</v>
      </c>
      <c r="J304" s="0" t="n">
        <v>65</v>
      </c>
      <c r="K304" s="15" t="n">
        <v>0.1435</v>
      </c>
      <c r="M304" s="11" t="s">
        <v>448</v>
      </c>
      <c r="N304" s="0" t="str">
        <f aca="false">VLOOKUP(A304,C$3:K$363,2,FALSE())</f>
        <v>DE</v>
      </c>
      <c r="O304" s="0" t="n">
        <f aca="false">VLOOKUP(A304,C$3:K$363,3,FALSE())</f>
        <v>1</v>
      </c>
      <c r="P304" s="0" t="n">
        <f aca="false">VLOOKUP(A304,C$3:K$363,4,FALSE())</f>
        <v>0</v>
      </c>
      <c r="Q304" s="0" t="n">
        <f aca="false">VLOOKUP(A304,C$3:K$363,6,FALSE())</f>
        <v>6</v>
      </c>
      <c r="R304" s="0" t="n">
        <f aca="false">VLOOKUP(A304,C$3:K$363,8,FALSE())</f>
        <v>0</v>
      </c>
    </row>
    <row r="305" customFormat="false" ht="15" hidden="false" customHeight="false" outlineLevel="0" collapsed="false">
      <c r="A305" s="0" t="s">
        <v>450</v>
      </c>
      <c r="B305" s="0" t="s">
        <v>19</v>
      </c>
      <c r="C305" s="0" t="s">
        <v>383</v>
      </c>
      <c r="D305" s="0" t="s">
        <v>30</v>
      </c>
      <c r="E305" s="0" t="n">
        <v>16</v>
      </c>
      <c r="F305" s="0" t="n">
        <v>454</v>
      </c>
      <c r="G305" s="15" t="n">
        <v>0.4247</v>
      </c>
      <c r="H305" s="0" t="n">
        <v>0</v>
      </c>
      <c r="I305" s="15" t="n">
        <v>0</v>
      </c>
      <c r="J305" s="0" t="n">
        <v>132</v>
      </c>
      <c r="K305" s="15" t="n">
        <v>0.2901</v>
      </c>
      <c r="M305" s="11" t="s">
        <v>450</v>
      </c>
    </row>
    <row r="306" customFormat="false" ht="15" hidden="false" customHeight="false" outlineLevel="0" collapsed="false">
      <c r="A306" s="0" t="s">
        <v>452</v>
      </c>
      <c r="B306" s="0" t="s">
        <v>56</v>
      </c>
      <c r="C306" s="0" t="s">
        <v>385</v>
      </c>
      <c r="D306" s="0" t="s">
        <v>504</v>
      </c>
      <c r="E306" s="0" t="n">
        <v>5</v>
      </c>
      <c r="F306" s="0" t="n">
        <v>24</v>
      </c>
      <c r="G306" s="15" t="n">
        <v>0.0223</v>
      </c>
      <c r="H306" s="0" t="n">
        <v>0</v>
      </c>
      <c r="I306" s="15" t="n">
        <v>0</v>
      </c>
      <c r="J306" s="0" t="n">
        <v>8</v>
      </c>
      <c r="K306" s="15" t="n">
        <v>0.0174</v>
      </c>
      <c r="M306" s="11" t="s">
        <v>452</v>
      </c>
      <c r="N306" s="0" t="str">
        <f aca="false">VLOOKUP(A306,C$3:K$363,2,FALSE())</f>
        <v>G</v>
      </c>
      <c r="O306" s="0" t="n">
        <f aca="false">VLOOKUP(A306,C$3:K$363,3,FALSE())</f>
        <v>16</v>
      </c>
      <c r="P306" s="0" t="n">
        <f aca="false">VLOOKUP(A306,C$3:K$363,4,FALSE())</f>
        <v>1029</v>
      </c>
      <c r="Q306" s="0" t="n">
        <f aca="false">VLOOKUP(A306,C$3:K$363,6,FALSE())</f>
        <v>0</v>
      </c>
      <c r="R306" s="0" t="n">
        <f aca="false">VLOOKUP(A306,C$3:K$363,8,FALSE())</f>
        <v>57</v>
      </c>
    </row>
    <row r="307" customFormat="false" ht="15" hidden="false" customHeight="false" outlineLevel="0" collapsed="false">
      <c r="C307" s="0" t="s">
        <v>386</v>
      </c>
      <c r="D307" s="0" t="s">
        <v>13</v>
      </c>
      <c r="E307" s="0" t="n">
        <v>15</v>
      </c>
      <c r="F307" s="0" t="n">
        <v>375</v>
      </c>
      <c r="G307" s="15" t="n">
        <v>0.3555</v>
      </c>
      <c r="H307" s="0" t="n">
        <v>0</v>
      </c>
      <c r="I307" s="15" t="n">
        <v>0</v>
      </c>
      <c r="J307" s="0" t="n">
        <v>155</v>
      </c>
      <c r="K307" s="15" t="n">
        <v>0.3499</v>
      </c>
    </row>
    <row r="308" customFormat="false" ht="15" hidden="false" customHeight="false" outlineLevel="0" collapsed="false">
      <c r="C308" s="0" t="s">
        <v>632</v>
      </c>
      <c r="D308" s="0" t="s">
        <v>16</v>
      </c>
      <c r="E308" s="0" t="n">
        <v>2</v>
      </c>
      <c r="F308" s="0" t="n">
        <v>155</v>
      </c>
      <c r="G308" s="15" t="n">
        <v>0.1367</v>
      </c>
      <c r="H308" s="0" t="n">
        <v>0</v>
      </c>
      <c r="I308" s="15" t="n">
        <v>0</v>
      </c>
      <c r="J308" s="0" t="n">
        <v>0</v>
      </c>
      <c r="K308" s="15" t="n">
        <v>0</v>
      </c>
    </row>
    <row r="309" customFormat="false" ht="15" hidden="false" customHeight="false" outlineLevel="0" collapsed="false">
      <c r="C309" s="0" t="s">
        <v>632</v>
      </c>
      <c r="D309" s="0" t="s">
        <v>16</v>
      </c>
      <c r="E309" s="0" t="n">
        <v>6</v>
      </c>
      <c r="F309" s="0" t="n">
        <v>265</v>
      </c>
      <c r="G309" s="15" t="n">
        <v>0.2236</v>
      </c>
      <c r="H309" s="0" t="n">
        <v>0</v>
      </c>
      <c r="I309" s="15" t="n">
        <v>0</v>
      </c>
      <c r="J309" s="0" t="n">
        <v>0</v>
      </c>
      <c r="K309" s="15" t="n">
        <v>0</v>
      </c>
    </row>
    <row r="310" customFormat="false" ht="15" hidden="false" customHeight="false" outlineLevel="0" collapsed="false">
      <c r="C310" s="0" t="s">
        <v>387</v>
      </c>
      <c r="D310" s="0" t="s">
        <v>497</v>
      </c>
      <c r="E310" s="0" t="n">
        <v>12</v>
      </c>
      <c r="F310" s="0" t="n">
        <v>0</v>
      </c>
      <c r="G310" s="15" t="n">
        <v>0</v>
      </c>
      <c r="H310" s="0" t="n">
        <v>667</v>
      </c>
      <c r="I310" s="15" t="n">
        <v>0.6014</v>
      </c>
      <c r="J310" s="0" t="n">
        <v>57</v>
      </c>
      <c r="K310" s="15" t="n">
        <v>0.1278</v>
      </c>
    </row>
    <row r="311" customFormat="false" ht="15" hidden="false" customHeight="false" outlineLevel="0" collapsed="false">
      <c r="C311" s="0" t="s">
        <v>388</v>
      </c>
      <c r="D311" s="0" t="s">
        <v>30</v>
      </c>
      <c r="E311" s="0" t="n">
        <v>13</v>
      </c>
      <c r="F311" s="0" t="n">
        <v>715</v>
      </c>
      <c r="G311" s="15" t="n">
        <v>0.6651</v>
      </c>
      <c r="H311" s="0" t="n">
        <v>3</v>
      </c>
      <c r="I311" s="15" t="n">
        <v>0.0028</v>
      </c>
      <c r="J311" s="0" t="n">
        <v>1</v>
      </c>
      <c r="K311" s="15" t="n">
        <v>0.0022</v>
      </c>
    </row>
    <row r="312" customFormat="false" ht="15" hidden="false" customHeight="false" outlineLevel="0" collapsed="false">
      <c r="C312" s="0" t="s">
        <v>389</v>
      </c>
      <c r="D312" s="0" t="s">
        <v>22</v>
      </c>
      <c r="E312" s="0" t="n">
        <v>13</v>
      </c>
      <c r="F312" s="0" t="n">
        <v>0</v>
      </c>
      <c r="G312" s="15" t="n">
        <v>0</v>
      </c>
      <c r="H312" s="0" t="n">
        <v>129</v>
      </c>
      <c r="I312" s="15" t="n">
        <v>0.1202</v>
      </c>
      <c r="J312" s="0" t="n">
        <v>209</v>
      </c>
      <c r="K312" s="15" t="n">
        <v>0.4761</v>
      </c>
    </row>
    <row r="313" customFormat="false" ht="15" hidden="false" customHeight="false" outlineLevel="0" collapsed="false">
      <c r="C313" s="0" t="s">
        <v>390</v>
      </c>
      <c r="D313" s="0" t="s">
        <v>511</v>
      </c>
      <c r="E313" s="0" t="n">
        <v>10</v>
      </c>
      <c r="F313" s="0" t="n">
        <v>592</v>
      </c>
      <c r="G313" s="15" t="n">
        <v>0.5507</v>
      </c>
      <c r="H313" s="0" t="n">
        <v>0</v>
      </c>
      <c r="I313" s="15" t="n">
        <v>0</v>
      </c>
      <c r="J313" s="0" t="n">
        <v>39</v>
      </c>
      <c r="K313" s="15" t="n">
        <v>0.0846</v>
      </c>
    </row>
    <row r="314" customFormat="false" ht="15" hidden="false" customHeight="false" outlineLevel="0" collapsed="false">
      <c r="C314" s="0" t="s">
        <v>391</v>
      </c>
      <c r="D314" s="0" t="s">
        <v>644</v>
      </c>
      <c r="E314" s="0" t="n">
        <v>5</v>
      </c>
      <c r="F314" s="0" t="n">
        <v>0</v>
      </c>
      <c r="G314" s="15" t="n">
        <v>0</v>
      </c>
      <c r="H314" s="0" t="n">
        <v>65</v>
      </c>
      <c r="I314" s="15" t="n">
        <v>0.0606</v>
      </c>
      <c r="J314" s="0" t="n">
        <v>2</v>
      </c>
      <c r="K314" s="15" t="n">
        <v>0.0046</v>
      </c>
    </row>
    <row r="315" customFormat="false" ht="15" hidden="false" customHeight="false" outlineLevel="0" collapsed="false">
      <c r="C315" s="0" t="s">
        <v>566</v>
      </c>
      <c r="D315" s="0" t="s">
        <v>33</v>
      </c>
      <c r="E315" s="0" t="n">
        <v>5</v>
      </c>
      <c r="F315" s="0" t="n">
        <v>10</v>
      </c>
      <c r="G315" s="15" t="n">
        <v>0.0091</v>
      </c>
      <c r="H315" s="0" t="n">
        <v>0</v>
      </c>
      <c r="I315" s="15" t="n">
        <v>0</v>
      </c>
      <c r="J315" s="0" t="n">
        <v>76</v>
      </c>
      <c r="K315" s="15" t="n">
        <v>0.1743</v>
      </c>
    </row>
    <row r="316" customFormat="false" ht="15" hidden="false" customHeight="false" outlineLevel="0" collapsed="false">
      <c r="C316" s="0" t="s">
        <v>566</v>
      </c>
      <c r="D316" s="0" t="s">
        <v>33</v>
      </c>
      <c r="E316" s="0" t="n">
        <v>6</v>
      </c>
      <c r="F316" s="0" t="n">
        <v>253</v>
      </c>
      <c r="G316" s="15" t="n">
        <v>0.2502</v>
      </c>
      <c r="H316" s="0" t="n">
        <v>0</v>
      </c>
      <c r="I316" s="15" t="n">
        <v>0</v>
      </c>
      <c r="J316" s="0" t="n">
        <v>0</v>
      </c>
      <c r="K316" s="15" t="n">
        <v>0</v>
      </c>
    </row>
    <row r="317" customFormat="false" ht="15" hidden="false" customHeight="false" outlineLevel="0" collapsed="false">
      <c r="C317" s="0" t="s">
        <v>633</v>
      </c>
      <c r="D317" s="0" t="s">
        <v>40</v>
      </c>
      <c r="E317" s="0" t="n">
        <v>1</v>
      </c>
      <c r="F317" s="0" t="n">
        <v>0</v>
      </c>
      <c r="G317" s="15" t="n">
        <v>0</v>
      </c>
      <c r="H317" s="0" t="n">
        <v>0</v>
      </c>
      <c r="I317" s="15" t="n">
        <v>0</v>
      </c>
      <c r="J317" s="0" t="n">
        <v>13</v>
      </c>
      <c r="K317" s="15" t="n">
        <v>0.027</v>
      </c>
    </row>
    <row r="318" customFormat="false" ht="15" hidden="false" customHeight="false" outlineLevel="0" collapsed="false">
      <c r="C318" s="0" t="s">
        <v>633</v>
      </c>
      <c r="D318" s="0" t="s">
        <v>40</v>
      </c>
      <c r="E318" s="0" t="n">
        <v>1</v>
      </c>
      <c r="F318" s="0" t="n">
        <v>0</v>
      </c>
      <c r="G318" s="15" t="n">
        <v>0</v>
      </c>
      <c r="H318" s="0" t="n">
        <v>7</v>
      </c>
      <c r="I318" s="15" t="n">
        <v>0.0065</v>
      </c>
      <c r="J318" s="0" t="n">
        <v>2</v>
      </c>
      <c r="K318" s="15" t="n">
        <v>0.0046</v>
      </c>
    </row>
    <row r="319" customFormat="false" ht="15" hidden="false" customHeight="false" outlineLevel="0" collapsed="false">
      <c r="C319" s="0" t="s">
        <v>397</v>
      </c>
      <c r="D319" s="0" t="s">
        <v>22</v>
      </c>
      <c r="E319" s="0" t="n">
        <v>14</v>
      </c>
      <c r="F319" s="0" t="n">
        <v>0</v>
      </c>
      <c r="G319" s="15" t="n">
        <v>0</v>
      </c>
      <c r="H319" s="0" t="n">
        <v>873</v>
      </c>
      <c r="I319" s="15" t="n">
        <v>0.7872</v>
      </c>
      <c r="J319" s="0" t="n">
        <v>118</v>
      </c>
      <c r="K319" s="15" t="n">
        <v>0.2646</v>
      </c>
    </row>
    <row r="320" customFormat="false" ht="15" hidden="false" customHeight="false" outlineLevel="0" collapsed="false">
      <c r="C320" s="0" t="s">
        <v>634</v>
      </c>
      <c r="D320" s="0" t="s">
        <v>508</v>
      </c>
      <c r="E320" s="0" t="n">
        <v>4</v>
      </c>
      <c r="F320" s="0" t="n">
        <v>0</v>
      </c>
      <c r="G320" s="15" t="n">
        <v>0</v>
      </c>
      <c r="H320" s="0" t="n">
        <v>26</v>
      </c>
      <c r="I320" s="15" t="n">
        <v>0.0239</v>
      </c>
      <c r="J320" s="0" t="n">
        <v>27</v>
      </c>
      <c r="K320" s="15" t="n">
        <v>0.0586</v>
      </c>
    </row>
    <row r="321" customFormat="false" ht="15" hidden="false" customHeight="false" outlineLevel="0" collapsed="false">
      <c r="C321" s="0" t="s">
        <v>634</v>
      </c>
      <c r="D321" s="0" t="s">
        <v>508</v>
      </c>
      <c r="E321" s="0" t="n">
        <v>6</v>
      </c>
      <c r="F321" s="0" t="n">
        <v>0</v>
      </c>
      <c r="G321" s="15" t="n">
        <v>0</v>
      </c>
      <c r="H321" s="0" t="n">
        <v>32</v>
      </c>
      <c r="I321" s="15" t="n">
        <v>0.0305</v>
      </c>
      <c r="J321" s="0" t="n">
        <v>22</v>
      </c>
      <c r="K321" s="15" t="n">
        <v>0.0463</v>
      </c>
    </row>
    <row r="322" customFormat="false" ht="15" hidden="false" customHeight="false" outlineLevel="0" collapsed="false">
      <c r="C322" s="0" t="s">
        <v>400</v>
      </c>
      <c r="D322" s="0" t="s">
        <v>22</v>
      </c>
      <c r="E322" s="0" t="n">
        <v>14</v>
      </c>
      <c r="F322" s="0" t="n">
        <v>0</v>
      </c>
      <c r="G322" s="15" t="n">
        <v>0</v>
      </c>
      <c r="H322" s="0" t="n">
        <v>326</v>
      </c>
      <c r="I322" s="15" t="n">
        <v>0.2685</v>
      </c>
      <c r="J322" s="0" t="n">
        <v>98</v>
      </c>
      <c r="K322" s="15" t="n">
        <v>0.196</v>
      </c>
    </row>
    <row r="323" customFormat="false" ht="15" hidden="false" customHeight="false" outlineLevel="0" collapsed="false">
      <c r="C323" s="0" t="s">
        <v>401</v>
      </c>
      <c r="D323" s="0" t="s">
        <v>511</v>
      </c>
      <c r="E323" s="0" t="n">
        <v>15</v>
      </c>
      <c r="F323" s="0" t="n">
        <v>908</v>
      </c>
      <c r="G323" s="15" t="n">
        <v>0.8781</v>
      </c>
      <c r="H323" s="0" t="n">
        <v>0</v>
      </c>
      <c r="I323" s="15" t="n">
        <v>0</v>
      </c>
      <c r="J323" s="0" t="n">
        <v>13</v>
      </c>
      <c r="K323" s="15" t="n">
        <v>0.029</v>
      </c>
    </row>
    <row r="324" customFormat="false" ht="15" hidden="false" customHeight="false" outlineLevel="0" collapsed="false">
      <c r="C324" s="0" t="s">
        <v>402</v>
      </c>
      <c r="D324" s="0" t="s">
        <v>16</v>
      </c>
      <c r="E324" s="0" t="n">
        <v>16</v>
      </c>
      <c r="F324" s="0" t="n">
        <v>992</v>
      </c>
      <c r="G324" s="15" t="n">
        <v>0.9725</v>
      </c>
      <c r="H324" s="0" t="n">
        <v>0</v>
      </c>
      <c r="I324" s="15" t="n">
        <v>0</v>
      </c>
      <c r="J324" s="0" t="n">
        <v>0</v>
      </c>
      <c r="K324" s="15" t="n">
        <v>0</v>
      </c>
    </row>
    <row r="325" customFormat="false" ht="15" hidden="false" customHeight="false" outlineLevel="0" collapsed="false">
      <c r="C325" s="0" t="s">
        <v>403</v>
      </c>
      <c r="D325" s="0" t="s">
        <v>497</v>
      </c>
      <c r="E325" s="0" t="n">
        <v>14</v>
      </c>
      <c r="F325" s="0" t="n">
        <v>0</v>
      </c>
      <c r="G325" s="15" t="n">
        <v>0</v>
      </c>
      <c r="H325" s="0" t="n">
        <v>997</v>
      </c>
      <c r="I325" s="15" t="n">
        <v>0.8573</v>
      </c>
      <c r="J325" s="0" t="n">
        <v>61</v>
      </c>
      <c r="K325" s="15" t="n">
        <v>0.1235</v>
      </c>
    </row>
    <row r="326" customFormat="false" ht="15" hidden="false" customHeight="false" outlineLevel="0" collapsed="false">
      <c r="C326" s="0" t="s">
        <v>405</v>
      </c>
      <c r="D326" s="0" t="s">
        <v>40</v>
      </c>
      <c r="E326" s="0" t="n">
        <v>5</v>
      </c>
      <c r="F326" s="0" t="n">
        <v>0</v>
      </c>
      <c r="G326" s="15" t="n">
        <v>0</v>
      </c>
      <c r="H326" s="0" t="n">
        <v>17</v>
      </c>
      <c r="I326" s="15" t="n">
        <v>0.0165</v>
      </c>
      <c r="J326" s="0" t="n">
        <v>41</v>
      </c>
      <c r="K326" s="15" t="n">
        <v>0.0897</v>
      </c>
    </row>
    <row r="327" customFormat="false" ht="15" hidden="false" customHeight="false" outlineLevel="0" collapsed="false">
      <c r="C327" s="0" t="s">
        <v>405</v>
      </c>
      <c r="D327" s="0" t="s">
        <v>40</v>
      </c>
      <c r="E327" s="0" t="n">
        <v>3</v>
      </c>
      <c r="F327" s="0" t="n">
        <v>0</v>
      </c>
      <c r="G327" s="15" t="n">
        <v>0</v>
      </c>
      <c r="H327" s="0" t="n">
        <v>114</v>
      </c>
      <c r="I327" s="15" t="n">
        <v>0.108</v>
      </c>
      <c r="J327" s="0" t="n">
        <v>16</v>
      </c>
      <c r="K327" s="15" t="n">
        <v>0.0365</v>
      </c>
    </row>
    <row r="328" customFormat="false" ht="15" hidden="false" customHeight="false" outlineLevel="0" collapsed="false">
      <c r="C328" s="0" t="s">
        <v>406</v>
      </c>
      <c r="D328" s="0" t="s">
        <v>33</v>
      </c>
      <c r="E328" s="0" t="n">
        <v>6</v>
      </c>
      <c r="F328" s="0" t="n">
        <v>97</v>
      </c>
      <c r="G328" s="15" t="n">
        <v>0.0855</v>
      </c>
      <c r="H328" s="0" t="n">
        <v>0</v>
      </c>
      <c r="I328" s="15" t="n">
        <v>0</v>
      </c>
      <c r="J328" s="0" t="n">
        <v>0</v>
      </c>
      <c r="K328" s="15" t="n">
        <v>0</v>
      </c>
    </row>
    <row r="329" customFormat="false" ht="15" hidden="false" customHeight="false" outlineLevel="0" collapsed="false">
      <c r="C329" s="0" t="s">
        <v>406</v>
      </c>
      <c r="D329" s="0" t="s">
        <v>33</v>
      </c>
      <c r="E329" s="0" t="n">
        <v>2</v>
      </c>
      <c r="F329" s="0" t="n">
        <v>26</v>
      </c>
      <c r="G329" s="15" t="n">
        <v>0.0251</v>
      </c>
      <c r="H329" s="0" t="n">
        <v>0</v>
      </c>
      <c r="I329" s="15" t="n">
        <v>0</v>
      </c>
      <c r="J329" s="0" t="n">
        <v>8</v>
      </c>
      <c r="K329" s="15" t="n">
        <v>0.0179</v>
      </c>
    </row>
    <row r="330" customFormat="false" ht="15" hidden="false" customHeight="false" outlineLevel="0" collapsed="false">
      <c r="C330" s="0" t="s">
        <v>408</v>
      </c>
      <c r="D330" s="0" t="s">
        <v>102</v>
      </c>
      <c r="E330" s="0" t="n">
        <v>12</v>
      </c>
      <c r="F330" s="0" t="n">
        <v>0</v>
      </c>
      <c r="G330" s="15" t="n">
        <v>0</v>
      </c>
      <c r="H330" s="0" t="n">
        <v>65</v>
      </c>
      <c r="I330" s="15" t="n">
        <v>0.0616</v>
      </c>
      <c r="J330" s="0" t="n">
        <v>267</v>
      </c>
      <c r="K330" s="15" t="n">
        <v>0.5657</v>
      </c>
    </row>
    <row r="331" customFormat="false" ht="15" hidden="false" customHeight="false" outlineLevel="0" collapsed="false">
      <c r="C331" s="0" t="s">
        <v>636</v>
      </c>
      <c r="D331" s="0" t="s">
        <v>324</v>
      </c>
      <c r="E331" s="0" t="n">
        <v>11</v>
      </c>
      <c r="F331" s="0" t="n">
        <v>0</v>
      </c>
      <c r="G331" s="15" t="n">
        <v>0</v>
      </c>
      <c r="H331" s="0" t="n">
        <v>0</v>
      </c>
      <c r="I331" s="15" t="n">
        <v>0</v>
      </c>
      <c r="J331" s="0" t="n">
        <v>98</v>
      </c>
      <c r="K331" s="15" t="n">
        <v>0.2144</v>
      </c>
    </row>
    <row r="332" customFormat="false" ht="15" hidden="false" customHeight="false" outlineLevel="0" collapsed="false">
      <c r="C332" s="0" t="s">
        <v>636</v>
      </c>
      <c r="D332" s="0" t="s">
        <v>324</v>
      </c>
      <c r="E332" s="0" t="n">
        <v>3</v>
      </c>
      <c r="F332" s="0" t="n">
        <v>0</v>
      </c>
      <c r="G332" s="15" t="n">
        <v>0</v>
      </c>
      <c r="H332" s="0" t="n">
        <v>0</v>
      </c>
      <c r="I332" s="15" t="n">
        <v>0</v>
      </c>
      <c r="J332" s="0" t="n">
        <v>31</v>
      </c>
      <c r="K332" s="15" t="n">
        <v>0.0644</v>
      </c>
    </row>
    <row r="333" customFormat="false" ht="15" hidden="false" customHeight="false" outlineLevel="0" collapsed="false">
      <c r="C333" s="0" t="s">
        <v>415</v>
      </c>
      <c r="D333" s="0" t="s">
        <v>19</v>
      </c>
      <c r="E333" s="0" t="n">
        <v>15</v>
      </c>
      <c r="F333" s="0" t="n">
        <v>0</v>
      </c>
      <c r="G333" s="15" t="n">
        <v>0</v>
      </c>
      <c r="H333" s="0" t="n">
        <v>531</v>
      </c>
      <c r="I333" s="15" t="n">
        <v>0.5028</v>
      </c>
      <c r="J333" s="0" t="n">
        <v>2</v>
      </c>
      <c r="K333" s="15" t="n">
        <v>0.0042</v>
      </c>
    </row>
    <row r="334" customFormat="false" ht="15" hidden="false" customHeight="false" outlineLevel="0" collapsed="false">
      <c r="C334" s="0" t="s">
        <v>420</v>
      </c>
      <c r="D334" s="0" t="s">
        <v>504</v>
      </c>
      <c r="E334" s="0" t="n">
        <v>16</v>
      </c>
      <c r="F334" s="0" t="n">
        <v>1074</v>
      </c>
      <c r="G334" s="15" t="n">
        <v>0.9746</v>
      </c>
      <c r="H334" s="0" t="n">
        <v>0</v>
      </c>
      <c r="I334" s="15" t="n">
        <v>0</v>
      </c>
      <c r="J334" s="0" t="n">
        <v>96</v>
      </c>
      <c r="K334" s="15" t="n">
        <v>0.2017</v>
      </c>
    </row>
    <row r="335" customFormat="false" ht="15" hidden="false" customHeight="false" outlineLevel="0" collapsed="false">
      <c r="C335" s="0" t="s">
        <v>637</v>
      </c>
      <c r="D335" s="0" t="s">
        <v>33</v>
      </c>
      <c r="E335" s="0" t="n">
        <v>1</v>
      </c>
      <c r="F335" s="0" t="n">
        <v>3</v>
      </c>
      <c r="G335" s="15" t="n">
        <v>0.0027</v>
      </c>
      <c r="H335" s="0" t="n">
        <v>0</v>
      </c>
      <c r="I335" s="15" t="n">
        <v>0</v>
      </c>
      <c r="J335" s="0" t="n">
        <v>1</v>
      </c>
      <c r="K335" s="15" t="n">
        <v>0.002</v>
      </c>
    </row>
    <row r="336" customFormat="false" ht="15" hidden="false" customHeight="false" outlineLevel="0" collapsed="false">
      <c r="C336" s="0" t="s">
        <v>637</v>
      </c>
      <c r="D336" s="0" t="s">
        <v>33</v>
      </c>
      <c r="E336" s="0" t="n">
        <v>2</v>
      </c>
      <c r="F336" s="0" t="n">
        <v>54</v>
      </c>
      <c r="G336" s="15" t="n">
        <v>0.0466</v>
      </c>
      <c r="H336" s="0" t="n">
        <v>0</v>
      </c>
      <c r="I336" s="15" t="n">
        <v>0</v>
      </c>
      <c r="J336" s="0" t="n">
        <v>11</v>
      </c>
      <c r="K336" s="15" t="n">
        <v>0.0236</v>
      </c>
    </row>
    <row r="337" customFormat="false" ht="15" hidden="false" customHeight="false" outlineLevel="0" collapsed="false">
      <c r="C337" s="0" t="s">
        <v>637</v>
      </c>
      <c r="D337" s="0" t="s">
        <v>33</v>
      </c>
      <c r="E337" s="0" t="n">
        <v>4</v>
      </c>
      <c r="F337" s="0" t="n">
        <v>60</v>
      </c>
      <c r="G337" s="15" t="n">
        <v>0.0593</v>
      </c>
      <c r="H337" s="0" t="n">
        <v>0</v>
      </c>
      <c r="I337" s="15" t="n">
        <v>0</v>
      </c>
      <c r="J337" s="0" t="n">
        <v>10</v>
      </c>
      <c r="K337" s="15" t="n">
        <v>0.0223</v>
      </c>
    </row>
    <row r="338" customFormat="false" ht="15" hidden="false" customHeight="false" outlineLevel="0" collapsed="false">
      <c r="C338" s="0" t="s">
        <v>423</v>
      </c>
      <c r="D338" s="0" t="s">
        <v>138</v>
      </c>
      <c r="E338" s="0" t="n">
        <v>14</v>
      </c>
      <c r="F338" s="0" t="n">
        <v>949</v>
      </c>
      <c r="G338" s="15" t="n">
        <v>0.8795</v>
      </c>
      <c r="H338" s="0" t="n">
        <v>0</v>
      </c>
      <c r="I338" s="15" t="n">
        <v>0</v>
      </c>
      <c r="J338" s="0" t="n">
        <v>53</v>
      </c>
      <c r="K338" s="15" t="n">
        <v>0.116</v>
      </c>
    </row>
    <row r="339" customFormat="false" ht="15" hidden="false" customHeight="false" outlineLevel="0" collapsed="false">
      <c r="C339" s="0" t="s">
        <v>424</v>
      </c>
      <c r="D339" s="0" t="s">
        <v>102</v>
      </c>
      <c r="E339" s="0" t="n">
        <v>16</v>
      </c>
      <c r="F339" s="0" t="n">
        <v>0</v>
      </c>
      <c r="G339" s="15" t="n">
        <v>0</v>
      </c>
      <c r="H339" s="0" t="n">
        <v>222</v>
      </c>
      <c r="I339" s="15" t="n">
        <v>0.2018</v>
      </c>
      <c r="J339" s="0" t="n">
        <v>196</v>
      </c>
      <c r="K339" s="15" t="n">
        <v>0.4118</v>
      </c>
    </row>
    <row r="340" customFormat="false" ht="15" hidden="false" customHeight="false" outlineLevel="0" collapsed="false">
      <c r="C340" s="0" t="s">
        <v>425</v>
      </c>
      <c r="D340" s="0" t="s">
        <v>33</v>
      </c>
      <c r="E340" s="0" t="n">
        <v>13</v>
      </c>
      <c r="F340" s="0" t="n">
        <v>185</v>
      </c>
      <c r="G340" s="15" t="n">
        <v>0.1929</v>
      </c>
      <c r="H340" s="0" t="n">
        <v>0</v>
      </c>
      <c r="I340" s="15" t="n">
        <v>0</v>
      </c>
      <c r="J340" s="0" t="n">
        <v>0</v>
      </c>
      <c r="K340" s="15" t="n">
        <v>0</v>
      </c>
    </row>
    <row r="341" customFormat="false" ht="15" hidden="false" customHeight="false" outlineLevel="0" collapsed="false">
      <c r="C341" s="0" t="s">
        <v>426</v>
      </c>
      <c r="D341" s="0" t="s">
        <v>497</v>
      </c>
      <c r="E341" s="0" t="n">
        <v>16</v>
      </c>
      <c r="F341" s="0" t="n">
        <v>0</v>
      </c>
      <c r="G341" s="15" t="n">
        <v>0</v>
      </c>
      <c r="H341" s="0" t="n">
        <v>671</v>
      </c>
      <c r="I341" s="15" t="n">
        <v>0.6342</v>
      </c>
      <c r="J341" s="0" t="n">
        <v>220</v>
      </c>
      <c r="K341" s="15" t="n">
        <v>0.4835</v>
      </c>
    </row>
    <row r="342" customFormat="false" ht="15" hidden="false" customHeight="false" outlineLevel="0" collapsed="false">
      <c r="C342" s="0" t="s">
        <v>427</v>
      </c>
      <c r="D342" s="0" t="s">
        <v>497</v>
      </c>
      <c r="E342" s="0" t="n">
        <v>15</v>
      </c>
      <c r="F342" s="0" t="n">
        <v>0</v>
      </c>
      <c r="G342" s="15" t="n">
        <v>0</v>
      </c>
      <c r="H342" s="0" t="n">
        <v>79</v>
      </c>
      <c r="I342" s="15" t="n">
        <v>0.0753</v>
      </c>
      <c r="J342" s="0" t="n">
        <v>301</v>
      </c>
      <c r="K342" s="15" t="n">
        <v>0.6337</v>
      </c>
    </row>
    <row r="343" customFormat="false" ht="15" hidden="false" customHeight="false" outlineLevel="0" collapsed="false">
      <c r="C343" s="0" t="s">
        <v>428</v>
      </c>
      <c r="D343" s="0" t="s">
        <v>13</v>
      </c>
      <c r="E343" s="0" t="n">
        <v>16</v>
      </c>
      <c r="F343" s="0" t="n">
        <v>63</v>
      </c>
      <c r="G343" s="15" t="n">
        <v>0.0545</v>
      </c>
      <c r="H343" s="0" t="n">
        <v>0</v>
      </c>
      <c r="I343" s="15" t="n">
        <v>0</v>
      </c>
      <c r="J343" s="0" t="n">
        <v>420</v>
      </c>
      <c r="K343" s="15" t="n">
        <v>0.84</v>
      </c>
    </row>
    <row r="344" customFormat="false" ht="15" hidden="false" customHeight="false" outlineLevel="0" collapsed="false">
      <c r="C344" s="0" t="s">
        <v>429</v>
      </c>
      <c r="D344" s="0" t="s">
        <v>13</v>
      </c>
      <c r="E344" s="0" t="n">
        <v>16</v>
      </c>
      <c r="F344" s="0" t="n">
        <v>179</v>
      </c>
      <c r="G344" s="15" t="n">
        <v>0.1623</v>
      </c>
      <c r="H344" s="0" t="n">
        <v>0</v>
      </c>
      <c r="I344" s="15" t="n">
        <v>0</v>
      </c>
      <c r="J344" s="0" t="n">
        <v>190</v>
      </c>
      <c r="K344" s="15" t="n">
        <v>0.4095</v>
      </c>
    </row>
    <row r="345" customFormat="false" ht="15" hidden="false" customHeight="false" outlineLevel="0" collapsed="false">
      <c r="C345" s="0" t="s">
        <v>638</v>
      </c>
      <c r="D345" s="0" t="s">
        <v>40</v>
      </c>
      <c r="E345" s="0" t="n">
        <v>11</v>
      </c>
      <c r="F345" s="0" t="n">
        <v>0</v>
      </c>
      <c r="G345" s="15" t="n">
        <v>0</v>
      </c>
      <c r="H345" s="0" t="n">
        <v>306</v>
      </c>
      <c r="I345" s="15" t="n">
        <v>0.2898</v>
      </c>
      <c r="J345" s="0" t="n">
        <v>153</v>
      </c>
      <c r="K345" s="15" t="n">
        <v>0.3493</v>
      </c>
    </row>
    <row r="346" customFormat="false" ht="15" hidden="false" customHeight="false" outlineLevel="0" collapsed="false">
      <c r="C346" s="0" t="s">
        <v>638</v>
      </c>
      <c r="D346" s="0" t="s">
        <v>40</v>
      </c>
      <c r="E346" s="0" t="n">
        <v>2</v>
      </c>
      <c r="F346" s="0" t="n">
        <v>0</v>
      </c>
      <c r="G346" s="15" t="n">
        <v>0</v>
      </c>
      <c r="H346" s="0" t="n">
        <v>1</v>
      </c>
      <c r="I346" s="15" t="n">
        <v>0.0009</v>
      </c>
      <c r="J346" s="0" t="n">
        <v>10</v>
      </c>
      <c r="K346" s="15" t="n">
        <v>0.0218</v>
      </c>
    </row>
    <row r="347" customFormat="false" ht="15" hidden="false" customHeight="false" outlineLevel="0" collapsed="false">
      <c r="C347" s="0" t="s">
        <v>639</v>
      </c>
      <c r="D347" s="0" t="s">
        <v>511</v>
      </c>
      <c r="E347" s="0" t="n">
        <v>3</v>
      </c>
      <c r="F347" s="0" t="n">
        <v>6</v>
      </c>
      <c r="G347" s="15" t="n">
        <v>0.0053</v>
      </c>
      <c r="H347" s="0" t="n">
        <v>0</v>
      </c>
      <c r="I347" s="15" t="n">
        <v>0</v>
      </c>
      <c r="J347" s="0" t="n">
        <v>16</v>
      </c>
      <c r="K347" s="15" t="n">
        <v>0.0389</v>
      </c>
    </row>
    <row r="348" customFormat="false" ht="15" hidden="false" customHeight="false" outlineLevel="0" collapsed="false">
      <c r="C348" s="0" t="s">
        <v>639</v>
      </c>
      <c r="D348" s="0" t="s">
        <v>511</v>
      </c>
      <c r="E348" s="0" t="n">
        <v>11</v>
      </c>
      <c r="F348" s="0" t="n">
        <v>138</v>
      </c>
      <c r="G348" s="15" t="n">
        <v>0.1253</v>
      </c>
      <c r="H348" s="0" t="n">
        <v>0</v>
      </c>
      <c r="I348" s="15" t="n">
        <v>0</v>
      </c>
      <c r="J348" s="0" t="n">
        <v>9</v>
      </c>
      <c r="K348" s="15" t="n">
        <v>0.0192</v>
      </c>
    </row>
    <row r="349" customFormat="false" ht="15" hidden="false" customHeight="false" outlineLevel="0" collapsed="false">
      <c r="C349" s="0" t="s">
        <v>432</v>
      </c>
      <c r="D349" s="0" t="s">
        <v>22</v>
      </c>
      <c r="E349" s="0" t="n">
        <v>1</v>
      </c>
      <c r="F349" s="0" t="n">
        <v>0</v>
      </c>
      <c r="G349" s="15" t="n">
        <v>0</v>
      </c>
      <c r="H349" s="0" t="n">
        <v>0</v>
      </c>
      <c r="I349" s="15" t="n">
        <v>0</v>
      </c>
      <c r="J349" s="0" t="n">
        <v>15</v>
      </c>
      <c r="K349" s="15" t="n">
        <v>0.0365</v>
      </c>
    </row>
    <row r="350" customFormat="false" ht="15" hidden="false" customHeight="false" outlineLevel="0" collapsed="false">
      <c r="C350" s="0" t="s">
        <v>640</v>
      </c>
      <c r="D350" s="0" t="s">
        <v>13</v>
      </c>
      <c r="E350" s="0" t="n">
        <v>9</v>
      </c>
      <c r="F350" s="0" t="n">
        <v>291</v>
      </c>
      <c r="G350" s="15" t="n">
        <v>0.2643</v>
      </c>
      <c r="H350" s="0" t="n">
        <v>0</v>
      </c>
      <c r="I350" s="15" t="n">
        <v>0</v>
      </c>
      <c r="J350" s="0" t="n">
        <v>0</v>
      </c>
      <c r="K350" s="15" t="n">
        <v>0</v>
      </c>
    </row>
    <row r="351" customFormat="false" ht="15" hidden="false" customHeight="false" outlineLevel="0" collapsed="false">
      <c r="C351" s="0" t="s">
        <v>640</v>
      </c>
      <c r="D351" s="0" t="s">
        <v>13</v>
      </c>
      <c r="E351" s="0" t="n">
        <v>6</v>
      </c>
      <c r="F351" s="0" t="n">
        <v>327</v>
      </c>
      <c r="G351" s="15" t="n">
        <v>0.3234</v>
      </c>
      <c r="H351" s="0" t="n">
        <v>0</v>
      </c>
      <c r="I351" s="15" t="n">
        <v>0</v>
      </c>
      <c r="J351" s="0" t="n">
        <v>0</v>
      </c>
      <c r="K351" s="15" t="n">
        <v>0</v>
      </c>
    </row>
    <row r="352" customFormat="false" ht="15" hidden="false" customHeight="false" outlineLevel="0" collapsed="false">
      <c r="C352" s="0" t="s">
        <v>438</v>
      </c>
      <c r="D352" s="0" t="s">
        <v>511</v>
      </c>
      <c r="E352" s="0" t="n">
        <v>10</v>
      </c>
      <c r="F352" s="0" t="n">
        <v>170</v>
      </c>
      <c r="G352" s="15" t="n">
        <v>0.1532</v>
      </c>
      <c r="H352" s="0" t="n">
        <v>0</v>
      </c>
      <c r="I352" s="15" t="n">
        <v>0</v>
      </c>
      <c r="J352" s="0" t="n">
        <v>49</v>
      </c>
      <c r="K352" s="15" t="n">
        <v>0.1032</v>
      </c>
    </row>
    <row r="353" customFormat="false" ht="15" hidden="false" customHeight="false" outlineLevel="0" collapsed="false">
      <c r="C353" s="0" t="s">
        <v>439</v>
      </c>
      <c r="D353" s="0" t="s">
        <v>138</v>
      </c>
      <c r="E353" s="0" t="n">
        <v>15</v>
      </c>
      <c r="F353" s="0" t="n">
        <v>1017</v>
      </c>
      <c r="G353" s="15" t="n">
        <v>0.9129</v>
      </c>
      <c r="H353" s="0" t="n">
        <v>0</v>
      </c>
      <c r="I353" s="15" t="n">
        <v>0</v>
      </c>
      <c r="J353" s="0" t="n">
        <v>4</v>
      </c>
      <c r="K353" s="15" t="n">
        <v>0.008</v>
      </c>
    </row>
    <row r="354" customFormat="false" ht="15" hidden="false" customHeight="false" outlineLevel="0" collapsed="false">
      <c r="C354" s="0" t="s">
        <v>440</v>
      </c>
      <c r="D354" s="0" t="s">
        <v>22</v>
      </c>
      <c r="E354" s="0" t="n">
        <v>12</v>
      </c>
      <c r="F354" s="0" t="n">
        <v>0</v>
      </c>
      <c r="G354" s="15" t="n">
        <v>0</v>
      </c>
      <c r="H354" s="0" t="n">
        <v>134</v>
      </c>
      <c r="I354" s="15" t="n">
        <v>0.1235</v>
      </c>
      <c r="J354" s="0" t="n">
        <v>100</v>
      </c>
      <c r="K354" s="15" t="n">
        <v>0.2257</v>
      </c>
    </row>
    <row r="355" customFormat="false" ht="15" hidden="false" customHeight="false" outlineLevel="0" collapsed="false">
      <c r="C355" s="0" t="s">
        <v>441</v>
      </c>
      <c r="D355" s="0" t="s">
        <v>22</v>
      </c>
      <c r="E355" s="0" t="n">
        <v>13</v>
      </c>
      <c r="F355" s="0" t="n">
        <v>0</v>
      </c>
      <c r="G355" s="15" t="n">
        <v>0</v>
      </c>
      <c r="H355" s="0" t="n">
        <v>418</v>
      </c>
      <c r="I355" s="15" t="n">
        <v>0.405</v>
      </c>
      <c r="J355" s="0" t="n">
        <v>71</v>
      </c>
      <c r="K355" s="15" t="n">
        <v>0.1554</v>
      </c>
    </row>
    <row r="356" customFormat="false" ht="15" hidden="false" customHeight="false" outlineLevel="0" collapsed="false">
      <c r="C356" s="0" t="s">
        <v>442</v>
      </c>
      <c r="D356" s="0" t="s">
        <v>30</v>
      </c>
      <c r="E356" s="0" t="n">
        <v>15</v>
      </c>
      <c r="F356" s="0" t="n">
        <v>780</v>
      </c>
      <c r="G356" s="15" t="n">
        <v>0.6736</v>
      </c>
      <c r="H356" s="0" t="n">
        <v>0</v>
      </c>
      <c r="I356" s="15" t="n">
        <v>0</v>
      </c>
      <c r="J356" s="0" t="n">
        <v>74</v>
      </c>
      <c r="K356" s="15" t="n">
        <v>0.1585</v>
      </c>
    </row>
    <row r="357" customFormat="false" ht="15" hidden="false" customHeight="false" outlineLevel="0" collapsed="false">
      <c r="C357" s="0" t="s">
        <v>444</v>
      </c>
      <c r="D357" s="0" t="s">
        <v>504</v>
      </c>
      <c r="E357" s="0" t="n">
        <v>11</v>
      </c>
      <c r="F357" s="0" t="n">
        <v>628</v>
      </c>
      <c r="G357" s="15" t="n">
        <v>0.53</v>
      </c>
      <c r="H357" s="0" t="n">
        <v>0</v>
      </c>
      <c r="I357" s="15" t="n">
        <v>0</v>
      </c>
      <c r="J357" s="0" t="n">
        <v>37</v>
      </c>
      <c r="K357" s="15" t="n">
        <v>0.0779</v>
      </c>
    </row>
    <row r="358" customFormat="false" ht="15" hidden="false" customHeight="false" outlineLevel="0" collapsed="false">
      <c r="C358" s="0" t="s">
        <v>446</v>
      </c>
      <c r="D358" s="0" t="s">
        <v>645</v>
      </c>
      <c r="E358" s="0" t="n">
        <v>16</v>
      </c>
      <c r="F358" s="0" t="n">
        <v>406</v>
      </c>
      <c r="G358" s="15" t="n">
        <v>0.4052</v>
      </c>
      <c r="H358" s="0" t="n">
        <v>0</v>
      </c>
      <c r="I358" s="15" t="n">
        <v>0</v>
      </c>
      <c r="J358" s="0" t="n">
        <v>82</v>
      </c>
      <c r="K358" s="15" t="n">
        <v>0.1839</v>
      </c>
    </row>
    <row r="359" customFormat="false" ht="15" hidden="false" customHeight="false" outlineLevel="0" collapsed="false">
      <c r="C359" s="0" t="s">
        <v>641</v>
      </c>
      <c r="D359" s="0" t="s">
        <v>536</v>
      </c>
      <c r="E359" s="0" t="n">
        <v>2</v>
      </c>
      <c r="F359" s="0" t="n">
        <v>0</v>
      </c>
      <c r="G359" s="15" t="n">
        <v>0</v>
      </c>
      <c r="H359" s="0" t="n">
        <v>0</v>
      </c>
      <c r="I359" s="15" t="n">
        <v>0</v>
      </c>
      <c r="J359" s="0" t="n">
        <v>4</v>
      </c>
      <c r="K359" s="15" t="n">
        <v>0.0086</v>
      </c>
    </row>
    <row r="360" customFormat="false" ht="15" hidden="false" customHeight="false" outlineLevel="0" collapsed="false">
      <c r="C360" s="0" t="s">
        <v>641</v>
      </c>
      <c r="D360" s="0" t="s">
        <v>536</v>
      </c>
      <c r="E360" s="0" t="n">
        <v>6</v>
      </c>
      <c r="F360" s="0" t="n">
        <v>0</v>
      </c>
      <c r="G360" s="15" t="n">
        <v>0</v>
      </c>
      <c r="H360" s="0" t="n">
        <v>0</v>
      </c>
      <c r="I360" s="15" t="n">
        <v>0</v>
      </c>
      <c r="J360" s="0" t="n">
        <v>37</v>
      </c>
      <c r="K360" s="15" t="n">
        <v>0.0792</v>
      </c>
    </row>
    <row r="361" customFormat="false" ht="15" hidden="false" customHeight="false" outlineLevel="0" collapsed="false">
      <c r="C361" s="0" t="s">
        <v>447</v>
      </c>
      <c r="D361" s="0" t="s">
        <v>16</v>
      </c>
      <c r="E361" s="0" t="n">
        <v>7</v>
      </c>
      <c r="F361" s="0" t="n">
        <v>271</v>
      </c>
      <c r="G361" s="15" t="n">
        <v>0.2621</v>
      </c>
      <c r="H361" s="0" t="n">
        <v>0</v>
      </c>
      <c r="I361" s="15" t="n">
        <v>0</v>
      </c>
      <c r="J361" s="0" t="n">
        <v>0</v>
      </c>
      <c r="K361" s="15" t="n">
        <v>0</v>
      </c>
    </row>
    <row r="362" customFormat="false" ht="15" hidden="false" customHeight="false" outlineLevel="0" collapsed="false">
      <c r="C362" s="0" t="s">
        <v>448</v>
      </c>
      <c r="D362" s="0" t="s">
        <v>22</v>
      </c>
      <c r="E362" s="0" t="n">
        <v>1</v>
      </c>
      <c r="F362" s="0" t="n">
        <v>0</v>
      </c>
      <c r="G362" s="15" t="n">
        <v>0</v>
      </c>
      <c r="H362" s="0" t="n">
        <v>6</v>
      </c>
      <c r="I362" s="15" t="n">
        <v>0.0056</v>
      </c>
      <c r="J362" s="0" t="n">
        <v>0</v>
      </c>
      <c r="K362" s="15" t="n">
        <v>0</v>
      </c>
    </row>
    <row r="363" customFormat="false" ht="15" hidden="false" customHeight="false" outlineLevel="0" collapsed="false">
      <c r="C363" s="0" t="s">
        <v>452</v>
      </c>
      <c r="D363" s="0" t="s">
        <v>504</v>
      </c>
      <c r="E363" s="0" t="n">
        <v>16</v>
      </c>
      <c r="F363" s="0" t="n">
        <v>1029</v>
      </c>
      <c r="G363" s="15" t="n">
        <v>1</v>
      </c>
      <c r="H363" s="0" t="n">
        <v>0</v>
      </c>
      <c r="I363" s="15" t="n">
        <v>0</v>
      </c>
      <c r="J363" s="0" t="n">
        <v>57</v>
      </c>
      <c r="K363" s="15" t="n">
        <v>0.1301</v>
      </c>
    </row>
  </sheetData>
  <conditionalFormatting sqref="M1:M2 M307:M1048576">
    <cfRule type="duplicateValues" priority="2" aboveAverage="0" equalAverage="0" bottom="0" percent="0" rank="0" text="" dxfId="4"/>
    <cfRule type="duplicateValues" priority="3" aboveAverage="0" equalAverage="0" bottom="0" percent="0" rank="0" text="" dxfId="5"/>
  </conditionalFormatting>
  <conditionalFormatting sqref="C1:C1048576">
    <cfRule type="duplicateValues" priority="4" aboveAverage="0" equalAverage="0" bottom="0" percent="0" rank="0" text="" dxfId="6"/>
  </conditionalFormatting>
  <conditionalFormatting sqref="AF172:AF1048576">
    <cfRule type="duplicateValues" priority="5" aboveAverage="0" equalAverage="0" bottom="0" percent="0" rank="0" text="" dxfId="7"/>
  </conditionalFormatting>
  <conditionalFormatting sqref="AF1:AF171 M3:M306">
    <cfRule type="duplicateValues" priority="6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329"/>
  <sheetViews>
    <sheetView showFormulas="false" showGridLines="true" showRowColHeaders="true" showZeros="true" rightToLeft="false" tabSelected="false" showOutlineSymbols="true" defaultGridColor="true" view="normal" topLeftCell="A306" colorId="64" zoomScale="70" zoomScaleNormal="70" zoomScalePageLayoutView="100" workbookViewId="0">
      <selection pane="topLeft" activeCell="O3" activeCellId="1" sqref="E307:L308 O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4.43"/>
    <col collapsed="false" customWidth="true" hidden="false" outlineLevel="0" max="3" min="3" style="0" width="28.57"/>
    <col collapsed="false" customWidth="true" hidden="false" outlineLevel="0" max="4" min="4" style="0" width="6.85"/>
    <col collapsed="false" customWidth="true" hidden="false" outlineLevel="0" max="7" min="7" style="15" width="9.14"/>
    <col collapsed="false" customWidth="true" hidden="false" outlineLevel="0" max="9" min="9" style="15" width="9.14"/>
    <col collapsed="false" customWidth="true" hidden="false" outlineLevel="0" max="11" min="11" style="15" width="9.14"/>
    <col collapsed="false" customWidth="true" hidden="false" outlineLevel="0" max="13" min="13" style="0" width="22.28"/>
    <col collapsed="false" customWidth="true" hidden="false" outlineLevel="0" max="30" min="30" style="0" width="28.57"/>
  </cols>
  <sheetData>
    <row r="1" customFormat="false" ht="15" hidden="false" customHeight="false" outlineLevel="0" collapsed="false">
      <c r="F1" s="0" t="s">
        <v>490</v>
      </c>
      <c r="H1" s="0" t="s">
        <v>491</v>
      </c>
      <c r="J1" s="0" t="s">
        <v>492</v>
      </c>
      <c r="P1" s="0" t="s">
        <v>490</v>
      </c>
      <c r="Q1" s="0" t="s">
        <v>491</v>
      </c>
      <c r="R1" s="0" t="s">
        <v>492</v>
      </c>
      <c r="AD1" s="11" t="s">
        <v>646</v>
      </c>
    </row>
    <row r="2" customFormat="false" ht="15" hidden="false" customHeight="false" outlineLevel="0" collapsed="false">
      <c r="A2" s="0" t="s">
        <v>493</v>
      </c>
      <c r="B2" s="0" t="s">
        <v>2</v>
      </c>
      <c r="C2" s="0" t="s">
        <v>647</v>
      </c>
      <c r="D2" s="0" t="s">
        <v>2</v>
      </c>
      <c r="E2" s="0" t="s">
        <v>481</v>
      </c>
      <c r="F2" s="0" t="s">
        <v>495</v>
      </c>
      <c r="G2" s="15" t="s">
        <v>496</v>
      </c>
      <c r="H2" s="0" t="s">
        <v>495</v>
      </c>
      <c r="I2" s="15" t="s">
        <v>496</v>
      </c>
      <c r="J2" s="0" t="s">
        <v>495</v>
      </c>
      <c r="K2" s="15" t="s">
        <v>496</v>
      </c>
      <c r="M2" s="0" t="s">
        <v>493</v>
      </c>
      <c r="N2" s="0" t="s">
        <v>2</v>
      </c>
      <c r="O2" s="0" t="s">
        <v>481</v>
      </c>
      <c r="P2" s="0" t="s">
        <v>495</v>
      </c>
      <c r="Q2" s="0" t="s">
        <v>495</v>
      </c>
      <c r="R2" s="0" t="s">
        <v>495</v>
      </c>
      <c r="AD2" s="11" t="s">
        <v>646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646</v>
      </c>
      <c r="D3" s="0" t="s">
        <v>13</v>
      </c>
      <c r="E3" s="0" t="n">
        <v>6</v>
      </c>
      <c r="F3" s="0" t="n">
        <v>188</v>
      </c>
      <c r="G3" s="15" t="n">
        <v>0.1749</v>
      </c>
      <c r="H3" s="0" t="n">
        <v>0</v>
      </c>
      <c r="I3" s="15" t="n">
        <v>0</v>
      </c>
      <c r="J3" s="0" t="n">
        <v>32</v>
      </c>
      <c r="K3" s="15" t="n">
        <v>0.0682</v>
      </c>
      <c r="M3" s="11" t="s">
        <v>12</v>
      </c>
      <c r="AD3" s="11" t="s">
        <v>648</v>
      </c>
    </row>
    <row r="4" customFormat="false" ht="15" hidden="false" customHeight="false" outlineLevel="0" collapsed="false">
      <c r="A4" s="0" t="s">
        <v>15</v>
      </c>
      <c r="B4" s="0" t="s">
        <v>16</v>
      </c>
      <c r="C4" s="0" t="s">
        <v>646</v>
      </c>
      <c r="D4" s="0" t="s">
        <v>13</v>
      </c>
      <c r="E4" s="0" t="n">
        <v>4</v>
      </c>
      <c r="F4" s="0" t="n">
        <v>35</v>
      </c>
      <c r="G4" s="15" t="n">
        <v>0.0313</v>
      </c>
      <c r="H4" s="0" t="n">
        <v>0</v>
      </c>
      <c r="I4" s="15" t="n">
        <v>0</v>
      </c>
      <c r="J4" s="0" t="n">
        <v>32</v>
      </c>
      <c r="K4" s="15" t="n">
        <v>0.0714</v>
      </c>
      <c r="M4" s="11" t="s">
        <v>15</v>
      </c>
      <c r="N4" s="0" t="str">
        <f aca="false">VLOOKUP(A4,C$3:K$363,2,FALSE())</f>
        <v>QB</v>
      </c>
      <c r="O4" s="0" t="n">
        <f aca="false">VLOOKUP(A4,C$3:K$363,3,FALSE())</f>
        <v>1</v>
      </c>
      <c r="P4" s="0" t="n">
        <f aca="false">VLOOKUP(A4,C$3:K$363,4,FALSE())</f>
        <v>2</v>
      </c>
      <c r="Q4" s="0" t="n">
        <f aca="false">VLOOKUP(A4,C$3:K$363,6,FALSE())</f>
        <v>0</v>
      </c>
      <c r="R4" s="0" t="n">
        <f aca="false">VLOOKUP(A4,C$3:K$363,8,FALSE())</f>
        <v>0</v>
      </c>
      <c r="AD4" s="11" t="s">
        <v>648</v>
      </c>
    </row>
    <row r="5" customFormat="false" ht="15" hidden="false" customHeight="false" outlineLevel="0" collapsed="false">
      <c r="A5" s="0" t="s">
        <v>18</v>
      </c>
      <c r="B5" s="0" t="s">
        <v>19</v>
      </c>
      <c r="C5" s="0" t="s">
        <v>15</v>
      </c>
      <c r="D5" s="0" t="s">
        <v>16</v>
      </c>
      <c r="E5" s="0" t="n">
        <v>1</v>
      </c>
      <c r="F5" s="0" t="n">
        <v>2</v>
      </c>
      <c r="G5" s="15" t="n">
        <v>0.0018</v>
      </c>
      <c r="H5" s="0" t="n">
        <v>0</v>
      </c>
      <c r="I5" s="15" t="n">
        <v>0</v>
      </c>
      <c r="J5" s="0" t="n">
        <v>0</v>
      </c>
      <c r="K5" s="15" t="n">
        <v>0</v>
      </c>
      <c r="M5" s="11" t="s">
        <v>18</v>
      </c>
      <c r="N5" s="0" t="str">
        <f aca="false">VLOOKUP(A5,C$3:K$363,2,FALSE())</f>
        <v>DT</v>
      </c>
      <c r="O5" s="0" t="n">
        <f aca="false">VLOOKUP(A5,C$3:K$363,3,FALSE())</f>
        <v>16</v>
      </c>
      <c r="P5" s="0" t="n">
        <f aca="false">VLOOKUP(A5,C$3:K$363,4,FALSE())</f>
        <v>0</v>
      </c>
      <c r="Q5" s="0" t="n">
        <f aca="false">VLOOKUP(A5,C$3:K$363,6,FALSE())</f>
        <v>829</v>
      </c>
      <c r="R5" s="0" t="n">
        <f aca="false">VLOOKUP(A5,C$3:K$363,8,FALSE())</f>
        <v>63</v>
      </c>
      <c r="AD5" s="11" t="s">
        <v>50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s">
        <v>18</v>
      </c>
      <c r="D6" s="0" t="s">
        <v>19</v>
      </c>
      <c r="E6" s="0" t="n">
        <v>16</v>
      </c>
      <c r="F6" s="0" t="n">
        <v>0</v>
      </c>
      <c r="G6" s="15" t="n">
        <v>0</v>
      </c>
      <c r="H6" s="0" t="n">
        <v>829</v>
      </c>
      <c r="I6" s="15" t="n">
        <v>0.7606</v>
      </c>
      <c r="J6" s="0" t="n">
        <v>63</v>
      </c>
      <c r="K6" s="15" t="n">
        <v>0.14</v>
      </c>
      <c r="M6" s="11" t="s">
        <v>21</v>
      </c>
      <c r="N6" s="0" t="str">
        <f aca="false">VLOOKUP(A6,C$3:K$363,2,FALSE())</f>
        <v>LB</v>
      </c>
      <c r="O6" s="0" t="n">
        <f aca="false">VLOOKUP(A6,C$3:K$363,3,FALSE())</f>
        <v>7</v>
      </c>
      <c r="P6" s="0" t="n">
        <f aca="false">VLOOKUP(A6,C$3:K$363,4,FALSE())</f>
        <v>0</v>
      </c>
      <c r="Q6" s="0" t="n">
        <f aca="false">VLOOKUP(A6,C$3:K$363,6,FALSE())</f>
        <v>222</v>
      </c>
      <c r="R6" s="0" t="n">
        <f aca="false">VLOOKUP(A6,C$3:K$363,8,FALSE())</f>
        <v>25</v>
      </c>
      <c r="AD6" s="11" t="s">
        <v>50</v>
      </c>
    </row>
    <row r="7" customFormat="false" ht="15" hidden="false" customHeight="false" outlineLevel="0" collapsed="false">
      <c r="A7" s="0" t="s">
        <v>24</v>
      </c>
      <c r="B7" s="0" t="s">
        <v>25</v>
      </c>
      <c r="C7" s="0" t="s">
        <v>21</v>
      </c>
      <c r="D7" s="0" t="s">
        <v>497</v>
      </c>
      <c r="E7" s="0" t="n">
        <v>7</v>
      </c>
      <c r="F7" s="0" t="n">
        <v>0</v>
      </c>
      <c r="G7" s="15" t="n">
        <v>0</v>
      </c>
      <c r="H7" s="0" t="n">
        <v>222</v>
      </c>
      <c r="I7" s="15" t="n">
        <v>0.1927</v>
      </c>
      <c r="J7" s="0" t="n">
        <v>25</v>
      </c>
      <c r="K7" s="15" t="n">
        <v>0.0506</v>
      </c>
      <c r="M7" s="11" t="s">
        <v>24</v>
      </c>
      <c r="AD7" s="11" t="s">
        <v>649</v>
      </c>
    </row>
    <row r="8" customFormat="false" ht="15" hidden="false" customHeight="false" outlineLevel="0" collapsed="false">
      <c r="A8" s="0" t="s">
        <v>26</v>
      </c>
      <c r="B8" s="0" t="s">
        <v>27</v>
      </c>
      <c r="C8" s="0" t="s">
        <v>29</v>
      </c>
      <c r="D8" s="0" t="s">
        <v>30</v>
      </c>
      <c r="E8" s="0" t="n">
        <v>16</v>
      </c>
      <c r="F8" s="0" t="n">
        <v>467</v>
      </c>
      <c r="G8" s="15" t="n">
        <v>0.4569</v>
      </c>
      <c r="H8" s="0" t="n">
        <v>0</v>
      </c>
      <c r="I8" s="15" t="n">
        <v>0</v>
      </c>
      <c r="J8" s="0" t="n">
        <v>153</v>
      </c>
      <c r="K8" s="15" t="n">
        <v>0.3415</v>
      </c>
      <c r="M8" s="11" t="s">
        <v>26</v>
      </c>
      <c r="AD8" s="11" t="s">
        <v>649</v>
      </c>
    </row>
    <row r="9" customFormat="false" ht="15" hidden="false" customHeight="false" outlineLevel="0" collapsed="false">
      <c r="A9" s="0" t="s">
        <v>29</v>
      </c>
      <c r="B9" s="0" t="s">
        <v>30</v>
      </c>
      <c r="C9" s="0" t="s">
        <v>32</v>
      </c>
      <c r="D9" s="0" t="s">
        <v>33</v>
      </c>
      <c r="E9" s="0" t="n">
        <v>14</v>
      </c>
      <c r="F9" s="0" t="n">
        <v>237</v>
      </c>
      <c r="G9" s="15" t="n">
        <v>0.2112</v>
      </c>
      <c r="H9" s="0" t="n">
        <v>0</v>
      </c>
      <c r="I9" s="15" t="n">
        <v>0</v>
      </c>
      <c r="J9" s="0" t="n">
        <v>166</v>
      </c>
      <c r="K9" s="15" t="n">
        <v>0.3714</v>
      </c>
      <c r="M9" s="11" t="s">
        <v>29</v>
      </c>
      <c r="N9" s="0" t="str">
        <f aca="false">VLOOKUP(A9,C$3:K$363,2,FALSE())</f>
        <v>WR</v>
      </c>
      <c r="O9" s="0" t="n">
        <f aca="false">VLOOKUP(A9,C$3:K$363,3,FALSE())</f>
        <v>16</v>
      </c>
      <c r="P9" s="0" t="n">
        <f aca="false">VLOOKUP(A9,C$3:K$363,4,FALSE())</f>
        <v>467</v>
      </c>
      <c r="Q9" s="0" t="n">
        <f aca="false">VLOOKUP(A9,C$3:K$363,6,FALSE())</f>
        <v>0</v>
      </c>
      <c r="R9" s="0" t="n">
        <f aca="false">VLOOKUP(A9,C$3:K$363,8,FALSE())</f>
        <v>153</v>
      </c>
      <c r="AD9" s="11" t="s">
        <v>650</v>
      </c>
    </row>
    <row r="10" customFormat="false" ht="15" hidden="false" customHeight="false" outlineLevel="0" collapsed="false">
      <c r="A10" s="0" t="s">
        <v>32</v>
      </c>
      <c r="B10" s="0" t="s">
        <v>33</v>
      </c>
      <c r="C10" s="0" t="s">
        <v>648</v>
      </c>
      <c r="D10" s="0" t="s">
        <v>40</v>
      </c>
      <c r="E10" s="0" t="n">
        <v>1</v>
      </c>
      <c r="F10" s="0" t="n">
        <v>0</v>
      </c>
      <c r="G10" s="15" t="n">
        <v>0</v>
      </c>
      <c r="H10" s="0" t="n">
        <v>0</v>
      </c>
      <c r="I10" s="15" t="n">
        <v>0</v>
      </c>
      <c r="J10" s="0" t="n">
        <v>9</v>
      </c>
      <c r="K10" s="15" t="n">
        <v>0.0201</v>
      </c>
      <c r="M10" s="11" t="s">
        <v>32</v>
      </c>
      <c r="N10" s="0" t="str">
        <f aca="false">VLOOKUP(A10,C$3:K$363,2,FALSE())</f>
        <v>RB</v>
      </c>
      <c r="O10" s="0" t="n">
        <f aca="false">VLOOKUP(A10,C$3:K$363,3,FALSE())</f>
        <v>14</v>
      </c>
      <c r="P10" s="0" t="n">
        <f aca="false">VLOOKUP(A10,C$3:K$363,4,FALSE())</f>
        <v>237</v>
      </c>
      <c r="Q10" s="0" t="n">
        <f aca="false">VLOOKUP(A10,C$3:K$363,6,FALSE())</f>
        <v>0</v>
      </c>
      <c r="R10" s="0" t="n">
        <f aca="false">VLOOKUP(A10,C$3:K$363,8,FALSE())</f>
        <v>166</v>
      </c>
      <c r="AD10" s="11" t="s">
        <v>650</v>
      </c>
    </row>
    <row r="11" customFormat="false" ht="15" hidden="false" customHeight="false" outlineLevel="0" collapsed="false">
      <c r="A11" s="0" t="s">
        <v>35</v>
      </c>
      <c r="B11" s="0" t="s">
        <v>30</v>
      </c>
      <c r="C11" s="0" t="s">
        <v>648</v>
      </c>
      <c r="D11" s="0" t="s">
        <v>40</v>
      </c>
      <c r="E11" s="0" t="n">
        <v>7</v>
      </c>
      <c r="F11" s="0" t="n">
        <v>0</v>
      </c>
      <c r="G11" s="15" t="n">
        <v>0</v>
      </c>
      <c r="H11" s="0" t="n">
        <v>6</v>
      </c>
      <c r="I11" s="15" t="n">
        <v>0.0057</v>
      </c>
      <c r="J11" s="0" t="n">
        <v>76</v>
      </c>
      <c r="K11" s="15" t="n">
        <v>0.1708</v>
      </c>
      <c r="M11" s="11" t="s">
        <v>35</v>
      </c>
      <c r="N11" s="0" t="str">
        <f aca="false">VLOOKUP(A11,C$3:K$363,2,FALSE())</f>
        <v>WR</v>
      </c>
      <c r="O11" s="0" t="n">
        <f aca="false">VLOOKUP(A11,C$3:K$363,3,FALSE())</f>
        <v>11</v>
      </c>
      <c r="P11" s="0" t="n">
        <f aca="false">VLOOKUP(A11,C$3:K$363,4,FALSE())</f>
        <v>637</v>
      </c>
      <c r="Q11" s="0" t="n">
        <f aca="false">VLOOKUP(A11,C$3:K$363,6,FALSE())</f>
        <v>0</v>
      </c>
      <c r="R11" s="0" t="n">
        <f aca="false">VLOOKUP(A11,C$3:K$363,8,FALSE())</f>
        <v>1</v>
      </c>
      <c r="AD11" s="11" t="s">
        <v>62</v>
      </c>
    </row>
    <row r="12" customFormat="false" ht="15" hidden="false" customHeight="false" outlineLevel="0" collapsed="false">
      <c r="A12" s="0" t="s">
        <v>37</v>
      </c>
      <c r="B12" s="0" t="s">
        <v>30</v>
      </c>
      <c r="C12" s="0" t="s">
        <v>35</v>
      </c>
      <c r="D12" s="0" t="s">
        <v>30</v>
      </c>
      <c r="E12" s="0" t="n">
        <v>11</v>
      </c>
      <c r="F12" s="0" t="n">
        <v>637</v>
      </c>
      <c r="G12" s="15" t="n">
        <v>0.5723</v>
      </c>
      <c r="H12" s="0" t="n">
        <v>0</v>
      </c>
      <c r="I12" s="15" t="n">
        <v>0</v>
      </c>
      <c r="J12" s="0" t="n">
        <v>1</v>
      </c>
      <c r="K12" s="15" t="n">
        <v>0.0021</v>
      </c>
      <c r="M12" s="11" t="s">
        <v>37</v>
      </c>
      <c r="N12" s="0" t="str">
        <f aca="false">VLOOKUP(A12,C$3:K$363,2,FALSE())</f>
        <v>WR</v>
      </c>
      <c r="O12" s="0" t="n">
        <f aca="false">VLOOKUP(A12,C$3:K$363,3,FALSE())</f>
        <v>16</v>
      </c>
      <c r="P12" s="0" t="n">
        <f aca="false">VLOOKUP(A12,C$3:K$363,4,FALSE())</f>
        <v>1048</v>
      </c>
      <c r="Q12" s="0" t="n">
        <f aca="false">VLOOKUP(A12,C$3:K$363,6,FALSE())</f>
        <v>0</v>
      </c>
      <c r="R12" s="0" t="n">
        <f aca="false">VLOOKUP(A12,C$3:K$363,8,FALSE())</f>
        <v>2</v>
      </c>
      <c r="AD12" s="11" t="s">
        <v>62</v>
      </c>
    </row>
    <row r="13" customFormat="false" ht="15" hidden="false" customHeight="false" outlineLevel="0" collapsed="false">
      <c r="A13" s="0" t="s">
        <v>39</v>
      </c>
      <c r="B13" s="0" t="s">
        <v>40</v>
      </c>
      <c r="C13" s="0" t="s">
        <v>37</v>
      </c>
      <c r="D13" s="0" t="s">
        <v>30</v>
      </c>
      <c r="E13" s="0" t="n">
        <v>16</v>
      </c>
      <c r="F13" s="0" t="n">
        <v>1048</v>
      </c>
      <c r="G13" s="15" t="n">
        <v>0.9416</v>
      </c>
      <c r="H13" s="0" t="n">
        <v>0</v>
      </c>
      <c r="I13" s="15" t="n">
        <v>0</v>
      </c>
      <c r="J13" s="0" t="n">
        <v>2</v>
      </c>
      <c r="K13" s="15" t="n">
        <v>0.0041</v>
      </c>
      <c r="M13" s="11" t="s">
        <v>39</v>
      </c>
      <c r="N13" s="0" t="str">
        <f aca="false">VLOOKUP(A13,C$3:K$363,2,FALSE())</f>
        <v>FS</v>
      </c>
      <c r="O13" s="0" t="n">
        <f aca="false">VLOOKUP(A13,C$3:K$363,3,FALSE())</f>
        <v>15</v>
      </c>
      <c r="P13" s="0" t="n">
        <f aca="false">VLOOKUP(A13,C$3:K$363,4,FALSE())</f>
        <v>0</v>
      </c>
      <c r="Q13" s="0" t="n">
        <f aca="false">VLOOKUP(A13,C$3:K$363,6,FALSE())</f>
        <v>814</v>
      </c>
      <c r="R13" s="0" t="n">
        <f aca="false">VLOOKUP(A13,C$3:K$363,8,FALSE())</f>
        <v>65</v>
      </c>
      <c r="AD13" s="11" t="s">
        <v>75</v>
      </c>
    </row>
    <row r="14" customFormat="false" ht="15" hidden="false" customHeight="false" outlineLevel="0" collapsed="false">
      <c r="A14" s="0" t="s">
        <v>42</v>
      </c>
      <c r="B14" s="0" t="s">
        <v>33</v>
      </c>
      <c r="C14" s="0" t="s">
        <v>39</v>
      </c>
      <c r="D14" s="0" t="s">
        <v>102</v>
      </c>
      <c r="E14" s="0" t="n">
        <v>15</v>
      </c>
      <c r="F14" s="0" t="n">
        <v>0</v>
      </c>
      <c r="G14" s="15" t="n">
        <v>0</v>
      </c>
      <c r="H14" s="0" t="n">
        <v>814</v>
      </c>
      <c r="I14" s="15" t="n">
        <v>0.8059</v>
      </c>
      <c r="J14" s="0" t="n">
        <v>65</v>
      </c>
      <c r="K14" s="15" t="n">
        <v>0.1454</v>
      </c>
      <c r="M14" s="11" t="s">
        <v>42</v>
      </c>
      <c r="N14" s="0" t="str">
        <f aca="false">VLOOKUP(A14,C$3:K$363,2,FALSE())</f>
        <v>RB</v>
      </c>
      <c r="O14" s="0" t="n">
        <f aca="false">VLOOKUP(A14,C$3:K$363,3,FALSE())</f>
        <v>1</v>
      </c>
      <c r="P14" s="0" t="n">
        <f aca="false">VLOOKUP(A14,C$3:K$363,4,FALSE())</f>
        <v>27</v>
      </c>
      <c r="Q14" s="0" t="n">
        <f aca="false">VLOOKUP(A14,C$3:K$363,6,FALSE())</f>
        <v>0</v>
      </c>
      <c r="R14" s="0" t="n">
        <f aca="false">VLOOKUP(A14,C$3:K$363,8,FALSE())</f>
        <v>0</v>
      </c>
      <c r="AD14" s="11" t="s">
        <v>75</v>
      </c>
    </row>
    <row r="15" customFormat="false" ht="15" hidden="false" customHeight="false" outlineLevel="0" collapsed="false">
      <c r="A15" s="0" t="s">
        <v>44</v>
      </c>
      <c r="B15" s="0" t="s">
        <v>25</v>
      </c>
      <c r="C15" s="0" t="s">
        <v>42</v>
      </c>
      <c r="D15" s="0" t="s">
        <v>33</v>
      </c>
      <c r="E15" s="0" t="n">
        <v>1</v>
      </c>
      <c r="F15" s="0" t="n">
        <v>27</v>
      </c>
      <c r="G15" s="15" t="n">
        <v>0.0254</v>
      </c>
      <c r="H15" s="0" t="n">
        <v>0</v>
      </c>
      <c r="I15" s="15" t="n">
        <v>0</v>
      </c>
      <c r="J15" s="0" t="n">
        <v>0</v>
      </c>
      <c r="K15" s="15" t="n">
        <v>0</v>
      </c>
      <c r="M15" s="11" t="s">
        <v>44</v>
      </c>
      <c r="N15" s="0" t="str">
        <f aca="false">VLOOKUP(A15,C$3:K$363,2,FALSE())</f>
        <v>LB</v>
      </c>
      <c r="O15" s="0" t="n">
        <f aca="false">VLOOKUP(A15,C$3:K$363,3,FALSE())</f>
        <v>16</v>
      </c>
      <c r="P15" s="0" t="n">
        <f aca="false">VLOOKUP(A15,C$3:K$363,4,FALSE())</f>
        <v>0</v>
      </c>
      <c r="Q15" s="0" t="n">
        <f aca="false">VLOOKUP(A15,C$3:K$363,6,FALSE())</f>
        <v>1025</v>
      </c>
      <c r="R15" s="0" t="n">
        <f aca="false">VLOOKUP(A15,C$3:K$363,8,FALSE())</f>
        <v>70</v>
      </c>
      <c r="AD15" s="11" t="s">
        <v>506</v>
      </c>
    </row>
    <row r="16" customFormat="false" ht="15" hidden="false" customHeight="false" outlineLevel="0" collapsed="false">
      <c r="A16" s="0" t="s">
        <v>46</v>
      </c>
      <c r="B16" s="0" t="s">
        <v>30</v>
      </c>
      <c r="C16" s="0" t="s">
        <v>44</v>
      </c>
      <c r="D16" s="0" t="s">
        <v>497</v>
      </c>
      <c r="E16" s="0" t="n">
        <v>16</v>
      </c>
      <c r="F16" s="0" t="n">
        <v>0</v>
      </c>
      <c r="G16" s="15" t="n">
        <v>0</v>
      </c>
      <c r="H16" s="0" t="n">
        <v>1025</v>
      </c>
      <c r="I16" s="15" t="n">
        <v>0.9903</v>
      </c>
      <c r="J16" s="0" t="n">
        <v>70</v>
      </c>
      <c r="K16" s="15" t="n">
        <v>0.1632</v>
      </c>
      <c r="M16" s="11" t="s">
        <v>46</v>
      </c>
      <c r="AD16" s="11" t="s">
        <v>506</v>
      </c>
    </row>
    <row r="17" customFormat="false" ht="15" hidden="false" customHeight="false" outlineLevel="0" collapsed="false">
      <c r="A17" s="0" t="s">
        <v>48</v>
      </c>
      <c r="B17" s="0" t="s">
        <v>25</v>
      </c>
      <c r="C17" s="0" t="s">
        <v>48</v>
      </c>
      <c r="D17" s="0" t="s">
        <v>497</v>
      </c>
      <c r="E17" s="0" t="n">
        <v>16</v>
      </c>
      <c r="F17" s="0" t="n">
        <v>0</v>
      </c>
      <c r="G17" s="15" t="n">
        <v>0</v>
      </c>
      <c r="H17" s="0" t="n">
        <v>581</v>
      </c>
      <c r="I17" s="15" t="n">
        <v>0.5518</v>
      </c>
      <c r="J17" s="0" t="n">
        <v>111</v>
      </c>
      <c r="K17" s="15" t="n">
        <v>0.2523</v>
      </c>
      <c r="M17" s="11" t="s">
        <v>48</v>
      </c>
      <c r="N17" s="0" t="str">
        <f aca="false">VLOOKUP(A17,C$3:K$363,2,FALSE())</f>
        <v>LB</v>
      </c>
      <c r="O17" s="0" t="n">
        <f aca="false">VLOOKUP(A17,C$3:K$363,3,FALSE())</f>
        <v>16</v>
      </c>
      <c r="P17" s="0" t="n">
        <f aca="false">VLOOKUP(A17,C$3:K$363,4,FALSE())</f>
        <v>0</v>
      </c>
      <c r="Q17" s="0" t="n">
        <f aca="false">VLOOKUP(A17,C$3:K$363,6,FALSE())</f>
        <v>581</v>
      </c>
      <c r="R17" s="0" t="n">
        <f aca="false">VLOOKUP(A17,C$3:K$363,8,FALSE())</f>
        <v>111</v>
      </c>
      <c r="AD17" s="11" t="s">
        <v>507</v>
      </c>
    </row>
    <row r="18" customFormat="false" ht="15" hidden="false" customHeight="false" outlineLevel="0" collapsed="false">
      <c r="A18" s="0" t="s">
        <v>50</v>
      </c>
      <c r="B18" s="0" t="s">
        <v>19</v>
      </c>
      <c r="C18" s="0" t="s">
        <v>50</v>
      </c>
      <c r="D18" s="0" t="s">
        <v>19</v>
      </c>
      <c r="E18" s="0" t="n">
        <v>4</v>
      </c>
      <c r="F18" s="0" t="n">
        <v>0</v>
      </c>
      <c r="G18" s="15" t="n">
        <v>0</v>
      </c>
      <c r="H18" s="0" t="n">
        <v>74</v>
      </c>
      <c r="I18" s="15" t="n">
        <v>0.0709</v>
      </c>
      <c r="J18" s="0" t="n">
        <v>10</v>
      </c>
      <c r="K18" s="15" t="n">
        <v>0.0223</v>
      </c>
      <c r="M18" s="11" t="s">
        <v>50</v>
      </c>
      <c r="N18" s="12" t="str">
        <f aca="false">VLOOKUP(A18,C$3:K$363,2,FALSE())</f>
        <v>DT</v>
      </c>
      <c r="O18" s="12" t="n">
        <f aca="false">4+7</f>
        <v>11</v>
      </c>
      <c r="P18" s="12" t="n">
        <f aca="false">VLOOKUP(A18,C$3:K$363,4,FALSE())</f>
        <v>0</v>
      </c>
      <c r="Q18" s="12" t="n">
        <f aca="false">74+53</f>
        <v>127</v>
      </c>
      <c r="R18" s="12" t="n">
        <v>64</v>
      </c>
      <c r="S18" s="13" t="s">
        <v>19</v>
      </c>
      <c r="T18" s="13" t="n">
        <v>7</v>
      </c>
      <c r="U18" s="13" t="n">
        <v>0</v>
      </c>
      <c r="V18" s="16" t="n">
        <v>0</v>
      </c>
      <c r="W18" s="13" t="n">
        <v>53</v>
      </c>
      <c r="X18" s="16" t="n">
        <v>0.0512</v>
      </c>
      <c r="Y18" s="13" t="n">
        <v>54</v>
      </c>
      <c r="Z18" s="16" t="n">
        <v>0.1213</v>
      </c>
      <c r="AD18" s="11" t="s">
        <v>507</v>
      </c>
    </row>
    <row r="19" customFormat="false" ht="15" hidden="false" customHeight="false" outlineLevel="0" collapsed="false">
      <c r="A19" s="0" t="s">
        <v>51</v>
      </c>
      <c r="B19" s="0" t="s">
        <v>40</v>
      </c>
      <c r="C19" s="0" t="s">
        <v>50</v>
      </c>
      <c r="D19" s="0" t="s">
        <v>19</v>
      </c>
      <c r="E19" s="0" t="n">
        <v>7</v>
      </c>
      <c r="F19" s="0" t="n">
        <v>0</v>
      </c>
      <c r="G19" s="15" t="n">
        <v>0</v>
      </c>
      <c r="H19" s="0" t="n">
        <v>53</v>
      </c>
      <c r="I19" s="15" t="n">
        <v>0.0512</v>
      </c>
      <c r="J19" s="0" t="n">
        <v>54</v>
      </c>
      <c r="K19" s="15" t="n">
        <v>0.1213</v>
      </c>
      <c r="M19" s="11" t="s">
        <v>51</v>
      </c>
      <c r="AD19" s="11" t="s">
        <v>507</v>
      </c>
    </row>
    <row r="20" customFormat="false" ht="15" hidden="false" customHeight="false" outlineLevel="0" collapsed="false">
      <c r="A20" s="0" t="s">
        <v>53</v>
      </c>
      <c r="B20" s="0" t="s">
        <v>33</v>
      </c>
      <c r="C20" s="0" t="s">
        <v>53</v>
      </c>
      <c r="D20" s="0" t="s">
        <v>33</v>
      </c>
      <c r="E20" s="0" t="n">
        <v>16</v>
      </c>
      <c r="F20" s="0" t="n">
        <v>9</v>
      </c>
      <c r="G20" s="15" t="n">
        <v>0.0085</v>
      </c>
      <c r="H20" s="0" t="n">
        <v>0</v>
      </c>
      <c r="I20" s="15" t="n">
        <v>0</v>
      </c>
      <c r="J20" s="0" t="n">
        <v>231</v>
      </c>
      <c r="K20" s="15" t="n">
        <v>0.5022</v>
      </c>
      <c r="M20" s="11" t="s">
        <v>53</v>
      </c>
      <c r="N20" s="0" t="str">
        <f aca="false">VLOOKUP(A20,C$3:K$363,2,FALSE())</f>
        <v>RB</v>
      </c>
      <c r="O20" s="0" t="n">
        <f aca="false">VLOOKUP(A20,C$3:K$363,3,FALSE())</f>
        <v>16</v>
      </c>
      <c r="P20" s="0" t="n">
        <f aca="false">VLOOKUP(A20,C$3:K$363,4,FALSE())</f>
        <v>9</v>
      </c>
      <c r="Q20" s="0" t="n">
        <f aca="false">VLOOKUP(A20,C$3:K$363,6,FALSE())</f>
        <v>0</v>
      </c>
      <c r="R20" s="0" t="n">
        <f aca="false">VLOOKUP(A20,C$3:K$363,8,FALSE())</f>
        <v>231</v>
      </c>
      <c r="AD20" s="11" t="s">
        <v>651</v>
      </c>
    </row>
    <row r="21" customFormat="false" ht="15" hidden="false" customHeight="false" outlineLevel="0" collapsed="false">
      <c r="A21" s="0" t="s">
        <v>55</v>
      </c>
      <c r="B21" s="0" t="s">
        <v>56</v>
      </c>
      <c r="C21" s="0" t="s">
        <v>649</v>
      </c>
      <c r="D21" s="0" t="s">
        <v>497</v>
      </c>
      <c r="E21" s="0" t="n">
        <v>12</v>
      </c>
      <c r="F21" s="0" t="n">
        <v>0</v>
      </c>
      <c r="G21" s="15" t="n">
        <v>0</v>
      </c>
      <c r="H21" s="0" t="n">
        <v>6</v>
      </c>
      <c r="I21" s="15" t="n">
        <v>0.0056</v>
      </c>
      <c r="J21" s="0" t="n">
        <v>302</v>
      </c>
      <c r="K21" s="15" t="n">
        <v>0.6201</v>
      </c>
      <c r="M21" s="11" t="s">
        <v>55</v>
      </c>
      <c r="AD21" s="11" t="s">
        <v>651</v>
      </c>
    </row>
    <row r="22" customFormat="false" ht="15" hidden="false" customHeight="false" outlineLevel="0" collapsed="false">
      <c r="A22" s="0" t="s">
        <v>58</v>
      </c>
      <c r="B22" s="0" t="s">
        <v>13</v>
      </c>
      <c r="C22" s="0" t="s">
        <v>649</v>
      </c>
      <c r="D22" s="0" t="s">
        <v>497</v>
      </c>
      <c r="E22" s="0" t="n">
        <v>2</v>
      </c>
      <c r="F22" s="0" t="n">
        <v>0</v>
      </c>
      <c r="G22" s="15" t="n">
        <v>0</v>
      </c>
      <c r="H22" s="0" t="n">
        <v>0</v>
      </c>
      <c r="I22" s="15" t="n">
        <v>0</v>
      </c>
      <c r="J22" s="0" t="n">
        <v>33</v>
      </c>
      <c r="K22" s="15" t="n">
        <v>0.0742</v>
      </c>
      <c r="M22" s="11" t="s">
        <v>58</v>
      </c>
      <c r="AD22" s="11" t="s">
        <v>108</v>
      </c>
    </row>
    <row r="23" customFormat="false" ht="15" hidden="false" customHeight="false" outlineLevel="0" collapsed="false">
      <c r="A23" s="0" t="s">
        <v>60</v>
      </c>
      <c r="B23" s="0" t="s">
        <v>30</v>
      </c>
      <c r="C23" s="0" t="s">
        <v>650</v>
      </c>
      <c r="D23" s="0" t="s">
        <v>208</v>
      </c>
      <c r="E23" s="0" t="n">
        <v>1</v>
      </c>
      <c r="F23" s="0" t="n">
        <v>0</v>
      </c>
      <c r="G23" s="15" t="n">
        <v>0</v>
      </c>
      <c r="H23" s="0" t="n">
        <v>0</v>
      </c>
      <c r="I23" s="15" t="n">
        <v>0</v>
      </c>
      <c r="J23" s="0" t="n">
        <v>8</v>
      </c>
      <c r="K23" s="15" t="n">
        <v>0.0182</v>
      </c>
      <c r="M23" s="11" t="s">
        <v>60</v>
      </c>
      <c r="AD23" s="11" t="s">
        <v>108</v>
      </c>
    </row>
    <row r="24" customFormat="false" ht="15" hidden="false" customHeight="false" outlineLevel="0" collapsed="false">
      <c r="A24" s="0" t="s">
        <v>62</v>
      </c>
      <c r="B24" s="0" t="s">
        <v>13</v>
      </c>
      <c r="C24" s="0" t="s">
        <v>650</v>
      </c>
      <c r="D24" s="0" t="s">
        <v>508</v>
      </c>
      <c r="E24" s="0" t="n">
        <v>10</v>
      </c>
      <c r="F24" s="0" t="n">
        <v>0</v>
      </c>
      <c r="G24" s="15" t="n">
        <v>0</v>
      </c>
      <c r="H24" s="0" t="n">
        <v>190</v>
      </c>
      <c r="I24" s="15" t="n">
        <v>0.1742</v>
      </c>
      <c r="J24" s="0" t="n">
        <v>35</v>
      </c>
      <c r="K24" s="15" t="n">
        <v>0.0761</v>
      </c>
      <c r="M24" s="11" t="s">
        <v>62</v>
      </c>
      <c r="N24" s="12" t="str">
        <f aca="false">VLOOKUP(A24,C$3:K$363,2,FALSE())</f>
        <v>TE</v>
      </c>
      <c r="O24" s="12" t="n">
        <v>9</v>
      </c>
      <c r="P24" s="12" t="n">
        <f aca="false">VLOOKUP(A24,C$3:K$363,4,FALSE())</f>
        <v>138</v>
      </c>
      <c r="Q24" s="12" t="n">
        <f aca="false">VLOOKUP(A24,C$3:K$363,6,FALSE())</f>
        <v>0</v>
      </c>
      <c r="R24" s="12" t="n">
        <f aca="false">VLOOKUP(A24,C$3:K$363,8,FALSE())</f>
        <v>6</v>
      </c>
      <c r="S24" s="13" t="s">
        <v>13</v>
      </c>
      <c r="T24" s="13" t="n">
        <v>2</v>
      </c>
      <c r="U24" s="13" t="n">
        <v>52</v>
      </c>
      <c r="V24" s="16" t="n">
        <v>0.0459</v>
      </c>
      <c r="W24" s="13" t="n">
        <v>0</v>
      </c>
      <c r="X24" s="16" t="n">
        <v>0</v>
      </c>
      <c r="Y24" s="13" t="n">
        <v>0</v>
      </c>
      <c r="Z24" s="16" t="n">
        <v>0</v>
      </c>
      <c r="AD24" s="11" t="s">
        <v>652</v>
      </c>
    </row>
    <row r="25" customFormat="false" ht="15" hidden="false" customHeight="false" outlineLevel="0" collapsed="false">
      <c r="A25" s="0" t="s">
        <v>64</v>
      </c>
      <c r="B25" s="0" t="s">
        <v>65</v>
      </c>
      <c r="C25" s="0" t="s">
        <v>62</v>
      </c>
      <c r="D25" s="0" t="s">
        <v>13</v>
      </c>
      <c r="E25" s="0" t="n">
        <v>7</v>
      </c>
      <c r="F25" s="0" t="n">
        <v>138</v>
      </c>
      <c r="G25" s="15" t="n">
        <v>0.1326</v>
      </c>
      <c r="H25" s="0" t="n">
        <v>0</v>
      </c>
      <c r="I25" s="15" t="n">
        <v>0</v>
      </c>
      <c r="J25" s="0" t="n">
        <v>6</v>
      </c>
      <c r="K25" s="15" t="n">
        <v>0.0135</v>
      </c>
      <c r="M25" s="11" t="s">
        <v>64</v>
      </c>
      <c r="N25" s="0" t="str">
        <f aca="false">VLOOKUP(A25,C$3:K$363,2,FALSE())</f>
        <v>LB</v>
      </c>
      <c r="O25" s="0" t="n">
        <f aca="false">VLOOKUP(A25,C$3:K$363,3,FALSE())</f>
        <v>16</v>
      </c>
      <c r="P25" s="0" t="n">
        <f aca="false">138+52</f>
        <v>190</v>
      </c>
      <c r="Q25" s="0" t="n">
        <f aca="false">VLOOKUP(A25,C$3:K$363,6,FALSE())</f>
        <v>909</v>
      </c>
      <c r="R25" s="0" t="n">
        <f aca="false">VLOOKUP(A25,C$3:K$363,8,FALSE())</f>
        <v>74</v>
      </c>
      <c r="AD25" s="11" t="s">
        <v>652</v>
      </c>
    </row>
    <row r="26" customFormat="false" ht="15" hidden="false" customHeight="false" outlineLevel="0" collapsed="false">
      <c r="A26" s="0" t="s">
        <v>67</v>
      </c>
      <c r="B26" s="0" t="s">
        <v>40</v>
      </c>
      <c r="C26" s="0" t="s">
        <v>62</v>
      </c>
      <c r="D26" s="0" t="s">
        <v>13</v>
      </c>
      <c r="E26" s="0" t="n">
        <v>2</v>
      </c>
      <c r="F26" s="0" t="n">
        <v>52</v>
      </c>
      <c r="G26" s="15" t="n">
        <v>0.0459</v>
      </c>
      <c r="H26" s="0" t="n">
        <v>0</v>
      </c>
      <c r="I26" s="15" t="n">
        <v>0</v>
      </c>
      <c r="J26" s="0" t="n">
        <v>0</v>
      </c>
      <c r="K26" s="15" t="n">
        <v>0</v>
      </c>
      <c r="M26" s="11" t="s">
        <v>67</v>
      </c>
      <c r="N26" s="0" t="str">
        <f aca="false">VLOOKUP(A26,C$3:K$363,2,FALSE())</f>
        <v>CB</v>
      </c>
      <c r="O26" s="0" t="n">
        <f aca="false">VLOOKUP(A26,C$3:K$363,3,FALSE())</f>
        <v>14</v>
      </c>
      <c r="P26" s="0" t="n">
        <f aca="false">VLOOKUP(A26,C$3:K$363,4,FALSE())</f>
        <v>0</v>
      </c>
      <c r="Q26" s="0" t="n">
        <f aca="false">VLOOKUP(A26,C$3:K$363,6,FALSE())</f>
        <v>763</v>
      </c>
      <c r="R26" s="0" t="n">
        <f aca="false">VLOOKUP(A26,C$3:K$363,8,FALSE())</f>
        <v>105</v>
      </c>
      <c r="AD26" s="11" t="s">
        <v>514</v>
      </c>
    </row>
    <row r="27" customFormat="false" ht="15" hidden="false" customHeight="false" outlineLevel="0" collapsed="false">
      <c r="A27" s="0" t="s">
        <v>69</v>
      </c>
      <c r="B27" s="0" t="s">
        <v>40</v>
      </c>
      <c r="C27" s="0" t="s">
        <v>64</v>
      </c>
      <c r="D27" s="0" t="s">
        <v>497</v>
      </c>
      <c r="E27" s="0" t="n">
        <v>16</v>
      </c>
      <c r="F27" s="0" t="n">
        <v>0</v>
      </c>
      <c r="G27" s="15" t="n">
        <v>0</v>
      </c>
      <c r="H27" s="0" t="n">
        <v>909</v>
      </c>
      <c r="I27" s="15" t="n">
        <v>0.8332</v>
      </c>
      <c r="J27" s="0" t="n">
        <v>74</v>
      </c>
      <c r="K27" s="15" t="n">
        <v>0.1609</v>
      </c>
      <c r="M27" s="11" t="s">
        <v>69</v>
      </c>
      <c r="N27" s="0" t="str">
        <f aca="false">VLOOKUP(A27,C$3:K$363,2,FALSE())</f>
        <v>CB</v>
      </c>
      <c r="O27" s="0" t="n">
        <f aca="false">VLOOKUP(A27,C$3:K$363,3,FALSE())</f>
        <v>4</v>
      </c>
      <c r="P27" s="0" t="n">
        <f aca="false">VLOOKUP(A27,C$3:K$363,4,FALSE())</f>
        <v>0</v>
      </c>
      <c r="Q27" s="0" t="n">
        <f aca="false">VLOOKUP(A27,C$3:K$363,6,FALSE())</f>
        <v>198</v>
      </c>
      <c r="R27" s="0" t="n">
        <f aca="false">VLOOKUP(A27,C$3:K$363,8,FALSE())</f>
        <v>8</v>
      </c>
      <c r="AD27" s="11" t="s">
        <v>514</v>
      </c>
    </row>
    <row r="28" customFormat="false" ht="15" hidden="false" customHeight="false" outlineLevel="0" collapsed="false">
      <c r="A28" s="0" t="s">
        <v>71</v>
      </c>
      <c r="B28" s="0" t="s">
        <v>40</v>
      </c>
      <c r="C28" s="0" t="s">
        <v>67</v>
      </c>
      <c r="D28" s="0" t="s">
        <v>40</v>
      </c>
      <c r="E28" s="0" t="n">
        <v>14</v>
      </c>
      <c r="F28" s="0" t="n">
        <v>0</v>
      </c>
      <c r="G28" s="15" t="n">
        <v>0</v>
      </c>
      <c r="H28" s="0" t="n">
        <v>763</v>
      </c>
      <c r="I28" s="15" t="n">
        <v>0.6949</v>
      </c>
      <c r="J28" s="0" t="n">
        <v>105</v>
      </c>
      <c r="K28" s="15" t="n">
        <v>0.2365</v>
      </c>
      <c r="M28" s="11" t="s">
        <v>71</v>
      </c>
      <c r="AD28" s="11" t="s">
        <v>653</v>
      </c>
    </row>
    <row r="29" customFormat="false" ht="15" hidden="false" customHeight="false" outlineLevel="0" collapsed="false">
      <c r="A29" s="0" t="s">
        <v>73</v>
      </c>
      <c r="B29" s="0" t="s">
        <v>30</v>
      </c>
      <c r="C29" s="0" t="s">
        <v>69</v>
      </c>
      <c r="D29" s="0" t="s">
        <v>40</v>
      </c>
      <c r="E29" s="0" t="n">
        <v>4</v>
      </c>
      <c r="F29" s="0" t="n">
        <v>0</v>
      </c>
      <c r="G29" s="15" t="n">
        <v>0</v>
      </c>
      <c r="H29" s="0" t="n">
        <v>198</v>
      </c>
      <c r="I29" s="15" t="n">
        <v>0.185</v>
      </c>
      <c r="J29" s="0" t="n">
        <v>8</v>
      </c>
      <c r="K29" s="15" t="n">
        <v>0.0167</v>
      </c>
      <c r="M29" s="11" t="s">
        <v>73</v>
      </c>
      <c r="N29" s="0" t="str">
        <f aca="false">VLOOKUP(A29,C$3:K$363,2,FALSE())</f>
        <v>WR</v>
      </c>
      <c r="O29" s="0" t="n">
        <f aca="false">VLOOKUP(A29,C$3:K$363,3,FALSE())</f>
        <v>13</v>
      </c>
      <c r="P29" s="0" t="n">
        <f aca="false">VLOOKUP(A29,C$3:K$363,4,FALSE())</f>
        <v>241</v>
      </c>
      <c r="Q29" s="0" t="n">
        <f aca="false">VLOOKUP(A29,C$3:K$363,6,FALSE())</f>
        <v>0</v>
      </c>
      <c r="R29" s="0" t="n">
        <f aca="false">VLOOKUP(A29,C$3:K$363,8,FALSE())</f>
        <v>195</v>
      </c>
      <c r="AD29" s="11" t="s">
        <v>653</v>
      </c>
    </row>
    <row r="30" customFormat="false" ht="15" hidden="false" customHeight="false" outlineLevel="0" collapsed="false">
      <c r="A30" s="0" t="s">
        <v>75</v>
      </c>
      <c r="B30" s="0" t="s">
        <v>56</v>
      </c>
      <c r="C30" s="0" t="s">
        <v>73</v>
      </c>
      <c r="D30" s="0" t="s">
        <v>30</v>
      </c>
      <c r="E30" s="0" t="n">
        <v>13</v>
      </c>
      <c r="F30" s="0" t="n">
        <v>241</v>
      </c>
      <c r="G30" s="15" t="n">
        <v>0.2242</v>
      </c>
      <c r="H30" s="0" t="n">
        <v>0</v>
      </c>
      <c r="I30" s="15" t="n">
        <v>0</v>
      </c>
      <c r="J30" s="0" t="n">
        <v>195</v>
      </c>
      <c r="K30" s="15" t="n">
        <v>0.4158</v>
      </c>
      <c r="M30" s="11" t="s">
        <v>75</v>
      </c>
      <c r="N30" s="12" t="str">
        <f aca="false">VLOOKUP(A30,C$3:K$363,2,FALSE())</f>
        <v>G</v>
      </c>
      <c r="O30" s="12" t="n">
        <v>8</v>
      </c>
      <c r="P30" s="12" t="n">
        <f aca="false">40+97</f>
        <v>137</v>
      </c>
      <c r="Q30" s="12" t="n">
        <f aca="false">VLOOKUP(A30,C$3:K$363,6,FALSE())</f>
        <v>0</v>
      </c>
      <c r="R30" s="12" t="n">
        <v>16</v>
      </c>
      <c r="S30" s="13" t="s">
        <v>504</v>
      </c>
      <c r="T30" s="13" t="n">
        <v>5</v>
      </c>
      <c r="U30" s="13" t="n">
        <v>97</v>
      </c>
      <c r="V30" s="16" t="n">
        <v>0.1023</v>
      </c>
      <c r="W30" s="13" t="n">
        <v>0</v>
      </c>
      <c r="X30" s="16" t="n">
        <v>0</v>
      </c>
      <c r="Y30" s="13" t="n">
        <v>15</v>
      </c>
      <c r="Z30" s="16" t="n">
        <v>0.0323</v>
      </c>
      <c r="AD30" s="11" t="s">
        <v>515</v>
      </c>
    </row>
    <row r="31" customFormat="false" ht="15" hidden="false" customHeight="false" outlineLevel="0" collapsed="false">
      <c r="A31" s="0" t="s">
        <v>77</v>
      </c>
      <c r="B31" s="0" t="s">
        <v>33</v>
      </c>
      <c r="C31" s="0" t="s">
        <v>75</v>
      </c>
      <c r="D31" s="0" t="s">
        <v>504</v>
      </c>
      <c r="E31" s="0" t="n">
        <v>3</v>
      </c>
      <c r="F31" s="0" t="n">
        <v>40</v>
      </c>
      <c r="G31" s="15" t="n">
        <v>0.0372</v>
      </c>
      <c r="H31" s="0" t="n">
        <v>0</v>
      </c>
      <c r="I31" s="15" t="n">
        <v>0</v>
      </c>
      <c r="J31" s="0" t="n">
        <v>1</v>
      </c>
      <c r="K31" s="15" t="n">
        <v>0.0021</v>
      </c>
      <c r="M31" s="11" t="s">
        <v>77</v>
      </c>
      <c r="AD31" s="11" t="s">
        <v>515</v>
      </c>
    </row>
    <row r="32" customFormat="false" ht="15" hidden="false" customHeight="false" outlineLevel="0" collapsed="false">
      <c r="A32" s="0" t="s">
        <v>78</v>
      </c>
      <c r="B32" s="0" t="s">
        <v>16</v>
      </c>
      <c r="C32" s="0" t="s">
        <v>75</v>
      </c>
      <c r="D32" s="0" t="s">
        <v>504</v>
      </c>
      <c r="E32" s="0" t="n">
        <v>5</v>
      </c>
      <c r="F32" s="0" t="n">
        <v>97</v>
      </c>
      <c r="G32" s="15" t="n">
        <v>0.1023</v>
      </c>
      <c r="H32" s="0" t="n">
        <v>0</v>
      </c>
      <c r="I32" s="15" t="n">
        <v>0</v>
      </c>
      <c r="J32" s="0" t="n">
        <v>15</v>
      </c>
      <c r="K32" s="15" t="n">
        <v>0.0323</v>
      </c>
      <c r="M32" s="11" t="s">
        <v>78</v>
      </c>
      <c r="N32" s="0" t="str">
        <f aca="false">VLOOKUP(A32,C$3:K$363,2,FALSE())</f>
        <v>QB</v>
      </c>
      <c r="O32" s="0" t="n">
        <f aca="false">VLOOKUP(A32,C$3:K$363,3,FALSE())</f>
        <v>16</v>
      </c>
      <c r="P32" s="0" t="n">
        <f aca="false">VLOOKUP(A32,C$3:K$363,4,FALSE())</f>
        <v>1112</v>
      </c>
      <c r="Q32" s="0" t="n">
        <f aca="false">VLOOKUP(A32,C$3:K$363,6,FALSE())</f>
        <v>0</v>
      </c>
      <c r="R32" s="0" t="n">
        <f aca="false">VLOOKUP(A32,C$3:K$363,8,FALSE())</f>
        <v>0</v>
      </c>
      <c r="AD32" s="11" t="s">
        <v>517</v>
      </c>
    </row>
    <row r="33" customFormat="false" ht="15" hidden="false" customHeight="false" outlineLevel="0" collapsed="false">
      <c r="A33" s="0" t="s">
        <v>80</v>
      </c>
      <c r="B33" s="0" t="s">
        <v>25</v>
      </c>
      <c r="C33" s="0" t="s">
        <v>78</v>
      </c>
      <c r="D33" s="0" t="s">
        <v>16</v>
      </c>
      <c r="E33" s="0" t="n">
        <v>16</v>
      </c>
      <c r="F33" s="0" t="n">
        <v>1112</v>
      </c>
      <c r="G33" s="15" t="n">
        <v>0.9991</v>
      </c>
      <c r="H33" s="0" t="n">
        <v>0</v>
      </c>
      <c r="I33" s="15" t="n">
        <v>0</v>
      </c>
      <c r="J33" s="0" t="n">
        <v>0</v>
      </c>
      <c r="K33" s="15" t="n">
        <v>0</v>
      </c>
      <c r="M33" s="11" t="s">
        <v>80</v>
      </c>
      <c r="AD33" s="11" t="s">
        <v>517</v>
      </c>
    </row>
    <row r="34" customFormat="false" ht="15" hidden="false" customHeight="false" outlineLevel="0" collapsed="false">
      <c r="A34" s="0" t="s">
        <v>82</v>
      </c>
      <c r="B34" s="0" t="s">
        <v>40</v>
      </c>
      <c r="C34" s="0" t="s">
        <v>82</v>
      </c>
      <c r="D34" s="0" t="s">
        <v>40</v>
      </c>
      <c r="E34" s="0" t="n">
        <v>16</v>
      </c>
      <c r="F34" s="0" t="n">
        <v>0</v>
      </c>
      <c r="G34" s="15" t="n">
        <v>0</v>
      </c>
      <c r="H34" s="0" t="n">
        <v>688</v>
      </c>
      <c r="I34" s="15" t="n">
        <v>0.5993</v>
      </c>
      <c r="J34" s="0" t="n">
        <v>41</v>
      </c>
      <c r="K34" s="15" t="n">
        <v>0.0874</v>
      </c>
      <c r="M34" s="11" t="s">
        <v>82</v>
      </c>
      <c r="N34" s="0" t="str">
        <f aca="false">VLOOKUP(A34,C$3:K$363,2,FALSE())</f>
        <v>CB</v>
      </c>
      <c r="O34" s="0" t="n">
        <f aca="false">VLOOKUP(A34,C$3:K$363,3,FALSE())</f>
        <v>16</v>
      </c>
      <c r="P34" s="0" t="n">
        <f aca="false">VLOOKUP(A34,C$3:K$363,4,FALSE())</f>
        <v>0</v>
      </c>
      <c r="Q34" s="0" t="n">
        <f aca="false">VLOOKUP(A34,C$3:K$363,6,FALSE())</f>
        <v>688</v>
      </c>
      <c r="R34" s="0" t="n">
        <f aca="false">VLOOKUP(A34,C$3:K$363,8,FALSE())</f>
        <v>41</v>
      </c>
      <c r="AD34" s="11" t="s">
        <v>517</v>
      </c>
    </row>
    <row r="35" customFormat="false" ht="15" hidden="false" customHeight="false" outlineLevel="0" collapsed="false">
      <c r="A35" s="0" t="s">
        <v>84</v>
      </c>
      <c r="B35" s="0" t="s">
        <v>30</v>
      </c>
      <c r="C35" s="0" t="s">
        <v>84</v>
      </c>
      <c r="D35" s="0" t="s">
        <v>30</v>
      </c>
      <c r="E35" s="0" t="n">
        <v>16</v>
      </c>
      <c r="F35" s="0" t="n">
        <v>883</v>
      </c>
      <c r="G35" s="15" t="n">
        <v>0.7652</v>
      </c>
      <c r="H35" s="0" t="n">
        <v>0</v>
      </c>
      <c r="I35" s="15" t="n">
        <v>0</v>
      </c>
      <c r="J35" s="0" t="n">
        <v>4</v>
      </c>
      <c r="K35" s="15" t="n">
        <v>0.0084</v>
      </c>
      <c r="M35" s="11" t="s">
        <v>84</v>
      </c>
      <c r="N35" s="0" t="str">
        <f aca="false">VLOOKUP(A35,C$3:K$363,2,FALSE())</f>
        <v>WR</v>
      </c>
      <c r="O35" s="0" t="n">
        <f aca="false">VLOOKUP(A35,C$3:K$363,3,FALSE())</f>
        <v>16</v>
      </c>
      <c r="P35" s="0" t="n">
        <f aca="false">VLOOKUP(A35,C$3:K$363,4,FALSE())</f>
        <v>883</v>
      </c>
      <c r="Q35" s="0" t="n">
        <f aca="false">VLOOKUP(A35,C$3:K$363,6,FALSE())</f>
        <v>0</v>
      </c>
      <c r="R35" s="0" t="n">
        <f aca="false">VLOOKUP(A35,C$3:K$363,8,FALSE())</f>
        <v>4</v>
      </c>
      <c r="AD35" s="11" t="s">
        <v>517</v>
      </c>
    </row>
    <row r="36" customFormat="false" ht="15" hidden="false" customHeight="false" outlineLevel="0" collapsed="false">
      <c r="A36" s="0" t="s">
        <v>86</v>
      </c>
      <c r="B36" s="0" t="s">
        <v>30</v>
      </c>
      <c r="C36" s="0" t="s">
        <v>86</v>
      </c>
      <c r="D36" s="0" t="s">
        <v>30</v>
      </c>
      <c r="E36" s="0" t="n">
        <v>16</v>
      </c>
      <c r="F36" s="0" t="n">
        <v>366</v>
      </c>
      <c r="G36" s="15" t="n">
        <v>0.3172</v>
      </c>
      <c r="H36" s="0" t="n">
        <v>0</v>
      </c>
      <c r="I36" s="15" t="n">
        <v>0</v>
      </c>
      <c r="J36" s="0" t="n">
        <v>115</v>
      </c>
      <c r="K36" s="15" t="n">
        <v>0.2411</v>
      </c>
      <c r="M36" s="11" t="s">
        <v>86</v>
      </c>
      <c r="N36" s="0" t="str">
        <f aca="false">VLOOKUP(A36,C$3:K$363,2,FALSE())</f>
        <v>WR</v>
      </c>
      <c r="O36" s="0" t="n">
        <f aca="false">VLOOKUP(A36,C$3:K$363,3,FALSE())</f>
        <v>16</v>
      </c>
      <c r="P36" s="0" t="n">
        <f aca="false">VLOOKUP(A36,C$3:K$363,4,FALSE())</f>
        <v>366</v>
      </c>
      <c r="Q36" s="0" t="n">
        <f aca="false">VLOOKUP(A36,C$3:K$363,6,FALSE())</f>
        <v>0</v>
      </c>
      <c r="R36" s="0" t="n">
        <f aca="false">VLOOKUP(A36,C$3:K$363,8,FALSE())</f>
        <v>115</v>
      </c>
      <c r="AD36" s="11" t="s">
        <v>654</v>
      </c>
    </row>
    <row r="37" customFormat="false" ht="15" hidden="false" customHeight="false" outlineLevel="0" collapsed="false">
      <c r="A37" s="0" t="s">
        <v>88</v>
      </c>
      <c r="B37" s="0" t="s">
        <v>40</v>
      </c>
      <c r="C37" s="0" t="s">
        <v>88</v>
      </c>
      <c r="D37" s="0" t="s">
        <v>40</v>
      </c>
      <c r="F37" s="0" t="n">
        <v>0</v>
      </c>
      <c r="G37" s="15" t="n">
        <v>0</v>
      </c>
      <c r="H37" s="0" t="n">
        <v>13</v>
      </c>
      <c r="I37" s="15" t="n">
        <v>0.0124</v>
      </c>
      <c r="J37" s="0" t="n">
        <v>69</v>
      </c>
      <c r="K37" s="15" t="n">
        <v>0.1447</v>
      </c>
      <c r="M37" s="11" t="s">
        <v>88</v>
      </c>
      <c r="N37" s="0" t="str">
        <f aca="false">VLOOKUP(A37,C$3:K$363,2,FALSE())</f>
        <v>CB</v>
      </c>
      <c r="O37" s="0" t="n">
        <f aca="false">VLOOKUP(A37,C$3:K$363,3,FALSE())</f>
        <v>0</v>
      </c>
      <c r="P37" s="0" t="n">
        <f aca="false">VLOOKUP(A37,C$3:K$363,4,FALSE())</f>
        <v>0</v>
      </c>
      <c r="Q37" s="0" t="n">
        <f aca="false">VLOOKUP(A37,C$3:K$363,6,FALSE())</f>
        <v>13</v>
      </c>
      <c r="R37" s="0" t="n">
        <f aca="false">VLOOKUP(A37,C$3:K$363,8,FALSE())</f>
        <v>69</v>
      </c>
      <c r="AD37" s="11" t="s">
        <v>654</v>
      </c>
    </row>
    <row r="38" customFormat="false" ht="15" hidden="false" customHeight="false" outlineLevel="0" collapsed="false">
      <c r="A38" s="0" t="s">
        <v>90</v>
      </c>
      <c r="B38" s="0" t="s">
        <v>91</v>
      </c>
      <c r="C38" s="0" t="s">
        <v>90</v>
      </c>
      <c r="D38" s="0" t="s">
        <v>504</v>
      </c>
      <c r="E38" s="0" t="n">
        <v>14</v>
      </c>
      <c r="F38" s="0" t="n">
        <v>909</v>
      </c>
      <c r="G38" s="15" t="n">
        <v>0.8167</v>
      </c>
      <c r="H38" s="0" t="n">
        <v>0</v>
      </c>
      <c r="I38" s="15" t="n">
        <v>0</v>
      </c>
      <c r="J38" s="0" t="n">
        <v>8</v>
      </c>
      <c r="K38" s="15" t="n">
        <v>0.0164</v>
      </c>
      <c r="M38" s="11" t="s">
        <v>90</v>
      </c>
      <c r="N38" s="0" t="str">
        <f aca="false">VLOOKUP(A38,C$3:K$363,2,FALSE())</f>
        <v>G</v>
      </c>
      <c r="O38" s="0" t="n">
        <f aca="false">VLOOKUP(A38,C$3:K$363,3,FALSE())</f>
        <v>14</v>
      </c>
      <c r="P38" s="0" t="n">
        <f aca="false">VLOOKUP(A38,C$3:K$363,4,FALSE())</f>
        <v>909</v>
      </c>
      <c r="Q38" s="0" t="n">
        <f aca="false">VLOOKUP(A38,C$3:K$363,6,FALSE())</f>
        <v>0</v>
      </c>
      <c r="R38" s="0" t="n">
        <f aca="false">VLOOKUP(A38,C$3:K$363,8,FALSE())</f>
        <v>8</v>
      </c>
      <c r="AD38" s="11" t="s">
        <v>655</v>
      </c>
    </row>
    <row r="39" customFormat="false" ht="15" hidden="false" customHeight="false" outlineLevel="0" collapsed="false">
      <c r="A39" s="0" t="s">
        <v>92</v>
      </c>
      <c r="B39" s="0" t="s">
        <v>91</v>
      </c>
      <c r="C39" s="0" t="s">
        <v>506</v>
      </c>
      <c r="D39" s="0" t="s">
        <v>497</v>
      </c>
      <c r="E39" s="0" t="n">
        <v>11</v>
      </c>
      <c r="F39" s="0" t="n">
        <v>0</v>
      </c>
      <c r="G39" s="15" t="n">
        <v>0</v>
      </c>
      <c r="H39" s="0" t="n">
        <v>599</v>
      </c>
      <c r="I39" s="15" t="n">
        <v>0.5218</v>
      </c>
      <c r="J39" s="0" t="n">
        <v>31</v>
      </c>
      <c r="K39" s="15" t="n">
        <v>0.0661</v>
      </c>
      <c r="M39" s="11" t="s">
        <v>92</v>
      </c>
      <c r="AD39" s="11" t="s">
        <v>655</v>
      </c>
    </row>
    <row r="40" customFormat="false" ht="15" hidden="false" customHeight="false" outlineLevel="0" collapsed="false">
      <c r="A40" s="0" t="s">
        <v>93</v>
      </c>
      <c r="B40" s="0" t="s">
        <v>27</v>
      </c>
      <c r="C40" s="0" t="s">
        <v>506</v>
      </c>
      <c r="D40" s="0" t="s">
        <v>30</v>
      </c>
      <c r="E40" s="0" t="n">
        <v>15</v>
      </c>
      <c r="F40" s="0" t="n">
        <v>899</v>
      </c>
      <c r="G40" s="15" t="n">
        <v>0.8636</v>
      </c>
      <c r="H40" s="0" t="n">
        <v>0</v>
      </c>
      <c r="I40" s="15" t="n">
        <v>0</v>
      </c>
      <c r="J40" s="0" t="n">
        <v>2</v>
      </c>
      <c r="K40" s="15" t="n">
        <v>0.0045</v>
      </c>
      <c r="M40" s="11" t="s">
        <v>93</v>
      </c>
      <c r="AD40" s="11" t="s">
        <v>587</v>
      </c>
    </row>
    <row r="41" customFormat="false" ht="15" hidden="false" customHeight="false" outlineLevel="0" collapsed="false">
      <c r="A41" s="0" t="s">
        <v>95</v>
      </c>
      <c r="B41" s="0" t="s">
        <v>30</v>
      </c>
      <c r="C41" s="0" t="s">
        <v>507</v>
      </c>
      <c r="D41" s="0" t="s">
        <v>40</v>
      </c>
      <c r="E41" s="0" t="n">
        <v>13</v>
      </c>
      <c r="F41" s="0" t="n">
        <v>0</v>
      </c>
      <c r="G41" s="15" t="n">
        <v>0</v>
      </c>
      <c r="H41" s="0" t="n">
        <v>240</v>
      </c>
      <c r="I41" s="15" t="n">
        <v>0.2233</v>
      </c>
      <c r="J41" s="0" t="n">
        <v>149</v>
      </c>
      <c r="K41" s="15" t="n">
        <v>0.3117</v>
      </c>
      <c r="M41" s="11" t="s">
        <v>95</v>
      </c>
      <c r="AD41" s="11" t="s">
        <v>587</v>
      </c>
    </row>
    <row r="42" customFormat="false" ht="15" hidden="false" customHeight="false" outlineLevel="0" collapsed="false">
      <c r="A42" s="0" t="s">
        <v>97</v>
      </c>
      <c r="B42" s="0" t="s">
        <v>16</v>
      </c>
      <c r="C42" s="0" t="s">
        <v>507</v>
      </c>
      <c r="D42" s="0" t="s">
        <v>508</v>
      </c>
      <c r="E42" s="0" t="n">
        <v>16</v>
      </c>
      <c r="F42" s="0" t="n">
        <v>0</v>
      </c>
      <c r="G42" s="15" t="n">
        <v>0</v>
      </c>
      <c r="H42" s="0" t="n">
        <v>636</v>
      </c>
      <c r="I42" s="15" t="n">
        <v>0.6074</v>
      </c>
      <c r="J42" s="0" t="n">
        <v>68</v>
      </c>
      <c r="K42" s="15" t="n">
        <v>0.1475</v>
      </c>
      <c r="M42" s="11" t="s">
        <v>97</v>
      </c>
      <c r="AD42" s="11" t="s">
        <v>656</v>
      </c>
    </row>
    <row r="43" customFormat="false" ht="15" hidden="false" customHeight="false" outlineLevel="0" collapsed="false">
      <c r="A43" s="0" t="s">
        <v>99</v>
      </c>
      <c r="B43" s="0" t="s">
        <v>13</v>
      </c>
      <c r="C43" s="0" t="s">
        <v>507</v>
      </c>
      <c r="D43" s="0" t="s">
        <v>13</v>
      </c>
      <c r="E43" s="0" t="n">
        <v>16</v>
      </c>
      <c r="F43" s="0" t="n">
        <v>146</v>
      </c>
      <c r="G43" s="15" t="n">
        <v>0.1379</v>
      </c>
      <c r="H43" s="0" t="n">
        <v>0</v>
      </c>
      <c r="I43" s="15" t="n">
        <v>0</v>
      </c>
      <c r="J43" s="0" t="n">
        <v>335</v>
      </c>
      <c r="K43" s="15" t="n">
        <v>0.7631</v>
      </c>
      <c r="M43" s="11" t="s">
        <v>99</v>
      </c>
      <c r="N43" s="0" t="str">
        <f aca="false">VLOOKUP(A43,C$3:K$363,2,FALSE())</f>
        <v>TE</v>
      </c>
      <c r="O43" s="0" t="n">
        <f aca="false">VLOOKUP(A43,C$3:K$363,3,FALSE())</f>
        <v>15</v>
      </c>
      <c r="P43" s="0" t="n">
        <f aca="false">VLOOKUP(A43,C$3:K$363,4,FALSE())</f>
        <v>677</v>
      </c>
      <c r="Q43" s="0" t="n">
        <f aca="false">VLOOKUP(A43,C$3:K$363,6,FALSE())</f>
        <v>0</v>
      </c>
      <c r="R43" s="0" t="n">
        <f aca="false">VLOOKUP(A43,C$3:K$363,8,FALSE())</f>
        <v>15</v>
      </c>
      <c r="AD43" s="11" t="s">
        <v>656</v>
      </c>
    </row>
    <row r="44" customFormat="false" ht="15" hidden="false" customHeight="false" outlineLevel="0" collapsed="false">
      <c r="A44" s="0" t="s">
        <v>100</v>
      </c>
      <c r="B44" s="0" t="s">
        <v>65</v>
      </c>
      <c r="C44" s="0" t="s">
        <v>99</v>
      </c>
      <c r="D44" s="0" t="s">
        <v>13</v>
      </c>
      <c r="E44" s="0" t="n">
        <v>15</v>
      </c>
      <c r="F44" s="0" t="n">
        <v>677</v>
      </c>
      <c r="G44" s="15" t="n">
        <v>0.6034</v>
      </c>
      <c r="H44" s="0" t="n">
        <v>0</v>
      </c>
      <c r="I44" s="15" t="n">
        <v>0</v>
      </c>
      <c r="J44" s="0" t="n">
        <v>15</v>
      </c>
      <c r="K44" s="15" t="n">
        <v>0.0336</v>
      </c>
      <c r="M44" s="11" t="s">
        <v>100</v>
      </c>
      <c r="N44" s="0" t="str">
        <f aca="false">VLOOKUP(A44,C$3:K$363,2,FALSE())</f>
        <v>LB</v>
      </c>
      <c r="O44" s="0" t="n">
        <f aca="false">VLOOKUP(A44,C$3:K$363,3,FALSE())</f>
        <v>14</v>
      </c>
      <c r="P44" s="0" t="n">
        <f aca="false">VLOOKUP(A44,C$3:K$363,4,FALSE())</f>
        <v>0</v>
      </c>
      <c r="Q44" s="0" t="n">
        <f aca="false">VLOOKUP(A44,C$3:K$363,6,FALSE())</f>
        <v>875</v>
      </c>
      <c r="R44" s="0" t="n">
        <f aca="false">VLOOKUP(A44,C$3:K$363,8,FALSE())</f>
        <v>21</v>
      </c>
      <c r="AD44" s="11" t="s">
        <v>657</v>
      </c>
    </row>
    <row r="45" customFormat="false" ht="15" hidden="false" customHeight="false" outlineLevel="0" collapsed="false">
      <c r="A45" s="0" t="s">
        <v>101</v>
      </c>
      <c r="B45" s="0" t="s">
        <v>102</v>
      </c>
      <c r="C45" s="0" t="s">
        <v>100</v>
      </c>
      <c r="D45" s="0" t="s">
        <v>497</v>
      </c>
      <c r="E45" s="0" t="n">
        <v>14</v>
      </c>
      <c r="F45" s="0" t="n">
        <v>0</v>
      </c>
      <c r="G45" s="15" t="n">
        <v>0</v>
      </c>
      <c r="H45" s="0" t="n">
        <v>875</v>
      </c>
      <c r="I45" s="15" t="n">
        <v>0.8357</v>
      </c>
      <c r="J45" s="0" t="n">
        <v>21</v>
      </c>
      <c r="K45" s="15" t="n">
        <v>0.0456</v>
      </c>
      <c r="M45" s="11" t="s">
        <v>101</v>
      </c>
      <c r="N45" s="0" t="str">
        <f aca="false">VLOOKUP(A45,C$3:K$363,2,FALSE())</f>
        <v>SS</v>
      </c>
      <c r="O45" s="0" t="n">
        <f aca="false">VLOOKUP(A45,C$3:K$363,3,FALSE())</f>
        <v>15</v>
      </c>
      <c r="P45" s="0" t="n">
        <f aca="false">VLOOKUP(A45,C$3:K$363,4,FALSE())</f>
        <v>0</v>
      </c>
      <c r="Q45" s="0" t="n">
        <f aca="false">VLOOKUP(A45,C$3:K$363,6,FALSE())</f>
        <v>811</v>
      </c>
      <c r="R45" s="0" t="n">
        <f aca="false">VLOOKUP(A45,C$3:K$363,8,FALSE())</f>
        <v>101</v>
      </c>
      <c r="AD45" s="11" t="s">
        <v>657</v>
      </c>
    </row>
    <row r="46" customFormat="false" ht="15" hidden="false" customHeight="false" outlineLevel="0" collapsed="false">
      <c r="A46" s="0" t="s">
        <v>104</v>
      </c>
      <c r="B46" s="0" t="s">
        <v>56</v>
      </c>
      <c r="C46" s="0" t="s">
        <v>651</v>
      </c>
      <c r="D46" s="0" t="s">
        <v>33</v>
      </c>
      <c r="E46" s="0" t="n">
        <v>4</v>
      </c>
      <c r="F46" s="0" t="n">
        <v>31</v>
      </c>
      <c r="G46" s="15" t="n">
        <v>0.0298</v>
      </c>
      <c r="H46" s="0" t="n">
        <v>0</v>
      </c>
      <c r="I46" s="15" t="n">
        <v>0</v>
      </c>
      <c r="J46" s="0" t="n">
        <v>15</v>
      </c>
      <c r="K46" s="15" t="n">
        <v>0.0337</v>
      </c>
      <c r="M46" s="11" t="s">
        <v>104</v>
      </c>
      <c r="N46" s="0" t="str">
        <f aca="false">VLOOKUP(A46,C$3:K$363,2,FALSE())</f>
        <v>T</v>
      </c>
      <c r="O46" s="0" t="n">
        <f aca="false">VLOOKUP(A46,C$3:K$363,3,FALSE())</f>
        <v>16</v>
      </c>
      <c r="P46" s="0" t="n">
        <f aca="false">VLOOKUP(A46,C$3:K$363,4,FALSE())</f>
        <v>284</v>
      </c>
      <c r="Q46" s="0" t="n">
        <f aca="false">VLOOKUP(A46,C$3:K$363,6,FALSE())</f>
        <v>0</v>
      </c>
      <c r="R46" s="0" t="n">
        <f aca="false">VLOOKUP(A46,C$3:K$363,8,FALSE())</f>
        <v>81</v>
      </c>
      <c r="AD46" s="11" t="s">
        <v>658</v>
      </c>
    </row>
    <row r="47" customFormat="false" ht="15" hidden="false" customHeight="false" outlineLevel="0" collapsed="false">
      <c r="A47" s="0" t="s">
        <v>106</v>
      </c>
      <c r="B47" s="0" t="s">
        <v>19</v>
      </c>
      <c r="C47" s="0" t="s">
        <v>651</v>
      </c>
      <c r="D47" s="0" t="s">
        <v>33</v>
      </c>
      <c r="E47" s="0" t="n">
        <v>2</v>
      </c>
      <c r="F47" s="0" t="n">
        <v>24</v>
      </c>
      <c r="G47" s="15" t="n">
        <v>0.0227</v>
      </c>
      <c r="H47" s="0" t="n">
        <v>0</v>
      </c>
      <c r="I47" s="15" t="n">
        <v>0</v>
      </c>
      <c r="J47" s="0" t="n">
        <v>5</v>
      </c>
      <c r="K47" s="15" t="n">
        <v>0.0114</v>
      </c>
      <c r="M47" s="11" t="s">
        <v>106</v>
      </c>
      <c r="N47" s="0" t="str">
        <f aca="false">VLOOKUP(A47,C$3:K$363,2,FALSE())</f>
        <v>DT</v>
      </c>
      <c r="O47" s="0" t="n">
        <f aca="false">VLOOKUP(A47,C$3:K$363,3,FALSE())</f>
        <v>7</v>
      </c>
      <c r="P47" s="0" t="n">
        <f aca="false">VLOOKUP(A47,C$3:K$363,4,FALSE())</f>
        <v>0</v>
      </c>
      <c r="Q47" s="0" t="n">
        <f aca="false">VLOOKUP(A47,C$3:K$363,6,FALSE())</f>
        <v>112</v>
      </c>
      <c r="R47" s="0" t="n">
        <f aca="false">VLOOKUP(A47,C$3:K$363,8,FALSE())</f>
        <v>24</v>
      </c>
      <c r="AD47" s="11" t="s">
        <v>658</v>
      </c>
    </row>
    <row r="48" customFormat="false" ht="15" hidden="false" customHeight="false" outlineLevel="0" collapsed="false">
      <c r="A48" s="0" t="s">
        <v>108</v>
      </c>
      <c r="B48" s="0" t="s">
        <v>25</v>
      </c>
      <c r="C48" s="0" t="s">
        <v>101</v>
      </c>
      <c r="D48" s="0" t="s">
        <v>27</v>
      </c>
      <c r="E48" s="0" t="n">
        <v>15</v>
      </c>
      <c r="F48" s="0" t="n">
        <v>0</v>
      </c>
      <c r="G48" s="15" t="n">
        <v>0</v>
      </c>
      <c r="H48" s="0" t="n">
        <v>811</v>
      </c>
      <c r="I48" s="15" t="n">
        <v>0.7828</v>
      </c>
      <c r="J48" s="0" t="n">
        <v>101</v>
      </c>
      <c r="K48" s="15" t="n">
        <v>0.227</v>
      </c>
      <c r="M48" s="11" t="s">
        <v>108</v>
      </c>
      <c r="N48" s="12" t="str">
        <f aca="false">VLOOKUP(A48,C$3:K$363,2,FALSE())</f>
        <v>LB</v>
      </c>
      <c r="O48" s="12" t="n">
        <v>6</v>
      </c>
      <c r="P48" s="12" t="n">
        <f aca="false">VLOOKUP(A48,C$3:K$363,4,FALSE())</f>
        <v>0</v>
      </c>
      <c r="Q48" s="12" t="n">
        <v>32</v>
      </c>
      <c r="R48" s="12" t="n">
        <f aca="false">70+54</f>
        <v>124</v>
      </c>
      <c r="S48" s="13" t="s">
        <v>497</v>
      </c>
      <c r="T48" s="13" t="n">
        <v>2</v>
      </c>
      <c r="U48" s="13" t="n">
        <v>0</v>
      </c>
      <c r="V48" s="16" t="n">
        <v>0</v>
      </c>
      <c r="W48" s="13" t="n">
        <v>22</v>
      </c>
      <c r="X48" s="16" t="n">
        <v>0.0191</v>
      </c>
      <c r="Y48" s="13" t="n">
        <v>54</v>
      </c>
      <c r="Z48" s="16" t="n">
        <v>0.1093</v>
      </c>
      <c r="AD48" s="11" t="s">
        <v>659</v>
      </c>
    </row>
    <row r="49" customFormat="false" ht="15" hidden="false" customHeight="false" outlineLevel="0" collapsed="false">
      <c r="A49" s="0" t="s">
        <v>110</v>
      </c>
      <c r="B49" s="0" t="s">
        <v>33</v>
      </c>
      <c r="C49" s="0" t="s">
        <v>104</v>
      </c>
      <c r="D49" s="0" t="s">
        <v>511</v>
      </c>
      <c r="E49" s="0" t="n">
        <v>16</v>
      </c>
      <c r="F49" s="0" t="n">
        <v>284</v>
      </c>
      <c r="G49" s="15" t="n">
        <v>0.254</v>
      </c>
      <c r="H49" s="0" t="n">
        <v>0</v>
      </c>
      <c r="I49" s="15" t="n">
        <v>0</v>
      </c>
      <c r="J49" s="0" t="n">
        <v>81</v>
      </c>
      <c r="K49" s="15" t="n">
        <v>0.1808</v>
      </c>
      <c r="M49" s="11" t="s">
        <v>110</v>
      </c>
      <c r="N49" s="0" t="str">
        <f aca="false">VLOOKUP(A49,C$3:K$363,2,FALSE())</f>
        <v>RB</v>
      </c>
      <c r="O49" s="0" t="n">
        <f aca="false">VLOOKUP(A49,C$3:K$363,3,FALSE())</f>
        <v>13</v>
      </c>
      <c r="P49" s="0" t="n">
        <f aca="false">VLOOKUP(A49,C$3:K$363,4,FALSE())</f>
        <v>537</v>
      </c>
      <c r="Q49" s="0" t="n">
        <f aca="false">VLOOKUP(A49,C$3:K$363,6,FALSE())</f>
        <v>0</v>
      </c>
      <c r="R49" s="0" t="n">
        <f aca="false">VLOOKUP(A49,C$3:K$363,8,FALSE())</f>
        <v>0</v>
      </c>
      <c r="AD49" s="11" t="s">
        <v>659</v>
      </c>
    </row>
    <row r="50" customFormat="false" ht="15" hidden="false" customHeight="false" outlineLevel="0" collapsed="false">
      <c r="A50" s="0" t="s">
        <v>111</v>
      </c>
      <c r="B50" s="0" t="s">
        <v>22</v>
      </c>
      <c r="C50" s="0" t="s">
        <v>106</v>
      </c>
      <c r="D50" s="0" t="s">
        <v>19</v>
      </c>
      <c r="E50" s="0" t="n">
        <v>7</v>
      </c>
      <c r="F50" s="0" t="n">
        <v>0</v>
      </c>
      <c r="G50" s="15" t="n">
        <v>0</v>
      </c>
      <c r="H50" s="0" t="n">
        <v>112</v>
      </c>
      <c r="I50" s="15" t="n">
        <v>0.1047</v>
      </c>
      <c r="J50" s="0" t="n">
        <v>24</v>
      </c>
      <c r="K50" s="15" t="n">
        <v>0.0513</v>
      </c>
      <c r="M50" s="11" t="s">
        <v>111</v>
      </c>
      <c r="N50" s="0" t="str">
        <f aca="false">VLOOKUP(A50,C$3:K$363,2,FALSE())</f>
        <v>DE</v>
      </c>
      <c r="O50" s="0" t="n">
        <f aca="false">VLOOKUP(A50,C$3:K$363,3,FALSE())</f>
        <v>16</v>
      </c>
      <c r="P50" s="0" t="n">
        <f aca="false">VLOOKUP(A50,C$3:K$363,4,FALSE())</f>
        <v>0</v>
      </c>
      <c r="Q50" s="0" t="n">
        <f aca="false">VLOOKUP(A50,C$3:K$363,6,FALSE())</f>
        <v>388</v>
      </c>
      <c r="R50" s="0" t="n">
        <f aca="false">VLOOKUP(A50,C$3:K$363,8,FALSE())</f>
        <v>347</v>
      </c>
      <c r="AD50" s="11" t="s">
        <v>595</v>
      </c>
    </row>
    <row r="51" customFormat="false" ht="15" hidden="false" customHeight="false" outlineLevel="0" collapsed="false">
      <c r="A51" s="0" t="s">
        <v>112</v>
      </c>
      <c r="B51" s="0" t="s">
        <v>56</v>
      </c>
      <c r="C51" s="0" t="s">
        <v>108</v>
      </c>
      <c r="D51" s="0" t="s">
        <v>497</v>
      </c>
      <c r="E51" s="0" t="n">
        <v>4</v>
      </c>
      <c r="F51" s="0" t="n">
        <v>0</v>
      </c>
      <c r="G51" s="15" t="n">
        <v>0</v>
      </c>
      <c r="H51" s="0" t="n">
        <v>10</v>
      </c>
      <c r="I51" s="15" t="n">
        <v>0.0097</v>
      </c>
      <c r="J51" s="0" t="n">
        <v>70</v>
      </c>
      <c r="K51" s="15" t="n">
        <v>0.158</v>
      </c>
      <c r="M51" s="11" t="s">
        <v>112</v>
      </c>
      <c r="N51" s="0" t="str">
        <f aca="false">VLOOKUP(A51,C$3:K$363,2,FALSE())</f>
        <v>T</v>
      </c>
      <c r="O51" s="0" t="n">
        <f aca="false">VLOOKUP(A51,C$3:K$363,3,FALSE())</f>
        <v>16</v>
      </c>
      <c r="P51" s="0" t="n">
        <f aca="false">VLOOKUP(A51,C$3:K$363,4,FALSE())</f>
        <v>1010</v>
      </c>
      <c r="Q51" s="0" t="n">
        <f aca="false">VLOOKUP(A51,C$3:K$363,6,FALSE())</f>
        <v>0</v>
      </c>
      <c r="R51" s="0" t="n">
        <f aca="false">VLOOKUP(A51,C$3:K$363,8,FALSE())</f>
        <v>56</v>
      </c>
      <c r="AD51" s="11" t="s">
        <v>595</v>
      </c>
    </row>
    <row r="52" customFormat="false" ht="15" hidden="false" customHeight="false" outlineLevel="0" collapsed="false">
      <c r="A52" s="0" t="s">
        <v>114</v>
      </c>
      <c r="B52" s="0" t="s">
        <v>33</v>
      </c>
      <c r="C52" s="0" t="s">
        <v>108</v>
      </c>
      <c r="D52" s="0" t="s">
        <v>497</v>
      </c>
      <c r="E52" s="0" t="n">
        <v>2</v>
      </c>
      <c r="F52" s="0" t="n">
        <v>0</v>
      </c>
      <c r="G52" s="15" t="n">
        <v>0</v>
      </c>
      <c r="H52" s="0" t="n">
        <v>22</v>
      </c>
      <c r="I52" s="15" t="n">
        <v>0.0191</v>
      </c>
      <c r="J52" s="0" t="n">
        <v>54</v>
      </c>
      <c r="K52" s="15" t="n">
        <v>0.1093</v>
      </c>
      <c r="M52" s="11" t="s">
        <v>114</v>
      </c>
      <c r="N52" s="0" t="str">
        <f aca="false">VLOOKUP(A52,C$3:K$363,2,FALSE())</f>
        <v>RB</v>
      </c>
      <c r="O52" s="0" t="n">
        <f aca="false">VLOOKUP(A52,C$3:K$363,3,FALSE())</f>
        <v>7</v>
      </c>
      <c r="P52" s="0" t="n">
        <f aca="false">VLOOKUP(A52,C$3:K$363,4,FALSE())</f>
        <v>237</v>
      </c>
      <c r="Q52" s="0" t="n">
        <f aca="false">VLOOKUP(A52,C$3:K$363,6,FALSE())</f>
        <v>0</v>
      </c>
      <c r="R52" s="0" t="n">
        <f aca="false">VLOOKUP(A52,C$3:K$363,8,FALSE())</f>
        <v>0</v>
      </c>
      <c r="AD52" s="11" t="s">
        <v>660</v>
      </c>
    </row>
    <row r="53" customFormat="false" ht="15" hidden="false" customHeight="false" outlineLevel="0" collapsed="false">
      <c r="A53" s="0" t="s">
        <v>116</v>
      </c>
      <c r="B53" s="0" t="s">
        <v>65</v>
      </c>
      <c r="C53" s="0" t="s">
        <v>110</v>
      </c>
      <c r="D53" s="0" t="s">
        <v>33</v>
      </c>
      <c r="E53" s="0" t="n">
        <v>13</v>
      </c>
      <c r="F53" s="0" t="n">
        <v>537</v>
      </c>
      <c r="G53" s="15" t="n">
        <v>0.5183</v>
      </c>
      <c r="H53" s="0" t="n">
        <v>0</v>
      </c>
      <c r="I53" s="15" t="n">
        <v>0</v>
      </c>
      <c r="J53" s="0" t="n">
        <v>0</v>
      </c>
      <c r="K53" s="15" t="n">
        <v>0</v>
      </c>
      <c r="M53" s="11" t="s">
        <v>116</v>
      </c>
      <c r="AD53" s="11" t="s">
        <v>660</v>
      </c>
    </row>
    <row r="54" customFormat="false" ht="15" hidden="false" customHeight="false" outlineLevel="0" collapsed="false">
      <c r="A54" s="0" t="s">
        <v>118</v>
      </c>
      <c r="B54" s="0" t="s">
        <v>30</v>
      </c>
      <c r="C54" s="0" t="s">
        <v>111</v>
      </c>
      <c r="D54" s="0" t="s">
        <v>22</v>
      </c>
      <c r="E54" s="0" t="n">
        <v>16</v>
      </c>
      <c r="F54" s="0" t="n">
        <v>0</v>
      </c>
      <c r="G54" s="15" t="n">
        <v>0</v>
      </c>
      <c r="H54" s="0" t="n">
        <v>388</v>
      </c>
      <c r="I54" s="15" t="n">
        <v>0.3593</v>
      </c>
      <c r="J54" s="0" t="n">
        <v>347</v>
      </c>
      <c r="K54" s="15" t="n">
        <v>0.7904</v>
      </c>
      <c r="M54" s="11" t="s">
        <v>118</v>
      </c>
      <c r="AD54" s="11" t="s">
        <v>529</v>
      </c>
    </row>
    <row r="55" customFormat="false" ht="15" hidden="false" customHeight="false" outlineLevel="0" collapsed="false">
      <c r="A55" s="0" t="s">
        <v>119</v>
      </c>
      <c r="B55" s="0" t="s">
        <v>40</v>
      </c>
      <c r="C55" s="0" t="s">
        <v>652</v>
      </c>
      <c r="D55" s="0" t="s">
        <v>40</v>
      </c>
      <c r="E55" s="0" t="n">
        <v>12</v>
      </c>
      <c r="F55" s="0" t="n">
        <v>0</v>
      </c>
      <c r="G55" s="15" t="n">
        <v>0</v>
      </c>
      <c r="H55" s="0" t="n">
        <v>154</v>
      </c>
      <c r="I55" s="15" t="n">
        <v>0.1525</v>
      </c>
      <c r="J55" s="0" t="n">
        <v>156</v>
      </c>
      <c r="K55" s="15" t="n">
        <v>0.349</v>
      </c>
      <c r="M55" s="11" t="s">
        <v>119</v>
      </c>
      <c r="N55" s="0" t="str">
        <f aca="false">VLOOKUP(A55,C$3:K$363,2,FALSE())</f>
        <v>CB</v>
      </c>
      <c r="O55" s="0" t="n">
        <f aca="false">VLOOKUP(A55,C$3:K$363,3,FALSE())</f>
        <v>4</v>
      </c>
      <c r="P55" s="0" t="n">
        <f aca="false">VLOOKUP(A55,C$3:K$363,4,FALSE())</f>
        <v>0</v>
      </c>
      <c r="Q55" s="0" t="n">
        <f aca="false">VLOOKUP(A55,C$3:K$363,6,FALSE())</f>
        <v>38</v>
      </c>
      <c r="R55" s="0" t="n">
        <f aca="false">VLOOKUP(A55,C$3:K$363,8,FALSE())</f>
        <v>38</v>
      </c>
      <c r="AD55" s="11" t="s">
        <v>529</v>
      </c>
    </row>
    <row r="56" customFormat="false" ht="15" hidden="false" customHeight="false" outlineLevel="0" collapsed="false">
      <c r="A56" s="0" t="s">
        <v>121</v>
      </c>
      <c r="B56" s="0" t="s">
        <v>22</v>
      </c>
      <c r="C56" s="0" t="s">
        <v>652</v>
      </c>
      <c r="D56" s="0" t="s">
        <v>40</v>
      </c>
      <c r="E56" s="0" t="n">
        <v>1</v>
      </c>
      <c r="F56" s="0" t="n">
        <v>0</v>
      </c>
      <c r="G56" s="15" t="n">
        <v>0</v>
      </c>
      <c r="H56" s="0" t="n">
        <v>11</v>
      </c>
      <c r="I56" s="15" t="n">
        <v>0.0102</v>
      </c>
      <c r="J56" s="0" t="n">
        <v>6</v>
      </c>
      <c r="K56" s="15" t="n">
        <v>0.0129</v>
      </c>
      <c r="M56" s="11" t="s">
        <v>121</v>
      </c>
      <c r="N56" s="0" t="str">
        <f aca="false">VLOOKUP(A56,C$3:K$363,2,FALSE())</f>
        <v>DE</v>
      </c>
      <c r="O56" s="0" t="n">
        <f aca="false">VLOOKUP(A56,C$3:K$363,3,FALSE())</f>
        <v>6</v>
      </c>
      <c r="P56" s="0" t="n">
        <f aca="false">VLOOKUP(A56,C$3:K$363,4,FALSE())</f>
        <v>0</v>
      </c>
      <c r="Q56" s="0" t="n">
        <f aca="false">VLOOKUP(A56,C$3:K$363,6,FALSE())</f>
        <v>69</v>
      </c>
      <c r="R56" s="0" t="n">
        <f aca="false">VLOOKUP(A56,C$3:K$363,8,FALSE())</f>
        <v>18</v>
      </c>
      <c r="AD56" s="11" t="s">
        <v>661</v>
      </c>
    </row>
    <row r="57" customFormat="false" ht="15" hidden="false" customHeight="false" outlineLevel="0" collapsed="false">
      <c r="A57" s="0" t="s">
        <v>123</v>
      </c>
      <c r="B57" s="0" t="s">
        <v>91</v>
      </c>
      <c r="C57" s="0" t="s">
        <v>514</v>
      </c>
      <c r="D57" s="0" t="s">
        <v>22</v>
      </c>
      <c r="E57" s="0" t="n">
        <v>13</v>
      </c>
      <c r="F57" s="0" t="n">
        <v>0</v>
      </c>
      <c r="G57" s="15" t="n">
        <v>0</v>
      </c>
      <c r="H57" s="0" t="n">
        <v>543</v>
      </c>
      <c r="I57" s="15" t="n">
        <v>0.5075</v>
      </c>
      <c r="J57" s="0" t="n">
        <v>11</v>
      </c>
      <c r="K57" s="15" t="n">
        <v>0.0229</v>
      </c>
      <c r="M57" s="11" t="s">
        <v>123</v>
      </c>
      <c r="AD57" s="11" t="s">
        <v>661</v>
      </c>
    </row>
    <row r="58" customFormat="false" ht="15" hidden="false" customHeight="false" outlineLevel="0" collapsed="false">
      <c r="A58" s="0" t="s">
        <v>124</v>
      </c>
      <c r="B58" s="0" t="s">
        <v>65</v>
      </c>
      <c r="C58" s="0" t="s">
        <v>514</v>
      </c>
      <c r="D58" s="0" t="s">
        <v>30</v>
      </c>
      <c r="E58" s="0" t="n">
        <v>16</v>
      </c>
      <c r="F58" s="0" t="n">
        <v>406</v>
      </c>
      <c r="G58" s="15" t="n">
        <v>0.3856</v>
      </c>
      <c r="H58" s="0" t="n">
        <v>0</v>
      </c>
      <c r="I58" s="15" t="n">
        <v>0</v>
      </c>
      <c r="J58" s="0" t="n">
        <v>129</v>
      </c>
      <c r="K58" s="15" t="n">
        <v>0.3007</v>
      </c>
      <c r="M58" s="11" t="s">
        <v>124</v>
      </c>
      <c r="N58" s="0" t="str">
        <f aca="false">VLOOKUP(A58,C$3:K$363,2,FALSE())</f>
        <v>LB</v>
      </c>
      <c r="O58" s="0" t="n">
        <f aca="false">VLOOKUP(A58,C$3:K$363,3,FALSE())</f>
        <v>16</v>
      </c>
      <c r="P58" s="0" t="n">
        <f aca="false">VLOOKUP(A58,C$3:K$363,4,FALSE())</f>
        <v>0</v>
      </c>
      <c r="Q58" s="0" t="n">
        <f aca="false">VLOOKUP(A58,C$3:K$363,6,FALSE())</f>
        <v>112</v>
      </c>
      <c r="R58" s="0" t="n">
        <f aca="false">VLOOKUP(A58,C$3:K$363,8,FALSE())</f>
        <v>323</v>
      </c>
      <c r="AD58" s="11" t="s">
        <v>662</v>
      </c>
    </row>
    <row r="59" customFormat="false" ht="15" hidden="false" customHeight="false" outlineLevel="0" collapsed="false">
      <c r="A59" s="0" t="s">
        <v>126</v>
      </c>
      <c r="B59" s="0" t="s">
        <v>25</v>
      </c>
      <c r="C59" s="0" t="s">
        <v>112</v>
      </c>
      <c r="D59" s="0" t="s">
        <v>511</v>
      </c>
      <c r="E59" s="0" t="n">
        <v>16</v>
      </c>
      <c r="F59" s="0" t="n">
        <v>1010</v>
      </c>
      <c r="G59" s="15" t="n">
        <v>1</v>
      </c>
      <c r="H59" s="0" t="n">
        <v>0</v>
      </c>
      <c r="I59" s="15" t="n">
        <v>0</v>
      </c>
      <c r="J59" s="0" t="n">
        <v>56</v>
      </c>
      <c r="K59" s="15" t="n">
        <v>0.1308</v>
      </c>
      <c r="M59" s="11" t="s">
        <v>126</v>
      </c>
      <c r="N59" s="0" t="str">
        <f aca="false">VLOOKUP(A59,C$3:K$363,2,FALSE())</f>
        <v>LB</v>
      </c>
      <c r="O59" s="0" t="n">
        <f aca="false">VLOOKUP(A59,C$3:K$363,3,FALSE())</f>
        <v>16</v>
      </c>
      <c r="P59" s="0" t="n">
        <f aca="false">VLOOKUP(A59,C$3:K$363,4,FALSE())</f>
        <v>0</v>
      </c>
      <c r="Q59" s="0" t="n">
        <f aca="false">VLOOKUP(A59,C$3:K$363,6,FALSE())</f>
        <v>1111</v>
      </c>
      <c r="R59" s="0" t="n">
        <f aca="false">VLOOKUP(A59,C$3:K$363,8,FALSE())</f>
        <v>176</v>
      </c>
      <c r="AD59" s="11" t="s">
        <v>662</v>
      </c>
    </row>
    <row r="60" customFormat="false" ht="15" hidden="false" customHeight="false" outlineLevel="0" collapsed="false">
      <c r="A60" s="0" t="s">
        <v>127</v>
      </c>
      <c r="B60" s="0" t="s">
        <v>30</v>
      </c>
      <c r="C60" s="0" t="s">
        <v>114</v>
      </c>
      <c r="D60" s="0" t="s">
        <v>33</v>
      </c>
      <c r="E60" s="0" t="n">
        <v>7</v>
      </c>
      <c r="F60" s="0" t="n">
        <v>237</v>
      </c>
      <c r="G60" s="15" t="n">
        <v>0.209</v>
      </c>
      <c r="H60" s="0" t="n">
        <v>0</v>
      </c>
      <c r="I60" s="15" t="n">
        <v>0</v>
      </c>
      <c r="J60" s="0" t="n">
        <v>0</v>
      </c>
      <c r="K60" s="15" t="n">
        <v>0</v>
      </c>
      <c r="M60" s="11" t="s">
        <v>127</v>
      </c>
      <c r="AD60" s="11" t="s">
        <v>663</v>
      </c>
    </row>
    <row r="61" customFormat="false" ht="15" hidden="false" customHeight="false" outlineLevel="0" collapsed="false">
      <c r="A61" s="0" t="s">
        <v>129</v>
      </c>
      <c r="B61" s="0" t="s">
        <v>30</v>
      </c>
      <c r="C61" s="0" t="s">
        <v>653</v>
      </c>
      <c r="D61" s="0" t="s">
        <v>102</v>
      </c>
      <c r="E61" s="0" t="n">
        <v>2</v>
      </c>
      <c r="F61" s="0" t="n">
        <v>0</v>
      </c>
      <c r="G61" s="15" t="n">
        <v>0</v>
      </c>
      <c r="H61" s="0" t="n">
        <v>2</v>
      </c>
      <c r="I61" s="15" t="n">
        <v>0.0019</v>
      </c>
      <c r="J61" s="0" t="n">
        <v>23</v>
      </c>
      <c r="K61" s="15" t="n">
        <v>0.0519</v>
      </c>
      <c r="M61" s="11" t="s">
        <v>129</v>
      </c>
      <c r="N61" s="0" t="str">
        <f aca="false">VLOOKUP(A61,C$3:K$363,2,FALSE())</f>
        <v>WR</v>
      </c>
      <c r="O61" s="0" t="n">
        <f aca="false">VLOOKUP(A61,C$3:K$363,3,FALSE())</f>
        <v>12</v>
      </c>
      <c r="P61" s="0" t="n">
        <f aca="false">VLOOKUP(A61,C$3:K$363,4,FALSE())</f>
        <v>217</v>
      </c>
      <c r="Q61" s="0" t="n">
        <f aca="false">VLOOKUP(A61,C$3:K$363,6,FALSE())</f>
        <v>0</v>
      </c>
      <c r="R61" s="0" t="n">
        <f aca="false">VLOOKUP(A61,C$3:K$363,8,FALSE())</f>
        <v>194</v>
      </c>
      <c r="AD61" s="11" t="s">
        <v>663</v>
      </c>
    </row>
    <row r="62" customFormat="false" ht="15" hidden="false" customHeight="false" outlineLevel="0" collapsed="false">
      <c r="A62" s="0" t="s">
        <v>131</v>
      </c>
      <c r="B62" s="0" t="s">
        <v>132</v>
      </c>
      <c r="C62" s="0" t="s">
        <v>653</v>
      </c>
      <c r="D62" s="0" t="s">
        <v>102</v>
      </c>
      <c r="E62" s="0" t="n">
        <v>7</v>
      </c>
      <c r="F62" s="0" t="n">
        <v>0</v>
      </c>
      <c r="G62" s="15" t="n">
        <v>0</v>
      </c>
      <c r="H62" s="0" t="n">
        <v>0</v>
      </c>
      <c r="I62" s="15" t="n">
        <v>0</v>
      </c>
      <c r="J62" s="0" t="n">
        <v>120</v>
      </c>
      <c r="K62" s="15" t="n">
        <v>0.2516</v>
      </c>
      <c r="M62" s="11" t="s">
        <v>131</v>
      </c>
      <c r="AD62" s="11" t="s">
        <v>664</v>
      </c>
    </row>
    <row r="63" customFormat="false" ht="15" hidden="false" customHeight="false" outlineLevel="0" collapsed="false">
      <c r="A63" s="0" t="s">
        <v>133</v>
      </c>
      <c r="B63" s="0" t="s">
        <v>13</v>
      </c>
      <c r="C63" s="0" t="s">
        <v>515</v>
      </c>
      <c r="D63" s="0" t="s">
        <v>497</v>
      </c>
      <c r="E63" s="0" t="n">
        <v>5</v>
      </c>
      <c r="F63" s="0" t="n">
        <v>0</v>
      </c>
      <c r="G63" s="15" t="n">
        <v>0</v>
      </c>
      <c r="H63" s="0" t="n">
        <v>0</v>
      </c>
      <c r="I63" s="15" t="n">
        <v>0</v>
      </c>
      <c r="J63" s="0" t="n">
        <v>119</v>
      </c>
      <c r="K63" s="15" t="n">
        <v>0.2581</v>
      </c>
      <c r="M63" s="11" t="s">
        <v>133</v>
      </c>
      <c r="AD63" s="11" t="s">
        <v>664</v>
      </c>
    </row>
    <row r="64" customFormat="false" ht="15" hidden="false" customHeight="false" outlineLevel="0" collapsed="false">
      <c r="A64" s="0" t="s">
        <v>134</v>
      </c>
      <c r="B64" s="0" t="s">
        <v>16</v>
      </c>
      <c r="C64" s="0" t="s">
        <v>515</v>
      </c>
      <c r="D64" s="0" t="s">
        <v>497</v>
      </c>
      <c r="E64" s="0" t="n">
        <v>9</v>
      </c>
      <c r="F64" s="0" t="n">
        <v>0</v>
      </c>
      <c r="G64" s="15" t="n">
        <v>0</v>
      </c>
      <c r="H64" s="0" t="n">
        <v>4</v>
      </c>
      <c r="I64" s="15" t="n">
        <v>0.0037</v>
      </c>
      <c r="J64" s="0" t="n">
        <v>154</v>
      </c>
      <c r="K64" s="15" t="n">
        <v>0.3305</v>
      </c>
      <c r="M64" s="11" t="s">
        <v>134</v>
      </c>
      <c r="AD64" s="11" t="s">
        <v>606</v>
      </c>
    </row>
    <row r="65" customFormat="false" ht="15" hidden="false" customHeight="false" outlineLevel="0" collapsed="false">
      <c r="A65" s="0" t="s">
        <v>135</v>
      </c>
      <c r="B65" s="0" t="s">
        <v>91</v>
      </c>
      <c r="C65" s="0" t="s">
        <v>119</v>
      </c>
      <c r="D65" s="0" t="s">
        <v>40</v>
      </c>
      <c r="E65" s="0" t="n">
        <v>4</v>
      </c>
      <c r="F65" s="0" t="n">
        <v>0</v>
      </c>
      <c r="G65" s="15" t="n">
        <v>0</v>
      </c>
      <c r="H65" s="0" t="n">
        <v>38</v>
      </c>
      <c r="I65" s="15" t="n">
        <v>0.033</v>
      </c>
      <c r="J65" s="0" t="n">
        <v>38</v>
      </c>
      <c r="K65" s="15" t="n">
        <v>0.0769</v>
      </c>
      <c r="M65" s="11" t="s">
        <v>135</v>
      </c>
      <c r="AD65" s="11" t="s">
        <v>606</v>
      </c>
    </row>
    <row r="66" customFormat="false" ht="15" hidden="false" customHeight="false" outlineLevel="0" collapsed="false">
      <c r="A66" s="0" t="s">
        <v>136</v>
      </c>
      <c r="B66" s="0" t="s">
        <v>30</v>
      </c>
      <c r="C66" s="0" t="s">
        <v>517</v>
      </c>
      <c r="D66" s="0" t="s">
        <v>132</v>
      </c>
      <c r="E66" s="0" t="n">
        <v>16</v>
      </c>
      <c r="F66" s="0" t="n">
        <v>0</v>
      </c>
      <c r="G66" s="15" t="n">
        <v>0</v>
      </c>
      <c r="H66" s="0" t="n">
        <v>0</v>
      </c>
      <c r="I66" s="15" t="n">
        <v>0</v>
      </c>
      <c r="J66" s="0" t="n">
        <v>140</v>
      </c>
      <c r="K66" s="15" t="n">
        <v>0.3182</v>
      </c>
      <c r="M66" s="11" t="s">
        <v>136</v>
      </c>
      <c r="N66" s="0" t="str">
        <f aca="false">VLOOKUP(A66,C$3:K$363,2,FALSE())</f>
        <v>WR</v>
      </c>
      <c r="O66" s="0" t="n">
        <f aca="false">VLOOKUP(A66,C$3:K$363,3,FALSE())</f>
        <v>16</v>
      </c>
      <c r="P66" s="0" t="n">
        <f aca="false">VLOOKUP(A66,C$3:K$363,4,FALSE())</f>
        <v>587</v>
      </c>
      <c r="Q66" s="0" t="n">
        <f aca="false">VLOOKUP(A66,C$3:K$363,6,FALSE())</f>
        <v>0</v>
      </c>
      <c r="R66" s="0" t="n">
        <f aca="false">VLOOKUP(A66,C$3:K$363,8,FALSE())</f>
        <v>59</v>
      </c>
      <c r="AD66" s="11" t="s">
        <v>665</v>
      </c>
    </row>
    <row r="67" customFormat="false" ht="15" hidden="false" customHeight="false" outlineLevel="0" collapsed="false">
      <c r="A67" s="0" t="s">
        <v>137</v>
      </c>
      <c r="B67" s="0" t="s">
        <v>138</v>
      </c>
      <c r="C67" s="0" t="s">
        <v>517</v>
      </c>
      <c r="D67" s="0" t="s">
        <v>22</v>
      </c>
      <c r="E67" s="0" t="n">
        <v>16</v>
      </c>
      <c r="F67" s="0" t="n">
        <v>0</v>
      </c>
      <c r="G67" s="15" t="n">
        <v>0</v>
      </c>
      <c r="H67" s="0" t="n">
        <v>573</v>
      </c>
      <c r="I67" s="15" t="n">
        <v>0.5139</v>
      </c>
      <c r="J67" s="0" t="n">
        <v>67</v>
      </c>
      <c r="K67" s="15" t="n">
        <v>0.1496</v>
      </c>
      <c r="M67" s="11" t="s">
        <v>137</v>
      </c>
      <c r="N67" s="0" t="str">
        <f aca="false">VLOOKUP(A67,C$3:K$363,2,FALSE())</f>
        <v>C</v>
      </c>
      <c r="O67" s="0" t="n">
        <f aca="false">VLOOKUP(A67,C$3:K$363,3,FALSE())</f>
        <v>9</v>
      </c>
      <c r="P67" s="0" t="n">
        <f aca="false">VLOOKUP(A67,C$3:K$363,4,FALSE())</f>
        <v>597</v>
      </c>
      <c r="Q67" s="0" t="n">
        <f aca="false">VLOOKUP(A67,C$3:K$363,6,FALSE())</f>
        <v>0</v>
      </c>
      <c r="R67" s="0" t="n">
        <f aca="false">VLOOKUP(A67,C$3:K$363,8,FALSE())</f>
        <v>0</v>
      </c>
      <c r="AD67" s="11" t="s">
        <v>665</v>
      </c>
    </row>
    <row r="68" customFormat="false" ht="15" hidden="false" customHeight="false" outlineLevel="0" collapsed="false">
      <c r="A68" s="0" t="s">
        <v>139</v>
      </c>
      <c r="B68" s="0" t="s">
        <v>27</v>
      </c>
      <c r="C68" s="0" t="s">
        <v>517</v>
      </c>
      <c r="D68" s="0" t="s">
        <v>19</v>
      </c>
      <c r="E68" s="0" t="n">
        <v>7</v>
      </c>
      <c r="F68" s="0" t="n">
        <v>0</v>
      </c>
      <c r="G68" s="15" t="n">
        <v>0</v>
      </c>
      <c r="H68" s="0" t="n">
        <v>97</v>
      </c>
      <c r="I68" s="15" t="n">
        <v>0.0842</v>
      </c>
      <c r="J68" s="0" t="n">
        <v>60</v>
      </c>
      <c r="K68" s="15" t="n">
        <v>0.129</v>
      </c>
      <c r="M68" s="11" t="s">
        <v>139</v>
      </c>
      <c r="AD68" s="11" t="s">
        <v>608</v>
      </c>
    </row>
    <row r="69" customFormat="false" ht="15" hidden="false" customHeight="false" outlineLevel="0" collapsed="false">
      <c r="A69" s="0" t="s">
        <v>140</v>
      </c>
      <c r="B69" s="0" t="s">
        <v>13</v>
      </c>
      <c r="C69" s="0" t="s">
        <v>517</v>
      </c>
      <c r="D69" s="0" t="s">
        <v>19</v>
      </c>
      <c r="E69" s="0" t="n">
        <v>6</v>
      </c>
      <c r="F69" s="0" t="n">
        <v>0</v>
      </c>
      <c r="G69" s="15" t="n">
        <v>0</v>
      </c>
      <c r="H69" s="0" t="n">
        <v>205</v>
      </c>
      <c r="I69" s="15" t="n">
        <v>0.178</v>
      </c>
      <c r="J69" s="0" t="n">
        <v>62</v>
      </c>
      <c r="K69" s="15" t="n">
        <v>0.1255</v>
      </c>
      <c r="M69" s="11" t="s">
        <v>140</v>
      </c>
      <c r="N69" s="0" t="str">
        <f aca="false">VLOOKUP(A69,C$3:K$363,2,FALSE())</f>
        <v>TE</v>
      </c>
      <c r="O69" s="0" t="n">
        <f aca="false">VLOOKUP(A69,C$3:K$363,3,FALSE())</f>
        <v>7</v>
      </c>
      <c r="P69" s="0" t="n">
        <f aca="false">VLOOKUP(A69,C$3:K$363,4,FALSE())</f>
        <v>245</v>
      </c>
      <c r="Q69" s="0" t="n">
        <f aca="false">VLOOKUP(A69,C$3:K$363,6,FALSE())</f>
        <v>0</v>
      </c>
      <c r="R69" s="0" t="n">
        <f aca="false">VLOOKUP(A69,C$3:K$363,8,FALSE())</f>
        <v>55</v>
      </c>
      <c r="AD69" s="11" t="s">
        <v>608</v>
      </c>
    </row>
    <row r="70" customFormat="false" ht="15" hidden="false" customHeight="false" outlineLevel="0" collapsed="false">
      <c r="A70" s="0" t="s">
        <v>142</v>
      </c>
      <c r="B70" s="0" t="s">
        <v>91</v>
      </c>
      <c r="C70" s="0" t="s">
        <v>654</v>
      </c>
      <c r="D70" s="0" t="s">
        <v>40</v>
      </c>
      <c r="E70" s="0" t="n">
        <v>7</v>
      </c>
      <c r="F70" s="0" t="n">
        <v>0</v>
      </c>
      <c r="G70" s="15" t="n">
        <v>0</v>
      </c>
      <c r="H70" s="0" t="n">
        <v>16</v>
      </c>
      <c r="I70" s="15" t="n">
        <v>0.0153</v>
      </c>
      <c r="J70" s="0" t="n">
        <v>72</v>
      </c>
      <c r="K70" s="15" t="n">
        <v>0.1562</v>
      </c>
      <c r="M70" s="11" t="s">
        <v>142</v>
      </c>
      <c r="AD70" s="11" t="s">
        <v>666</v>
      </c>
    </row>
    <row r="71" customFormat="false" ht="15" hidden="false" customHeight="false" outlineLevel="0" collapsed="false">
      <c r="A71" s="0" t="s">
        <v>143</v>
      </c>
      <c r="B71" s="0" t="s">
        <v>56</v>
      </c>
      <c r="C71" s="0" t="s">
        <v>654</v>
      </c>
      <c r="D71" s="0" t="s">
        <v>40</v>
      </c>
      <c r="E71" s="0" t="n">
        <v>7</v>
      </c>
      <c r="F71" s="0" t="n">
        <v>0</v>
      </c>
      <c r="G71" s="15" t="n">
        <v>0</v>
      </c>
      <c r="H71" s="0" t="n">
        <v>36</v>
      </c>
      <c r="I71" s="15" t="n">
        <v>0.0331</v>
      </c>
      <c r="J71" s="0" t="n">
        <v>72</v>
      </c>
      <c r="K71" s="15" t="n">
        <v>0.1629</v>
      </c>
      <c r="M71" s="11" t="s">
        <v>143</v>
      </c>
      <c r="N71" s="0" t="str">
        <f aca="false">VLOOKUP(A71,C$3:K$363,2,FALSE())</f>
        <v>T</v>
      </c>
      <c r="O71" s="0" t="n">
        <f aca="false">VLOOKUP(A71,C$3:K$363,3,FALSE())</f>
        <v>12</v>
      </c>
      <c r="P71" s="0" t="n">
        <f aca="false">VLOOKUP(A71,C$3:K$363,4,FALSE())</f>
        <v>406</v>
      </c>
      <c r="Q71" s="0" t="n">
        <f aca="false">VLOOKUP(A71,C$3:K$363,6,FALSE())</f>
        <v>0</v>
      </c>
      <c r="R71" s="0" t="n">
        <f aca="false">VLOOKUP(A71,C$3:K$363,8,FALSE())</f>
        <v>55</v>
      </c>
      <c r="AD71" s="11" t="s">
        <v>666</v>
      </c>
    </row>
    <row r="72" customFormat="false" ht="15" hidden="false" customHeight="false" outlineLevel="0" collapsed="false">
      <c r="A72" s="0" t="s">
        <v>144</v>
      </c>
      <c r="B72" s="0" t="s">
        <v>91</v>
      </c>
      <c r="C72" s="0" t="s">
        <v>655</v>
      </c>
      <c r="D72" s="0" t="s">
        <v>13</v>
      </c>
      <c r="E72" s="0" t="n">
        <v>4</v>
      </c>
      <c r="F72" s="0" t="n">
        <v>12</v>
      </c>
      <c r="G72" s="15" t="n">
        <v>0.0108</v>
      </c>
      <c r="H72" s="0" t="n">
        <v>0</v>
      </c>
      <c r="I72" s="15" t="n">
        <v>0</v>
      </c>
      <c r="J72" s="0" t="n">
        <v>43</v>
      </c>
      <c r="K72" s="15" t="n">
        <v>0.0896</v>
      </c>
      <c r="M72" s="11" t="s">
        <v>144</v>
      </c>
      <c r="N72" s="0" t="str">
        <f aca="false">VLOOKUP(A72,C$3:K$363,2,FALSE())</f>
        <v>G</v>
      </c>
      <c r="O72" s="0" t="n">
        <f aca="false">VLOOKUP(A72,C$3:K$363,3,FALSE())</f>
        <v>13</v>
      </c>
      <c r="P72" s="0" t="n">
        <f aca="false">VLOOKUP(A72,C$3:K$363,4,FALSE())</f>
        <v>144</v>
      </c>
      <c r="Q72" s="0" t="n">
        <f aca="false">VLOOKUP(A72,C$3:K$363,6,FALSE())</f>
        <v>0</v>
      </c>
      <c r="R72" s="0" t="n">
        <f aca="false">VLOOKUP(A72,C$3:K$363,8,FALSE())</f>
        <v>50</v>
      </c>
      <c r="AD72" s="11" t="s">
        <v>667</v>
      </c>
    </row>
    <row r="73" customFormat="false" ht="15" hidden="false" customHeight="false" outlineLevel="0" collapsed="false">
      <c r="A73" s="0" t="s">
        <v>146</v>
      </c>
      <c r="B73" s="0" t="s">
        <v>30</v>
      </c>
      <c r="C73" s="0" t="s">
        <v>655</v>
      </c>
      <c r="D73" s="0" t="s">
        <v>13</v>
      </c>
      <c r="E73" s="0" t="n">
        <v>3</v>
      </c>
      <c r="F73" s="0" t="n">
        <v>43</v>
      </c>
      <c r="G73" s="15" t="n">
        <v>0.0373</v>
      </c>
      <c r="H73" s="0" t="n">
        <v>0</v>
      </c>
      <c r="I73" s="15" t="n">
        <v>0</v>
      </c>
      <c r="J73" s="0" t="n">
        <v>25</v>
      </c>
      <c r="K73" s="15" t="n">
        <v>0.0524</v>
      </c>
      <c r="M73" s="11" t="s">
        <v>146</v>
      </c>
      <c r="AD73" s="11" t="s">
        <v>667</v>
      </c>
    </row>
    <row r="74" customFormat="false" ht="15" hidden="false" customHeight="false" outlineLevel="0" collapsed="false">
      <c r="A74" s="0" t="s">
        <v>147</v>
      </c>
      <c r="B74" s="0" t="s">
        <v>33</v>
      </c>
      <c r="C74" s="0" t="s">
        <v>121</v>
      </c>
      <c r="D74" s="0" t="s">
        <v>22</v>
      </c>
      <c r="E74" s="0" t="n">
        <v>6</v>
      </c>
      <c r="F74" s="0" t="n">
        <v>0</v>
      </c>
      <c r="G74" s="15" t="n">
        <v>0</v>
      </c>
      <c r="H74" s="0" t="n">
        <v>69</v>
      </c>
      <c r="I74" s="15" t="n">
        <v>0.0641</v>
      </c>
      <c r="J74" s="0" t="n">
        <v>18</v>
      </c>
      <c r="K74" s="15" t="n">
        <v>0.037</v>
      </c>
      <c r="M74" s="11" t="s">
        <v>147</v>
      </c>
      <c r="N74" s="0" t="str">
        <f aca="false">VLOOKUP(A74,C$3:K$363,2,FALSE())</f>
        <v>RB</v>
      </c>
      <c r="O74" s="0" t="n">
        <f aca="false">VLOOKUP(A74,C$3:K$363,3,FALSE())</f>
        <v>15</v>
      </c>
      <c r="P74" s="0" t="n">
        <f aca="false">VLOOKUP(A74,C$3:K$363,4,FALSE())</f>
        <v>160</v>
      </c>
      <c r="Q74" s="0" t="n">
        <f aca="false">VLOOKUP(A74,C$3:K$363,6,FALSE())</f>
        <v>0</v>
      </c>
      <c r="R74" s="0" t="n">
        <f aca="false">VLOOKUP(A74,C$3:K$363,8,FALSE())</f>
        <v>291</v>
      </c>
      <c r="AD74" s="11" t="s">
        <v>668</v>
      </c>
    </row>
    <row r="75" customFormat="false" ht="15" hidden="false" customHeight="false" outlineLevel="0" collapsed="false">
      <c r="A75" s="0" t="s">
        <v>149</v>
      </c>
      <c r="B75" s="0" t="s">
        <v>19</v>
      </c>
      <c r="C75" s="0" t="s">
        <v>124</v>
      </c>
      <c r="D75" s="0" t="s">
        <v>497</v>
      </c>
      <c r="E75" s="0" t="n">
        <v>16</v>
      </c>
      <c r="F75" s="0" t="n">
        <v>0</v>
      </c>
      <c r="G75" s="15" t="n">
        <v>0</v>
      </c>
      <c r="H75" s="0" t="n">
        <v>112</v>
      </c>
      <c r="I75" s="15" t="n">
        <v>0.1042</v>
      </c>
      <c r="J75" s="0" t="n">
        <v>323</v>
      </c>
      <c r="K75" s="15" t="n">
        <v>0.7547</v>
      </c>
      <c r="M75" s="11" t="s">
        <v>149</v>
      </c>
      <c r="N75" s="0" t="str">
        <f aca="false">VLOOKUP(A75,C$3:K$363,2,FALSE())</f>
        <v>NT</v>
      </c>
      <c r="O75" s="0" t="n">
        <f aca="false">VLOOKUP(A75,C$3:K$363,3,FALSE())</f>
        <v>16</v>
      </c>
      <c r="P75" s="0" t="n">
        <f aca="false">VLOOKUP(A75,C$3:K$363,4,FALSE())</f>
        <v>0</v>
      </c>
      <c r="Q75" s="0" t="n">
        <f aca="false">VLOOKUP(A75,C$3:K$363,6,FALSE())</f>
        <v>182</v>
      </c>
      <c r="R75" s="0" t="n">
        <f aca="false">VLOOKUP(A75,C$3:K$363,8,FALSE())</f>
        <v>74</v>
      </c>
      <c r="AD75" s="11" t="s">
        <v>668</v>
      </c>
    </row>
    <row r="76" customFormat="false" ht="15" hidden="false" customHeight="false" outlineLevel="0" collapsed="false">
      <c r="A76" s="0" t="s">
        <v>150</v>
      </c>
      <c r="B76" s="0" t="s">
        <v>27</v>
      </c>
      <c r="C76" s="0" t="s">
        <v>126</v>
      </c>
      <c r="D76" s="0" t="s">
        <v>497</v>
      </c>
      <c r="E76" s="0" t="n">
        <v>16</v>
      </c>
      <c r="F76" s="0" t="n">
        <v>0</v>
      </c>
      <c r="G76" s="15" t="n">
        <v>0</v>
      </c>
      <c r="H76" s="0" t="n">
        <v>1111</v>
      </c>
      <c r="I76" s="15" t="n">
        <v>0.9982</v>
      </c>
      <c r="J76" s="0" t="n">
        <v>176</v>
      </c>
      <c r="K76" s="15" t="n">
        <v>0.3955</v>
      </c>
      <c r="M76" s="11" t="s">
        <v>150</v>
      </c>
      <c r="N76" s="0" t="str">
        <f aca="false">VLOOKUP(A76,C$3:K$363,2,FALSE())</f>
        <v>SS</v>
      </c>
      <c r="O76" s="0" t="n">
        <f aca="false">VLOOKUP(A76,C$3:K$363,3,FALSE())</f>
        <v>16</v>
      </c>
      <c r="P76" s="0" t="n">
        <f aca="false">VLOOKUP(A76,C$3:K$363,4,FALSE())</f>
        <v>0</v>
      </c>
      <c r="Q76" s="0" t="n">
        <f aca="false">VLOOKUP(A76,C$3:K$363,6,FALSE())</f>
        <v>542</v>
      </c>
      <c r="R76" s="0" t="n">
        <f aca="false">VLOOKUP(A76,C$3:K$363,8,FALSE())</f>
        <v>367</v>
      </c>
      <c r="AD76" s="11" t="s">
        <v>669</v>
      </c>
    </row>
    <row r="77" customFormat="false" ht="15" hidden="false" customHeight="false" outlineLevel="0" collapsed="false">
      <c r="A77" s="0" t="s">
        <v>151</v>
      </c>
      <c r="B77" s="0" t="s">
        <v>19</v>
      </c>
      <c r="C77" s="0" t="s">
        <v>587</v>
      </c>
      <c r="D77" s="0" t="s">
        <v>33</v>
      </c>
      <c r="E77" s="0" t="n">
        <v>6</v>
      </c>
      <c r="F77" s="0" t="n">
        <v>58</v>
      </c>
      <c r="G77" s="15" t="n">
        <v>0.0534</v>
      </c>
      <c r="H77" s="0" t="n">
        <v>0</v>
      </c>
      <c r="I77" s="15" t="n">
        <v>0</v>
      </c>
      <c r="J77" s="0" t="n">
        <v>10</v>
      </c>
      <c r="K77" s="15" t="n">
        <v>0.0226</v>
      </c>
      <c r="M77" s="11" t="s">
        <v>151</v>
      </c>
      <c r="N77" s="0" t="str">
        <f aca="false">VLOOKUP(A77,C$3:K$363,2,FALSE())</f>
        <v>DE</v>
      </c>
      <c r="O77" s="0" t="n">
        <f aca="false">VLOOKUP(A77,C$3:K$363,3,FALSE())</f>
        <v>16</v>
      </c>
      <c r="P77" s="0" t="n">
        <f aca="false">VLOOKUP(A77,C$3:K$363,4,FALSE())</f>
        <v>0</v>
      </c>
      <c r="Q77" s="0" t="n">
        <f aca="false">VLOOKUP(A77,C$3:K$363,6,FALSE())</f>
        <v>672</v>
      </c>
      <c r="R77" s="0" t="n">
        <f aca="false">VLOOKUP(A77,C$3:K$363,8,FALSE())</f>
        <v>137</v>
      </c>
      <c r="AD77" s="11" t="s">
        <v>669</v>
      </c>
    </row>
    <row r="78" customFormat="false" ht="15" hidden="false" customHeight="false" outlineLevel="0" collapsed="false">
      <c r="A78" s="0" t="s">
        <v>152</v>
      </c>
      <c r="B78" s="0" t="s">
        <v>40</v>
      </c>
      <c r="C78" s="0" t="s">
        <v>587</v>
      </c>
      <c r="D78" s="0" t="s">
        <v>33</v>
      </c>
      <c r="E78" s="0" t="n">
        <v>9</v>
      </c>
      <c r="F78" s="0" t="n">
        <v>340</v>
      </c>
      <c r="G78" s="15" t="n">
        <v>0.3211</v>
      </c>
      <c r="H78" s="0" t="n">
        <v>0</v>
      </c>
      <c r="I78" s="15" t="n">
        <v>0</v>
      </c>
      <c r="J78" s="0" t="n">
        <v>0</v>
      </c>
      <c r="K78" s="15" t="n">
        <v>0</v>
      </c>
      <c r="M78" s="11" t="s">
        <v>152</v>
      </c>
      <c r="N78" s="0" t="str">
        <f aca="false">VLOOKUP(A78,C$3:K$363,2,FALSE())</f>
        <v>CB</v>
      </c>
      <c r="O78" s="0" t="n">
        <f aca="false">VLOOKUP(A78,C$3:K$363,3,FALSE())</f>
        <v>15</v>
      </c>
      <c r="P78" s="0" t="n">
        <f aca="false">VLOOKUP(A78,C$3:K$363,4,FALSE())</f>
        <v>0</v>
      </c>
      <c r="Q78" s="0" t="n">
        <f aca="false">VLOOKUP(A78,C$3:K$363,6,FALSE())</f>
        <v>334</v>
      </c>
      <c r="R78" s="0" t="n">
        <f aca="false">VLOOKUP(A78,C$3:K$363,8,FALSE())</f>
        <v>199</v>
      </c>
      <c r="AD78" s="11" t="s">
        <v>669</v>
      </c>
    </row>
    <row r="79" customFormat="false" ht="15" hidden="false" customHeight="false" outlineLevel="0" collapsed="false">
      <c r="A79" s="0" t="s">
        <v>153</v>
      </c>
      <c r="B79" s="0" t="s">
        <v>30</v>
      </c>
      <c r="C79" s="0" t="s">
        <v>656</v>
      </c>
      <c r="D79" s="0" t="s">
        <v>13</v>
      </c>
      <c r="E79" s="0" t="n">
        <v>12</v>
      </c>
      <c r="F79" s="0" t="n">
        <v>95</v>
      </c>
      <c r="G79" s="15" t="n">
        <v>0.0916</v>
      </c>
      <c r="H79" s="0" t="n">
        <v>0</v>
      </c>
      <c r="I79" s="15" t="n">
        <v>0</v>
      </c>
      <c r="J79" s="0" t="n">
        <v>137</v>
      </c>
      <c r="K79" s="15" t="n">
        <v>0.3293</v>
      </c>
      <c r="M79" s="11" t="s">
        <v>153</v>
      </c>
      <c r="N79" s="0" t="str">
        <f aca="false">VLOOKUP(A79,C$3:K$363,2,FALSE())</f>
        <v>WR</v>
      </c>
      <c r="O79" s="0" t="n">
        <f aca="false">VLOOKUP(A79,C$3:K$363,3,FALSE())</f>
        <v>16</v>
      </c>
      <c r="P79" s="0" t="n">
        <f aca="false">VLOOKUP(A79,C$3:K$363,4,FALSE())</f>
        <v>913</v>
      </c>
      <c r="Q79" s="0" t="n">
        <f aca="false">VLOOKUP(A79,C$3:K$363,6,FALSE())</f>
        <v>0</v>
      </c>
      <c r="R79" s="0" t="n">
        <f aca="false">VLOOKUP(A79,C$3:K$363,8,FALSE())</f>
        <v>8</v>
      </c>
      <c r="AD79" s="11" t="s">
        <v>670</v>
      </c>
    </row>
    <row r="80" customFormat="false" ht="15" hidden="false" customHeight="false" outlineLevel="0" collapsed="false">
      <c r="A80" s="0" t="s">
        <v>155</v>
      </c>
      <c r="B80" s="0" t="s">
        <v>16</v>
      </c>
      <c r="C80" s="0" t="s">
        <v>656</v>
      </c>
      <c r="D80" s="0" t="s">
        <v>13</v>
      </c>
      <c r="E80" s="0" t="n">
        <v>3</v>
      </c>
      <c r="F80" s="0" t="n">
        <v>25</v>
      </c>
      <c r="G80" s="15" t="n">
        <v>0.0224</v>
      </c>
      <c r="H80" s="0" t="n">
        <v>0</v>
      </c>
      <c r="I80" s="15" t="n">
        <v>0</v>
      </c>
      <c r="J80" s="0" t="n">
        <v>39</v>
      </c>
      <c r="K80" s="15" t="n">
        <v>0.0871</v>
      </c>
      <c r="M80" s="11" t="s">
        <v>155</v>
      </c>
      <c r="N80" s="0" t="str">
        <f aca="false">VLOOKUP(A80,C$3:K$363,2,FALSE())</f>
        <v>QB</v>
      </c>
      <c r="O80" s="0" t="n">
        <f aca="false">VLOOKUP(A80,C$3:K$363,3,FALSE())</f>
        <v>1</v>
      </c>
      <c r="P80" s="0" t="n">
        <f aca="false">VLOOKUP(A80,C$3:K$363,4,FALSE())</f>
        <v>9</v>
      </c>
      <c r="Q80" s="0" t="n">
        <f aca="false">VLOOKUP(A80,C$3:K$363,6,FALSE())</f>
        <v>0</v>
      </c>
      <c r="R80" s="0" t="n">
        <f aca="false">VLOOKUP(A80,C$3:K$363,8,FALSE())</f>
        <v>0</v>
      </c>
      <c r="AD80" s="11" t="s">
        <v>670</v>
      </c>
    </row>
    <row r="81" customFormat="false" ht="15" hidden="false" customHeight="false" outlineLevel="0" collapsed="false">
      <c r="A81" s="0" t="s">
        <v>156</v>
      </c>
      <c r="B81" s="0" t="s">
        <v>33</v>
      </c>
      <c r="C81" s="0" t="s">
        <v>129</v>
      </c>
      <c r="D81" s="0" t="s">
        <v>30</v>
      </c>
      <c r="E81" s="0" t="n">
        <v>12</v>
      </c>
      <c r="F81" s="0" t="n">
        <v>217</v>
      </c>
      <c r="G81" s="15" t="n">
        <v>0.2019</v>
      </c>
      <c r="H81" s="0" t="n">
        <v>0</v>
      </c>
      <c r="I81" s="15" t="n">
        <v>0</v>
      </c>
      <c r="J81" s="0" t="n">
        <v>194</v>
      </c>
      <c r="K81" s="15" t="n">
        <v>0.4136</v>
      </c>
      <c r="M81" s="11" t="s">
        <v>156</v>
      </c>
      <c r="AD81" s="11" t="s">
        <v>270</v>
      </c>
    </row>
    <row r="82" customFormat="false" ht="15" hidden="false" customHeight="false" outlineLevel="0" collapsed="false">
      <c r="A82" s="0" t="s">
        <v>158</v>
      </c>
      <c r="B82" s="0" t="s">
        <v>91</v>
      </c>
      <c r="C82" s="0" t="s">
        <v>136</v>
      </c>
      <c r="D82" s="0" t="s">
        <v>30</v>
      </c>
      <c r="E82" s="0" t="n">
        <v>16</v>
      </c>
      <c r="F82" s="0" t="n">
        <v>587</v>
      </c>
      <c r="G82" s="15" t="n">
        <v>0.5293</v>
      </c>
      <c r="H82" s="0" t="n">
        <v>0</v>
      </c>
      <c r="I82" s="15" t="n">
        <v>0</v>
      </c>
      <c r="J82" s="0" t="n">
        <v>59</v>
      </c>
      <c r="K82" s="15" t="n">
        <v>0.1229</v>
      </c>
      <c r="M82" s="11" t="s">
        <v>158</v>
      </c>
      <c r="N82" s="0" t="str">
        <f aca="false">VLOOKUP(A82,C$3:K$363,2,FALSE())</f>
        <v>G</v>
      </c>
      <c r="O82" s="0" t="n">
        <f aca="false">VLOOKUP(A82,C$3:K$363,3,FALSE())</f>
        <v>6</v>
      </c>
      <c r="P82" s="0" t="n">
        <f aca="false">VLOOKUP(A82,C$3:K$363,4,FALSE())</f>
        <v>21</v>
      </c>
      <c r="Q82" s="0" t="n">
        <f aca="false">VLOOKUP(A82,C$3:K$363,6,FALSE())</f>
        <v>0</v>
      </c>
      <c r="R82" s="0" t="n">
        <f aca="false">VLOOKUP(A82,C$3:K$363,8,FALSE())</f>
        <v>27</v>
      </c>
      <c r="AD82" s="11" t="s">
        <v>270</v>
      </c>
    </row>
    <row r="83" customFormat="false" ht="15" hidden="false" customHeight="false" outlineLevel="0" collapsed="false">
      <c r="A83" s="0" t="s">
        <v>159</v>
      </c>
      <c r="B83" s="0" t="s">
        <v>19</v>
      </c>
      <c r="C83" s="0" t="s">
        <v>657</v>
      </c>
      <c r="D83" s="0" t="s">
        <v>497</v>
      </c>
      <c r="E83" s="0" t="n">
        <v>8</v>
      </c>
      <c r="F83" s="0" t="n">
        <v>0</v>
      </c>
      <c r="G83" s="15" t="n">
        <v>0</v>
      </c>
      <c r="H83" s="0" t="n">
        <v>119</v>
      </c>
      <c r="I83" s="15" t="n">
        <v>0.1069</v>
      </c>
      <c r="J83" s="0" t="n">
        <v>21</v>
      </c>
      <c r="K83" s="15" t="n">
        <v>0.0472</v>
      </c>
      <c r="M83" s="11" t="s">
        <v>159</v>
      </c>
      <c r="N83" s="0" t="str">
        <f aca="false">VLOOKUP(A83,C$3:K$363,2,FALSE())</f>
        <v>DT</v>
      </c>
      <c r="O83" s="0" t="n">
        <f aca="false">VLOOKUP(A83,C$3:K$363,3,FALSE())</f>
        <v>5</v>
      </c>
      <c r="P83" s="0" t="n">
        <f aca="false">VLOOKUP(A83,C$3:K$363,4,FALSE())</f>
        <v>0</v>
      </c>
      <c r="Q83" s="0" t="n">
        <f aca="false">VLOOKUP(A83,C$3:K$363,6,FALSE())</f>
        <v>46</v>
      </c>
      <c r="R83" s="0" t="n">
        <f aca="false">VLOOKUP(A83,C$3:K$363,8,FALSE())</f>
        <v>8</v>
      </c>
      <c r="AD83" s="11" t="s">
        <v>273</v>
      </c>
    </row>
    <row r="84" customFormat="false" ht="15" hidden="false" customHeight="false" outlineLevel="0" collapsed="false">
      <c r="A84" s="0" t="s">
        <v>161</v>
      </c>
      <c r="B84" s="0" t="s">
        <v>33</v>
      </c>
      <c r="C84" s="0" t="s">
        <v>657</v>
      </c>
      <c r="D84" s="0" t="s">
        <v>22</v>
      </c>
      <c r="E84" s="0" t="n">
        <v>1</v>
      </c>
      <c r="F84" s="0" t="n">
        <v>0</v>
      </c>
      <c r="G84" s="15" t="n">
        <v>0</v>
      </c>
      <c r="H84" s="0" t="n">
        <v>16</v>
      </c>
      <c r="I84" s="15" t="n">
        <v>0.0154</v>
      </c>
      <c r="J84" s="0" t="n">
        <v>2</v>
      </c>
      <c r="K84" s="15" t="n">
        <v>0.0045</v>
      </c>
      <c r="M84" s="11" t="s">
        <v>161</v>
      </c>
      <c r="AD84" s="11" t="s">
        <v>273</v>
      </c>
    </row>
    <row r="85" customFormat="false" ht="15" hidden="false" customHeight="false" outlineLevel="0" collapsed="false">
      <c r="A85" s="0" t="s">
        <v>162</v>
      </c>
      <c r="B85" s="0" t="s">
        <v>22</v>
      </c>
      <c r="C85" s="0" t="s">
        <v>137</v>
      </c>
      <c r="D85" s="0" t="s">
        <v>138</v>
      </c>
      <c r="E85" s="0" t="n">
        <v>9</v>
      </c>
      <c r="F85" s="0" t="n">
        <v>597</v>
      </c>
      <c r="G85" s="15" t="n">
        <v>0.5497</v>
      </c>
      <c r="H85" s="0" t="n">
        <v>0</v>
      </c>
      <c r="I85" s="15" t="n">
        <v>0</v>
      </c>
      <c r="J85" s="0" t="n">
        <v>0</v>
      </c>
      <c r="K85" s="15" t="n">
        <v>0</v>
      </c>
      <c r="M85" s="11" t="s">
        <v>162</v>
      </c>
      <c r="N85" s="0" t="str">
        <f aca="false">VLOOKUP(A85,C$3:K$363,2,FALSE())</f>
        <v>LB</v>
      </c>
      <c r="O85" s="0" t="n">
        <f aca="false">VLOOKUP(A85,C$3:K$363,3,FALSE())</f>
        <v>15</v>
      </c>
      <c r="P85" s="0" t="n">
        <f aca="false">VLOOKUP(A85,C$3:K$363,4,FALSE())</f>
        <v>0</v>
      </c>
      <c r="Q85" s="0" t="n">
        <f aca="false">VLOOKUP(A85,C$3:K$363,6,FALSE())</f>
        <v>799</v>
      </c>
      <c r="R85" s="0" t="n">
        <f aca="false">VLOOKUP(A85,C$3:K$363,8,FALSE())</f>
        <v>4</v>
      </c>
      <c r="AD85" s="11" t="s">
        <v>671</v>
      </c>
    </row>
    <row r="86" customFormat="false" ht="15" hidden="false" customHeight="false" outlineLevel="0" collapsed="false">
      <c r="A86" s="0" t="s">
        <v>163</v>
      </c>
      <c r="B86" s="0" t="s">
        <v>40</v>
      </c>
      <c r="C86" s="0" t="s">
        <v>658</v>
      </c>
      <c r="D86" s="0" t="s">
        <v>40</v>
      </c>
      <c r="E86" s="0" t="n">
        <v>3</v>
      </c>
      <c r="F86" s="0" t="n">
        <v>0</v>
      </c>
      <c r="G86" s="15" t="n">
        <v>0</v>
      </c>
      <c r="H86" s="0" t="n">
        <v>104</v>
      </c>
      <c r="I86" s="15" t="n">
        <v>0.0954</v>
      </c>
      <c r="J86" s="0" t="n">
        <v>9</v>
      </c>
      <c r="K86" s="15" t="n">
        <v>0.02</v>
      </c>
      <c r="M86" s="11" t="s">
        <v>163</v>
      </c>
      <c r="AD86" s="11" t="s">
        <v>671</v>
      </c>
    </row>
    <row r="87" customFormat="false" ht="15" hidden="false" customHeight="false" outlineLevel="0" collapsed="false">
      <c r="A87" s="0" t="s">
        <v>164</v>
      </c>
      <c r="B87" s="0" t="s">
        <v>22</v>
      </c>
      <c r="C87" s="0" t="s">
        <v>658</v>
      </c>
      <c r="D87" s="0" t="s">
        <v>40</v>
      </c>
      <c r="E87" s="0" t="n">
        <v>10</v>
      </c>
      <c r="F87" s="0" t="n">
        <v>0</v>
      </c>
      <c r="G87" s="15" t="n">
        <v>0</v>
      </c>
      <c r="H87" s="0" t="n">
        <v>114</v>
      </c>
      <c r="I87" s="15" t="n">
        <v>0.1027</v>
      </c>
      <c r="J87" s="0" t="n">
        <v>91</v>
      </c>
      <c r="K87" s="15" t="n">
        <v>0.1996</v>
      </c>
      <c r="M87" s="11" t="s">
        <v>164</v>
      </c>
      <c r="N87" s="0" t="str">
        <f aca="false">VLOOKUP(A87,C$3:K$363,2,FALSE())</f>
        <v>DE</v>
      </c>
      <c r="O87" s="0" t="n">
        <f aca="false">VLOOKUP(A87,C$3:K$363,3,FALSE())</f>
        <v>9</v>
      </c>
      <c r="P87" s="0" t="n">
        <f aca="false">VLOOKUP(A87,C$3:K$363,4,FALSE())</f>
        <v>0</v>
      </c>
      <c r="Q87" s="0" t="n">
        <f aca="false">VLOOKUP(A87,C$3:K$363,6,FALSE())</f>
        <v>327</v>
      </c>
      <c r="R87" s="0" t="n">
        <f aca="false">VLOOKUP(A87,C$3:K$363,8,FALSE())</f>
        <v>8</v>
      </c>
      <c r="AD87" s="11" t="s">
        <v>672</v>
      </c>
    </row>
    <row r="88" customFormat="false" ht="15" hidden="false" customHeight="false" outlineLevel="0" collapsed="false">
      <c r="A88" s="0" t="s">
        <v>165</v>
      </c>
      <c r="B88" s="0" t="s">
        <v>40</v>
      </c>
      <c r="C88" s="0" t="s">
        <v>140</v>
      </c>
      <c r="D88" s="0" t="s">
        <v>13</v>
      </c>
      <c r="E88" s="0" t="n">
        <v>7</v>
      </c>
      <c r="F88" s="0" t="n">
        <v>245</v>
      </c>
      <c r="G88" s="15" t="n">
        <v>0.216</v>
      </c>
      <c r="H88" s="0" t="n">
        <v>0</v>
      </c>
      <c r="I88" s="15" t="n">
        <v>0</v>
      </c>
      <c r="J88" s="0" t="n">
        <v>55</v>
      </c>
      <c r="K88" s="15" t="n">
        <v>0.1193</v>
      </c>
      <c r="M88" s="11" t="s">
        <v>165</v>
      </c>
      <c r="N88" s="0" t="str">
        <f aca="false">VLOOKUP(A88,C$3:K$363,2,FALSE())</f>
        <v>CB</v>
      </c>
      <c r="O88" s="0" t="n">
        <f aca="false">VLOOKUP(A88,C$3:K$363,3,FALSE())</f>
        <v>6</v>
      </c>
      <c r="P88" s="0" t="n">
        <f aca="false">VLOOKUP(A88,C$3:K$363,4,FALSE())</f>
        <v>0</v>
      </c>
      <c r="Q88" s="0" t="n">
        <f aca="false">VLOOKUP(A88,C$3:K$363,6,FALSE())</f>
        <v>182</v>
      </c>
      <c r="R88" s="0" t="n">
        <f aca="false">VLOOKUP(A88,C$3:K$363,8,FALSE())</f>
        <v>63</v>
      </c>
      <c r="AD88" s="11" t="s">
        <v>672</v>
      </c>
    </row>
    <row r="89" customFormat="false" ht="15" hidden="false" customHeight="false" outlineLevel="0" collapsed="false">
      <c r="A89" s="0" t="s">
        <v>166</v>
      </c>
      <c r="B89" s="0" t="s">
        <v>27</v>
      </c>
      <c r="C89" s="0" t="s">
        <v>143</v>
      </c>
      <c r="D89" s="0" t="s">
        <v>511</v>
      </c>
      <c r="E89" s="0" t="n">
        <v>12</v>
      </c>
      <c r="F89" s="0" t="n">
        <v>406</v>
      </c>
      <c r="G89" s="15" t="n">
        <v>0.3816</v>
      </c>
      <c r="H89" s="0" t="n">
        <v>0</v>
      </c>
      <c r="I89" s="15" t="n">
        <v>0</v>
      </c>
      <c r="J89" s="0" t="n">
        <v>55</v>
      </c>
      <c r="K89" s="15" t="n">
        <v>0.1185</v>
      </c>
      <c r="M89" s="11" t="s">
        <v>166</v>
      </c>
      <c r="N89" s="0" t="str">
        <f aca="false">VLOOKUP(A89,C$3:K$363,2,FALSE())</f>
        <v>LB</v>
      </c>
      <c r="O89" s="0" t="n">
        <f aca="false">VLOOKUP(A89,C$3:K$363,3,FALSE())</f>
        <v>13</v>
      </c>
      <c r="P89" s="0" t="n">
        <f aca="false">VLOOKUP(A89,C$3:K$363,4,FALSE())</f>
        <v>0</v>
      </c>
      <c r="Q89" s="0" t="n">
        <f aca="false">VLOOKUP(A89,C$3:K$363,6,FALSE())</f>
        <v>818</v>
      </c>
      <c r="R89" s="0" t="n">
        <f aca="false">VLOOKUP(A89,C$3:K$363,8,FALSE())</f>
        <v>50</v>
      </c>
      <c r="AD89" s="11" t="s">
        <v>672</v>
      </c>
    </row>
    <row r="90" customFormat="false" ht="15" hidden="false" customHeight="false" outlineLevel="0" collapsed="false">
      <c r="A90" s="0" t="s">
        <v>168</v>
      </c>
      <c r="B90" s="0" t="s">
        <v>16</v>
      </c>
      <c r="C90" s="0" t="s">
        <v>144</v>
      </c>
      <c r="D90" s="0" t="s">
        <v>504</v>
      </c>
      <c r="E90" s="0" t="n">
        <v>13</v>
      </c>
      <c r="F90" s="0" t="n">
        <v>144</v>
      </c>
      <c r="G90" s="15" t="n">
        <v>0.1383</v>
      </c>
      <c r="H90" s="0" t="n">
        <v>0</v>
      </c>
      <c r="I90" s="15" t="n">
        <v>0</v>
      </c>
      <c r="J90" s="0" t="n">
        <v>50</v>
      </c>
      <c r="K90" s="15" t="n">
        <v>0.1124</v>
      </c>
      <c r="M90" s="11" t="s">
        <v>168</v>
      </c>
      <c r="N90" s="0" t="str">
        <f aca="false">VLOOKUP(A90,C$3:K$363,2,FALSE())</f>
        <v>QB</v>
      </c>
      <c r="O90" s="0" t="n">
        <f aca="false">VLOOKUP(A90,C$3:K$363,3,FALSE())</f>
        <v>15</v>
      </c>
      <c r="P90" s="0" t="n">
        <f aca="false">VLOOKUP(A90,C$3:K$363,4,FALSE())</f>
        <v>1048</v>
      </c>
      <c r="Q90" s="0" t="n">
        <f aca="false">VLOOKUP(A90,C$3:K$363,6,FALSE())</f>
        <v>0</v>
      </c>
      <c r="R90" s="0" t="n">
        <f aca="false">VLOOKUP(A90,C$3:K$363,8,FALSE())</f>
        <v>0</v>
      </c>
      <c r="AD90" s="11" t="s">
        <v>673</v>
      </c>
    </row>
    <row r="91" customFormat="false" ht="15" hidden="false" customHeight="false" outlineLevel="0" collapsed="false">
      <c r="A91" s="0" t="s">
        <v>169</v>
      </c>
      <c r="B91" s="0" t="s">
        <v>30</v>
      </c>
      <c r="C91" s="0" t="s">
        <v>147</v>
      </c>
      <c r="D91" s="0" t="s">
        <v>33</v>
      </c>
      <c r="E91" s="0" t="n">
        <v>15</v>
      </c>
      <c r="F91" s="0" t="n">
        <v>160</v>
      </c>
      <c r="G91" s="15" t="n">
        <v>0.1688</v>
      </c>
      <c r="H91" s="0" t="n">
        <v>0</v>
      </c>
      <c r="I91" s="15" t="n">
        <v>0</v>
      </c>
      <c r="J91" s="0" t="n">
        <v>291</v>
      </c>
      <c r="K91" s="15" t="n">
        <v>0.6258</v>
      </c>
      <c r="M91" s="11" t="s">
        <v>169</v>
      </c>
      <c r="N91" s="0" t="str">
        <f aca="false">VLOOKUP(A91,C$3:K$363,2,FALSE())</f>
        <v>WR</v>
      </c>
      <c r="O91" s="0" t="n">
        <f aca="false">VLOOKUP(A91,C$3:K$363,3,FALSE())</f>
        <v>5</v>
      </c>
      <c r="P91" s="0" t="n">
        <f aca="false">VLOOKUP(A91,C$3:K$363,4,FALSE())</f>
        <v>66</v>
      </c>
      <c r="Q91" s="0" t="n">
        <f aca="false">VLOOKUP(A91,C$3:K$363,6,FALSE())</f>
        <v>0</v>
      </c>
      <c r="R91" s="0" t="n">
        <f aca="false">VLOOKUP(A91,C$3:K$363,8,FALSE())</f>
        <v>0</v>
      </c>
      <c r="AD91" s="11" t="s">
        <v>673</v>
      </c>
    </row>
    <row r="92" customFormat="false" ht="15" hidden="false" customHeight="false" outlineLevel="0" collapsed="false">
      <c r="A92" s="0" t="s">
        <v>170</v>
      </c>
      <c r="B92" s="0" t="s">
        <v>25</v>
      </c>
      <c r="C92" s="0" t="s">
        <v>659</v>
      </c>
      <c r="D92" s="0" t="s">
        <v>30</v>
      </c>
      <c r="E92" s="0" t="n">
        <v>2</v>
      </c>
      <c r="F92" s="0" t="n">
        <v>0</v>
      </c>
      <c r="G92" s="15" t="n">
        <v>0</v>
      </c>
      <c r="H92" s="0" t="n">
        <v>0</v>
      </c>
      <c r="I92" s="15" t="n">
        <v>0</v>
      </c>
      <c r="J92" s="0" t="n">
        <v>30</v>
      </c>
      <c r="K92" s="15" t="n">
        <v>0.0651</v>
      </c>
      <c r="M92" s="11" t="s">
        <v>170</v>
      </c>
      <c r="N92" s="0" t="str">
        <f aca="false">VLOOKUP(A92,C$3:K$363,2,FALSE())</f>
        <v>LB</v>
      </c>
      <c r="O92" s="0" t="n">
        <f aca="false">VLOOKUP(A92,C$3:K$363,3,FALSE())</f>
        <v>16</v>
      </c>
      <c r="P92" s="0" t="n">
        <f aca="false">VLOOKUP(A92,C$3:K$363,4,FALSE())</f>
        <v>0</v>
      </c>
      <c r="Q92" s="0" t="n">
        <f aca="false">VLOOKUP(A92,C$3:K$363,6,FALSE())</f>
        <v>531</v>
      </c>
      <c r="R92" s="0" t="n">
        <f aca="false">VLOOKUP(A92,C$3:K$363,8,FALSE())</f>
        <v>186</v>
      </c>
      <c r="AD92" s="11" t="s">
        <v>674</v>
      </c>
    </row>
    <row r="93" customFormat="false" ht="15" hidden="false" customHeight="false" outlineLevel="0" collapsed="false">
      <c r="A93" s="0" t="s">
        <v>172</v>
      </c>
      <c r="B93" s="0" t="s">
        <v>33</v>
      </c>
      <c r="C93" s="0" t="s">
        <v>659</v>
      </c>
      <c r="D93" s="0" t="s">
        <v>13</v>
      </c>
      <c r="E93" s="0" t="n">
        <v>6</v>
      </c>
      <c r="F93" s="0" t="n">
        <v>261</v>
      </c>
      <c r="G93" s="15" t="n">
        <v>0.2584</v>
      </c>
      <c r="H93" s="0" t="n">
        <v>0</v>
      </c>
      <c r="I93" s="15" t="n">
        <v>0</v>
      </c>
      <c r="J93" s="0" t="n">
        <v>39</v>
      </c>
      <c r="K93" s="15" t="n">
        <v>0.0911</v>
      </c>
      <c r="M93" s="11" t="s">
        <v>172</v>
      </c>
      <c r="N93" s="0" t="str">
        <f aca="false">VLOOKUP(A93,C$3:K$363,2,FALSE())</f>
        <v>RB</v>
      </c>
      <c r="O93" s="0" t="n">
        <f aca="false">VLOOKUP(A93,C$3:K$363,3,FALSE())</f>
        <v>16</v>
      </c>
      <c r="P93" s="0" t="n">
        <f aca="false">VLOOKUP(A93,C$3:K$363,4,FALSE())</f>
        <v>604</v>
      </c>
      <c r="Q93" s="0" t="n">
        <f aca="false">VLOOKUP(A93,C$3:K$363,6,FALSE())</f>
        <v>0</v>
      </c>
      <c r="R93" s="0" t="n">
        <f aca="false">VLOOKUP(A93,C$3:K$363,8,FALSE())</f>
        <v>0</v>
      </c>
      <c r="AD93" s="11" t="s">
        <v>674</v>
      </c>
    </row>
    <row r="94" customFormat="false" ht="15" hidden="false" customHeight="false" outlineLevel="0" collapsed="false">
      <c r="A94" s="0" t="s">
        <v>173</v>
      </c>
      <c r="B94" s="0" t="s">
        <v>102</v>
      </c>
      <c r="C94" s="0" t="s">
        <v>149</v>
      </c>
      <c r="D94" s="0" t="s">
        <v>508</v>
      </c>
      <c r="E94" s="0" t="n">
        <v>16</v>
      </c>
      <c r="F94" s="0" t="n">
        <v>0</v>
      </c>
      <c r="G94" s="15" t="n">
        <v>0</v>
      </c>
      <c r="H94" s="0" t="n">
        <v>182</v>
      </c>
      <c r="I94" s="15" t="n">
        <v>0.174</v>
      </c>
      <c r="J94" s="0" t="n">
        <v>74</v>
      </c>
      <c r="K94" s="15" t="n">
        <v>0.1663</v>
      </c>
      <c r="M94" s="11" t="s">
        <v>173</v>
      </c>
      <c r="AD94" s="11" t="s">
        <v>675</v>
      </c>
    </row>
    <row r="95" customFormat="false" ht="15" hidden="false" customHeight="false" outlineLevel="0" collapsed="false">
      <c r="A95" s="0" t="s">
        <v>174</v>
      </c>
      <c r="B95" s="0" t="s">
        <v>19</v>
      </c>
      <c r="C95" s="0" t="s">
        <v>150</v>
      </c>
      <c r="D95" s="0" t="s">
        <v>27</v>
      </c>
      <c r="E95" s="0" t="n">
        <v>16</v>
      </c>
      <c r="F95" s="0" t="n">
        <v>0</v>
      </c>
      <c r="G95" s="15" t="n">
        <v>0</v>
      </c>
      <c r="H95" s="0" t="n">
        <v>542</v>
      </c>
      <c r="I95" s="15" t="n">
        <v>0.4861</v>
      </c>
      <c r="J95" s="0" t="n">
        <v>367</v>
      </c>
      <c r="K95" s="15" t="n">
        <v>0.8192</v>
      </c>
      <c r="M95" s="11" t="s">
        <v>174</v>
      </c>
      <c r="N95" s="0" t="str">
        <f aca="false">VLOOKUP(A95,C$3:K$363,2,FALSE())</f>
        <v>DT</v>
      </c>
      <c r="O95" s="0" t="n">
        <f aca="false">VLOOKUP(A95,C$3:K$363,3,FALSE())</f>
        <v>16</v>
      </c>
      <c r="P95" s="0" t="n">
        <f aca="false">VLOOKUP(A95,C$3:K$363,4,FALSE())</f>
        <v>0</v>
      </c>
      <c r="Q95" s="0" t="n">
        <f aca="false">VLOOKUP(A95,C$3:K$363,6,FALSE())</f>
        <v>471</v>
      </c>
      <c r="R95" s="0" t="n">
        <f aca="false">VLOOKUP(A95,C$3:K$363,8,FALSE())</f>
        <v>24</v>
      </c>
      <c r="AD95" s="11" t="s">
        <v>675</v>
      </c>
    </row>
    <row r="96" customFormat="false" ht="15" hidden="false" customHeight="false" outlineLevel="0" collapsed="false">
      <c r="A96" s="0" t="s">
        <v>176</v>
      </c>
      <c r="B96" s="0" t="s">
        <v>102</v>
      </c>
      <c r="C96" s="0" t="s">
        <v>151</v>
      </c>
      <c r="D96" s="0" t="s">
        <v>22</v>
      </c>
      <c r="E96" s="0" t="n">
        <v>16</v>
      </c>
      <c r="F96" s="0" t="n">
        <v>0</v>
      </c>
      <c r="G96" s="15" t="n">
        <v>0</v>
      </c>
      <c r="H96" s="0" t="n">
        <v>672</v>
      </c>
      <c r="I96" s="15" t="n">
        <v>0.6159</v>
      </c>
      <c r="J96" s="0" t="n">
        <v>137</v>
      </c>
      <c r="K96" s="15" t="n">
        <v>0.2978</v>
      </c>
      <c r="M96" s="11" t="s">
        <v>176</v>
      </c>
      <c r="N96" s="0" t="str">
        <f aca="false">VLOOKUP(A96,C$3:K$363,2,FALSE())</f>
        <v>CB</v>
      </c>
      <c r="O96" s="0" t="n">
        <f aca="false">VLOOKUP(A96,C$3:K$363,3,FALSE())</f>
        <v>15</v>
      </c>
      <c r="P96" s="0" t="n">
        <f aca="false">VLOOKUP(A96,C$3:K$363,4,FALSE())</f>
        <v>0</v>
      </c>
      <c r="Q96" s="0" t="n">
        <f aca="false">VLOOKUP(A96,C$3:K$363,6,FALSE())</f>
        <v>100</v>
      </c>
      <c r="R96" s="0" t="n">
        <f aca="false">VLOOKUP(A96,C$3:K$363,8,FALSE())</f>
        <v>381</v>
      </c>
      <c r="AD96" s="11" t="s">
        <v>308</v>
      </c>
    </row>
    <row r="97" customFormat="false" ht="15" hidden="false" customHeight="false" outlineLevel="0" collapsed="false">
      <c r="A97" s="0" t="s">
        <v>178</v>
      </c>
      <c r="B97" s="0" t="s">
        <v>30</v>
      </c>
      <c r="C97" s="0" t="s">
        <v>152</v>
      </c>
      <c r="D97" s="0" t="s">
        <v>40</v>
      </c>
      <c r="E97" s="0" t="n">
        <v>15</v>
      </c>
      <c r="F97" s="0" t="n">
        <v>0</v>
      </c>
      <c r="G97" s="15" t="n">
        <v>0</v>
      </c>
      <c r="H97" s="0" t="n">
        <v>334</v>
      </c>
      <c r="I97" s="15" t="n">
        <v>0.3073</v>
      </c>
      <c r="J97" s="0" t="n">
        <v>199</v>
      </c>
      <c r="K97" s="15" t="n">
        <v>0.4502</v>
      </c>
      <c r="M97" s="11" t="s">
        <v>178</v>
      </c>
      <c r="N97" s="0" t="str">
        <f aca="false">VLOOKUP(A97,C$3:K$363,2,FALSE())</f>
        <v>WR</v>
      </c>
      <c r="O97" s="0" t="n">
        <f aca="false">VLOOKUP(A97,C$3:K$363,3,FALSE())</f>
        <v>9</v>
      </c>
      <c r="P97" s="0" t="n">
        <f aca="false">VLOOKUP(A97,C$3:K$363,4,FALSE())</f>
        <v>467</v>
      </c>
      <c r="Q97" s="0" t="n">
        <f aca="false">VLOOKUP(A97,C$3:K$363,6,FALSE())</f>
        <v>0</v>
      </c>
      <c r="R97" s="0" t="n">
        <f aca="false">VLOOKUP(A97,C$3:K$363,8,FALSE())</f>
        <v>3</v>
      </c>
      <c r="AD97" s="11" t="s">
        <v>308</v>
      </c>
    </row>
    <row r="98" customFormat="false" ht="15" hidden="false" customHeight="false" outlineLevel="0" collapsed="false">
      <c r="A98" s="0" t="s">
        <v>180</v>
      </c>
      <c r="B98" s="0" t="s">
        <v>30</v>
      </c>
      <c r="C98" s="0" t="s">
        <v>153</v>
      </c>
      <c r="D98" s="0" t="s">
        <v>30</v>
      </c>
      <c r="E98" s="0" t="n">
        <v>16</v>
      </c>
      <c r="F98" s="0" t="n">
        <v>913</v>
      </c>
      <c r="G98" s="15" t="n">
        <v>0.8407</v>
      </c>
      <c r="H98" s="0" t="n">
        <v>0</v>
      </c>
      <c r="I98" s="15" t="n">
        <v>0</v>
      </c>
      <c r="J98" s="0" t="n">
        <v>8</v>
      </c>
      <c r="K98" s="15" t="n">
        <v>0.0181</v>
      </c>
      <c r="M98" s="11" t="s">
        <v>180</v>
      </c>
      <c r="AD98" s="11" t="s">
        <v>676</v>
      </c>
    </row>
    <row r="99" customFormat="false" ht="15" hidden="false" customHeight="false" outlineLevel="0" collapsed="false">
      <c r="A99" s="0" t="s">
        <v>182</v>
      </c>
      <c r="B99" s="0" t="s">
        <v>16</v>
      </c>
      <c r="C99" s="0" t="s">
        <v>155</v>
      </c>
      <c r="D99" s="0" t="s">
        <v>16</v>
      </c>
      <c r="E99" s="0" t="n">
        <v>1</v>
      </c>
      <c r="F99" s="0" t="n">
        <v>9</v>
      </c>
      <c r="G99" s="15" t="n">
        <v>0.0089</v>
      </c>
      <c r="H99" s="0" t="n">
        <v>0</v>
      </c>
      <c r="I99" s="15" t="n">
        <v>0</v>
      </c>
      <c r="J99" s="0" t="n">
        <v>0</v>
      </c>
      <c r="K99" s="15" t="n">
        <v>0</v>
      </c>
      <c r="M99" s="11" t="s">
        <v>182</v>
      </c>
      <c r="AD99" s="11" t="s">
        <v>676</v>
      </c>
    </row>
    <row r="100" customFormat="false" ht="15" hidden="false" customHeight="false" outlineLevel="0" collapsed="false">
      <c r="A100" s="0" t="s">
        <v>184</v>
      </c>
      <c r="B100" s="0" t="s">
        <v>40</v>
      </c>
      <c r="C100" s="0" t="s">
        <v>595</v>
      </c>
      <c r="D100" s="0" t="s">
        <v>33</v>
      </c>
      <c r="E100" s="0" t="n">
        <v>16</v>
      </c>
      <c r="F100" s="0" t="n">
        <v>964</v>
      </c>
      <c r="G100" s="15" t="n">
        <v>0.8375</v>
      </c>
      <c r="H100" s="0" t="n">
        <v>0</v>
      </c>
      <c r="I100" s="15" t="n">
        <v>0</v>
      </c>
      <c r="J100" s="0" t="n">
        <v>1</v>
      </c>
      <c r="K100" s="15" t="n">
        <v>0.0021</v>
      </c>
      <c r="M100" s="11" t="s">
        <v>184</v>
      </c>
      <c r="N100" s="0" t="str">
        <f aca="false">VLOOKUP(A100,C$3:K$363,2,FALSE())</f>
        <v>CB</v>
      </c>
      <c r="O100" s="0" t="n">
        <f aca="false">VLOOKUP(A100,C$3:K$363,3,FALSE())</f>
        <v>11</v>
      </c>
      <c r="P100" s="0" t="n">
        <f aca="false">VLOOKUP(A100,C$3:K$363,4,FALSE())</f>
        <v>0</v>
      </c>
      <c r="Q100" s="0" t="n">
        <f aca="false">VLOOKUP(A100,C$3:K$363,6,FALSE())</f>
        <v>614</v>
      </c>
      <c r="R100" s="0" t="n">
        <f aca="false">VLOOKUP(A100,C$3:K$363,8,FALSE())</f>
        <v>31</v>
      </c>
      <c r="AD100" s="11" t="s">
        <v>677</v>
      </c>
    </row>
    <row r="101" customFormat="false" ht="15" hidden="false" customHeight="false" outlineLevel="0" collapsed="false">
      <c r="A101" s="0" t="s">
        <v>186</v>
      </c>
      <c r="B101" s="0" t="s">
        <v>19</v>
      </c>
      <c r="C101" s="0" t="s">
        <v>595</v>
      </c>
      <c r="D101" s="0" t="s">
        <v>13</v>
      </c>
      <c r="E101" s="0" t="n">
        <v>16</v>
      </c>
      <c r="F101" s="0" t="n">
        <v>259</v>
      </c>
      <c r="G101" s="15" t="n">
        <v>0.2392</v>
      </c>
      <c r="H101" s="0" t="n">
        <v>0</v>
      </c>
      <c r="I101" s="15" t="n">
        <v>0</v>
      </c>
      <c r="J101" s="0" t="n">
        <v>84</v>
      </c>
      <c r="K101" s="15" t="n">
        <v>0.1888</v>
      </c>
      <c r="M101" s="11" t="s">
        <v>186</v>
      </c>
      <c r="AD101" s="11" t="s">
        <v>677</v>
      </c>
    </row>
    <row r="102" customFormat="false" ht="15" hidden="false" customHeight="false" outlineLevel="0" collapsed="false">
      <c r="A102" s="0" t="s">
        <v>187</v>
      </c>
      <c r="B102" s="0" t="s">
        <v>102</v>
      </c>
      <c r="C102" s="0" t="s">
        <v>158</v>
      </c>
      <c r="D102" s="0" t="s">
        <v>504</v>
      </c>
      <c r="E102" s="0" t="n">
        <v>6</v>
      </c>
      <c r="F102" s="0" t="n">
        <v>21</v>
      </c>
      <c r="G102" s="15" t="n">
        <v>0.0189</v>
      </c>
      <c r="H102" s="0" t="n">
        <v>0</v>
      </c>
      <c r="I102" s="15" t="n">
        <v>0</v>
      </c>
      <c r="J102" s="0" t="n">
        <v>27</v>
      </c>
      <c r="K102" s="15" t="n">
        <v>0.0563</v>
      </c>
      <c r="M102" s="11" t="s">
        <v>187</v>
      </c>
      <c r="N102" s="0" t="str">
        <f aca="false">VLOOKUP(A102,C$3:K$363,2,FALSE())</f>
        <v>FS</v>
      </c>
      <c r="O102" s="0" t="n">
        <f aca="false">VLOOKUP(A102,C$3:K$363,3,FALSE())</f>
        <v>10</v>
      </c>
      <c r="P102" s="0" t="n">
        <f aca="false">VLOOKUP(A102,C$3:K$363,4,FALSE())</f>
        <v>0</v>
      </c>
      <c r="Q102" s="0" t="n">
        <f aca="false">VLOOKUP(A102,C$3:K$363,6,FALSE())</f>
        <v>505</v>
      </c>
      <c r="R102" s="0" t="n">
        <f aca="false">VLOOKUP(A102,C$3:K$363,8,FALSE())</f>
        <v>149</v>
      </c>
      <c r="AD102" s="11" t="s">
        <v>678</v>
      </c>
    </row>
    <row r="103" customFormat="false" ht="15" hidden="false" customHeight="false" outlineLevel="0" collapsed="false">
      <c r="A103" s="0" t="s">
        <v>188</v>
      </c>
      <c r="B103" s="0" t="s">
        <v>19</v>
      </c>
      <c r="C103" s="0" t="s">
        <v>159</v>
      </c>
      <c r="D103" s="0" t="s">
        <v>19</v>
      </c>
      <c r="E103" s="0" t="n">
        <v>5</v>
      </c>
      <c r="F103" s="0" t="n">
        <v>0</v>
      </c>
      <c r="G103" s="15" t="n">
        <v>0</v>
      </c>
      <c r="H103" s="0" t="n">
        <v>46</v>
      </c>
      <c r="I103" s="15" t="n">
        <v>0.043</v>
      </c>
      <c r="J103" s="0" t="n">
        <v>8</v>
      </c>
      <c r="K103" s="15" t="n">
        <v>0.0172</v>
      </c>
      <c r="M103" s="11" t="s">
        <v>188</v>
      </c>
      <c r="AD103" s="11" t="s">
        <v>678</v>
      </c>
    </row>
    <row r="104" customFormat="false" ht="15" hidden="false" customHeight="false" outlineLevel="0" collapsed="false">
      <c r="A104" s="0" t="s">
        <v>189</v>
      </c>
      <c r="B104" s="0" t="s">
        <v>13</v>
      </c>
      <c r="C104" s="0" t="s">
        <v>162</v>
      </c>
      <c r="D104" s="0" t="s">
        <v>497</v>
      </c>
      <c r="E104" s="0" t="n">
        <v>15</v>
      </c>
      <c r="F104" s="0" t="n">
        <v>0</v>
      </c>
      <c r="G104" s="15" t="n">
        <v>0</v>
      </c>
      <c r="H104" s="0" t="n">
        <v>799</v>
      </c>
      <c r="I104" s="15" t="n">
        <v>0.7166</v>
      </c>
      <c r="J104" s="0" t="n">
        <v>4</v>
      </c>
      <c r="K104" s="15" t="n">
        <v>0.0089</v>
      </c>
      <c r="M104" s="11" t="s">
        <v>189</v>
      </c>
      <c r="N104" s="0" t="str">
        <f aca="false">VLOOKUP(A104,C$3:K$363,2,FALSE())</f>
        <v>TE</v>
      </c>
      <c r="O104" s="0" t="n">
        <f aca="false">VLOOKUP(A104,C$3:K$363,3,FALSE())</f>
        <v>13</v>
      </c>
      <c r="P104" s="0" t="n">
        <f aca="false">VLOOKUP(A104,C$3:K$363,4,FALSE())</f>
        <v>708</v>
      </c>
      <c r="Q104" s="0" t="n">
        <f aca="false">VLOOKUP(A104,C$3:K$363,6,FALSE())</f>
        <v>0</v>
      </c>
      <c r="R104" s="0" t="n">
        <f aca="false">VLOOKUP(A104,C$3:K$363,8,FALSE())</f>
        <v>0</v>
      </c>
      <c r="AD104" s="11" t="s">
        <v>679</v>
      </c>
    </row>
    <row r="105" customFormat="false" ht="15" hidden="false" customHeight="false" outlineLevel="0" collapsed="false">
      <c r="A105" s="0" t="s">
        <v>190</v>
      </c>
      <c r="B105" s="0" t="s">
        <v>22</v>
      </c>
      <c r="C105" s="0" t="s">
        <v>164</v>
      </c>
      <c r="D105" s="0" t="s">
        <v>22</v>
      </c>
      <c r="E105" s="0" t="n">
        <v>9</v>
      </c>
      <c r="F105" s="0" t="n">
        <v>0</v>
      </c>
      <c r="G105" s="15" t="n">
        <v>0</v>
      </c>
      <c r="H105" s="0" t="n">
        <v>327</v>
      </c>
      <c r="I105" s="15" t="n">
        <v>0.3105</v>
      </c>
      <c r="J105" s="0" t="n">
        <v>8</v>
      </c>
      <c r="K105" s="15" t="n">
        <v>0.0182</v>
      </c>
      <c r="M105" s="11" t="s">
        <v>190</v>
      </c>
      <c r="N105" s="0" t="str">
        <f aca="false">VLOOKUP(A105,C$3:K$363,2,FALSE())</f>
        <v>DT</v>
      </c>
      <c r="O105" s="0" t="n">
        <f aca="false">VLOOKUP(A105,C$3:K$363,3,FALSE())</f>
        <v>16</v>
      </c>
      <c r="P105" s="0" t="n">
        <f aca="false">VLOOKUP(A105,C$3:K$363,4,FALSE())</f>
        <v>0</v>
      </c>
      <c r="Q105" s="0" t="n">
        <f aca="false">VLOOKUP(A105,C$3:K$363,6,FALSE())</f>
        <v>533</v>
      </c>
      <c r="R105" s="0" t="n">
        <f aca="false">VLOOKUP(A105,C$3:K$363,8,FALSE())</f>
        <v>73</v>
      </c>
      <c r="AD105" s="11" t="s">
        <v>679</v>
      </c>
    </row>
    <row r="106" customFormat="false" ht="15" hidden="false" customHeight="false" outlineLevel="0" collapsed="false">
      <c r="A106" s="0" t="s">
        <v>191</v>
      </c>
      <c r="B106" s="0" t="s">
        <v>138</v>
      </c>
      <c r="C106" s="0" t="s">
        <v>165</v>
      </c>
      <c r="D106" s="0" t="s">
        <v>40</v>
      </c>
      <c r="E106" s="0" t="n">
        <v>6</v>
      </c>
      <c r="F106" s="0" t="n">
        <v>0</v>
      </c>
      <c r="G106" s="15" t="n">
        <v>0</v>
      </c>
      <c r="H106" s="0" t="n">
        <v>182</v>
      </c>
      <c r="I106" s="15" t="n">
        <v>0.1769</v>
      </c>
      <c r="J106" s="0" t="n">
        <v>63</v>
      </c>
      <c r="K106" s="15" t="n">
        <v>0.1422</v>
      </c>
      <c r="M106" s="11" t="s">
        <v>191</v>
      </c>
      <c r="N106" s="0" t="str">
        <f aca="false">VLOOKUP(A106,C$3:K$363,2,FALSE())</f>
        <v>C</v>
      </c>
      <c r="O106" s="0" t="n">
        <f aca="false">VLOOKUP(A106,C$3:K$363,3,FALSE())</f>
        <v>2</v>
      </c>
      <c r="P106" s="0" t="n">
        <f aca="false">VLOOKUP(A106,C$3:K$363,4,FALSE())</f>
        <v>0</v>
      </c>
      <c r="Q106" s="0" t="n">
        <f aca="false">VLOOKUP(A106,C$3:K$363,6,FALSE())</f>
        <v>0</v>
      </c>
      <c r="R106" s="0" t="n">
        <f aca="false">VLOOKUP(A106,C$3:K$363,8,FALSE())</f>
        <v>11</v>
      </c>
      <c r="AD106" s="11" t="s">
        <v>680</v>
      </c>
    </row>
    <row r="107" customFormat="false" ht="15" hidden="false" customHeight="false" outlineLevel="0" collapsed="false">
      <c r="A107" s="0" t="s">
        <v>192</v>
      </c>
      <c r="B107" s="0" t="s">
        <v>91</v>
      </c>
      <c r="C107" s="0" t="s">
        <v>660</v>
      </c>
      <c r="D107" s="0" t="s">
        <v>497</v>
      </c>
      <c r="E107" s="0" t="n">
        <v>4</v>
      </c>
      <c r="F107" s="0" t="n">
        <v>0</v>
      </c>
      <c r="G107" s="15" t="n">
        <v>0</v>
      </c>
      <c r="H107" s="0" t="n">
        <v>0</v>
      </c>
      <c r="I107" s="15" t="n">
        <v>0</v>
      </c>
      <c r="J107" s="0" t="n">
        <v>44</v>
      </c>
      <c r="K107" s="15" t="n">
        <v>0.0944</v>
      </c>
      <c r="M107" s="11" t="s">
        <v>192</v>
      </c>
      <c r="N107" s="0" t="str">
        <f aca="false">VLOOKUP(A107,C$3:K$363,2,FALSE())</f>
        <v>G</v>
      </c>
      <c r="O107" s="0" t="n">
        <f aca="false">VLOOKUP(A107,C$3:K$363,3,FALSE())</f>
        <v>16</v>
      </c>
      <c r="P107" s="0" t="n">
        <f aca="false">VLOOKUP(A107,C$3:K$363,4,FALSE())</f>
        <v>1118</v>
      </c>
      <c r="Q107" s="0" t="n">
        <f aca="false">VLOOKUP(A107,C$3:K$363,6,FALSE())</f>
        <v>0</v>
      </c>
      <c r="R107" s="0" t="n">
        <f aca="false">VLOOKUP(A107,C$3:K$363,8,FALSE())</f>
        <v>75</v>
      </c>
      <c r="AD107" s="11" t="s">
        <v>680</v>
      </c>
    </row>
    <row r="108" customFormat="false" ht="15" hidden="false" customHeight="false" outlineLevel="0" collapsed="false">
      <c r="A108" s="0" t="s">
        <v>194</v>
      </c>
      <c r="B108" s="0" t="s">
        <v>33</v>
      </c>
      <c r="C108" s="0" t="s">
        <v>660</v>
      </c>
      <c r="D108" s="0" t="s">
        <v>497</v>
      </c>
      <c r="E108" s="0" t="n">
        <v>2</v>
      </c>
      <c r="F108" s="0" t="n">
        <v>0</v>
      </c>
      <c r="G108" s="15" t="n">
        <v>0</v>
      </c>
      <c r="H108" s="0" t="n">
        <v>10</v>
      </c>
      <c r="I108" s="15" t="n">
        <v>0.0093</v>
      </c>
      <c r="J108" s="0" t="n">
        <v>29</v>
      </c>
      <c r="K108" s="15" t="n">
        <v>0.062</v>
      </c>
      <c r="M108" s="11" t="s">
        <v>194</v>
      </c>
      <c r="N108" s="0" t="str">
        <f aca="false">VLOOKUP(A108,C$3:K$363,2,FALSE())</f>
        <v>RB</v>
      </c>
      <c r="O108" s="0" t="n">
        <f aca="false">VLOOKUP(A108,C$3:K$363,3,FALSE())</f>
        <v>16</v>
      </c>
      <c r="P108" s="0" t="n">
        <f aca="false">VLOOKUP(A108,C$3:K$363,4,FALSE())</f>
        <v>22</v>
      </c>
      <c r="Q108" s="0" t="n">
        <f aca="false">VLOOKUP(A108,C$3:K$363,6,FALSE())</f>
        <v>0</v>
      </c>
      <c r="R108" s="0" t="n">
        <f aca="false">VLOOKUP(A108,C$3:K$363,8,FALSE())</f>
        <v>230</v>
      </c>
      <c r="AD108" s="11" t="s">
        <v>681</v>
      </c>
    </row>
    <row r="109" customFormat="false" ht="15" hidden="false" customHeight="false" outlineLevel="0" collapsed="false">
      <c r="A109" s="0" t="s">
        <v>195</v>
      </c>
      <c r="B109" s="0" t="s">
        <v>19</v>
      </c>
      <c r="C109" s="0" t="s">
        <v>166</v>
      </c>
      <c r="D109" s="0" t="s">
        <v>497</v>
      </c>
      <c r="E109" s="0" t="n">
        <v>13</v>
      </c>
      <c r="F109" s="0" t="n">
        <v>0</v>
      </c>
      <c r="G109" s="15" t="n">
        <v>0</v>
      </c>
      <c r="H109" s="0" t="n">
        <v>818</v>
      </c>
      <c r="I109" s="15" t="n">
        <v>0.7609</v>
      </c>
      <c r="J109" s="0" t="n">
        <v>50</v>
      </c>
      <c r="K109" s="15" t="n">
        <v>0.1046</v>
      </c>
      <c r="M109" s="11" t="s">
        <v>195</v>
      </c>
      <c r="AD109" s="11" t="s">
        <v>681</v>
      </c>
    </row>
    <row r="110" customFormat="false" ht="15" hidden="false" customHeight="false" outlineLevel="0" collapsed="false">
      <c r="A110" s="0" t="s">
        <v>196</v>
      </c>
      <c r="B110" s="0" t="s">
        <v>56</v>
      </c>
      <c r="C110" s="0" t="s">
        <v>168</v>
      </c>
      <c r="D110" s="0" t="s">
        <v>16</v>
      </c>
      <c r="E110" s="0" t="n">
        <v>15</v>
      </c>
      <c r="F110" s="0" t="n">
        <v>1048</v>
      </c>
      <c r="G110" s="15" t="n">
        <v>0.9366</v>
      </c>
      <c r="H110" s="0" t="n">
        <v>0</v>
      </c>
      <c r="I110" s="15" t="n">
        <v>0</v>
      </c>
      <c r="J110" s="0" t="n">
        <v>0</v>
      </c>
      <c r="K110" s="15" t="n">
        <v>0</v>
      </c>
      <c r="M110" s="11" t="s">
        <v>196</v>
      </c>
      <c r="N110" s="0" t="str">
        <f aca="false">VLOOKUP(A110,C$3:K$363,2,FALSE())</f>
        <v>T</v>
      </c>
      <c r="O110" s="0" t="n">
        <f aca="false">VLOOKUP(A110,C$3:K$363,3,FALSE())</f>
        <v>14</v>
      </c>
      <c r="P110" s="0" t="n">
        <f aca="false">VLOOKUP(A110,C$3:K$363,4,FALSE())</f>
        <v>892</v>
      </c>
      <c r="Q110" s="0" t="n">
        <f aca="false">VLOOKUP(A110,C$3:K$363,6,FALSE())</f>
        <v>0</v>
      </c>
      <c r="R110" s="0" t="n">
        <f aca="false">VLOOKUP(A110,C$3:K$363,8,FALSE())</f>
        <v>39</v>
      </c>
      <c r="AD110" s="11" t="s">
        <v>682</v>
      </c>
    </row>
    <row r="111" customFormat="false" ht="15" hidden="false" customHeight="false" outlineLevel="0" collapsed="false">
      <c r="A111" s="0" t="s">
        <v>197</v>
      </c>
      <c r="B111" s="0" t="s">
        <v>102</v>
      </c>
      <c r="C111" s="0" t="s">
        <v>169</v>
      </c>
      <c r="D111" s="0" t="s">
        <v>30</v>
      </c>
      <c r="E111" s="0" t="n">
        <v>5</v>
      </c>
      <c r="F111" s="0" t="n">
        <v>66</v>
      </c>
      <c r="G111" s="15" t="n">
        <v>0.0602</v>
      </c>
      <c r="H111" s="0" t="n">
        <v>0</v>
      </c>
      <c r="I111" s="15" t="n">
        <v>0</v>
      </c>
      <c r="J111" s="0" t="n">
        <v>0</v>
      </c>
      <c r="K111" s="15" t="n">
        <v>0</v>
      </c>
      <c r="M111" s="11" t="s">
        <v>197</v>
      </c>
      <c r="AD111" s="11" t="s">
        <v>682</v>
      </c>
    </row>
    <row r="112" customFormat="false" ht="15" hidden="false" customHeight="false" outlineLevel="0" collapsed="false">
      <c r="A112" s="0" t="s">
        <v>198</v>
      </c>
      <c r="B112" s="0" t="s">
        <v>33</v>
      </c>
      <c r="C112" s="0" t="s">
        <v>170</v>
      </c>
      <c r="D112" s="0" t="s">
        <v>497</v>
      </c>
      <c r="E112" s="0" t="n">
        <v>16</v>
      </c>
      <c r="F112" s="0" t="n">
        <v>0</v>
      </c>
      <c r="G112" s="15" t="n">
        <v>0</v>
      </c>
      <c r="H112" s="0" t="n">
        <v>531</v>
      </c>
      <c r="I112" s="15" t="n">
        <v>0.4784</v>
      </c>
      <c r="J112" s="0" t="n">
        <v>186</v>
      </c>
      <c r="K112" s="15" t="n">
        <v>0.4079</v>
      </c>
      <c r="M112" s="11" t="s">
        <v>198</v>
      </c>
      <c r="AD112" s="11" t="s">
        <v>555</v>
      </c>
    </row>
    <row r="113" customFormat="false" ht="15" hidden="false" customHeight="false" outlineLevel="0" collapsed="false">
      <c r="A113" s="0" t="s">
        <v>199</v>
      </c>
      <c r="B113" s="0" t="s">
        <v>25</v>
      </c>
      <c r="C113" s="0" t="s">
        <v>172</v>
      </c>
      <c r="D113" s="0" t="s">
        <v>33</v>
      </c>
      <c r="E113" s="0" t="n">
        <v>16</v>
      </c>
      <c r="F113" s="0" t="n">
        <v>604</v>
      </c>
      <c r="G113" s="15" t="n">
        <v>0.5813</v>
      </c>
      <c r="H113" s="0" t="n">
        <v>0</v>
      </c>
      <c r="I113" s="15" t="n">
        <v>0</v>
      </c>
      <c r="J113" s="0" t="n">
        <v>0</v>
      </c>
      <c r="K113" s="15" t="n">
        <v>0</v>
      </c>
      <c r="M113" s="11" t="s">
        <v>199</v>
      </c>
      <c r="N113" s="0" t="str">
        <f aca="false">VLOOKUP(A113,C$3:K$363,2,FALSE())</f>
        <v>DE</v>
      </c>
      <c r="O113" s="0" t="n">
        <f aca="false">VLOOKUP(A113,C$3:K$363,3,FALSE())</f>
        <v>8</v>
      </c>
      <c r="P113" s="0" t="n">
        <f aca="false">VLOOKUP(A113,C$3:K$363,4,FALSE())</f>
        <v>0</v>
      </c>
      <c r="Q113" s="0" t="n">
        <f aca="false">VLOOKUP(A113,C$3:K$363,6,FALSE())</f>
        <v>84</v>
      </c>
      <c r="R113" s="0" t="n">
        <f aca="false">VLOOKUP(A113,C$3:K$363,8,FALSE())</f>
        <v>110</v>
      </c>
      <c r="AD113" s="11" t="s">
        <v>555</v>
      </c>
    </row>
    <row r="114" customFormat="false" ht="15" hidden="false" customHeight="false" outlineLevel="0" collapsed="false">
      <c r="A114" s="0" t="s">
        <v>201</v>
      </c>
      <c r="B114" s="0" t="s">
        <v>22</v>
      </c>
      <c r="C114" s="0" t="s">
        <v>174</v>
      </c>
      <c r="D114" s="0" t="s">
        <v>19</v>
      </c>
      <c r="E114" s="0" t="n">
        <v>16</v>
      </c>
      <c r="F114" s="0" t="n">
        <v>0</v>
      </c>
      <c r="G114" s="15" t="n">
        <v>0</v>
      </c>
      <c r="H114" s="0" t="n">
        <v>471</v>
      </c>
      <c r="I114" s="15" t="n">
        <v>0.4321</v>
      </c>
      <c r="J114" s="0" t="n">
        <v>24</v>
      </c>
      <c r="K114" s="15" t="n">
        <v>0.0533</v>
      </c>
      <c r="M114" s="11" t="s">
        <v>201</v>
      </c>
      <c r="AD114" s="11" t="s">
        <v>683</v>
      </c>
    </row>
    <row r="115" customFormat="false" ht="15" hidden="false" customHeight="false" outlineLevel="0" collapsed="false">
      <c r="A115" s="0" t="s">
        <v>203</v>
      </c>
      <c r="B115" s="0" t="s">
        <v>30</v>
      </c>
      <c r="C115" s="0" t="s">
        <v>529</v>
      </c>
      <c r="D115" s="0" t="s">
        <v>102</v>
      </c>
      <c r="E115" s="0" t="n">
        <v>4</v>
      </c>
      <c r="F115" s="0" t="n">
        <v>1</v>
      </c>
      <c r="G115" s="15" t="n">
        <v>0.001</v>
      </c>
      <c r="H115" s="0" t="n">
        <v>0</v>
      </c>
      <c r="I115" s="15" t="n">
        <v>0</v>
      </c>
      <c r="J115" s="0" t="n">
        <v>73</v>
      </c>
      <c r="K115" s="15" t="n">
        <v>0.164</v>
      </c>
      <c r="M115" s="11" t="s">
        <v>203</v>
      </c>
      <c r="N115" s="0" t="str">
        <f aca="false">VLOOKUP(A115,C$3:K$363,2,FALSE())</f>
        <v>WR</v>
      </c>
      <c r="O115" s="0" t="n">
        <f aca="false">VLOOKUP(A115,C$3:K$363,3,FALSE())</f>
        <v>9</v>
      </c>
      <c r="P115" s="0" t="n">
        <f aca="false">VLOOKUP(A115,C$3:K$363,4,FALSE())</f>
        <v>46</v>
      </c>
      <c r="Q115" s="0" t="n">
        <f aca="false">VLOOKUP(A115,C$3:K$363,6,FALSE())</f>
        <v>0</v>
      </c>
      <c r="R115" s="0" t="n">
        <f aca="false">VLOOKUP(A115,C$3:K$363,8,FALSE())</f>
        <v>81</v>
      </c>
      <c r="AD115" s="11" t="s">
        <v>683</v>
      </c>
    </row>
    <row r="116" customFormat="false" ht="15" hidden="false" customHeight="false" outlineLevel="0" collapsed="false">
      <c r="A116" s="0" t="s">
        <v>204</v>
      </c>
      <c r="B116" s="0" t="s">
        <v>33</v>
      </c>
      <c r="C116" s="0" t="s">
        <v>529</v>
      </c>
      <c r="D116" s="0" t="s">
        <v>102</v>
      </c>
      <c r="E116" s="0" t="n">
        <v>9</v>
      </c>
      <c r="F116" s="0" t="n">
        <v>0</v>
      </c>
      <c r="G116" s="15" t="n">
        <v>0</v>
      </c>
      <c r="H116" s="0" t="n">
        <v>0</v>
      </c>
      <c r="I116" s="15" t="n">
        <v>0</v>
      </c>
      <c r="J116" s="0" t="n">
        <v>176</v>
      </c>
      <c r="K116" s="15" t="n">
        <v>0.3937</v>
      </c>
      <c r="M116" s="11" t="s">
        <v>204</v>
      </c>
      <c r="N116" s="0" t="str">
        <f aca="false">VLOOKUP(A116,C$3:K$363,2,FALSE())</f>
        <v>RB</v>
      </c>
      <c r="O116" s="0" t="n">
        <f aca="false">VLOOKUP(A116,C$3:K$363,3,FALSE())</f>
        <v>16</v>
      </c>
      <c r="P116" s="0" t="n">
        <f aca="false">VLOOKUP(A116,C$3:K$363,4,FALSE())</f>
        <v>568</v>
      </c>
      <c r="Q116" s="0" t="n">
        <f aca="false">VLOOKUP(A116,C$3:K$363,6,FALSE())</f>
        <v>0</v>
      </c>
      <c r="R116" s="0" t="n">
        <f aca="false">VLOOKUP(A116,C$3:K$363,8,FALSE())</f>
        <v>1</v>
      </c>
      <c r="AD116" s="11" t="s">
        <v>684</v>
      </c>
    </row>
    <row r="117" customFormat="false" ht="15" hidden="false" customHeight="false" outlineLevel="0" collapsed="false">
      <c r="A117" s="0" t="s">
        <v>206</v>
      </c>
      <c r="B117" s="0" t="s">
        <v>27</v>
      </c>
      <c r="C117" s="0" t="s">
        <v>176</v>
      </c>
      <c r="D117" s="0" t="s">
        <v>40</v>
      </c>
      <c r="E117" s="0" t="n">
        <v>15</v>
      </c>
      <c r="F117" s="0" t="n">
        <v>0</v>
      </c>
      <c r="G117" s="15" t="n">
        <v>0</v>
      </c>
      <c r="H117" s="0" t="n">
        <v>100</v>
      </c>
      <c r="I117" s="15" t="n">
        <v>0.0868</v>
      </c>
      <c r="J117" s="0" t="n">
        <v>381</v>
      </c>
      <c r="K117" s="15" t="n">
        <v>0.7713</v>
      </c>
      <c r="M117" s="11" t="s">
        <v>206</v>
      </c>
      <c r="AD117" s="11" t="s">
        <v>684</v>
      </c>
    </row>
    <row r="118" customFormat="false" ht="15" hidden="false" customHeight="false" outlineLevel="0" collapsed="false">
      <c r="A118" s="0" t="s">
        <v>207</v>
      </c>
      <c r="B118" s="0" t="s">
        <v>208</v>
      </c>
      <c r="C118" s="0" t="s">
        <v>178</v>
      </c>
      <c r="D118" s="0" t="s">
        <v>30</v>
      </c>
      <c r="E118" s="0" t="n">
        <v>9</v>
      </c>
      <c r="F118" s="0" t="n">
        <v>467</v>
      </c>
      <c r="G118" s="15" t="n">
        <v>0.4261</v>
      </c>
      <c r="H118" s="0" t="n">
        <v>0</v>
      </c>
      <c r="I118" s="15" t="n">
        <v>0</v>
      </c>
      <c r="J118" s="0" t="n">
        <v>3</v>
      </c>
      <c r="K118" s="15" t="n">
        <v>0.0064</v>
      </c>
      <c r="M118" s="11" t="s">
        <v>207</v>
      </c>
      <c r="AD118" s="11" t="s">
        <v>626</v>
      </c>
    </row>
    <row r="119" customFormat="false" ht="15" hidden="false" customHeight="false" outlineLevel="0" collapsed="false">
      <c r="A119" s="0" t="s">
        <v>209</v>
      </c>
      <c r="B119" s="0" t="s">
        <v>40</v>
      </c>
      <c r="C119" s="0" t="s">
        <v>661</v>
      </c>
      <c r="D119" s="0" t="s">
        <v>685</v>
      </c>
      <c r="E119" s="0" t="n">
        <v>9</v>
      </c>
      <c r="F119" s="0" t="n">
        <v>0</v>
      </c>
      <c r="G119" s="15" t="n">
        <v>0</v>
      </c>
      <c r="H119" s="0" t="n">
        <v>91</v>
      </c>
      <c r="I119" s="15" t="n">
        <v>0.085</v>
      </c>
      <c r="J119" s="0" t="n">
        <v>132</v>
      </c>
      <c r="K119" s="15" t="n">
        <v>0.2845</v>
      </c>
      <c r="M119" s="11" t="s">
        <v>209</v>
      </c>
      <c r="AD119" s="11" t="s">
        <v>626</v>
      </c>
    </row>
    <row r="120" customFormat="false" ht="15" hidden="false" customHeight="false" outlineLevel="0" collapsed="false">
      <c r="A120" s="0" t="s">
        <v>210</v>
      </c>
      <c r="B120" s="0" t="s">
        <v>13</v>
      </c>
      <c r="C120" s="0" t="s">
        <v>661</v>
      </c>
      <c r="D120" s="0" t="s">
        <v>27</v>
      </c>
      <c r="E120" s="0" t="n">
        <v>1</v>
      </c>
      <c r="F120" s="0" t="n">
        <v>0</v>
      </c>
      <c r="G120" s="15" t="n">
        <v>0</v>
      </c>
      <c r="H120" s="0" t="n">
        <v>0</v>
      </c>
      <c r="I120" s="15" t="n">
        <v>0</v>
      </c>
      <c r="J120" s="0" t="n">
        <v>12</v>
      </c>
      <c r="K120" s="15" t="n">
        <v>0.0258</v>
      </c>
      <c r="M120" s="11" t="s">
        <v>210</v>
      </c>
      <c r="N120" s="0" t="str">
        <f aca="false">VLOOKUP(A120,C$3:K$363,2,FALSE())</f>
        <v>TE</v>
      </c>
      <c r="O120" s="0" t="n">
        <f aca="false">VLOOKUP(A120,C$3:K$363,3,FALSE())</f>
        <v>3</v>
      </c>
      <c r="P120" s="0" t="n">
        <f aca="false">VLOOKUP(A120,C$3:K$363,4,FALSE())</f>
        <v>34</v>
      </c>
      <c r="Q120" s="0" t="n">
        <f aca="false">VLOOKUP(A120,C$3:K$363,6,FALSE())</f>
        <v>0</v>
      </c>
      <c r="R120" s="0" t="n">
        <f aca="false">VLOOKUP(A120,C$3:K$363,8,FALSE())</f>
        <v>0</v>
      </c>
      <c r="AD120" s="11" t="s">
        <v>627</v>
      </c>
    </row>
    <row r="121" customFormat="false" ht="15" hidden="false" customHeight="false" outlineLevel="0" collapsed="false">
      <c r="A121" s="0" t="s">
        <v>212</v>
      </c>
      <c r="B121" s="0" t="s">
        <v>56</v>
      </c>
      <c r="C121" s="0" t="s">
        <v>662</v>
      </c>
      <c r="D121" s="0" t="s">
        <v>40</v>
      </c>
      <c r="E121" s="0" t="n">
        <v>3</v>
      </c>
      <c r="F121" s="0" t="n">
        <v>0</v>
      </c>
      <c r="G121" s="15" t="n">
        <v>0</v>
      </c>
      <c r="H121" s="0" t="n">
        <v>84</v>
      </c>
      <c r="I121" s="15" t="n">
        <v>0.0781</v>
      </c>
      <c r="J121" s="0" t="n">
        <v>33</v>
      </c>
      <c r="K121" s="15" t="n">
        <v>0.0678</v>
      </c>
      <c r="M121" s="11" t="s">
        <v>212</v>
      </c>
      <c r="N121" s="0" t="str">
        <f aca="false">VLOOKUP(A121,C$3:K$363,2,FALSE())</f>
        <v>G</v>
      </c>
      <c r="O121" s="0" t="n">
        <f aca="false">VLOOKUP(A121,C$3:K$363,3,FALSE())</f>
        <v>10</v>
      </c>
      <c r="P121" s="0" t="n">
        <f aca="false">VLOOKUP(A121,C$3:K$363,4,FALSE())</f>
        <v>668</v>
      </c>
      <c r="Q121" s="0" t="n">
        <f aca="false">VLOOKUP(A121,C$3:K$363,6,FALSE())</f>
        <v>0</v>
      </c>
      <c r="R121" s="0" t="n">
        <f aca="false">VLOOKUP(A121,C$3:K$363,8,FALSE())</f>
        <v>48</v>
      </c>
      <c r="AD121" s="11" t="s">
        <v>627</v>
      </c>
    </row>
    <row r="122" customFormat="false" ht="15" hidden="false" customHeight="false" outlineLevel="0" collapsed="false">
      <c r="A122" s="0" t="s">
        <v>213</v>
      </c>
      <c r="B122" s="0" t="s">
        <v>22</v>
      </c>
      <c r="C122" s="0" t="s">
        <v>662</v>
      </c>
      <c r="D122" s="0" t="s">
        <v>40</v>
      </c>
      <c r="E122" s="0" t="n">
        <v>3</v>
      </c>
      <c r="F122" s="0" t="n">
        <v>0</v>
      </c>
      <c r="G122" s="15" t="n">
        <v>0</v>
      </c>
      <c r="H122" s="0" t="n">
        <v>2</v>
      </c>
      <c r="I122" s="15" t="n">
        <v>0.0018</v>
      </c>
      <c r="J122" s="0" t="n">
        <v>20</v>
      </c>
      <c r="K122" s="15" t="n">
        <v>0.0444</v>
      </c>
      <c r="M122" s="11" t="s">
        <v>213</v>
      </c>
      <c r="AD122" s="11" t="s">
        <v>627</v>
      </c>
    </row>
    <row r="123" customFormat="false" ht="15" hidden="false" customHeight="false" outlineLevel="0" collapsed="false">
      <c r="A123" s="0" t="s">
        <v>215</v>
      </c>
      <c r="B123" s="0" t="s">
        <v>22</v>
      </c>
      <c r="C123" s="0" t="s">
        <v>184</v>
      </c>
      <c r="D123" s="0" t="s">
        <v>40</v>
      </c>
      <c r="E123" s="0" t="n">
        <v>11</v>
      </c>
      <c r="F123" s="0" t="n">
        <v>0</v>
      </c>
      <c r="G123" s="15" t="n">
        <v>0</v>
      </c>
      <c r="H123" s="0" t="n">
        <v>614</v>
      </c>
      <c r="I123" s="15" t="n">
        <v>0.5633</v>
      </c>
      <c r="J123" s="0" t="n">
        <v>31</v>
      </c>
      <c r="K123" s="15" t="n">
        <v>0.0689</v>
      </c>
      <c r="M123" s="11" t="s">
        <v>215</v>
      </c>
      <c r="N123" s="0" t="str">
        <f aca="false">VLOOKUP(A123,C$3:K$363,2,FALSE())</f>
        <v>LB</v>
      </c>
      <c r="O123" s="0" t="n">
        <f aca="false">VLOOKUP(A123,C$3:K$363,3,FALSE())</f>
        <v>14</v>
      </c>
      <c r="P123" s="0" t="n">
        <f aca="false">VLOOKUP(A123,C$3:K$363,4,FALSE())</f>
        <v>0</v>
      </c>
      <c r="Q123" s="0" t="n">
        <f aca="false">VLOOKUP(A123,C$3:K$363,6,FALSE())</f>
        <v>737</v>
      </c>
      <c r="R123" s="0" t="n">
        <f aca="false">VLOOKUP(A123,C$3:K$363,8,FALSE())</f>
        <v>74</v>
      </c>
      <c r="AD123" s="11" t="s">
        <v>686</v>
      </c>
    </row>
    <row r="124" customFormat="false" ht="15" hidden="false" customHeight="false" outlineLevel="0" collapsed="false">
      <c r="A124" s="0" t="s">
        <v>216</v>
      </c>
      <c r="B124" s="0" t="s">
        <v>56</v>
      </c>
      <c r="C124" s="0" t="s">
        <v>187</v>
      </c>
      <c r="D124" s="0" t="s">
        <v>102</v>
      </c>
      <c r="E124" s="0" t="n">
        <v>10</v>
      </c>
      <c r="F124" s="0" t="n">
        <v>0</v>
      </c>
      <c r="G124" s="15" t="n">
        <v>0</v>
      </c>
      <c r="H124" s="0" t="n">
        <v>505</v>
      </c>
      <c r="I124" s="15" t="n">
        <v>0.4537</v>
      </c>
      <c r="J124" s="0" t="n">
        <v>149</v>
      </c>
      <c r="K124" s="15" t="n">
        <v>0.3348</v>
      </c>
      <c r="M124" s="11" t="s">
        <v>216</v>
      </c>
      <c r="N124" s="0" t="str">
        <f aca="false">VLOOKUP(A124,C$3:K$363,2,FALSE())</f>
        <v>T</v>
      </c>
      <c r="O124" s="0" t="n">
        <f aca="false">VLOOKUP(A124,C$3:K$363,3,FALSE())</f>
        <v>16</v>
      </c>
      <c r="P124" s="0" t="n">
        <f aca="false">VLOOKUP(A124,C$3:K$363,4,FALSE())</f>
        <v>978</v>
      </c>
      <c r="Q124" s="0" t="n">
        <f aca="false">VLOOKUP(A124,C$3:K$363,6,FALSE())</f>
        <v>0</v>
      </c>
      <c r="R124" s="0" t="n">
        <f aca="false">VLOOKUP(A124,C$3:K$363,8,FALSE())</f>
        <v>93</v>
      </c>
      <c r="AD124" s="11" t="s">
        <v>686</v>
      </c>
    </row>
    <row r="125" customFormat="false" ht="15" hidden="false" customHeight="false" outlineLevel="0" collapsed="false">
      <c r="A125" s="0" t="s">
        <v>218</v>
      </c>
      <c r="B125" s="0" t="s">
        <v>13</v>
      </c>
      <c r="C125" s="0" t="s">
        <v>189</v>
      </c>
      <c r="D125" s="0" t="s">
        <v>13</v>
      </c>
      <c r="E125" s="0" t="n">
        <v>13</v>
      </c>
      <c r="F125" s="0" t="n">
        <v>708</v>
      </c>
      <c r="G125" s="15" t="n">
        <v>0.6827</v>
      </c>
      <c r="H125" s="0" t="n">
        <v>0</v>
      </c>
      <c r="I125" s="15" t="n">
        <v>0</v>
      </c>
      <c r="J125" s="0" t="n">
        <v>0</v>
      </c>
      <c r="K125" s="15" t="n">
        <v>0</v>
      </c>
      <c r="M125" s="11" t="s">
        <v>218</v>
      </c>
      <c r="AD125" s="11" t="s">
        <v>687</v>
      </c>
    </row>
    <row r="126" customFormat="false" ht="15" hidden="false" customHeight="false" outlineLevel="0" collapsed="false">
      <c r="A126" s="0" t="s">
        <v>219</v>
      </c>
      <c r="B126" s="0" t="s">
        <v>30</v>
      </c>
      <c r="C126" s="0" t="s">
        <v>190</v>
      </c>
      <c r="D126" s="0" t="s">
        <v>19</v>
      </c>
      <c r="E126" s="0" t="n">
        <v>16</v>
      </c>
      <c r="F126" s="0" t="n">
        <v>0</v>
      </c>
      <c r="G126" s="15" t="n">
        <v>0</v>
      </c>
      <c r="H126" s="0" t="n">
        <v>533</v>
      </c>
      <c r="I126" s="15" t="n">
        <v>0.489</v>
      </c>
      <c r="J126" s="0" t="n">
        <v>73</v>
      </c>
      <c r="K126" s="15" t="n">
        <v>0.1622</v>
      </c>
      <c r="M126" s="11" t="s">
        <v>219</v>
      </c>
      <c r="AD126" s="11" t="s">
        <v>687</v>
      </c>
    </row>
    <row r="127" customFormat="false" ht="15" hidden="false" customHeight="false" outlineLevel="0" collapsed="false">
      <c r="A127" s="0" t="s">
        <v>220</v>
      </c>
      <c r="B127" s="0" t="s">
        <v>22</v>
      </c>
      <c r="C127" s="0" t="s">
        <v>191</v>
      </c>
      <c r="D127" s="0" t="s">
        <v>138</v>
      </c>
      <c r="E127" s="0" t="n">
        <v>2</v>
      </c>
      <c r="F127" s="0" t="n">
        <v>0</v>
      </c>
      <c r="G127" s="15" t="n">
        <v>0</v>
      </c>
      <c r="H127" s="0" t="n">
        <v>0</v>
      </c>
      <c r="I127" s="15" t="n">
        <v>0</v>
      </c>
      <c r="J127" s="0" t="n">
        <v>11</v>
      </c>
      <c r="K127" s="15" t="n">
        <v>0.0237</v>
      </c>
      <c r="M127" s="11" t="s">
        <v>220</v>
      </c>
      <c r="AD127" s="11" t="s">
        <v>688</v>
      </c>
    </row>
    <row r="128" customFormat="false" ht="15" hidden="false" customHeight="false" outlineLevel="0" collapsed="false">
      <c r="A128" s="0" t="s">
        <v>221</v>
      </c>
      <c r="B128" s="0" t="s">
        <v>65</v>
      </c>
      <c r="C128" s="0" t="s">
        <v>192</v>
      </c>
      <c r="D128" s="0" t="s">
        <v>504</v>
      </c>
      <c r="E128" s="0" t="n">
        <v>16</v>
      </c>
      <c r="F128" s="0" t="n">
        <v>1118</v>
      </c>
      <c r="G128" s="15" t="n">
        <v>0.9991</v>
      </c>
      <c r="H128" s="0" t="n">
        <v>0</v>
      </c>
      <c r="I128" s="15" t="n">
        <v>0</v>
      </c>
      <c r="J128" s="0" t="n">
        <v>75</v>
      </c>
      <c r="K128" s="15" t="n">
        <v>0.1586</v>
      </c>
      <c r="M128" s="11" t="s">
        <v>221</v>
      </c>
      <c r="AD128" s="11" t="s">
        <v>688</v>
      </c>
    </row>
    <row r="129" customFormat="false" ht="15" hidden="false" customHeight="false" outlineLevel="0" collapsed="false">
      <c r="A129" s="0" t="s">
        <v>222</v>
      </c>
      <c r="B129" s="0" t="s">
        <v>138</v>
      </c>
      <c r="C129" s="0" t="s">
        <v>194</v>
      </c>
      <c r="D129" s="0" t="s">
        <v>33</v>
      </c>
      <c r="E129" s="0" t="n">
        <v>16</v>
      </c>
      <c r="F129" s="0" t="n">
        <v>22</v>
      </c>
      <c r="G129" s="15" t="n">
        <v>0.0214</v>
      </c>
      <c r="H129" s="0" t="n">
        <v>0</v>
      </c>
      <c r="I129" s="15" t="n">
        <v>0</v>
      </c>
      <c r="J129" s="0" t="n">
        <v>230</v>
      </c>
      <c r="K129" s="15" t="n">
        <v>0.5169</v>
      </c>
      <c r="M129" s="11" t="s">
        <v>222</v>
      </c>
      <c r="AD129" s="11" t="s">
        <v>689</v>
      </c>
    </row>
    <row r="130" customFormat="false" ht="15" hidden="false" customHeight="false" outlineLevel="0" collapsed="false">
      <c r="A130" s="0" t="s">
        <v>223</v>
      </c>
      <c r="B130" s="0" t="s">
        <v>33</v>
      </c>
      <c r="C130" s="0" t="s">
        <v>196</v>
      </c>
      <c r="D130" s="0" t="s">
        <v>511</v>
      </c>
      <c r="E130" s="0" t="n">
        <v>14</v>
      </c>
      <c r="F130" s="0" t="n">
        <v>892</v>
      </c>
      <c r="G130" s="15" t="n">
        <v>0.8884</v>
      </c>
      <c r="H130" s="0" t="n">
        <v>0</v>
      </c>
      <c r="I130" s="15" t="n">
        <v>0</v>
      </c>
      <c r="J130" s="0" t="n">
        <v>39</v>
      </c>
      <c r="K130" s="15" t="n">
        <v>0.0867</v>
      </c>
      <c r="M130" s="11" t="s">
        <v>223</v>
      </c>
      <c r="N130" s="0" t="str">
        <f aca="false">VLOOKUP(A130,C$3:K$363,2,FALSE())</f>
        <v>RB</v>
      </c>
      <c r="O130" s="0" t="n">
        <f aca="false">VLOOKUP(A130,C$3:K$363,3,FALSE())</f>
        <v>16</v>
      </c>
      <c r="P130" s="0" t="n">
        <f aca="false">VLOOKUP(A130,C$3:K$363,4,FALSE())</f>
        <v>426</v>
      </c>
      <c r="Q130" s="0" t="n">
        <f aca="false">VLOOKUP(A130,C$3:K$363,6,FALSE())</f>
        <v>0</v>
      </c>
      <c r="R130" s="0" t="n">
        <f aca="false">VLOOKUP(A130,C$3:K$363,8,FALSE())</f>
        <v>13</v>
      </c>
      <c r="AD130" s="11" t="s">
        <v>689</v>
      </c>
    </row>
    <row r="131" customFormat="false" ht="15" hidden="false" customHeight="false" outlineLevel="0" collapsed="false">
      <c r="A131" s="0" t="s">
        <v>224</v>
      </c>
      <c r="B131" s="0" t="s">
        <v>33</v>
      </c>
      <c r="C131" s="0" t="s">
        <v>199</v>
      </c>
      <c r="D131" s="0" t="s">
        <v>22</v>
      </c>
      <c r="E131" s="0" t="n">
        <v>8</v>
      </c>
      <c r="F131" s="0" t="n">
        <v>0</v>
      </c>
      <c r="G131" s="15" t="n">
        <v>0</v>
      </c>
      <c r="H131" s="0" t="n">
        <v>84</v>
      </c>
      <c r="I131" s="15" t="n">
        <v>0.0791</v>
      </c>
      <c r="J131" s="0" t="n">
        <v>110</v>
      </c>
      <c r="K131" s="15" t="n">
        <v>0.2506</v>
      </c>
      <c r="M131" s="11" t="s">
        <v>224</v>
      </c>
      <c r="AD131" s="11" t="s">
        <v>690</v>
      </c>
    </row>
    <row r="132" customFormat="false" ht="15" hidden="false" customHeight="false" outlineLevel="0" collapsed="false">
      <c r="A132" s="0" t="s">
        <v>225</v>
      </c>
      <c r="B132" s="0" t="s">
        <v>30</v>
      </c>
      <c r="C132" s="0" t="s">
        <v>203</v>
      </c>
      <c r="D132" s="0" t="s">
        <v>30</v>
      </c>
      <c r="E132" s="0" t="n">
        <v>9</v>
      </c>
      <c r="F132" s="0" t="n">
        <v>46</v>
      </c>
      <c r="G132" s="15" t="n">
        <v>0.0432</v>
      </c>
      <c r="H132" s="0" t="n">
        <v>0</v>
      </c>
      <c r="I132" s="15" t="n">
        <v>0</v>
      </c>
      <c r="J132" s="0" t="n">
        <v>81</v>
      </c>
      <c r="K132" s="15" t="n">
        <v>0.1731</v>
      </c>
      <c r="M132" s="11" t="s">
        <v>225</v>
      </c>
      <c r="N132" s="0" t="str">
        <f aca="false">VLOOKUP(A132,C$3:K$363,2,FALSE())</f>
        <v>WR</v>
      </c>
      <c r="O132" s="0" t="n">
        <f aca="false">VLOOKUP(A132,C$3:K$363,3,FALSE())</f>
        <v>5</v>
      </c>
      <c r="P132" s="0" t="n">
        <f aca="false">VLOOKUP(A132,C$3:K$363,4,FALSE())</f>
        <v>24</v>
      </c>
      <c r="Q132" s="0" t="n">
        <f aca="false">VLOOKUP(A132,C$3:K$363,6,FALSE())</f>
        <v>0</v>
      </c>
      <c r="R132" s="0" t="n">
        <f aca="false">VLOOKUP(A132,C$3:K$363,8,FALSE())</f>
        <v>38</v>
      </c>
      <c r="AD132" s="11" t="s">
        <v>690</v>
      </c>
    </row>
    <row r="133" customFormat="false" ht="15" hidden="false" customHeight="false" outlineLevel="0" collapsed="false">
      <c r="A133" s="0" t="s">
        <v>226</v>
      </c>
      <c r="B133" s="0" t="s">
        <v>30</v>
      </c>
      <c r="C133" s="0" t="s">
        <v>204</v>
      </c>
      <c r="D133" s="0" t="s">
        <v>33</v>
      </c>
      <c r="E133" s="0" t="n">
        <v>16</v>
      </c>
      <c r="F133" s="0" t="n">
        <v>568</v>
      </c>
      <c r="G133" s="15" t="n">
        <v>0.5515</v>
      </c>
      <c r="H133" s="0" t="n">
        <v>0</v>
      </c>
      <c r="I133" s="15" t="n">
        <v>0</v>
      </c>
      <c r="J133" s="0" t="n">
        <v>1</v>
      </c>
      <c r="K133" s="15" t="n">
        <v>0.0022</v>
      </c>
      <c r="M133" s="11" t="s">
        <v>226</v>
      </c>
      <c r="N133" s="0" t="str">
        <f aca="false">VLOOKUP(A133,C$3:K$363,2,FALSE())</f>
        <v>WR</v>
      </c>
      <c r="O133" s="0" t="n">
        <f aca="false">VLOOKUP(A133,C$3:K$363,3,FALSE())</f>
        <v>16</v>
      </c>
      <c r="P133" s="0" t="n">
        <f aca="false">VLOOKUP(A133,C$3:K$363,4,FALSE())</f>
        <v>892</v>
      </c>
      <c r="Q133" s="0" t="n">
        <f aca="false">VLOOKUP(A133,C$3:K$363,6,FALSE())</f>
        <v>0</v>
      </c>
      <c r="R133" s="0" t="n">
        <f aca="false">VLOOKUP(A133,C$3:K$363,8,FALSE())</f>
        <v>51</v>
      </c>
      <c r="AD133" s="11" t="s">
        <v>691</v>
      </c>
    </row>
    <row r="134" customFormat="false" ht="15" hidden="false" customHeight="false" outlineLevel="0" collapsed="false">
      <c r="A134" s="0" t="s">
        <v>227</v>
      </c>
      <c r="B134" s="0" t="s">
        <v>40</v>
      </c>
      <c r="C134" s="0" t="s">
        <v>210</v>
      </c>
      <c r="D134" s="0" t="s">
        <v>13</v>
      </c>
      <c r="E134" s="0" t="n">
        <v>3</v>
      </c>
      <c r="F134" s="0" t="n">
        <v>34</v>
      </c>
      <c r="G134" s="15" t="n">
        <v>0.032</v>
      </c>
      <c r="H134" s="0" t="n">
        <v>0</v>
      </c>
      <c r="I134" s="15" t="n">
        <v>0</v>
      </c>
      <c r="J134" s="0" t="n">
        <v>0</v>
      </c>
      <c r="K134" s="15" t="n">
        <v>0</v>
      </c>
      <c r="M134" s="11" t="s">
        <v>227</v>
      </c>
      <c r="N134" s="0" t="str">
        <f aca="false">VLOOKUP(A134,C$3:K$363,2,FALSE())</f>
        <v>CB</v>
      </c>
      <c r="O134" s="0" t="n">
        <f aca="false">VLOOKUP(A134,C$3:K$363,3,FALSE())</f>
        <v>4</v>
      </c>
      <c r="P134" s="0" t="n">
        <f aca="false">VLOOKUP(A134,C$3:K$363,4,FALSE())</f>
        <v>0</v>
      </c>
      <c r="Q134" s="0" t="n">
        <f aca="false">VLOOKUP(A134,C$3:K$363,6,FALSE())</f>
        <v>258</v>
      </c>
      <c r="R134" s="0" t="n">
        <f aca="false">VLOOKUP(A134,C$3:K$363,8,FALSE())</f>
        <v>3</v>
      </c>
      <c r="AD134" s="11" t="s">
        <v>691</v>
      </c>
    </row>
    <row r="135" customFormat="false" ht="15" hidden="false" customHeight="false" outlineLevel="0" collapsed="false">
      <c r="A135" s="0" t="s">
        <v>229</v>
      </c>
      <c r="B135" s="0" t="s">
        <v>56</v>
      </c>
      <c r="C135" s="0" t="s">
        <v>212</v>
      </c>
      <c r="D135" s="0" t="s">
        <v>504</v>
      </c>
      <c r="E135" s="0" t="n">
        <v>10</v>
      </c>
      <c r="F135" s="0" t="n">
        <v>668</v>
      </c>
      <c r="G135" s="15" t="n">
        <v>0.6095</v>
      </c>
      <c r="H135" s="0" t="n">
        <v>0</v>
      </c>
      <c r="I135" s="15" t="n">
        <v>0</v>
      </c>
      <c r="J135" s="0" t="n">
        <v>48</v>
      </c>
      <c r="K135" s="15" t="n">
        <v>0.103</v>
      </c>
      <c r="M135" s="11" t="s">
        <v>229</v>
      </c>
      <c r="AD135" s="11" t="s">
        <v>692</v>
      </c>
    </row>
    <row r="136" customFormat="false" ht="15" hidden="false" customHeight="false" outlineLevel="0" collapsed="false">
      <c r="A136" s="0" t="s">
        <v>230</v>
      </c>
      <c r="B136" s="0" t="s">
        <v>19</v>
      </c>
      <c r="C136" s="0" t="s">
        <v>215</v>
      </c>
      <c r="D136" s="0" t="s">
        <v>497</v>
      </c>
      <c r="E136" s="0" t="n">
        <v>14</v>
      </c>
      <c r="F136" s="0" t="n">
        <v>0</v>
      </c>
      <c r="G136" s="15" t="n">
        <v>0</v>
      </c>
      <c r="H136" s="0" t="n">
        <v>737</v>
      </c>
      <c r="I136" s="15" t="n">
        <v>0.7297</v>
      </c>
      <c r="J136" s="0" t="n">
        <v>74</v>
      </c>
      <c r="K136" s="15" t="n">
        <v>0.1655</v>
      </c>
      <c r="M136" s="11" t="s">
        <v>230</v>
      </c>
      <c r="N136" s="0" t="str">
        <f aca="false">VLOOKUP(A136,C$3:K$363,2,FALSE())</f>
        <v>DT</v>
      </c>
      <c r="O136" s="0" t="n">
        <f aca="false">VLOOKUP(A136,C$3:K$363,3,FALSE())</f>
        <v>15</v>
      </c>
      <c r="P136" s="0" t="n">
        <f aca="false">VLOOKUP(A136,C$3:K$363,4,FALSE())</f>
        <v>0</v>
      </c>
      <c r="Q136" s="0" t="n">
        <f aca="false">VLOOKUP(A136,C$3:K$363,6,FALSE())</f>
        <v>247</v>
      </c>
      <c r="R136" s="0" t="n">
        <f aca="false">VLOOKUP(A136,C$3:K$363,8,FALSE())</f>
        <v>17</v>
      </c>
      <c r="AD136" s="11" t="s">
        <v>692</v>
      </c>
    </row>
    <row r="137" customFormat="false" ht="15" hidden="false" customHeight="false" outlineLevel="0" collapsed="false">
      <c r="A137" s="0" t="s">
        <v>232</v>
      </c>
      <c r="B137" s="0" t="s">
        <v>40</v>
      </c>
      <c r="C137" s="0" t="s">
        <v>216</v>
      </c>
      <c r="D137" s="0" t="s">
        <v>511</v>
      </c>
      <c r="E137" s="0" t="n">
        <v>16</v>
      </c>
      <c r="F137" s="0" t="n">
        <v>978</v>
      </c>
      <c r="G137" s="15" t="n">
        <v>0.9413</v>
      </c>
      <c r="H137" s="0" t="n">
        <v>0</v>
      </c>
      <c r="I137" s="15" t="n">
        <v>0</v>
      </c>
      <c r="J137" s="0" t="n">
        <v>93</v>
      </c>
      <c r="K137" s="15" t="n">
        <v>0.1958</v>
      </c>
      <c r="M137" s="11" t="s">
        <v>232</v>
      </c>
      <c r="N137" s="0" t="str">
        <f aca="false">VLOOKUP(A137,C$3:K$363,2,FALSE())</f>
        <v>SS,S</v>
      </c>
      <c r="O137" s="0" t="n">
        <f aca="false">VLOOKUP(A137,C$3:K$363,3,FALSE())</f>
        <v>16</v>
      </c>
      <c r="P137" s="0" t="n">
        <f aca="false">VLOOKUP(A137,C$3:K$363,4,FALSE())</f>
        <v>0</v>
      </c>
      <c r="Q137" s="0" t="n">
        <f aca="false">VLOOKUP(A137,C$3:K$363,6,FALSE())</f>
        <v>387</v>
      </c>
      <c r="R137" s="0" t="n">
        <f aca="false">VLOOKUP(A137,C$3:K$363,8,FALSE())</f>
        <v>230</v>
      </c>
      <c r="AD137" s="11" t="s">
        <v>693</v>
      </c>
    </row>
    <row r="138" customFormat="false" ht="15" hidden="false" customHeight="false" outlineLevel="0" collapsed="false">
      <c r="A138" s="0" t="s">
        <v>233</v>
      </c>
      <c r="B138" s="0" t="s">
        <v>30</v>
      </c>
      <c r="C138" s="0" t="s">
        <v>223</v>
      </c>
      <c r="D138" s="0" t="s">
        <v>33</v>
      </c>
      <c r="E138" s="0" t="n">
        <v>16</v>
      </c>
      <c r="F138" s="0" t="n">
        <v>426</v>
      </c>
      <c r="G138" s="15" t="n">
        <v>0.381</v>
      </c>
      <c r="H138" s="0" t="n">
        <v>0</v>
      </c>
      <c r="I138" s="15" t="n">
        <v>0</v>
      </c>
      <c r="J138" s="0" t="n">
        <v>13</v>
      </c>
      <c r="K138" s="15" t="n">
        <v>0.029</v>
      </c>
      <c r="M138" s="11" t="s">
        <v>233</v>
      </c>
      <c r="N138" s="0" t="str">
        <f aca="false">VLOOKUP(A138,C$3:K$363,2,FALSE())</f>
        <v>WR</v>
      </c>
      <c r="O138" s="0" t="n">
        <f aca="false">VLOOKUP(A138,C$3:K$363,3,FALSE())</f>
        <v>16</v>
      </c>
      <c r="P138" s="0" t="n">
        <f aca="false">VLOOKUP(A138,C$3:K$363,4,FALSE())</f>
        <v>233</v>
      </c>
      <c r="Q138" s="0" t="n">
        <f aca="false">VLOOKUP(A138,C$3:K$363,6,FALSE())</f>
        <v>0</v>
      </c>
      <c r="R138" s="0" t="n">
        <f aca="false">VLOOKUP(A138,C$3:K$363,8,FALSE())</f>
        <v>272</v>
      </c>
      <c r="AD138" s="11" t="s">
        <v>693</v>
      </c>
    </row>
    <row r="139" customFormat="false" ht="15" hidden="false" customHeight="false" outlineLevel="0" collapsed="false">
      <c r="A139" s="0" t="s">
        <v>235</v>
      </c>
      <c r="B139" s="0" t="s">
        <v>16</v>
      </c>
      <c r="C139" s="0" t="s">
        <v>663</v>
      </c>
      <c r="D139" s="0" t="s">
        <v>497</v>
      </c>
      <c r="E139" s="0" t="n">
        <v>8</v>
      </c>
      <c r="F139" s="0" t="n">
        <v>0</v>
      </c>
      <c r="G139" s="15" t="n">
        <v>0</v>
      </c>
      <c r="H139" s="0" t="n">
        <v>542</v>
      </c>
      <c r="I139" s="15" t="n">
        <v>0.487</v>
      </c>
      <c r="J139" s="0" t="n">
        <v>6</v>
      </c>
      <c r="K139" s="15" t="n">
        <v>0.0135</v>
      </c>
      <c r="M139" s="11" t="s">
        <v>235</v>
      </c>
      <c r="AD139" s="11" t="s">
        <v>694</v>
      </c>
    </row>
    <row r="140" customFormat="false" ht="15" hidden="false" customHeight="false" outlineLevel="0" collapsed="false">
      <c r="A140" s="0" t="s">
        <v>237</v>
      </c>
      <c r="B140" s="0" t="s">
        <v>102</v>
      </c>
      <c r="C140" s="0" t="s">
        <v>663</v>
      </c>
      <c r="D140" s="0" t="s">
        <v>497</v>
      </c>
      <c r="E140" s="0" t="n">
        <v>7</v>
      </c>
      <c r="F140" s="0" t="n">
        <v>0</v>
      </c>
      <c r="G140" s="15" t="n">
        <v>0</v>
      </c>
      <c r="H140" s="0" t="n">
        <v>438</v>
      </c>
      <c r="I140" s="15" t="n">
        <v>0.4199</v>
      </c>
      <c r="J140" s="0" t="n">
        <v>24</v>
      </c>
      <c r="K140" s="15" t="n">
        <v>0.0536</v>
      </c>
      <c r="M140" s="11" t="s">
        <v>237</v>
      </c>
      <c r="AD140" s="11" t="s">
        <v>694</v>
      </c>
    </row>
    <row r="141" customFormat="false" ht="15" hidden="false" customHeight="false" outlineLevel="0" collapsed="false">
      <c r="A141" s="0" t="s">
        <v>239</v>
      </c>
      <c r="B141" s="0" t="s">
        <v>25</v>
      </c>
      <c r="C141" s="0" t="s">
        <v>225</v>
      </c>
      <c r="D141" s="0" t="s">
        <v>30</v>
      </c>
      <c r="E141" s="0" t="n">
        <v>5</v>
      </c>
      <c r="F141" s="0" t="n">
        <v>24</v>
      </c>
      <c r="G141" s="15" t="n">
        <v>0.0221</v>
      </c>
      <c r="H141" s="0" t="n">
        <v>0</v>
      </c>
      <c r="I141" s="15" t="n">
        <v>0</v>
      </c>
      <c r="J141" s="0" t="n">
        <v>38</v>
      </c>
      <c r="K141" s="15" t="n">
        <v>0.0858</v>
      </c>
      <c r="M141" s="11" t="s">
        <v>239</v>
      </c>
      <c r="N141" s="0" t="str">
        <f aca="false">VLOOKUP(A141,C$3:K$363,2,FALSE())</f>
        <v>LB</v>
      </c>
      <c r="O141" s="0" t="n">
        <f aca="false">VLOOKUP(A141,C$3:K$363,3,FALSE())</f>
        <v>8</v>
      </c>
      <c r="P141" s="0" t="n">
        <f aca="false">VLOOKUP(A141,C$3:K$363,4,FALSE())</f>
        <v>0</v>
      </c>
      <c r="Q141" s="0" t="n">
        <f aca="false">VLOOKUP(A141,C$3:K$363,6,FALSE())</f>
        <v>176</v>
      </c>
      <c r="R141" s="0" t="n">
        <f aca="false">VLOOKUP(A141,C$3:K$363,8,FALSE())</f>
        <v>66</v>
      </c>
      <c r="AD141" s="11" t="s">
        <v>695</v>
      </c>
    </row>
    <row r="142" customFormat="false" ht="15" hidden="false" customHeight="false" outlineLevel="0" collapsed="false">
      <c r="A142" s="0" t="s">
        <v>240</v>
      </c>
      <c r="B142" s="0" t="s">
        <v>65</v>
      </c>
      <c r="C142" s="0" t="s">
        <v>664</v>
      </c>
      <c r="D142" s="0" t="s">
        <v>22</v>
      </c>
      <c r="E142" s="0" t="n">
        <v>7</v>
      </c>
      <c r="F142" s="0" t="n">
        <v>0</v>
      </c>
      <c r="G142" s="15" t="n">
        <v>0</v>
      </c>
      <c r="H142" s="0" t="n">
        <v>130</v>
      </c>
      <c r="I142" s="15" t="n">
        <v>0.1166</v>
      </c>
      <c r="J142" s="0" t="n">
        <v>8</v>
      </c>
      <c r="K142" s="15" t="n">
        <v>0.0179</v>
      </c>
      <c r="M142" s="11" t="s">
        <v>240</v>
      </c>
      <c r="AD142" s="11" t="s">
        <v>695</v>
      </c>
    </row>
    <row r="143" customFormat="false" ht="15" hidden="false" customHeight="false" outlineLevel="0" collapsed="false">
      <c r="A143" s="0" t="s">
        <v>242</v>
      </c>
      <c r="B143" s="0" t="s">
        <v>30</v>
      </c>
      <c r="C143" s="0" t="s">
        <v>664</v>
      </c>
      <c r="D143" s="0" t="s">
        <v>22</v>
      </c>
      <c r="E143" s="0" t="n">
        <v>9</v>
      </c>
      <c r="F143" s="0" t="n">
        <v>0</v>
      </c>
      <c r="G143" s="15" t="n">
        <v>0</v>
      </c>
      <c r="H143" s="0" t="n">
        <v>120</v>
      </c>
      <c r="I143" s="15" t="n">
        <v>0.1158</v>
      </c>
      <c r="J143" s="0" t="n">
        <v>16</v>
      </c>
      <c r="K143" s="15" t="n">
        <v>0.036</v>
      </c>
      <c r="M143" s="11" t="s">
        <v>242</v>
      </c>
      <c r="AD143" s="11" t="s">
        <v>696</v>
      </c>
    </row>
    <row r="144" customFormat="false" ht="15" hidden="false" customHeight="false" outlineLevel="0" collapsed="false">
      <c r="A144" s="0" t="s">
        <v>244</v>
      </c>
      <c r="B144" s="0" t="s">
        <v>33</v>
      </c>
      <c r="C144" s="0" t="s">
        <v>226</v>
      </c>
      <c r="D144" s="0" t="s">
        <v>30</v>
      </c>
      <c r="E144" s="0" t="n">
        <v>16</v>
      </c>
      <c r="F144" s="0" t="n">
        <v>892</v>
      </c>
      <c r="G144" s="15" t="n">
        <v>0.9409</v>
      </c>
      <c r="H144" s="0" t="n">
        <v>0</v>
      </c>
      <c r="I144" s="15" t="n">
        <v>0</v>
      </c>
      <c r="J144" s="0" t="n">
        <v>51</v>
      </c>
      <c r="K144" s="15" t="n">
        <v>0.1097</v>
      </c>
      <c r="M144" s="11" t="s">
        <v>244</v>
      </c>
      <c r="N144" s="0" t="str">
        <f aca="false">VLOOKUP(A144,C$3:K$363,2,FALSE())</f>
        <v>RB</v>
      </c>
      <c r="O144" s="0" t="n">
        <f aca="false">VLOOKUP(A144,C$3:K$363,3,FALSE())</f>
        <v>15</v>
      </c>
      <c r="P144" s="0" t="n">
        <f aca="false">VLOOKUP(A144,C$3:K$363,4,FALSE())</f>
        <v>443</v>
      </c>
      <c r="Q144" s="0" t="n">
        <f aca="false">VLOOKUP(A144,C$3:K$363,6,FALSE())</f>
        <v>0</v>
      </c>
      <c r="R144" s="0" t="n">
        <f aca="false">VLOOKUP(A144,C$3:K$363,8,FALSE())</f>
        <v>0</v>
      </c>
      <c r="AD144" s="11" t="s">
        <v>696</v>
      </c>
    </row>
    <row r="145" customFormat="false" ht="15" hidden="false" customHeight="false" outlineLevel="0" collapsed="false">
      <c r="A145" s="0" t="s">
        <v>245</v>
      </c>
      <c r="B145" s="0" t="s">
        <v>33</v>
      </c>
      <c r="C145" s="0" t="s">
        <v>227</v>
      </c>
      <c r="D145" s="0" t="s">
        <v>40</v>
      </c>
      <c r="E145" s="0" t="n">
        <v>4</v>
      </c>
      <c r="F145" s="0" t="n">
        <v>0</v>
      </c>
      <c r="G145" s="15" t="n">
        <v>0</v>
      </c>
      <c r="H145" s="0" t="n">
        <v>258</v>
      </c>
      <c r="I145" s="15" t="n">
        <v>0.2411</v>
      </c>
      <c r="J145" s="0" t="n">
        <v>3</v>
      </c>
      <c r="K145" s="15" t="n">
        <v>0.0064</v>
      </c>
      <c r="M145" s="11" t="s">
        <v>245</v>
      </c>
      <c r="N145" s="0" t="str">
        <f aca="false">VLOOKUP(A145,C$3:K$363,2,FALSE())</f>
        <v>RB</v>
      </c>
      <c r="O145" s="0" t="n">
        <f aca="false">VLOOKUP(A145,C$3:K$363,3,FALSE())</f>
        <v>15</v>
      </c>
      <c r="P145" s="0" t="n">
        <f aca="false">VLOOKUP(A145,C$3:K$363,4,FALSE())</f>
        <v>511</v>
      </c>
      <c r="Q145" s="0" t="n">
        <f aca="false">VLOOKUP(A145,C$3:K$363,6,FALSE())</f>
        <v>0</v>
      </c>
      <c r="R145" s="0" t="n">
        <f aca="false">VLOOKUP(A145,C$3:K$363,8,FALSE())</f>
        <v>4</v>
      </c>
      <c r="AD145" s="11" t="s">
        <v>697</v>
      </c>
    </row>
    <row r="146" customFormat="false" ht="15" hidden="false" customHeight="false" outlineLevel="0" collapsed="false">
      <c r="A146" s="0" t="s">
        <v>247</v>
      </c>
      <c r="B146" s="0" t="s">
        <v>33</v>
      </c>
      <c r="C146" s="0" t="s">
        <v>230</v>
      </c>
      <c r="D146" s="0" t="s">
        <v>19</v>
      </c>
      <c r="E146" s="0" t="n">
        <v>15</v>
      </c>
      <c r="F146" s="0" t="n">
        <v>0</v>
      </c>
      <c r="G146" s="15" t="n">
        <v>0</v>
      </c>
      <c r="H146" s="0" t="n">
        <v>247</v>
      </c>
      <c r="I146" s="15" t="n">
        <v>0.2225</v>
      </c>
      <c r="J146" s="0" t="n">
        <v>17</v>
      </c>
      <c r="K146" s="15" t="n">
        <v>0.0373</v>
      </c>
      <c r="M146" s="11" t="s">
        <v>247</v>
      </c>
      <c r="AD146" s="11" t="s">
        <v>697</v>
      </c>
    </row>
    <row r="147" customFormat="false" ht="15" hidden="false" customHeight="false" outlineLevel="0" collapsed="false">
      <c r="A147" s="0" t="s">
        <v>248</v>
      </c>
      <c r="B147" s="0" t="s">
        <v>27</v>
      </c>
      <c r="C147" s="0" t="s">
        <v>232</v>
      </c>
      <c r="D147" s="0" t="s">
        <v>685</v>
      </c>
      <c r="E147" s="0" t="n">
        <v>16</v>
      </c>
      <c r="F147" s="0" t="n">
        <v>0</v>
      </c>
      <c r="G147" s="15" t="n">
        <v>0</v>
      </c>
      <c r="H147" s="0" t="n">
        <v>387</v>
      </c>
      <c r="I147" s="15" t="n">
        <v>0.3798</v>
      </c>
      <c r="J147" s="0" t="n">
        <v>230</v>
      </c>
      <c r="K147" s="15" t="n">
        <v>0.5239</v>
      </c>
      <c r="M147" s="11" t="s">
        <v>248</v>
      </c>
      <c r="N147" s="0" t="str">
        <f aca="false">VLOOKUP(A147,C$3:K$363,2,FALSE())</f>
        <v>CB</v>
      </c>
      <c r="O147" s="0" t="n">
        <f aca="false">VLOOKUP(A147,C$3:K$363,3,FALSE())</f>
        <v>11</v>
      </c>
      <c r="P147" s="0" t="n">
        <f aca="false">VLOOKUP(A147,C$3:K$363,4,FALSE())</f>
        <v>0</v>
      </c>
      <c r="Q147" s="0" t="n">
        <f aca="false">VLOOKUP(A147,C$3:K$363,6,FALSE())</f>
        <v>669</v>
      </c>
      <c r="R147" s="0" t="n">
        <f aca="false">VLOOKUP(A147,C$3:K$363,8,FALSE())</f>
        <v>92</v>
      </c>
      <c r="AD147" s="11" t="s">
        <v>698</v>
      </c>
    </row>
    <row r="148" customFormat="false" ht="15" hidden="false" customHeight="false" outlineLevel="0" collapsed="false">
      <c r="A148" s="0" t="s">
        <v>250</v>
      </c>
      <c r="B148" s="0" t="s">
        <v>16</v>
      </c>
      <c r="C148" s="0" t="s">
        <v>233</v>
      </c>
      <c r="D148" s="0" t="s">
        <v>30</v>
      </c>
      <c r="E148" s="0" t="n">
        <v>16</v>
      </c>
      <c r="F148" s="0" t="n">
        <v>233</v>
      </c>
      <c r="G148" s="15" t="n">
        <v>0.2145</v>
      </c>
      <c r="H148" s="0" t="n">
        <v>0</v>
      </c>
      <c r="I148" s="15" t="n">
        <v>0</v>
      </c>
      <c r="J148" s="0" t="n">
        <v>272</v>
      </c>
      <c r="K148" s="15" t="n">
        <v>0.614</v>
      </c>
      <c r="M148" s="11" t="s">
        <v>250</v>
      </c>
      <c r="N148" s="0" t="str">
        <f aca="false">VLOOKUP(A148,C$3:K$363,2,FALSE())</f>
        <v>QB</v>
      </c>
      <c r="O148" s="0" t="n">
        <f aca="false">VLOOKUP(A148,C$3:K$363,3,FALSE())</f>
        <v>6</v>
      </c>
      <c r="P148" s="0" t="n">
        <f aca="false">VLOOKUP(A148,C$3:K$363,4,FALSE())</f>
        <v>144</v>
      </c>
      <c r="Q148" s="0" t="n">
        <f aca="false">VLOOKUP(A148,C$3:K$363,6,FALSE())</f>
        <v>0</v>
      </c>
      <c r="R148" s="0" t="n">
        <f aca="false">VLOOKUP(A148,C$3:K$363,8,FALSE())</f>
        <v>0</v>
      </c>
      <c r="AD148" s="11" t="s">
        <v>698</v>
      </c>
    </row>
    <row r="149" customFormat="false" ht="15" hidden="false" customHeight="false" outlineLevel="0" collapsed="false">
      <c r="A149" s="0" t="s">
        <v>252</v>
      </c>
      <c r="B149" s="0" t="s">
        <v>13</v>
      </c>
      <c r="C149" s="0" t="s">
        <v>239</v>
      </c>
      <c r="D149" s="0" t="s">
        <v>497</v>
      </c>
      <c r="E149" s="0" t="n">
        <v>8</v>
      </c>
      <c r="F149" s="0" t="n">
        <v>0</v>
      </c>
      <c r="G149" s="15" t="n">
        <v>0</v>
      </c>
      <c r="H149" s="0" t="n">
        <v>176</v>
      </c>
      <c r="I149" s="15" t="n">
        <v>0.1645</v>
      </c>
      <c r="J149" s="0" t="n">
        <v>66</v>
      </c>
      <c r="K149" s="15" t="n">
        <v>0.141</v>
      </c>
      <c r="M149" s="11" t="s">
        <v>252</v>
      </c>
      <c r="AD149" s="11" t="s">
        <v>699</v>
      </c>
    </row>
    <row r="150" customFormat="false" ht="15" hidden="false" customHeight="false" outlineLevel="0" collapsed="false">
      <c r="A150" s="0" t="s">
        <v>254</v>
      </c>
      <c r="B150" s="0" t="s">
        <v>56</v>
      </c>
      <c r="C150" s="0" t="s">
        <v>244</v>
      </c>
      <c r="D150" s="0" t="s">
        <v>33</v>
      </c>
      <c r="E150" s="0" t="n">
        <v>15</v>
      </c>
      <c r="F150" s="0" t="n">
        <v>443</v>
      </c>
      <c r="G150" s="15" t="n">
        <v>0.4075</v>
      </c>
      <c r="H150" s="0" t="n">
        <v>0</v>
      </c>
      <c r="I150" s="15" t="n">
        <v>0</v>
      </c>
      <c r="J150" s="0" t="n">
        <v>0</v>
      </c>
      <c r="K150" s="15" t="n">
        <v>0</v>
      </c>
      <c r="M150" s="11" t="s">
        <v>254</v>
      </c>
      <c r="N150" s="0" t="str">
        <f aca="false">VLOOKUP(A150,C$3:K$363,2,FALSE())</f>
        <v>G</v>
      </c>
      <c r="O150" s="0" t="n">
        <f aca="false">VLOOKUP(A150,C$3:K$363,3,FALSE())</f>
        <v>5</v>
      </c>
      <c r="P150" s="0" t="n">
        <f aca="false">VLOOKUP(A150,C$3:K$363,4,FALSE())</f>
        <v>331</v>
      </c>
      <c r="Q150" s="0" t="n">
        <f aca="false">VLOOKUP(A150,C$3:K$363,6,FALSE())</f>
        <v>0</v>
      </c>
      <c r="R150" s="0" t="n">
        <f aca="false">VLOOKUP(A150,C$3:K$363,8,FALSE())</f>
        <v>18</v>
      </c>
      <c r="AD150" s="11" t="s">
        <v>699</v>
      </c>
    </row>
    <row r="151" customFormat="false" ht="15" hidden="false" customHeight="false" outlineLevel="0" collapsed="false">
      <c r="A151" s="0" t="s">
        <v>256</v>
      </c>
      <c r="B151" s="0" t="s">
        <v>30</v>
      </c>
      <c r="C151" s="0" t="s">
        <v>606</v>
      </c>
      <c r="D151" s="0" t="s">
        <v>30</v>
      </c>
      <c r="E151" s="0" t="n">
        <v>2</v>
      </c>
      <c r="F151" s="0" t="n">
        <v>38</v>
      </c>
      <c r="G151" s="15" t="n">
        <v>0.033</v>
      </c>
      <c r="H151" s="0" t="n">
        <v>0</v>
      </c>
      <c r="I151" s="15" t="n">
        <v>0</v>
      </c>
      <c r="J151" s="0" t="n">
        <v>1</v>
      </c>
      <c r="K151" s="15" t="n">
        <v>0.0021</v>
      </c>
      <c r="M151" s="11" t="s">
        <v>256</v>
      </c>
      <c r="N151" s="0" t="str">
        <f aca="false">VLOOKUP(A151,C$3:K$363,2,FALSE())</f>
        <v>WR</v>
      </c>
      <c r="O151" s="0" t="n">
        <f aca="false">VLOOKUP(A151,C$3:K$363,3,FALSE())</f>
        <v>15</v>
      </c>
      <c r="P151" s="0" t="n">
        <f aca="false">VLOOKUP(A151,C$3:K$363,4,FALSE())</f>
        <v>596</v>
      </c>
      <c r="Q151" s="0" t="n">
        <f aca="false">VLOOKUP(A151,C$3:K$363,6,FALSE())</f>
        <v>0</v>
      </c>
      <c r="R151" s="0" t="n">
        <f aca="false">VLOOKUP(A151,C$3:K$363,8,FALSE())</f>
        <v>36</v>
      </c>
    </row>
    <row r="152" customFormat="false" ht="15" hidden="false" customHeight="false" outlineLevel="0" collapsed="false">
      <c r="A152" s="0" t="s">
        <v>258</v>
      </c>
      <c r="B152" s="0" t="s">
        <v>91</v>
      </c>
      <c r="C152" s="0" t="s">
        <v>606</v>
      </c>
      <c r="D152" s="0" t="s">
        <v>30</v>
      </c>
      <c r="E152" s="0" t="n">
        <v>4</v>
      </c>
      <c r="F152" s="0" t="n">
        <v>1</v>
      </c>
      <c r="G152" s="15" t="n">
        <v>0.001</v>
      </c>
      <c r="H152" s="0" t="n">
        <v>0</v>
      </c>
      <c r="I152" s="15" t="n">
        <v>0</v>
      </c>
      <c r="J152" s="0" t="n">
        <v>44</v>
      </c>
      <c r="K152" s="15" t="n">
        <v>0.0989</v>
      </c>
      <c r="M152" s="11" t="s">
        <v>258</v>
      </c>
      <c r="N152" s="0" t="str">
        <f aca="false">VLOOKUP(A152,C$3:K$363,2,FALSE())</f>
        <v>G</v>
      </c>
      <c r="O152" s="0" t="n">
        <f aca="false">VLOOKUP(A152,C$3:K$363,3,FALSE())</f>
        <v>13</v>
      </c>
      <c r="P152" s="0" t="n">
        <f aca="false">VLOOKUP(A152,C$3:K$363,4,FALSE())</f>
        <v>265</v>
      </c>
      <c r="Q152" s="0" t="n">
        <f aca="false">VLOOKUP(A152,C$3:K$363,6,FALSE())</f>
        <v>0</v>
      </c>
      <c r="R152" s="0" t="n">
        <f aca="false">VLOOKUP(A152,C$3:K$363,8,FALSE())</f>
        <v>67</v>
      </c>
    </row>
    <row r="153" customFormat="false" ht="15" hidden="false" customHeight="false" outlineLevel="0" collapsed="false">
      <c r="A153" s="0" t="s">
        <v>259</v>
      </c>
      <c r="B153" s="0" t="s">
        <v>16</v>
      </c>
      <c r="C153" s="0" t="s">
        <v>245</v>
      </c>
      <c r="D153" s="0" t="s">
        <v>33</v>
      </c>
      <c r="E153" s="0" t="n">
        <v>15</v>
      </c>
      <c r="F153" s="0" t="n">
        <v>511</v>
      </c>
      <c r="G153" s="15" t="n">
        <v>0.4853</v>
      </c>
      <c r="H153" s="0" t="n">
        <v>0</v>
      </c>
      <c r="I153" s="15" t="n">
        <v>0</v>
      </c>
      <c r="J153" s="0" t="n">
        <v>4</v>
      </c>
      <c r="K153" s="15" t="n">
        <v>0.0093</v>
      </c>
      <c r="M153" s="11" t="s">
        <v>259</v>
      </c>
    </row>
    <row r="154" customFormat="false" ht="15" hidden="false" customHeight="false" outlineLevel="0" collapsed="false">
      <c r="A154" s="0" t="s">
        <v>260</v>
      </c>
      <c r="B154" s="0" t="s">
        <v>91</v>
      </c>
      <c r="C154" s="0" t="s">
        <v>665</v>
      </c>
      <c r="D154" s="0" t="s">
        <v>13</v>
      </c>
      <c r="E154" s="0" t="n">
        <v>4</v>
      </c>
      <c r="F154" s="0" t="n">
        <v>30</v>
      </c>
      <c r="G154" s="15" t="n">
        <v>0.0282</v>
      </c>
      <c r="H154" s="0" t="n">
        <v>0</v>
      </c>
      <c r="I154" s="15" t="n">
        <v>0</v>
      </c>
      <c r="J154" s="0" t="n">
        <v>12</v>
      </c>
      <c r="K154" s="15" t="n">
        <v>0.0259</v>
      </c>
      <c r="M154" s="11" t="s">
        <v>260</v>
      </c>
    </row>
    <row r="155" customFormat="false" ht="15" hidden="false" customHeight="false" outlineLevel="0" collapsed="false">
      <c r="A155" s="0" t="s">
        <v>261</v>
      </c>
      <c r="B155" s="0" t="s">
        <v>25</v>
      </c>
      <c r="C155" s="0" t="s">
        <v>665</v>
      </c>
      <c r="D155" s="0" t="s">
        <v>13</v>
      </c>
      <c r="E155" s="0" t="n">
        <v>2</v>
      </c>
      <c r="F155" s="0" t="n">
        <v>30</v>
      </c>
      <c r="G155" s="15" t="n">
        <v>0.029</v>
      </c>
      <c r="H155" s="0" t="n">
        <v>0</v>
      </c>
      <c r="I155" s="15" t="n">
        <v>0</v>
      </c>
      <c r="J155" s="0" t="n">
        <v>6</v>
      </c>
      <c r="K155" s="15" t="n">
        <v>0.0121</v>
      </c>
      <c r="M155" s="11" t="s">
        <v>261</v>
      </c>
    </row>
    <row r="156" customFormat="false" ht="15" hidden="false" customHeight="false" outlineLevel="0" collapsed="false">
      <c r="A156" s="0" t="s">
        <v>263</v>
      </c>
      <c r="B156" s="0" t="s">
        <v>102</v>
      </c>
      <c r="C156" s="0" t="s">
        <v>248</v>
      </c>
      <c r="D156" s="0" t="s">
        <v>40</v>
      </c>
      <c r="E156" s="0" t="n">
        <v>11</v>
      </c>
      <c r="F156" s="0" t="n">
        <v>0</v>
      </c>
      <c r="G156" s="15" t="n">
        <v>0</v>
      </c>
      <c r="H156" s="0" t="n">
        <v>669</v>
      </c>
      <c r="I156" s="15" t="n">
        <v>0.5807</v>
      </c>
      <c r="J156" s="0" t="n">
        <v>92</v>
      </c>
      <c r="K156" s="15" t="n">
        <v>0.1862</v>
      </c>
      <c r="M156" s="11" t="s">
        <v>263</v>
      </c>
    </row>
    <row r="157" customFormat="false" ht="15" hidden="false" customHeight="false" outlineLevel="0" collapsed="false">
      <c r="A157" s="0" t="s">
        <v>264</v>
      </c>
      <c r="B157" s="0" t="s">
        <v>25</v>
      </c>
      <c r="C157" s="0" t="s">
        <v>250</v>
      </c>
      <c r="D157" s="0" t="s">
        <v>16</v>
      </c>
      <c r="E157" s="0" t="n">
        <v>6</v>
      </c>
      <c r="F157" s="0" t="n">
        <v>144</v>
      </c>
      <c r="G157" s="15" t="n">
        <v>0.1288</v>
      </c>
      <c r="H157" s="0" t="n">
        <v>0</v>
      </c>
      <c r="I157" s="15" t="n">
        <v>0</v>
      </c>
      <c r="J157" s="0" t="n">
        <v>0</v>
      </c>
      <c r="K157" s="15" t="n">
        <v>0</v>
      </c>
      <c r="M157" s="11" t="s">
        <v>264</v>
      </c>
    </row>
    <row r="158" customFormat="false" ht="15" hidden="false" customHeight="false" outlineLevel="0" collapsed="false">
      <c r="A158" s="0" t="s">
        <v>266</v>
      </c>
      <c r="B158" s="0" t="s">
        <v>138</v>
      </c>
      <c r="C158" s="0" t="s">
        <v>608</v>
      </c>
      <c r="D158" s="0" t="s">
        <v>511</v>
      </c>
      <c r="E158" s="0" t="n">
        <v>16</v>
      </c>
      <c r="F158" s="0" t="n">
        <v>1030</v>
      </c>
      <c r="G158" s="15" t="n">
        <v>1</v>
      </c>
      <c r="H158" s="0" t="n">
        <v>0</v>
      </c>
      <c r="I158" s="15" t="n">
        <v>0</v>
      </c>
      <c r="J158" s="0" t="n">
        <v>6</v>
      </c>
      <c r="K158" s="15" t="n">
        <v>0.0135</v>
      </c>
      <c r="M158" s="11" t="s">
        <v>266</v>
      </c>
      <c r="N158" s="0" t="str">
        <f aca="false">VLOOKUP(A158,C$3:K$363,2,FALSE())</f>
        <v>C</v>
      </c>
      <c r="O158" s="0" t="n">
        <f aca="false">VLOOKUP(A158,C$3:K$363,3,FALSE())</f>
        <v>13</v>
      </c>
      <c r="P158" s="0" t="n">
        <f aca="false">VLOOKUP(A158,C$3:K$363,4,FALSE())</f>
        <v>451</v>
      </c>
      <c r="Q158" s="0" t="n">
        <f aca="false">VLOOKUP(A158,C$3:K$363,6,FALSE())</f>
        <v>0</v>
      </c>
      <c r="R158" s="0" t="n">
        <f aca="false">VLOOKUP(A158,C$3:K$363,8,FALSE())</f>
        <v>61</v>
      </c>
    </row>
    <row r="159" customFormat="false" ht="15" hidden="false" customHeight="false" outlineLevel="0" collapsed="false">
      <c r="A159" s="0" t="s">
        <v>267</v>
      </c>
      <c r="B159" s="0" t="s">
        <v>16</v>
      </c>
      <c r="C159" s="0" t="s">
        <v>608</v>
      </c>
      <c r="D159" s="0" t="s">
        <v>497</v>
      </c>
      <c r="E159" s="0" t="n">
        <v>16</v>
      </c>
      <c r="F159" s="0" t="n">
        <v>0</v>
      </c>
      <c r="G159" s="15" t="n">
        <v>0</v>
      </c>
      <c r="H159" s="0" t="n">
        <v>632</v>
      </c>
      <c r="I159" s="15" t="n">
        <v>0.6142</v>
      </c>
      <c r="J159" s="0" t="n">
        <v>189</v>
      </c>
      <c r="K159" s="15" t="n">
        <v>0.4266</v>
      </c>
      <c r="M159" s="11" t="s">
        <v>267</v>
      </c>
    </row>
    <row r="160" customFormat="false" ht="15" hidden="false" customHeight="false" outlineLevel="0" collapsed="false">
      <c r="A160" s="0" t="s">
        <v>268</v>
      </c>
      <c r="B160" s="0" t="s">
        <v>30</v>
      </c>
      <c r="C160" s="0" t="s">
        <v>254</v>
      </c>
      <c r="D160" s="0" t="s">
        <v>504</v>
      </c>
      <c r="E160" s="0" t="n">
        <v>5</v>
      </c>
      <c r="F160" s="0" t="n">
        <v>331</v>
      </c>
      <c r="G160" s="15" t="n">
        <v>0.3214</v>
      </c>
      <c r="H160" s="0" t="n">
        <v>0</v>
      </c>
      <c r="I160" s="15" t="n">
        <v>0</v>
      </c>
      <c r="J160" s="0" t="n">
        <v>18</v>
      </c>
      <c r="K160" s="15" t="n">
        <v>0.0404</v>
      </c>
      <c r="M160" s="11" t="s">
        <v>268</v>
      </c>
      <c r="N160" s="0" t="str">
        <f aca="false">VLOOKUP(A160,C$3:K$363,2,FALSE())</f>
        <v>WR</v>
      </c>
      <c r="O160" s="0" t="n">
        <f aca="false">VLOOKUP(A160,C$3:K$363,3,FALSE())</f>
        <v>14</v>
      </c>
      <c r="P160" s="0" t="n">
        <f aca="false">VLOOKUP(A160,C$3:K$363,4,FALSE())</f>
        <v>843</v>
      </c>
      <c r="Q160" s="0" t="n">
        <f aca="false">VLOOKUP(A160,C$3:K$363,6,FALSE())</f>
        <v>0</v>
      </c>
      <c r="R160" s="0" t="n">
        <f aca="false">VLOOKUP(A160,C$3:K$363,8,FALSE())</f>
        <v>2</v>
      </c>
    </row>
    <row r="161" customFormat="false" ht="15" hidden="false" customHeight="false" outlineLevel="0" collapsed="false">
      <c r="A161" s="0" t="s">
        <v>269</v>
      </c>
      <c r="B161" s="0" t="s">
        <v>13</v>
      </c>
      <c r="C161" s="0" t="s">
        <v>256</v>
      </c>
      <c r="D161" s="0" t="s">
        <v>30</v>
      </c>
      <c r="E161" s="0" t="n">
        <v>15</v>
      </c>
      <c r="F161" s="0" t="n">
        <v>596</v>
      </c>
      <c r="G161" s="15" t="n">
        <v>0.5178</v>
      </c>
      <c r="H161" s="0" t="n">
        <v>0</v>
      </c>
      <c r="I161" s="15" t="n">
        <v>0</v>
      </c>
      <c r="J161" s="0" t="n">
        <v>36</v>
      </c>
      <c r="K161" s="15" t="n">
        <v>0.0753</v>
      </c>
      <c r="M161" s="11" t="s">
        <v>269</v>
      </c>
    </row>
    <row r="162" customFormat="false" ht="15" hidden="false" customHeight="false" outlineLevel="0" collapsed="false">
      <c r="A162" s="0" t="s">
        <v>270</v>
      </c>
      <c r="B162" s="0" t="s">
        <v>25</v>
      </c>
      <c r="C162" s="0" t="s">
        <v>666</v>
      </c>
      <c r="D162" s="0" t="s">
        <v>22</v>
      </c>
      <c r="E162" s="0" t="n">
        <v>1</v>
      </c>
      <c r="F162" s="0" t="n">
        <v>0</v>
      </c>
      <c r="G162" s="15" t="n">
        <v>0</v>
      </c>
      <c r="H162" s="0" t="n">
        <v>22</v>
      </c>
      <c r="I162" s="15" t="n">
        <v>0.0198</v>
      </c>
      <c r="J162" s="0" t="n">
        <v>0</v>
      </c>
      <c r="K162" s="15" t="n">
        <v>0</v>
      </c>
      <c r="M162" s="11" t="s">
        <v>270</v>
      </c>
      <c r="N162" s="12" t="str">
        <f aca="false">VLOOKUP(A162,C$3:K$363,2,FALSE())</f>
        <v>LB</v>
      </c>
      <c r="O162" s="12" t="n">
        <v>9</v>
      </c>
      <c r="P162" s="12" t="n">
        <f aca="false">VLOOKUP(A162,C$3:K$363,4,FALSE())</f>
        <v>0</v>
      </c>
      <c r="Q162" s="12" t="n">
        <v>21</v>
      </c>
      <c r="R162" s="12" t="n">
        <f aca="false">33+114</f>
        <v>147</v>
      </c>
      <c r="S162" s="13" t="s">
        <v>497</v>
      </c>
      <c r="T162" s="13" t="n">
        <v>7</v>
      </c>
      <c r="U162" s="13" t="n">
        <v>0</v>
      </c>
      <c r="V162" s="16" t="n">
        <v>0</v>
      </c>
      <c r="W162" s="13" t="n">
        <v>21</v>
      </c>
      <c r="X162" s="16" t="n">
        <v>0.0194</v>
      </c>
      <c r="Y162" s="13" t="n">
        <v>114</v>
      </c>
      <c r="Z162" s="16" t="n">
        <v>0.2597</v>
      </c>
    </row>
    <row r="163" customFormat="false" ht="15" hidden="false" customHeight="false" outlineLevel="0" collapsed="false">
      <c r="A163" s="0" t="s">
        <v>272</v>
      </c>
      <c r="B163" s="0" t="s">
        <v>25</v>
      </c>
      <c r="C163" s="0" t="s">
        <v>666</v>
      </c>
      <c r="D163" s="0" t="s">
        <v>19</v>
      </c>
      <c r="E163" s="0" t="n">
        <v>5</v>
      </c>
      <c r="F163" s="0" t="n">
        <v>0</v>
      </c>
      <c r="G163" s="15" t="n">
        <v>0</v>
      </c>
      <c r="H163" s="0" t="n">
        <v>62</v>
      </c>
      <c r="I163" s="15" t="n">
        <v>0.0584</v>
      </c>
      <c r="J163" s="0" t="n">
        <v>4</v>
      </c>
      <c r="K163" s="15" t="n">
        <v>0.0091</v>
      </c>
      <c r="M163" s="11" t="s">
        <v>272</v>
      </c>
    </row>
    <row r="164" customFormat="false" ht="15" hidden="false" customHeight="false" outlineLevel="0" collapsed="false">
      <c r="A164" s="0" t="s">
        <v>273</v>
      </c>
      <c r="B164" s="0" t="s">
        <v>30</v>
      </c>
      <c r="C164" s="0" t="s">
        <v>667</v>
      </c>
      <c r="D164" s="0" t="s">
        <v>19</v>
      </c>
      <c r="E164" s="0" t="n">
        <v>7</v>
      </c>
      <c r="F164" s="0" t="n">
        <v>0</v>
      </c>
      <c r="G164" s="15" t="n">
        <v>0</v>
      </c>
      <c r="H164" s="0" t="n">
        <v>176</v>
      </c>
      <c r="I164" s="15" t="n">
        <v>0.1678</v>
      </c>
      <c r="J164" s="0" t="n">
        <v>13</v>
      </c>
      <c r="K164" s="15" t="n">
        <v>0.0273</v>
      </c>
      <c r="M164" s="11" t="s">
        <v>273</v>
      </c>
      <c r="N164" s="12" t="str">
        <f aca="false">VLOOKUP(A164,C$3:K$363,2,FALSE())</f>
        <v>WR</v>
      </c>
      <c r="O164" s="12" t="n">
        <v>10</v>
      </c>
      <c r="P164" s="12" t="n">
        <f aca="false">134+37</f>
        <v>171</v>
      </c>
      <c r="Q164" s="12" t="n">
        <f aca="false">VLOOKUP(A164,C$3:K$363,6,FALSE())</f>
        <v>0</v>
      </c>
      <c r="R164" s="12" t="n">
        <f aca="false">61+13</f>
        <v>74</v>
      </c>
      <c r="S164" s="13" t="s">
        <v>30</v>
      </c>
      <c r="T164" s="13" t="n">
        <v>3</v>
      </c>
      <c r="U164" s="13" t="n">
        <v>37</v>
      </c>
      <c r="V164" s="16" t="n">
        <v>0.0326</v>
      </c>
      <c r="W164" s="13" t="n">
        <v>0</v>
      </c>
      <c r="X164" s="16" t="n">
        <v>0</v>
      </c>
      <c r="Y164" s="13" t="n">
        <v>13</v>
      </c>
      <c r="Z164" s="16" t="n">
        <v>0.0296</v>
      </c>
    </row>
    <row r="165" customFormat="false" ht="15" hidden="false" customHeight="false" outlineLevel="0" collapsed="false">
      <c r="A165" s="0" t="s">
        <v>274</v>
      </c>
      <c r="B165" s="0" t="s">
        <v>22</v>
      </c>
      <c r="C165" s="0" t="s">
        <v>667</v>
      </c>
      <c r="D165" s="0" t="s">
        <v>19</v>
      </c>
      <c r="E165" s="0" t="n">
        <v>2</v>
      </c>
      <c r="F165" s="0" t="n">
        <v>0</v>
      </c>
      <c r="G165" s="15" t="n">
        <v>0</v>
      </c>
      <c r="H165" s="0" t="n">
        <v>33</v>
      </c>
      <c r="I165" s="15" t="n">
        <v>0.0306</v>
      </c>
      <c r="J165" s="0" t="n">
        <v>0</v>
      </c>
      <c r="K165" s="15" t="n">
        <v>0</v>
      </c>
      <c r="M165" s="11" t="s">
        <v>274</v>
      </c>
      <c r="N165" s="0" t="str">
        <f aca="false">VLOOKUP(A165,C$3:K$363,2,FALSE())</f>
        <v>DT</v>
      </c>
      <c r="O165" s="0" t="n">
        <f aca="false">VLOOKUP(A165,C$3:K$363,3,FALSE())</f>
        <v>15</v>
      </c>
      <c r="P165" s="0" t="n">
        <f aca="false">VLOOKUP(A165,C$3:K$363,4,FALSE())</f>
        <v>0</v>
      </c>
      <c r="Q165" s="0" t="n">
        <f aca="false">VLOOKUP(A165,C$3:K$363,6,FALSE())</f>
        <v>389</v>
      </c>
      <c r="R165" s="0" t="n">
        <f aca="false">VLOOKUP(A165,C$3:K$363,8,FALSE())</f>
        <v>107</v>
      </c>
    </row>
    <row r="166" customFormat="false" ht="15" hidden="false" customHeight="false" outlineLevel="0" collapsed="false">
      <c r="A166" s="0" t="s">
        <v>275</v>
      </c>
      <c r="B166" s="0" t="s">
        <v>30</v>
      </c>
      <c r="C166" s="0" t="s">
        <v>668</v>
      </c>
      <c r="D166" s="0" t="s">
        <v>13</v>
      </c>
      <c r="E166" s="0" t="n">
        <v>8</v>
      </c>
      <c r="F166" s="0" t="n">
        <v>151</v>
      </c>
      <c r="G166" s="15" t="n">
        <v>0.1405</v>
      </c>
      <c r="H166" s="0" t="n">
        <v>0</v>
      </c>
      <c r="I166" s="15" t="n">
        <v>0</v>
      </c>
      <c r="J166" s="0" t="n">
        <v>69</v>
      </c>
      <c r="K166" s="15" t="n">
        <v>0.1471</v>
      </c>
      <c r="M166" s="11" t="s">
        <v>275</v>
      </c>
    </row>
    <row r="167" customFormat="false" ht="15" hidden="false" customHeight="false" outlineLevel="0" collapsed="false">
      <c r="A167" s="0" t="s">
        <v>277</v>
      </c>
      <c r="B167" s="0" t="s">
        <v>56</v>
      </c>
      <c r="C167" s="0" t="s">
        <v>668</v>
      </c>
      <c r="D167" s="0" t="s">
        <v>13</v>
      </c>
      <c r="E167" s="0" t="n">
        <v>8</v>
      </c>
      <c r="F167" s="0" t="n">
        <v>217</v>
      </c>
      <c r="G167" s="15" t="n">
        <v>0.188</v>
      </c>
      <c r="H167" s="0" t="n">
        <v>0</v>
      </c>
      <c r="I167" s="15" t="n">
        <v>0</v>
      </c>
      <c r="J167" s="0" t="n">
        <v>87</v>
      </c>
      <c r="K167" s="15" t="n">
        <v>0.1824</v>
      </c>
      <c r="M167" s="11" t="s">
        <v>277</v>
      </c>
      <c r="N167" s="0" t="str">
        <f aca="false">VLOOKUP(A167,C$3:K$363,2,FALSE())</f>
        <v>C</v>
      </c>
      <c r="O167" s="0" t="n">
        <f aca="false">VLOOKUP(A167,C$3:K$363,3,FALSE())</f>
        <v>15</v>
      </c>
      <c r="P167" s="0" t="n">
        <f aca="false">VLOOKUP(A167,C$3:K$363,4,FALSE())</f>
        <v>994</v>
      </c>
      <c r="Q167" s="0" t="n">
        <f aca="false">VLOOKUP(A167,C$3:K$363,6,FALSE())</f>
        <v>0</v>
      </c>
      <c r="R167" s="0" t="n">
        <f aca="false">VLOOKUP(A167,C$3:K$363,8,FALSE())</f>
        <v>71</v>
      </c>
    </row>
    <row r="168" customFormat="false" ht="15" hidden="false" customHeight="false" outlineLevel="0" collapsed="false">
      <c r="A168" s="0" t="s">
        <v>278</v>
      </c>
      <c r="B168" s="0" t="s">
        <v>19</v>
      </c>
      <c r="C168" s="0" t="s">
        <v>258</v>
      </c>
      <c r="D168" s="0" t="s">
        <v>504</v>
      </c>
      <c r="E168" s="0" t="n">
        <v>13</v>
      </c>
      <c r="F168" s="0" t="n">
        <v>265</v>
      </c>
      <c r="G168" s="15" t="n">
        <v>0.2337</v>
      </c>
      <c r="H168" s="0" t="n">
        <v>0</v>
      </c>
      <c r="I168" s="15" t="n">
        <v>0</v>
      </c>
      <c r="J168" s="0" t="n">
        <v>67</v>
      </c>
      <c r="K168" s="15" t="n">
        <v>0.1453</v>
      </c>
      <c r="M168" s="11" t="s">
        <v>278</v>
      </c>
      <c r="N168" s="0" t="str">
        <f aca="false">VLOOKUP(A168,C$3:K$363,2,FALSE())</f>
        <v>NT</v>
      </c>
      <c r="O168" s="0" t="n">
        <f aca="false">VLOOKUP(A168,C$3:K$363,3,FALSE())</f>
        <v>16</v>
      </c>
      <c r="P168" s="0" t="n">
        <f aca="false">VLOOKUP(A168,C$3:K$363,4,FALSE())</f>
        <v>0</v>
      </c>
      <c r="Q168" s="0" t="n">
        <f aca="false">VLOOKUP(A168,C$3:K$363,6,FALSE())</f>
        <v>334</v>
      </c>
      <c r="R168" s="0" t="n">
        <f aca="false">VLOOKUP(A168,C$3:K$363,8,FALSE())</f>
        <v>26</v>
      </c>
    </row>
    <row r="169" customFormat="false" ht="15" hidden="false" customHeight="false" outlineLevel="0" collapsed="false">
      <c r="A169" s="0" t="s">
        <v>279</v>
      </c>
      <c r="B169" s="0" t="s">
        <v>40</v>
      </c>
      <c r="C169" s="0" t="s">
        <v>669</v>
      </c>
      <c r="D169" s="0" t="s">
        <v>40</v>
      </c>
      <c r="E169" s="0" t="n">
        <v>2</v>
      </c>
      <c r="F169" s="0" t="n">
        <v>0</v>
      </c>
      <c r="G169" s="15" t="n">
        <v>0</v>
      </c>
      <c r="H169" s="0" t="n">
        <v>108</v>
      </c>
      <c r="I169" s="15" t="n">
        <v>0.1005</v>
      </c>
      <c r="J169" s="0" t="n">
        <v>1</v>
      </c>
      <c r="K169" s="15" t="n">
        <v>0.0023</v>
      </c>
      <c r="M169" s="11" t="s">
        <v>279</v>
      </c>
      <c r="N169" s="0" t="str">
        <f aca="false">VLOOKUP(A169,C$3:K$363,2,FALSE())</f>
        <v>CB</v>
      </c>
      <c r="O169" s="0" t="n">
        <f aca="false">VLOOKUP(A169,C$3:K$363,3,FALSE())</f>
        <v>12</v>
      </c>
      <c r="P169" s="0" t="n">
        <f aca="false">VLOOKUP(A169,C$3:K$363,4,FALSE())</f>
        <v>0</v>
      </c>
      <c r="Q169" s="0" t="n">
        <f aca="false">VLOOKUP(A169,C$3:K$363,6,FALSE())</f>
        <v>11</v>
      </c>
      <c r="R169" s="0" t="n">
        <f aca="false">VLOOKUP(A169,C$3:K$363,8,FALSE())</f>
        <v>112</v>
      </c>
    </row>
    <row r="170" customFormat="false" ht="15" hidden="false" customHeight="false" outlineLevel="0" collapsed="false">
      <c r="A170" s="0" t="s">
        <v>280</v>
      </c>
      <c r="B170" s="0" t="s">
        <v>33</v>
      </c>
      <c r="C170" s="0" t="s">
        <v>669</v>
      </c>
      <c r="D170" s="0" t="s">
        <v>40</v>
      </c>
      <c r="E170" s="0" t="n">
        <v>2</v>
      </c>
      <c r="F170" s="0" t="n">
        <v>0</v>
      </c>
      <c r="G170" s="15" t="n">
        <v>0</v>
      </c>
      <c r="H170" s="0" t="n">
        <v>25</v>
      </c>
      <c r="I170" s="15" t="n">
        <v>0.0243</v>
      </c>
      <c r="J170" s="0" t="n">
        <v>10</v>
      </c>
      <c r="K170" s="15" t="n">
        <v>0.024</v>
      </c>
      <c r="M170" s="11" t="s">
        <v>280</v>
      </c>
    </row>
    <row r="171" customFormat="false" ht="15" hidden="false" customHeight="false" outlineLevel="0" collapsed="false">
      <c r="A171" s="0" t="s">
        <v>282</v>
      </c>
      <c r="B171" s="0" t="s">
        <v>91</v>
      </c>
      <c r="C171" s="0" t="s">
        <v>669</v>
      </c>
      <c r="D171" s="0" t="s">
        <v>40</v>
      </c>
      <c r="E171" s="0" t="n">
        <v>5</v>
      </c>
      <c r="F171" s="0" t="n">
        <v>0</v>
      </c>
      <c r="G171" s="15" t="n">
        <v>0</v>
      </c>
      <c r="H171" s="0" t="n">
        <v>0</v>
      </c>
      <c r="I171" s="15" t="n">
        <v>0</v>
      </c>
      <c r="J171" s="0" t="n">
        <v>44</v>
      </c>
      <c r="K171" s="15" t="n">
        <v>0.1002</v>
      </c>
      <c r="M171" s="11" t="s">
        <v>282</v>
      </c>
    </row>
    <row r="172" customFormat="false" ht="15" hidden="false" customHeight="false" outlineLevel="0" collapsed="false">
      <c r="A172" s="0" t="s">
        <v>283</v>
      </c>
      <c r="B172" s="0" t="s">
        <v>19</v>
      </c>
      <c r="C172" s="0" t="s">
        <v>670</v>
      </c>
      <c r="D172" s="0" t="s">
        <v>33</v>
      </c>
      <c r="E172" s="0" t="n">
        <v>4</v>
      </c>
      <c r="F172" s="0" t="n">
        <v>6</v>
      </c>
      <c r="G172" s="15" t="n">
        <v>0.0059</v>
      </c>
      <c r="H172" s="0" t="n">
        <v>0</v>
      </c>
      <c r="I172" s="15" t="n">
        <v>0</v>
      </c>
      <c r="J172" s="0" t="n">
        <v>25</v>
      </c>
      <c r="K172" s="15" t="n">
        <v>0.0584</v>
      </c>
      <c r="M172" s="11" t="s">
        <v>283</v>
      </c>
    </row>
    <row r="173" customFormat="false" ht="15" hidden="false" customHeight="false" outlineLevel="0" collapsed="false">
      <c r="A173" s="0" t="s">
        <v>284</v>
      </c>
      <c r="B173" s="0" t="s">
        <v>33</v>
      </c>
      <c r="C173" s="0" t="s">
        <v>670</v>
      </c>
      <c r="D173" s="0" t="s">
        <v>33</v>
      </c>
      <c r="E173" s="0" t="n">
        <v>3</v>
      </c>
      <c r="F173" s="0" t="n">
        <v>1</v>
      </c>
      <c r="G173" s="15" t="n">
        <v>0.001</v>
      </c>
      <c r="H173" s="0" t="n">
        <v>0</v>
      </c>
      <c r="I173" s="15" t="n">
        <v>0</v>
      </c>
      <c r="J173" s="0" t="n">
        <v>19</v>
      </c>
      <c r="K173" s="15" t="n">
        <v>0.0457</v>
      </c>
      <c r="M173" s="11" t="s">
        <v>284</v>
      </c>
      <c r="N173" s="0" t="str">
        <f aca="false">VLOOKUP(A173,C$3:K$363,2,FALSE())</f>
        <v>RB</v>
      </c>
      <c r="O173" s="0" t="n">
        <f aca="false">VLOOKUP(A173,C$3:K$363,3,FALSE())</f>
        <v>12</v>
      </c>
      <c r="P173" s="0" t="n">
        <f aca="false">VLOOKUP(A173,C$3:K$363,4,FALSE())</f>
        <v>94</v>
      </c>
      <c r="Q173" s="0" t="n">
        <f aca="false">VLOOKUP(A173,C$3:K$363,6,FALSE())</f>
        <v>0</v>
      </c>
      <c r="R173" s="0" t="n">
        <f aca="false">VLOOKUP(A173,C$3:K$363,8,FALSE())</f>
        <v>205</v>
      </c>
    </row>
    <row r="174" customFormat="false" ht="15" hidden="false" customHeight="false" outlineLevel="0" collapsed="false">
      <c r="A174" s="0" t="s">
        <v>285</v>
      </c>
      <c r="B174" s="0" t="s">
        <v>22</v>
      </c>
      <c r="C174" s="0" t="s">
        <v>266</v>
      </c>
      <c r="D174" s="0" t="s">
        <v>138</v>
      </c>
      <c r="E174" s="0" t="n">
        <v>13</v>
      </c>
      <c r="F174" s="0" t="n">
        <v>451</v>
      </c>
      <c r="G174" s="15" t="n">
        <v>0.4115</v>
      </c>
      <c r="H174" s="0" t="n">
        <v>0</v>
      </c>
      <c r="I174" s="15" t="n">
        <v>0</v>
      </c>
      <c r="J174" s="0" t="n">
        <v>61</v>
      </c>
      <c r="K174" s="15" t="n">
        <v>0.1309</v>
      </c>
      <c r="M174" s="11" t="s">
        <v>285</v>
      </c>
      <c r="N174" s="0" t="str">
        <f aca="false">VLOOKUP(A174,C$3:K$363,2,FALSE())</f>
        <v>LB</v>
      </c>
      <c r="O174" s="0" t="n">
        <f aca="false">VLOOKUP(A174,C$3:K$363,3,FALSE())</f>
        <v>13</v>
      </c>
      <c r="P174" s="0" t="n">
        <f aca="false">VLOOKUP(A174,C$3:K$363,4,FALSE())</f>
        <v>0</v>
      </c>
      <c r="Q174" s="0" t="n">
        <f aca="false">VLOOKUP(A174,C$3:K$363,6,FALSE())</f>
        <v>33</v>
      </c>
      <c r="R174" s="0" t="n">
        <f aca="false">VLOOKUP(A174,C$3:K$363,8,FALSE())</f>
        <v>311</v>
      </c>
    </row>
    <row r="175" customFormat="false" ht="15" hidden="false" customHeight="false" outlineLevel="0" collapsed="false">
      <c r="A175" s="0" t="s">
        <v>286</v>
      </c>
      <c r="B175" s="0" t="s">
        <v>25</v>
      </c>
      <c r="C175" s="0" t="s">
        <v>268</v>
      </c>
      <c r="D175" s="0" t="s">
        <v>30</v>
      </c>
      <c r="E175" s="0" t="n">
        <v>14</v>
      </c>
      <c r="F175" s="0" t="n">
        <v>843</v>
      </c>
      <c r="G175" s="15" t="n">
        <v>0.7454</v>
      </c>
      <c r="H175" s="0" t="n">
        <v>0</v>
      </c>
      <c r="I175" s="15" t="n">
        <v>0</v>
      </c>
      <c r="J175" s="0" t="n">
        <v>2</v>
      </c>
      <c r="K175" s="15" t="n">
        <v>0.0046</v>
      </c>
      <c r="M175" s="11" t="s">
        <v>286</v>
      </c>
      <c r="N175" s="0" t="str">
        <f aca="false">VLOOKUP(A175,C$3:K$363,2,FALSE())</f>
        <v>DE</v>
      </c>
      <c r="O175" s="0" t="n">
        <f aca="false">VLOOKUP(A175,C$3:K$363,3,FALSE())</f>
        <v>16</v>
      </c>
      <c r="P175" s="0" t="n">
        <f aca="false">VLOOKUP(A175,C$3:K$363,4,FALSE())</f>
        <v>0</v>
      </c>
      <c r="Q175" s="0" t="n">
        <f aca="false">VLOOKUP(A175,C$3:K$363,6,FALSE())</f>
        <v>256</v>
      </c>
      <c r="R175" s="0" t="n">
        <f aca="false">VLOOKUP(A175,C$3:K$363,8,FALSE())</f>
        <v>281</v>
      </c>
    </row>
    <row r="176" customFormat="false" ht="15" hidden="false" customHeight="false" outlineLevel="0" collapsed="false">
      <c r="A176" s="0" t="s">
        <v>287</v>
      </c>
      <c r="B176" s="0" t="s">
        <v>40</v>
      </c>
      <c r="C176" s="0" t="s">
        <v>270</v>
      </c>
      <c r="D176" s="0" t="s">
        <v>497</v>
      </c>
      <c r="E176" s="0" t="n">
        <v>2</v>
      </c>
      <c r="F176" s="0" t="n">
        <v>0</v>
      </c>
      <c r="G176" s="15" t="n">
        <v>0</v>
      </c>
      <c r="H176" s="0" t="n">
        <v>0</v>
      </c>
      <c r="I176" s="15" t="n">
        <v>0</v>
      </c>
      <c r="J176" s="0" t="n">
        <v>33</v>
      </c>
      <c r="K176" s="15" t="n">
        <v>0.0745</v>
      </c>
      <c r="M176" s="11" t="s">
        <v>287</v>
      </c>
      <c r="N176" s="0" t="str">
        <f aca="false">VLOOKUP(A176,C$3:K$363,2,FALSE())</f>
        <v>FS</v>
      </c>
      <c r="O176" s="0" t="n">
        <f aca="false">VLOOKUP(A176,C$3:K$363,3,FALSE())</f>
        <v>16</v>
      </c>
      <c r="P176" s="0" t="n">
        <f aca="false">VLOOKUP(A176,C$3:K$363,4,FALSE())</f>
        <v>0</v>
      </c>
      <c r="Q176" s="0" t="n">
        <f aca="false">VLOOKUP(A176,C$3:K$363,6,FALSE())</f>
        <v>147</v>
      </c>
      <c r="R176" s="0" t="n">
        <f aca="false">VLOOKUP(A176,C$3:K$363,8,FALSE())</f>
        <v>281</v>
      </c>
    </row>
    <row r="177" customFormat="false" ht="15" hidden="false" customHeight="false" outlineLevel="0" collapsed="false">
      <c r="A177" s="0" t="s">
        <v>288</v>
      </c>
      <c r="B177" s="0" t="s">
        <v>40</v>
      </c>
      <c r="C177" s="0" t="s">
        <v>270</v>
      </c>
      <c r="D177" s="0" t="s">
        <v>497</v>
      </c>
      <c r="E177" s="0" t="n">
        <v>7</v>
      </c>
      <c r="F177" s="0" t="n">
        <v>0</v>
      </c>
      <c r="G177" s="15" t="n">
        <v>0</v>
      </c>
      <c r="H177" s="0" t="n">
        <v>21</v>
      </c>
      <c r="I177" s="15" t="n">
        <v>0.0194</v>
      </c>
      <c r="J177" s="0" t="n">
        <v>114</v>
      </c>
      <c r="K177" s="15" t="n">
        <v>0.2597</v>
      </c>
      <c r="M177" s="11" t="s">
        <v>288</v>
      </c>
      <c r="N177" s="0" t="str">
        <f aca="false">VLOOKUP(A177,C$3:K$363,2,FALSE())</f>
        <v>CB</v>
      </c>
      <c r="O177" s="0" t="n">
        <f aca="false">VLOOKUP(A177,C$3:K$363,3,FALSE())</f>
        <v>15</v>
      </c>
      <c r="P177" s="0" t="n">
        <f aca="false">VLOOKUP(A177,C$3:K$363,4,FALSE())</f>
        <v>0</v>
      </c>
      <c r="Q177" s="0" t="n">
        <f aca="false">VLOOKUP(A177,C$3:K$363,6,FALSE())</f>
        <v>353</v>
      </c>
      <c r="R177" s="0" t="n">
        <f aca="false">VLOOKUP(A177,C$3:K$363,8,FALSE())</f>
        <v>148</v>
      </c>
    </row>
    <row r="178" customFormat="false" ht="15" hidden="false" customHeight="false" outlineLevel="0" collapsed="false">
      <c r="A178" s="0" t="s">
        <v>290</v>
      </c>
      <c r="B178" s="0" t="s">
        <v>16</v>
      </c>
      <c r="C178" s="0" t="s">
        <v>273</v>
      </c>
      <c r="D178" s="0" t="s">
        <v>30</v>
      </c>
      <c r="E178" s="0" t="n">
        <v>7</v>
      </c>
      <c r="F178" s="0" t="n">
        <v>134</v>
      </c>
      <c r="G178" s="15" t="n">
        <v>0.1185</v>
      </c>
      <c r="H178" s="0" t="n">
        <v>0</v>
      </c>
      <c r="I178" s="15" t="n">
        <v>0</v>
      </c>
      <c r="J178" s="0" t="n">
        <v>61</v>
      </c>
      <c r="K178" s="15" t="n">
        <v>0.139</v>
      </c>
      <c r="M178" s="11" t="s">
        <v>290</v>
      </c>
    </row>
    <row r="179" customFormat="false" ht="15" hidden="false" customHeight="false" outlineLevel="0" collapsed="false">
      <c r="A179" s="0" t="s">
        <v>291</v>
      </c>
      <c r="B179" s="0" t="s">
        <v>19</v>
      </c>
      <c r="C179" s="0" t="s">
        <v>273</v>
      </c>
      <c r="D179" s="0" t="s">
        <v>30</v>
      </c>
      <c r="E179" s="0" t="n">
        <v>3</v>
      </c>
      <c r="F179" s="0" t="n">
        <v>37</v>
      </c>
      <c r="G179" s="15" t="n">
        <v>0.0326</v>
      </c>
      <c r="H179" s="0" t="n">
        <v>0</v>
      </c>
      <c r="I179" s="15" t="n">
        <v>0</v>
      </c>
      <c r="J179" s="0" t="n">
        <v>13</v>
      </c>
      <c r="K179" s="15" t="n">
        <v>0.0296</v>
      </c>
      <c r="M179" s="11" t="s">
        <v>291</v>
      </c>
    </row>
    <row r="180" customFormat="false" ht="15" hidden="false" customHeight="false" outlineLevel="0" collapsed="false">
      <c r="A180" s="0" t="s">
        <v>292</v>
      </c>
      <c r="B180" s="0" t="s">
        <v>30</v>
      </c>
      <c r="C180" s="0" t="s">
        <v>671</v>
      </c>
      <c r="D180" s="0" t="s">
        <v>497</v>
      </c>
      <c r="E180" s="0" t="n">
        <v>1</v>
      </c>
      <c r="F180" s="0" t="n">
        <v>0</v>
      </c>
      <c r="G180" s="15" t="n">
        <v>0</v>
      </c>
      <c r="H180" s="0" t="n">
        <v>0</v>
      </c>
      <c r="I180" s="15" t="n">
        <v>0</v>
      </c>
      <c r="J180" s="0" t="n">
        <v>14</v>
      </c>
      <c r="K180" s="15" t="n">
        <v>0.0295</v>
      </c>
      <c r="M180" s="11" t="s">
        <v>292</v>
      </c>
      <c r="N180" s="0" t="str">
        <f aca="false">VLOOKUP(A180,C$3:K$363,2,FALSE())</f>
        <v>WR</v>
      </c>
      <c r="O180" s="0" t="n">
        <f aca="false">VLOOKUP(A180,C$3:K$363,3,FALSE())</f>
        <v>16</v>
      </c>
      <c r="P180" s="0" t="n">
        <f aca="false">VLOOKUP(A180,C$3:K$363,4,FALSE())</f>
        <v>802</v>
      </c>
      <c r="Q180" s="0" t="n">
        <f aca="false">VLOOKUP(A180,C$3:K$363,6,FALSE())</f>
        <v>0</v>
      </c>
      <c r="R180" s="0" t="n">
        <f aca="false">VLOOKUP(A180,C$3:K$363,8,FALSE())</f>
        <v>2</v>
      </c>
    </row>
    <row r="181" customFormat="false" ht="15" hidden="false" customHeight="false" outlineLevel="0" collapsed="false">
      <c r="A181" s="0" t="s">
        <v>293</v>
      </c>
      <c r="B181" s="0" t="s">
        <v>40</v>
      </c>
      <c r="C181" s="0" t="s">
        <v>671</v>
      </c>
      <c r="D181" s="0" t="s">
        <v>497</v>
      </c>
      <c r="E181" s="0" t="n">
        <v>4</v>
      </c>
      <c r="F181" s="0" t="n">
        <v>0</v>
      </c>
      <c r="G181" s="15" t="n">
        <v>0</v>
      </c>
      <c r="H181" s="0" t="n">
        <v>0</v>
      </c>
      <c r="I181" s="15" t="n">
        <v>0</v>
      </c>
      <c r="J181" s="0" t="n">
        <v>88</v>
      </c>
      <c r="K181" s="15" t="n">
        <v>0.2005</v>
      </c>
      <c r="M181" s="11" t="s">
        <v>293</v>
      </c>
    </row>
    <row r="182" customFormat="false" ht="15" hidden="false" customHeight="false" outlineLevel="0" collapsed="false">
      <c r="A182" s="0" t="s">
        <v>295</v>
      </c>
      <c r="B182" s="0" t="s">
        <v>102</v>
      </c>
      <c r="C182" s="0" t="s">
        <v>274</v>
      </c>
      <c r="D182" s="0" t="s">
        <v>19</v>
      </c>
      <c r="E182" s="0" t="n">
        <v>15</v>
      </c>
      <c r="F182" s="0" t="n">
        <v>0</v>
      </c>
      <c r="G182" s="15" t="n">
        <v>0</v>
      </c>
      <c r="H182" s="0" t="n">
        <v>389</v>
      </c>
      <c r="I182" s="15" t="n">
        <v>0.3619</v>
      </c>
      <c r="J182" s="0" t="n">
        <v>107</v>
      </c>
      <c r="K182" s="15" t="n">
        <v>0.2238</v>
      </c>
      <c r="M182" s="11" t="s">
        <v>295</v>
      </c>
    </row>
    <row r="183" customFormat="false" ht="15" hidden="false" customHeight="false" outlineLevel="0" collapsed="false">
      <c r="A183" s="0" t="s">
        <v>296</v>
      </c>
      <c r="B183" s="0" t="s">
        <v>19</v>
      </c>
      <c r="C183" s="0" t="s">
        <v>277</v>
      </c>
      <c r="D183" s="0" t="s">
        <v>138</v>
      </c>
      <c r="E183" s="0" t="n">
        <v>15</v>
      </c>
      <c r="F183" s="0" t="n">
        <v>994</v>
      </c>
      <c r="G183" s="15" t="n">
        <v>0.9386</v>
      </c>
      <c r="H183" s="0" t="n">
        <v>0</v>
      </c>
      <c r="I183" s="15" t="n">
        <v>0</v>
      </c>
      <c r="J183" s="0" t="n">
        <v>71</v>
      </c>
      <c r="K183" s="15" t="n">
        <v>0.1617</v>
      </c>
      <c r="M183" s="11" t="s">
        <v>296</v>
      </c>
      <c r="N183" s="0" t="str">
        <f aca="false">VLOOKUP(A183,C$3:K$363,2,FALSE())</f>
        <v>DE</v>
      </c>
      <c r="O183" s="0" t="n">
        <f aca="false">VLOOKUP(A183,C$3:K$363,3,FALSE())</f>
        <v>16</v>
      </c>
      <c r="P183" s="0" t="n">
        <f aca="false">VLOOKUP(A183,C$3:K$363,4,FALSE())</f>
        <v>0</v>
      </c>
      <c r="Q183" s="0" t="n">
        <f aca="false">VLOOKUP(A183,C$3:K$363,6,FALSE())</f>
        <v>658</v>
      </c>
      <c r="R183" s="0" t="n">
        <f aca="false">VLOOKUP(A183,C$3:K$363,8,FALSE())</f>
        <v>48</v>
      </c>
    </row>
    <row r="184" customFormat="false" ht="15" hidden="false" customHeight="false" outlineLevel="0" collapsed="false">
      <c r="A184" s="0" t="s">
        <v>297</v>
      </c>
      <c r="B184" s="0" t="s">
        <v>22</v>
      </c>
      <c r="C184" s="0" t="s">
        <v>278</v>
      </c>
      <c r="D184" s="0" t="s">
        <v>508</v>
      </c>
      <c r="E184" s="0" t="n">
        <v>16</v>
      </c>
      <c r="F184" s="0" t="n">
        <v>0</v>
      </c>
      <c r="G184" s="15" t="n">
        <v>0</v>
      </c>
      <c r="H184" s="0" t="n">
        <v>334</v>
      </c>
      <c r="I184" s="15" t="n">
        <v>0.3187</v>
      </c>
      <c r="J184" s="0" t="n">
        <v>26</v>
      </c>
      <c r="K184" s="15" t="n">
        <v>0.055</v>
      </c>
      <c r="M184" s="11" t="s">
        <v>297</v>
      </c>
      <c r="N184" s="0" t="str">
        <f aca="false">VLOOKUP(A184,C$3:K$363,2,FALSE())</f>
        <v>DE</v>
      </c>
      <c r="O184" s="0" t="n">
        <f aca="false">VLOOKUP(A184,C$3:K$363,3,FALSE())</f>
        <v>14</v>
      </c>
      <c r="P184" s="0" t="n">
        <f aca="false">VLOOKUP(A184,C$3:K$363,4,FALSE())</f>
        <v>0</v>
      </c>
      <c r="Q184" s="0" t="n">
        <f aca="false">VLOOKUP(A184,C$3:K$363,6,FALSE())</f>
        <v>117</v>
      </c>
      <c r="R184" s="0" t="n">
        <f aca="false">VLOOKUP(A184,C$3:K$363,8,FALSE())</f>
        <v>128</v>
      </c>
    </row>
    <row r="185" customFormat="false" ht="15" hidden="false" customHeight="false" outlineLevel="0" collapsed="false">
      <c r="A185" s="0" t="s">
        <v>299</v>
      </c>
      <c r="B185" s="0" t="s">
        <v>30</v>
      </c>
      <c r="C185" s="0" t="s">
        <v>672</v>
      </c>
      <c r="D185" s="0" t="s">
        <v>33</v>
      </c>
      <c r="E185" s="0" t="n">
        <v>3</v>
      </c>
      <c r="F185" s="0" t="n">
        <v>118</v>
      </c>
      <c r="G185" s="15" t="n">
        <v>0.1041</v>
      </c>
      <c r="H185" s="0" t="n">
        <v>0</v>
      </c>
      <c r="I185" s="15" t="n">
        <v>0</v>
      </c>
      <c r="J185" s="0" t="n">
        <v>0</v>
      </c>
      <c r="K185" s="15" t="n">
        <v>0</v>
      </c>
      <c r="M185" s="11" t="s">
        <v>299</v>
      </c>
    </row>
    <row r="186" customFormat="false" ht="15" hidden="false" customHeight="false" outlineLevel="0" collapsed="false">
      <c r="A186" s="0" t="s">
        <v>300</v>
      </c>
      <c r="B186" s="0" t="s">
        <v>25</v>
      </c>
      <c r="C186" s="0" t="s">
        <v>672</v>
      </c>
      <c r="D186" s="0" t="s">
        <v>33</v>
      </c>
      <c r="E186" s="0" t="n">
        <v>4</v>
      </c>
      <c r="F186" s="0" t="n">
        <v>119</v>
      </c>
      <c r="G186" s="15" t="n">
        <v>0.1107</v>
      </c>
      <c r="H186" s="0" t="n">
        <v>0</v>
      </c>
      <c r="I186" s="15" t="n">
        <v>0</v>
      </c>
      <c r="J186" s="0" t="n">
        <v>0</v>
      </c>
      <c r="K186" s="15" t="n">
        <v>0</v>
      </c>
      <c r="M186" s="11" t="s">
        <v>300</v>
      </c>
      <c r="N186" s="0" t="str">
        <f aca="false">VLOOKUP(A186,C$3:K$363,2,FALSE())</f>
        <v>LB</v>
      </c>
      <c r="O186" s="0" t="n">
        <f aca="false">VLOOKUP(A186,C$3:K$363,3,FALSE())</f>
        <v>13</v>
      </c>
      <c r="P186" s="0" t="n">
        <f aca="false">VLOOKUP(A186,C$3:K$363,4,FALSE())</f>
        <v>0</v>
      </c>
      <c r="Q186" s="0" t="n">
        <f aca="false">VLOOKUP(A186,C$3:K$363,6,FALSE())</f>
        <v>71</v>
      </c>
      <c r="R186" s="0" t="n">
        <f aca="false">VLOOKUP(A186,C$3:K$363,8,FALSE())</f>
        <v>228</v>
      </c>
    </row>
    <row r="187" customFormat="false" ht="15" hidden="false" customHeight="false" outlineLevel="0" collapsed="false">
      <c r="A187" s="0" t="s">
        <v>301</v>
      </c>
      <c r="B187" s="0" t="s">
        <v>25</v>
      </c>
      <c r="C187" s="0" t="s">
        <v>672</v>
      </c>
      <c r="D187" s="0" t="s">
        <v>33</v>
      </c>
      <c r="E187" s="0" t="n">
        <v>2</v>
      </c>
      <c r="F187" s="0" t="n">
        <v>28</v>
      </c>
      <c r="G187" s="15" t="n">
        <v>0.027</v>
      </c>
      <c r="H187" s="0" t="n">
        <v>0</v>
      </c>
      <c r="I187" s="15" t="n">
        <v>0</v>
      </c>
      <c r="J187" s="0" t="n">
        <v>0</v>
      </c>
      <c r="K187" s="15" t="n">
        <v>0</v>
      </c>
      <c r="M187" s="11" t="s">
        <v>301</v>
      </c>
    </row>
    <row r="188" customFormat="false" ht="15" hidden="false" customHeight="false" outlineLevel="0" collapsed="false">
      <c r="A188" s="0" t="s">
        <v>302</v>
      </c>
      <c r="B188" s="0" t="s">
        <v>25</v>
      </c>
      <c r="C188" s="0" t="s">
        <v>279</v>
      </c>
      <c r="D188" s="0" t="s">
        <v>40</v>
      </c>
      <c r="E188" s="0" t="n">
        <v>12</v>
      </c>
      <c r="F188" s="0" t="n">
        <v>0</v>
      </c>
      <c r="G188" s="15" t="n">
        <v>0</v>
      </c>
      <c r="H188" s="0" t="n">
        <v>11</v>
      </c>
      <c r="I188" s="15" t="n">
        <v>0.0105</v>
      </c>
      <c r="J188" s="0" t="n">
        <v>112</v>
      </c>
      <c r="K188" s="15" t="n">
        <v>0.2517</v>
      </c>
      <c r="M188" s="11" t="s">
        <v>302</v>
      </c>
      <c r="N188" s="0" t="str">
        <f aca="false">VLOOKUP(A188,C$3:K$363,2,FALSE())</f>
        <v>DE</v>
      </c>
      <c r="O188" s="0" t="n">
        <f aca="false">VLOOKUP(A188,C$3:K$363,3,FALSE())</f>
        <v>16</v>
      </c>
      <c r="P188" s="0" t="n">
        <f aca="false">VLOOKUP(A188,C$3:K$363,4,FALSE())</f>
        <v>0</v>
      </c>
      <c r="Q188" s="0" t="n">
        <f aca="false">VLOOKUP(A188,C$3:K$363,6,FALSE())</f>
        <v>948</v>
      </c>
      <c r="R188" s="0" t="n">
        <f aca="false">VLOOKUP(A188,C$3:K$363,8,FALSE())</f>
        <v>76</v>
      </c>
    </row>
    <row r="189" customFormat="false" ht="15" hidden="false" customHeight="false" outlineLevel="0" collapsed="false">
      <c r="A189" s="0" t="s">
        <v>304</v>
      </c>
      <c r="B189" s="0" t="s">
        <v>19</v>
      </c>
      <c r="C189" s="0" t="s">
        <v>673</v>
      </c>
      <c r="D189" s="0" t="s">
        <v>30</v>
      </c>
      <c r="E189" s="0" t="n">
        <v>12</v>
      </c>
      <c r="F189" s="0" t="n">
        <v>302</v>
      </c>
      <c r="G189" s="15" t="n">
        <v>0.2838</v>
      </c>
      <c r="H189" s="0" t="n">
        <v>0</v>
      </c>
      <c r="I189" s="15" t="n">
        <v>0</v>
      </c>
      <c r="J189" s="0" t="n">
        <v>4</v>
      </c>
      <c r="K189" s="15" t="n">
        <v>0.0086</v>
      </c>
      <c r="M189" s="11" t="s">
        <v>304</v>
      </c>
      <c r="N189" s="0" t="str">
        <f aca="false">VLOOKUP(A189,C$3:K$363,2,FALSE())</f>
        <v>DT</v>
      </c>
      <c r="O189" s="0" t="n">
        <f aca="false">VLOOKUP(A189,C$3:K$363,3,FALSE())</f>
        <v>13</v>
      </c>
      <c r="P189" s="0" t="n">
        <f aca="false">VLOOKUP(A189,C$3:K$363,4,FALSE())</f>
        <v>0</v>
      </c>
      <c r="Q189" s="0" t="n">
        <f aca="false">VLOOKUP(A189,C$3:K$363,6,FALSE())</f>
        <v>306</v>
      </c>
      <c r="R189" s="0" t="n">
        <f aca="false">VLOOKUP(A189,C$3:K$363,8,FALSE())</f>
        <v>39</v>
      </c>
    </row>
    <row r="190" customFormat="false" ht="15" hidden="false" customHeight="false" outlineLevel="0" collapsed="false">
      <c r="A190" s="0" t="s">
        <v>306</v>
      </c>
      <c r="B190" s="0" t="s">
        <v>22</v>
      </c>
      <c r="C190" s="0" t="s">
        <v>673</v>
      </c>
      <c r="D190" s="0" t="s">
        <v>30</v>
      </c>
      <c r="E190" s="0" t="n">
        <v>1</v>
      </c>
      <c r="F190" s="0" t="n">
        <v>1</v>
      </c>
      <c r="G190" s="15" t="n">
        <v>0.0011</v>
      </c>
      <c r="H190" s="0" t="n">
        <v>0</v>
      </c>
      <c r="I190" s="15" t="n">
        <v>0</v>
      </c>
      <c r="J190" s="0" t="n">
        <v>0</v>
      </c>
      <c r="K190" s="15" t="n">
        <v>0</v>
      </c>
      <c r="M190" s="11" t="s">
        <v>306</v>
      </c>
      <c r="N190" s="0" t="str">
        <f aca="false">VLOOKUP(A190,C$3:K$363,2,FALSE())</f>
        <v>DE</v>
      </c>
      <c r="O190" s="0" t="n">
        <f aca="false">VLOOKUP(A190,C$3:K$363,3,FALSE())</f>
        <v>16</v>
      </c>
      <c r="P190" s="0" t="n">
        <f aca="false">VLOOKUP(A190,C$3:K$363,4,FALSE())</f>
        <v>0</v>
      </c>
      <c r="Q190" s="0" t="n">
        <f aca="false">VLOOKUP(A190,C$3:K$363,6,FALSE())</f>
        <v>623</v>
      </c>
      <c r="R190" s="0" t="n">
        <f aca="false">VLOOKUP(A190,C$3:K$363,8,FALSE())</f>
        <v>88</v>
      </c>
    </row>
    <row r="191" customFormat="false" ht="15" hidden="false" customHeight="false" outlineLevel="0" collapsed="false">
      <c r="A191" s="0" t="s">
        <v>307</v>
      </c>
      <c r="B191" s="0" t="s">
        <v>40</v>
      </c>
      <c r="C191" s="0" t="s">
        <v>284</v>
      </c>
      <c r="D191" s="0" t="s">
        <v>33</v>
      </c>
      <c r="E191" s="0" t="n">
        <v>12</v>
      </c>
      <c r="F191" s="0" t="n">
        <v>94</v>
      </c>
      <c r="G191" s="15" t="n">
        <v>0.0874</v>
      </c>
      <c r="H191" s="0" t="n">
        <v>0</v>
      </c>
      <c r="I191" s="15" t="n">
        <v>0</v>
      </c>
      <c r="J191" s="0" t="n">
        <v>205</v>
      </c>
      <c r="K191" s="15" t="n">
        <v>0.4371</v>
      </c>
      <c r="M191" s="11" t="s">
        <v>307</v>
      </c>
    </row>
    <row r="192" customFormat="false" ht="15" hidden="false" customHeight="false" outlineLevel="0" collapsed="false">
      <c r="A192" s="0" t="s">
        <v>308</v>
      </c>
      <c r="B192" s="0" t="s">
        <v>25</v>
      </c>
      <c r="C192" s="0" t="s">
        <v>285</v>
      </c>
      <c r="D192" s="0" t="s">
        <v>497</v>
      </c>
      <c r="E192" s="0" t="n">
        <v>13</v>
      </c>
      <c r="F192" s="0" t="n">
        <v>0</v>
      </c>
      <c r="G192" s="15" t="n">
        <v>0</v>
      </c>
      <c r="H192" s="0" t="n">
        <v>33</v>
      </c>
      <c r="I192" s="15" t="n">
        <v>0.0307</v>
      </c>
      <c r="J192" s="0" t="n">
        <v>311</v>
      </c>
      <c r="K192" s="15" t="n">
        <v>0.6506</v>
      </c>
      <c r="M192" s="11" t="s">
        <v>308</v>
      </c>
      <c r="N192" s="12" t="str">
        <f aca="false">VLOOKUP(A192,C$3:K$363,2,FALSE())</f>
        <v>LB</v>
      </c>
      <c r="O192" s="12" t="n">
        <v>14</v>
      </c>
      <c r="P192" s="12" t="n">
        <f aca="false">VLOOKUP(A192,C$3:K$363,4,FALSE())</f>
        <v>0</v>
      </c>
      <c r="Q192" s="12" t="n">
        <f aca="false">274+249</f>
        <v>523</v>
      </c>
      <c r="R192" s="12" t="n">
        <f aca="false">85+58</f>
        <v>143</v>
      </c>
      <c r="S192" s="13" t="s">
        <v>497</v>
      </c>
      <c r="T192" s="13" t="n">
        <v>7</v>
      </c>
      <c r="U192" s="13" t="n">
        <v>0</v>
      </c>
      <c r="V192" s="16" t="n">
        <v>0</v>
      </c>
      <c r="W192" s="13" t="n">
        <v>249</v>
      </c>
      <c r="X192" s="16" t="n">
        <v>0.2387</v>
      </c>
      <c r="Y192" s="13" t="n">
        <v>58</v>
      </c>
      <c r="Z192" s="16" t="n">
        <v>0.1295</v>
      </c>
    </row>
    <row r="193" customFormat="false" ht="15" hidden="false" customHeight="false" outlineLevel="0" collapsed="false">
      <c r="A193" s="0" t="s">
        <v>309</v>
      </c>
      <c r="B193" s="0" t="s">
        <v>33</v>
      </c>
      <c r="C193" s="0" t="s">
        <v>286</v>
      </c>
      <c r="D193" s="0" t="s">
        <v>22</v>
      </c>
      <c r="E193" s="0" t="n">
        <v>16</v>
      </c>
      <c r="F193" s="0" t="n">
        <v>0</v>
      </c>
      <c r="G193" s="15" t="n">
        <v>0</v>
      </c>
      <c r="H193" s="0" t="n">
        <v>256</v>
      </c>
      <c r="I193" s="15" t="n">
        <v>0.244</v>
      </c>
      <c r="J193" s="0" t="n">
        <v>281</v>
      </c>
      <c r="K193" s="15" t="n">
        <v>0.5891</v>
      </c>
      <c r="M193" s="11" t="s">
        <v>309</v>
      </c>
    </row>
    <row r="194" customFormat="false" ht="15" hidden="false" customHeight="false" outlineLevel="0" collapsed="false">
      <c r="A194" s="0" t="s">
        <v>310</v>
      </c>
      <c r="B194" s="0" t="s">
        <v>33</v>
      </c>
      <c r="C194" s="0" t="s">
        <v>287</v>
      </c>
      <c r="D194" s="0" t="s">
        <v>102</v>
      </c>
      <c r="E194" s="0" t="n">
        <v>16</v>
      </c>
      <c r="F194" s="0" t="n">
        <v>0</v>
      </c>
      <c r="G194" s="15" t="n">
        <v>0</v>
      </c>
      <c r="H194" s="0" t="n">
        <v>147</v>
      </c>
      <c r="I194" s="15" t="n">
        <v>0.1403</v>
      </c>
      <c r="J194" s="0" t="n">
        <v>281</v>
      </c>
      <c r="K194" s="15" t="n">
        <v>0.5941</v>
      </c>
      <c r="M194" s="11" t="s">
        <v>310</v>
      </c>
    </row>
    <row r="195" customFormat="false" ht="15" hidden="false" customHeight="false" outlineLevel="0" collapsed="false">
      <c r="A195" s="0" t="s">
        <v>311</v>
      </c>
      <c r="B195" s="0" t="s">
        <v>40</v>
      </c>
      <c r="C195" s="0" t="s">
        <v>288</v>
      </c>
      <c r="D195" s="0" t="s">
        <v>40</v>
      </c>
      <c r="E195" s="0" t="n">
        <v>15</v>
      </c>
      <c r="F195" s="0" t="n">
        <v>0</v>
      </c>
      <c r="G195" s="15" t="n">
        <v>0</v>
      </c>
      <c r="H195" s="0" t="n">
        <v>353</v>
      </c>
      <c r="I195" s="15" t="n">
        <v>0.3064</v>
      </c>
      <c r="J195" s="0" t="n">
        <v>148</v>
      </c>
      <c r="K195" s="15" t="n">
        <v>0.2996</v>
      </c>
      <c r="M195" s="11" t="s">
        <v>311</v>
      </c>
      <c r="N195" s="0" t="str">
        <f aca="false">VLOOKUP(A195,C$3:K$363,2,FALSE())</f>
        <v>CB</v>
      </c>
      <c r="O195" s="0" t="n">
        <f aca="false">VLOOKUP(A195,C$3:K$363,3,FALSE())</f>
        <v>14</v>
      </c>
      <c r="P195" s="0" t="n">
        <f aca="false">VLOOKUP(A195,C$3:K$363,4,FALSE())</f>
        <v>0</v>
      </c>
      <c r="Q195" s="0" t="n">
        <f aca="false">VLOOKUP(A195,C$3:K$363,6,FALSE())</f>
        <v>700</v>
      </c>
      <c r="R195" s="0" t="n">
        <f aca="false">VLOOKUP(A195,C$3:K$363,8,FALSE())</f>
        <v>12</v>
      </c>
    </row>
    <row r="196" customFormat="false" ht="15" hidden="false" customHeight="false" outlineLevel="0" collapsed="false">
      <c r="A196" s="0" t="s">
        <v>312</v>
      </c>
      <c r="B196" s="0" t="s">
        <v>65</v>
      </c>
      <c r="C196" s="0" t="s">
        <v>292</v>
      </c>
      <c r="D196" s="0" t="s">
        <v>30</v>
      </c>
      <c r="E196" s="0" t="n">
        <v>16</v>
      </c>
      <c r="F196" s="0" t="n">
        <v>802</v>
      </c>
      <c r="G196" s="15" t="n">
        <v>0.7232</v>
      </c>
      <c r="H196" s="0" t="n">
        <v>0</v>
      </c>
      <c r="I196" s="15" t="n">
        <v>0</v>
      </c>
      <c r="J196" s="0" t="n">
        <v>2</v>
      </c>
      <c r="K196" s="15" t="n">
        <v>0.0042</v>
      </c>
      <c r="M196" s="11" t="s">
        <v>312</v>
      </c>
    </row>
    <row r="197" customFormat="false" ht="15" hidden="false" customHeight="false" outlineLevel="0" collapsed="false">
      <c r="A197" s="0" t="s">
        <v>313</v>
      </c>
      <c r="B197" s="0" t="s">
        <v>22</v>
      </c>
      <c r="C197" s="0" t="s">
        <v>674</v>
      </c>
      <c r="D197" s="0" t="s">
        <v>22</v>
      </c>
      <c r="E197" s="0" t="n">
        <v>10</v>
      </c>
      <c r="F197" s="0" t="n">
        <v>0</v>
      </c>
      <c r="G197" s="15" t="n">
        <v>0</v>
      </c>
      <c r="H197" s="0" t="n">
        <v>197</v>
      </c>
      <c r="I197" s="15" t="n">
        <v>0.1767</v>
      </c>
      <c r="J197" s="0" t="n">
        <v>31</v>
      </c>
      <c r="K197" s="15" t="n">
        <v>0.0692</v>
      </c>
      <c r="M197" s="11" t="s">
        <v>313</v>
      </c>
      <c r="N197" s="0" t="str">
        <f aca="false">VLOOKUP(A197,C$3:K$363,2,FALSE())</f>
        <v>DE</v>
      </c>
      <c r="O197" s="0" t="n">
        <f aca="false">VLOOKUP(A197,C$3:K$363,3,FALSE())</f>
        <v>1</v>
      </c>
      <c r="P197" s="0" t="n">
        <f aca="false">VLOOKUP(A197,C$3:K$363,4,FALSE())</f>
        <v>0</v>
      </c>
      <c r="Q197" s="0" t="n">
        <f aca="false">VLOOKUP(A197,C$3:K$363,6,FALSE())</f>
        <v>19</v>
      </c>
      <c r="R197" s="0" t="n">
        <f aca="false">VLOOKUP(A197,C$3:K$363,8,FALSE())</f>
        <v>0</v>
      </c>
    </row>
    <row r="198" customFormat="false" ht="15" hidden="false" customHeight="false" outlineLevel="0" collapsed="false">
      <c r="A198" s="0" t="s">
        <v>315</v>
      </c>
      <c r="B198" s="0" t="s">
        <v>40</v>
      </c>
      <c r="C198" s="0" t="s">
        <v>674</v>
      </c>
      <c r="D198" s="0" t="s">
        <v>22</v>
      </c>
      <c r="E198" s="0" t="n">
        <v>2</v>
      </c>
      <c r="F198" s="0" t="n">
        <v>0</v>
      </c>
      <c r="G198" s="15" t="n">
        <v>0</v>
      </c>
      <c r="H198" s="0" t="n">
        <v>37</v>
      </c>
      <c r="I198" s="15" t="n">
        <v>0.0337</v>
      </c>
      <c r="J198" s="0" t="n">
        <v>6</v>
      </c>
      <c r="K198" s="15" t="n">
        <v>0.0135</v>
      </c>
      <c r="M198" s="11" t="s">
        <v>315</v>
      </c>
    </row>
    <row r="199" customFormat="false" ht="15" hidden="false" customHeight="false" outlineLevel="0" collapsed="false">
      <c r="A199" s="0" t="s">
        <v>316</v>
      </c>
      <c r="B199" s="0" t="s">
        <v>30</v>
      </c>
      <c r="C199" s="0" t="s">
        <v>296</v>
      </c>
      <c r="D199" s="0" t="s">
        <v>22</v>
      </c>
      <c r="E199" s="0" t="n">
        <v>16</v>
      </c>
      <c r="F199" s="0" t="n">
        <v>0</v>
      </c>
      <c r="G199" s="15" t="n">
        <v>0</v>
      </c>
      <c r="H199" s="0" t="n">
        <v>658</v>
      </c>
      <c r="I199" s="15" t="n">
        <v>0.6407</v>
      </c>
      <c r="J199" s="0" t="n">
        <v>48</v>
      </c>
      <c r="K199" s="15" t="n">
        <v>0.1154</v>
      </c>
      <c r="M199" s="11" t="s">
        <v>316</v>
      </c>
    </row>
    <row r="200" customFormat="false" ht="15" hidden="false" customHeight="false" outlineLevel="0" collapsed="false">
      <c r="A200" s="0" t="s">
        <v>317</v>
      </c>
      <c r="B200" s="0" t="s">
        <v>16</v>
      </c>
      <c r="C200" s="0" t="s">
        <v>297</v>
      </c>
      <c r="D200" s="0" t="s">
        <v>22</v>
      </c>
      <c r="E200" s="0" t="n">
        <v>14</v>
      </c>
      <c r="F200" s="0" t="n">
        <v>0</v>
      </c>
      <c r="G200" s="15" t="n">
        <v>0</v>
      </c>
      <c r="H200" s="0" t="n">
        <v>117</v>
      </c>
      <c r="I200" s="15" t="n">
        <v>0.1054</v>
      </c>
      <c r="J200" s="0" t="n">
        <v>128</v>
      </c>
      <c r="K200" s="15" t="n">
        <v>0.2807</v>
      </c>
      <c r="M200" s="11" t="s">
        <v>317</v>
      </c>
    </row>
    <row r="201" customFormat="false" ht="15" hidden="false" customHeight="false" outlineLevel="0" collapsed="false">
      <c r="A201" s="0" t="s">
        <v>318</v>
      </c>
      <c r="B201" s="0" t="s">
        <v>33</v>
      </c>
      <c r="C201" s="0" t="s">
        <v>300</v>
      </c>
      <c r="D201" s="0" t="s">
        <v>497</v>
      </c>
      <c r="E201" s="0" t="n">
        <v>13</v>
      </c>
      <c r="F201" s="0" t="n">
        <v>0</v>
      </c>
      <c r="G201" s="15" t="n">
        <v>0</v>
      </c>
      <c r="H201" s="0" t="n">
        <v>71</v>
      </c>
      <c r="I201" s="15" t="n">
        <v>0.0657</v>
      </c>
      <c r="J201" s="0" t="n">
        <v>228</v>
      </c>
      <c r="K201" s="15" t="n">
        <v>0.5194</v>
      </c>
      <c r="M201" s="11" t="s">
        <v>318</v>
      </c>
      <c r="N201" s="0" t="str">
        <f aca="false">VLOOKUP(A201,C$3:K$363,2,FALSE())</f>
        <v>RB</v>
      </c>
      <c r="O201" s="0" t="n">
        <f aca="false">VLOOKUP(A201,C$3:K$363,3,FALSE())</f>
        <v>3</v>
      </c>
      <c r="P201" s="0" t="n">
        <f aca="false">VLOOKUP(A201,C$3:K$363,4,FALSE())</f>
        <v>11</v>
      </c>
      <c r="Q201" s="0" t="n">
        <f aca="false">VLOOKUP(A201,C$3:K$363,6,FALSE())</f>
        <v>0</v>
      </c>
      <c r="R201" s="0" t="n">
        <f aca="false">VLOOKUP(A201,C$3:K$363,8,FALSE())</f>
        <v>65</v>
      </c>
    </row>
    <row r="202" customFormat="false" ht="15" hidden="false" customHeight="false" outlineLevel="0" collapsed="false">
      <c r="A202" s="0" t="s">
        <v>320</v>
      </c>
      <c r="B202" s="0" t="s">
        <v>40</v>
      </c>
      <c r="C202" s="0" t="s">
        <v>302</v>
      </c>
      <c r="D202" s="0" t="s">
        <v>22</v>
      </c>
      <c r="E202" s="0" t="n">
        <v>16</v>
      </c>
      <c r="F202" s="0" t="n">
        <v>0</v>
      </c>
      <c r="G202" s="15" t="n">
        <v>0</v>
      </c>
      <c r="H202" s="0" t="n">
        <v>948</v>
      </c>
      <c r="I202" s="15" t="n">
        <v>0.9046</v>
      </c>
      <c r="J202" s="0" t="n">
        <v>76</v>
      </c>
      <c r="K202" s="15" t="n">
        <v>0.1607</v>
      </c>
      <c r="M202" s="11" t="s">
        <v>320</v>
      </c>
    </row>
    <row r="203" customFormat="false" ht="15" hidden="false" customHeight="false" outlineLevel="0" collapsed="false">
      <c r="A203" s="0" t="s">
        <v>321</v>
      </c>
      <c r="B203" s="0" t="s">
        <v>19</v>
      </c>
      <c r="C203" s="0" t="s">
        <v>304</v>
      </c>
      <c r="D203" s="0" t="s">
        <v>19</v>
      </c>
      <c r="E203" s="0" t="n">
        <v>13</v>
      </c>
      <c r="F203" s="0" t="n">
        <v>0</v>
      </c>
      <c r="G203" s="15" t="n">
        <v>0</v>
      </c>
      <c r="H203" s="0" t="n">
        <v>306</v>
      </c>
      <c r="I203" s="15" t="n">
        <v>0.298</v>
      </c>
      <c r="J203" s="0" t="n">
        <v>39</v>
      </c>
      <c r="K203" s="15" t="n">
        <v>0.0938</v>
      </c>
      <c r="M203" s="11" t="s">
        <v>321</v>
      </c>
    </row>
    <row r="204" customFormat="false" ht="15" hidden="false" customHeight="false" outlineLevel="0" collapsed="false">
      <c r="A204" s="0" t="s">
        <v>322</v>
      </c>
      <c r="B204" s="0" t="s">
        <v>13</v>
      </c>
      <c r="C204" s="0" t="s">
        <v>675</v>
      </c>
      <c r="D204" s="0" t="s">
        <v>33</v>
      </c>
      <c r="E204" s="0" t="n">
        <v>2</v>
      </c>
      <c r="F204" s="0" t="n">
        <v>13</v>
      </c>
      <c r="G204" s="15" t="n">
        <v>0.012</v>
      </c>
      <c r="H204" s="0" t="n">
        <v>0</v>
      </c>
      <c r="I204" s="15" t="n">
        <v>0</v>
      </c>
      <c r="J204" s="0" t="n">
        <v>3</v>
      </c>
      <c r="K204" s="15" t="n">
        <v>0.0068</v>
      </c>
      <c r="M204" s="11" t="s">
        <v>322</v>
      </c>
    </row>
    <row r="205" customFormat="false" ht="15" hidden="false" customHeight="false" outlineLevel="0" collapsed="false">
      <c r="A205" s="0" t="s">
        <v>323</v>
      </c>
      <c r="B205" s="0" t="s">
        <v>324</v>
      </c>
      <c r="C205" s="0" t="s">
        <v>675</v>
      </c>
      <c r="D205" s="0" t="s">
        <v>33</v>
      </c>
      <c r="E205" s="0" t="n">
        <v>9</v>
      </c>
      <c r="F205" s="0" t="n">
        <v>46</v>
      </c>
      <c r="G205" s="15" t="n">
        <v>0.045</v>
      </c>
      <c r="H205" s="0" t="n">
        <v>0</v>
      </c>
      <c r="I205" s="15" t="n">
        <v>0</v>
      </c>
      <c r="J205" s="0" t="n">
        <v>33</v>
      </c>
      <c r="K205" s="15" t="n">
        <v>0.0737</v>
      </c>
      <c r="M205" s="11" t="s">
        <v>323</v>
      </c>
    </row>
    <row r="206" customFormat="false" ht="15" hidden="false" customHeight="false" outlineLevel="0" collapsed="false">
      <c r="A206" s="0" t="s">
        <v>326</v>
      </c>
      <c r="B206" s="0" t="s">
        <v>30</v>
      </c>
      <c r="C206" s="0" t="s">
        <v>306</v>
      </c>
      <c r="D206" s="0" t="s">
        <v>22</v>
      </c>
      <c r="E206" s="0" t="n">
        <v>16</v>
      </c>
      <c r="F206" s="0" t="n">
        <v>0</v>
      </c>
      <c r="G206" s="15" t="n">
        <v>0</v>
      </c>
      <c r="H206" s="0" t="n">
        <v>623</v>
      </c>
      <c r="I206" s="15" t="n">
        <v>0.5822</v>
      </c>
      <c r="J206" s="0" t="n">
        <v>88</v>
      </c>
      <c r="K206" s="15" t="n">
        <v>0.1833</v>
      </c>
      <c r="M206" s="11" t="s">
        <v>326</v>
      </c>
    </row>
    <row r="207" customFormat="false" ht="15" hidden="false" customHeight="false" outlineLevel="0" collapsed="false">
      <c r="A207" s="0" t="s">
        <v>327</v>
      </c>
      <c r="B207" s="0" t="s">
        <v>138</v>
      </c>
      <c r="C207" s="0" t="s">
        <v>308</v>
      </c>
      <c r="D207" s="0" t="s">
        <v>497</v>
      </c>
      <c r="E207" s="0" t="n">
        <v>7</v>
      </c>
      <c r="F207" s="0" t="n">
        <v>0</v>
      </c>
      <c r="G207" s="15" t="n">
        <v>0</v>
      </c>
      <c r="H207" s="0" t="n">
        <v>274</v>
      </c>
      <c r="I207" s="15" t="n">
        <v>0.2668</v>
      </c>
      <c r="J207" s="0" t="n">
        <v>85</v>
      </c>
      <c r="K207" s="15" t="n">
        <v>0.2043</v>
      </c>
      <c r="M207" s="11" t="s">
        <v>327</v>
      </c>
      <c r="N207" s="0" t="str">
        <f aca="false">VLOOKUP(A207,C$3:K$363,2,FALSE())</f>
        <v>C</v>
      </c>
      <c r="O207" s="0" t="n">
        <f aca="false">VLOOKUP(A207,C$3:K$363,3,FALSE())</f>
        <v>4</v>
      </c>
      <c r="P207" s="0" t="n">
        <f aca="false">VLOOKUP(A207,C$3:K$363,4,FALSE())</f>
        <v>110</v>
      </c>
      <c r="Q207" s="0" t="n">
        <f aca="false">VLOOKUP(A207,C$3:K$363,6,FALSE())</f>
        <v>0</v>
      </c>
      <c r="R207" s="0" t="n">
        <f aca="false">VLOOKUP(A207,C$3:K$363,8,FALSE())</f>
        <v>0</v>
      </c>
    </row>
    <row r="208" customFormat="false" ht="15" hidden="false" customHeight="false" outlineLevel="0" collapsed="false">
      <c r="A208" s="0" t="s">
        <v>328</v>
      </c>
      <c r="B208" s="0" t="s">
        <v>40</v>
      </c>
      <c r="C208" s="0" t="s">
        <v>308</v>
      </c>
      <c r="D208" s="0" t="s">
        <v>497</v>
      </c>
      <c r="E208" s="0" t="n">
        <v>7</v>
      </c>
      <c r="F208" s="0" t="n">
        <v>0</v>
      </c>
      <c r="G208" s="15" t="n">
        <v>0</v>
      </c>
      <c r="H208" s="0" t="n">
        <v>249</v>
      </c>
      <c r="I208" s="15" t="n">
        <v>0.2387</v>
      </c>
      <c r="J208" s="0" t="n">
        <v>58</v>
      </c>
      <c r="K208" s="15" t="n">
        <v>0.1295</v>
      </c>
      <c r="M208" s="11" t="s">
        <v>328</v>
      </c>
      <c r="N208" s="0" t="str">
        <f aca="false">VLOOKUP(A208,C$3:K$363,2,FALSE())</f>
        <v>CB</v>
      </c>
      <c r="O208" s="0" t="n">
        <f aca="false">VLOOKUP(A208,C$3:K$363,3,FALSE())</f>
        <v>7</v>
      </c>
      <c r="P208" s="0" t="n">
        <f aca="false">VLOOKUP(A208,C$3:K$363,4,FALSE())</f>
        <v>0</v>
      </c>
      <c r="Q208" s="0" t="n">
        <f aca="false">VLOOKUP(A208,C$3:K$363,6,FALSE())</f>
        <v>28</v>
      </c>
      <c r="R208" s="0" t="n">
        <f aca="false">VLOOKUP(A208,C$3:K$363,8,FALSE())</f>
        <v>49</v>
      </c>
    </row>
    <row r="209" customFormat="false" ht="15" hidden="false" customHeight="false" outlineLevel="0" collapsed="false">
      <c r="A209" s="0" t="s">
        <v>329</v>
      </c>
      <c r="B209" s="0" t="s">
        <v>22</v>
      </c>
      <c r="C209" s="0" t="s">
        <v>311</v>
      </c>
      <c r="D209" s="0" t="s">
        <v>40</v>
      </c>
      <c r="E209" s="0" t="n">
        <v>14</v>
      </c>
      <c r="F209" s="0" t="n">
        <v>0</v>
      </c>
      <c r="G209" s="15" t="n">
        <v>0</v>
      </c>
      <c r="H209" s="0" t="n">
        <v>700</v>
      </c>
      <c r="I209" s="15" t="n">
        <v>0.6422</v>
      </c>
      <c r="J209" s="0" t="n">
        <v>12</v>
      </c>
      <c r="K209" s="15" t="n">
        <v>0.0267</v>
      </c>
      <c r="M209" s="11" t="s">
        <v>329</v>
      </c>
      <c r="N209" s="0" t="str">
        <f aca="false">VLOOKUP(A209,C$3:K$363,2,FALSE())</f>
        <v>DE</v>
      </c>
      <c r="O209" s="0" t="n">
        <f aca="false">VLOOKUP(A209,C$3:K$363,3,FALSE())</f>
        <v>16</v>
      </c>
      <c r="P209" s="0" t="n">
        <f aca="false">VLOOKUP(A209,C$3:K$363,4,FALSE())</f>
        <v>0</v>
      </c>
      <c r="Q209" s="0" t="n">
        <f aca="false">VLOOKUP(A209,C$3:K$363,6,FALSE())</f>
        <v>217</v>
      </c>
      <c r="R209" s="0" t="n">
        <f aca="false">VLOOKUP(A209,C$3:K$363,8,FALSE())</f>
        <v>179</v>
      </c>
    </row>
    <row r="210" customFormat="false" ht="15" hidden="false" customHeight="false" outlineLevel="0" collapsed="false">
      <c r="A210" s="0" t="s">
        <v>330</v>
      </c>
      <c r="B210" s="0" t="s">
        <v>30</v>
      </c>
      <c r="C210" s="0" t="s">
        <v>313</v>
      </c>
      <c r="D210" s="0" t="s">
        <v>22</v>
      </c>
      <c r="E210" s="0" t="n">
        <v>1</v>
      </c>
      <c r="F210" s="0" t="n">
        <v>0</v>
      </c>
      <c r="G210" s="15" t="n">
        <v>0</v>
      </c>
      <c r="H210" s="0" t="n">
        <v>19</v>
      </c>
      <c r="I210" s="15" t="n">
        <v>0.0178</v>
      </c>
      <c r="J210" s="0" t="n">
        <v>0</v>
      </c>
      <c r="K210" s="15" t="n">
        <v>0</v>
      </c>
      <c r="M210" s="11" t="s">
        <v>330</v>
      </c>
      <c r="N210" s="0" t="str">
        <f aca="false">VLOOKUP(A210,C$3:K$363,2,FALSE())</f>
        <v>WR</v>
      </c>
      <c r="O210" s="0" t="n">
        <f aca="false">VLOOKUP(A210,C$3:K$363,3,FALSE())</f>
        <v>16</v>
      </c>
      <c r="P210" s="0" t="n">
        <f aca="false">VLOOKUP(A210,C$3:K$363,4,FALSE())</f>
        <v>818</v>
      </c>
      <c r="Q210" s="0" t="n">
        <f aca="false">VLOOKUP(A210,C$3:K$363,6,FALSE())</f>
        <v>0</v>
      </c>
      <c r="R210" s="0" t="n">
        <f aca="false">VLOOKUP(A210,C$3:K$363,8,FALSE())</f>
        <v>65</v>
      </c>
    </row>
    <row r="211" customFormat="false" ht="15" hidden="false" customHeight="false" outlineLevel="0" collapsed="false">
      <c r="A211" s="0" t="s">
        <v>331</v>
      </c>
      <c r="B211" s="0" t="s">
        <v>102</v>
      </c>
      <c r="C211" s="0" t="s">
        <v>676</v>
      </c>
      <c r="D211" s="0" t="s">
        <v>22</v>
      </c>
      <c r="E211" s="0" t="n">
        <v>5</v>
      </c>
      <c r="F211" s="0" t="n">
        <v>0</v>
      </c>
      <c r="G211" s="15" t="n">
        <v>0</v>
      </c>
      <c r="H211" s="0" t="n">
        <v>114</v>
      </c>
      <c r="I211" s="15" t="n">
        <v>0.1065</v>
      </c>
      <c r="J211" s="0" t="n">
        <v>1</v>
      </c>
      <c r="K211" s="15" t="n">
        <v>0.0021</v>
      </c>
      <c r="M211" s="11" t="s">
        <v>331</v>
      </c>
      <c r="N211" s="0" t="str">
        <f aca="false">VLOOKUP(A211,C$3:K$363,2,FALSE())</f>
        <v>FS</v>
      </c>
      <c r="O211" s="0" t="n">
        <f aca="false">VLOOKUP(A211,C$3:K$363,3,FALSE())</f>
        <v>11</v>
      </c>
      <c r="P211" s="0" t="n">
        <f aca="false">VLOOKUP(A211,C$3:K$363,4,FALSE())</f>
        <v>0</v>
      </c>
      <c r="Q211" s="0" t="n">
        <f aca="false">VLOOKUP(A211,C$3:K$363,6,FALSE())</f>
        <v>32</v>
      </c>
      <c r="R211" s="0" t="n">
        <f aca="false">VLOOKUP(A211,C$3:K$363,8,FALSE())</f>
        <v>223</v>
      </c>
    </row>
    <row r="212" customFormat="false" ht="15" hidden="false" customHeight="false" outlineLevel="0" collapsed="false">
      <c r="A212" s="0" t="s">
        <v>333</v>
      </c>
      <c r="B212" s="0" t="s">
        <v>30</v>
      </c>
      <c r="C212" s="0" t="s">
        <v>676</v>
      </c>
      <c r="D212" s="0" t="s">
        <v>22</v>
      </c>
      <c r="E212" s="0" t="n">
        <v>5</v>
      </c>
      <c r="F212" s="0" t="n">
        <v>0</v>
      </c>
      <c r="G212" s="15" t="n">
        <v>0</v>
      </c>
      <c r="H212" s="0" t="n">
        <v>82</v>
      </c>
      <c r="I212" s="15" t="n">
        <v>0.0762</v>
      </c>
      <c r="J212" s="0" t="n">
        <v>26</v>
      </c>
      <c r="K212" s="15" t="n">
        <v>0.0558</v>
      </c>
      <c r="M212" s="11" t="s">
        <v>333</v>
      </c>
    </row>
    <row r="213" customFormat="false" ht="15" hidden="false" customHeight="false" outlineLevel="0" collapsed="false">
      <c r="A213" s="0" t="s">
        <v>334</v>
      </c>
      <c r="B213" s="0" t="s">
        <v>56</v>
      </c>
      <c r="C213" s="0" t="s">
        <v>318</v>
      </c>
      <c r="D213" s="0" t="s">
        <v>33</v>
      </c>
      <c r="E213" s="0" t="n">
        <v>3</v>
      </c>
      <c r="F213" s="0" t="n">
        <v>11</v>
      </c>
      <c r="G213" s="15" t="n">
        <v>0.0097</v>
      </c>
      <c r="H213" s="0" t="n">
        <v>0</v>
      </c>
      <c r="I213" s="15" t="n">
        <v>0</v>
      </c>
      <c r="J213" s="0" t="n">
        <v>65</v>
      </c>
      <c r="K213" s="15" t="n">
        <v>0.141</v>
      </c>
      <c r="M213" s="11" t="s">
        <v>334</v>
      </c>
    </row>
    <row r="214" customFormat="false" ht="15" hidden="false" customHeight="false" outlineLevel="0" collapsed="false">
      <c r="A214" s="0" t="s">
        <v>335</v>
      </c>
      <c r="B214" s="0" t="s">
        <v>30</v>
      </c>
      <c r="C214" s="0" t="s">
        <v>677</v>
      </c>
      <c r="D214" s="0" t="s">
        <v>22</v>
      </c>
      <c r="E214" s="0" t="n">
        <v>2</v>
      </c>
      <c r="F214" s="0" t="n">
        <v>0</v>
      </c>
      <c r="G214" s="15" t="n">
        <v>0</v>
      </c>
      <c r="H214" s="0" t="n">
        <v>27</v>
      </c>
      <c r="I214" s="15" t="n">
        <v>0.0243</v>
      </c>
      <c r="J214" s="0" t="n">
        <v>7</v>
      </c>
      <c r="K214" s="15" t="n">
        <v>0.0147</v>
      </c>
      <c r="M214" s="11" t="s">
        <v>335</v>
      </c>
    </row>
    <row r="215" customFormat="false" ht="15" hidden="false" customHeight="false" outlineLevel="0" collapsed="false">
      <c r="A215" s="0" t="s">
        <v>336</v>
      </c>
      <c r="B215" s="0" t="s">
        <v>138</v>
      </c>
      <c r="C215" s="0" t="s">
        <v>677</v>
      </c>
      <c r="D215" s="0" t="s">
        <v>22</v>
      </c>
      <c r="E215" s="0" t="n">
        <v>1</v>
      </c>
      <c r="F215" s="0" t="n">
        <v>0</v>
      </c>
      <c r="G215" s="15" t="n">
        <v>0</v>
      </c>
      <c r="H215" s="0" t="n">
        <v>13</v>
      </c>
      <c r="I215" s="15" t="n">
        <v>0.012</v>
      </c>
      <c r="J215" s="0" t="n">
        <v>0</v>
      </c>
      <c r="K215" s="15" t="n">
        <v>0</v>
      </c>
      <c r="M215" s="11" t="s">
        <v>336</v>
      </c>
      <c r="N215" s="0" t="str">
        <f aca="false">VLOOKUP(A215,C$3:K$363,2,FALSE())</f>
        <v>C</v>
      </c>
      <c r="O215" s="0" t="n">
        <f aca="false">VLOOKUP(A215,C$3:K$363,3,FALSE())</f>
        <v>16</v>
      </c>
      <c r="P215" s="0" t="n">
        <f aca="false">VLOOKUP(A215,C$3:K$363,4,FALSE())</f>
        <v>1075</v>
      </c>
      <c r="Q215" s="0" t="n">
        <f aca="false">VLOOKUP(A215,C$3:K$363,6,FALSE())</f>
        <v>0</v>
      </c>
      <c r="R215" s="0" t="n">
        <f aca="false">VLOOKUP(A215,C$3:K$363,8,FALSE())</f>
        <v>68</v>
      </c>
    </row>
    <row r="216" customFormat="false" ht="15" hidden="false" customHeight="false" outlineLevel="0" collapsed="false">
      <c r="A216" s="0" t="s">
        <v>337</v>
      </c>
      <c r="B216" s="0" t="s">
        <v>56</v>
      </c>
      <c r="C216" s="0" t="s">
        <v>678</v>
      </c>
      <c r="D216" s="0" t="s">
        <v>27</v>
      </c>
      <c r="E216" s="0" t="n">
        <v>1</v>
      </c>
      <c r="F216" s="0" t="n">
        <v>0</v>
      </c>
      <c r="G216" s="15" t="n">
        <v>0</v>
      </c>
      <c r="H216" s="0" t="n">
        <v>0</v>
      </c>
      <c r="I216" s="15" t="n">
        <v>0</v>
      </c>
      <c r="J216" s="0" t="n">
        <v>20</v>
      </c>
      <c r="K216" s="15" t="n">
        <v>0.0417</v>
      </c>
      <c r="M216" s="11" t="s">
        <v>337</v>
      </c>
    </row>
    <row r="217" customFormat="false" ht="15" hidden="false" customHeight="false" outlineLevel="0" collapsed="false">
      <c r="A217" s="0" t="s">
        <v>338</v>
      </c>
      <c r="B217" s="0" t="s">
        <v>27</v>
      </c>
      <c r="C217" s="0" t="s">
        <v>678</v>
      </c>
      <c r="D217" s="0" t="s">
        <v>27</v>
      </c>
      <c r="E217" s="0" t="n">
        <v>5</v>
      </c>
      <c r="F217" s="0" t="n">
        <v>0</v>
      </c>
      <c r="G217" s="15" t="n">
        <v>0</v>
      </c>
      <c r="H217" s="0" t="n">
        <v>1</v>
      </c>
      <c r="I217" s="15" t="n">
        <v>0.0009</v>
      </c>
      <c r="J217" s="0" t="n">
        <v>101</v>
      </c>
      <c r="K217" s="15" t="n">
        <v>0.2045</v>
      </c>
      <c r="M217" s="11" t="s">
        <v>338</v>
      </c>
      <c r="N217" s="0" t="str">
        <f aca="false">VLOOKUP(A217,C$3:K$363,2,FALSE())</f>
        <v>FS</v>
      </c>
      <c r="O217" s="0" t="n">
        <f aca="false">VLOOKUP(A217,C$3:K$363,3,FALSE())</f>
        <v>14</v>
      </c>
      <c r="P217" s="0" t="n">
        <f aca="false">VLOOKUP(A217,C$3:K$363,4,FALSE())</f>
        <v>0</v>
      </c>
      <c r="Q217" s="0" t="n">
        <f aca="false">VLOOKUP(A217,C$3:K$363,6,FALSE())</f>
        <v>919</v>
      </c>
      <c r="R217" s="0" t="n">
        <f aca="false">VLOOKUP(A217,C$3:K$363,8,FALSE())</f>
        <v>63</v>
      </c>
    </row>
    <row r="218" customFormat="false" ht="15" hidden="false" customHeight="false" outlineLevel="0" collapsed="false">
      <c r="A218" s="0" t="s">
        <v>340</v>
      </c>
      <c r="B218" s="0" t="s">
        <v>65</v>
      </c>
      <c r="C218" s="0" t="s">
        <v>327</v>
      </c>
      <c r="D218" s="0" t="s">
        <v>138</v>
      </c>
      <c r="E218" s="0" t="n">
        <v>4</v>
      </c>
      <c r="F218" s="0" t="n">
        <v>110</v>
      </c>
      <c r="G218" s="15" t="n">
        <v>0.1062</v>
      </c>
      <c r="H218" s="0" t="n">
        <v>0</v>
      </c>
      <c r="I218" s="15" t="n">
        <v>0</v>
      </c>
      <c r="J218" s="0" t="n">
        <v>0</v>
      </c>
      <c r="K218" s="15" t="n">
        <v>0</v>
      </c>
      <c r="M218" s="11" t="s">
        <v>340</v>
      </c>
      <c r="N218" s="0" t="str">
        <f aca="false">VLOOKUP(A218,C$3:K$363,2,FALSE())</f>
        <v>LB</v>
      </c>
      <c r="O218" s="0" t="n">
        <f aca="false">VLOOKUP(A218,C$3:K$363,3,FALSE())</f>
        <v>16</v>
      </c>
      <c r="P218" s="0" t="n">
        <f aca="false">VLOOKUP(A218,C$3:K$363,4,FALSE())</f>
        <v>0</v>
      </c>
      <c r="Q218" s="0" t="n">
        <f aca="false">VLOOKUP(A218,C$3:K$363,6,FALSE())</f>
        <v>241</v>
      </c>
      <c r="R218" s="0" t="n">
        <f aca="false">VLOOKUP(A218,C$3:K$363,8,FALSE())</f>
        <v>259</v>
      </c>
    </row>
    <row r="219" customFormat="false" ht="15" hidden="false" customHeight="false" outlineLevel="0" collapsed="false">
      <c r="A219" s="0" t="s">
        <v>341</v>
      </c>
      <c r="B219" s="0" t="s">
        <v>30</v>
      </c>
      <c r="C219" s="0" t="s">
        <v>328</v>
      </c>
      <c r="D219" s="0" t="s">
        <v>40</v>
      </c>
      <c r="E219" s="0" t="n">
        <v>7</v>
      </c>
      <c r="F219" s="0" t="n">
        <v>0</v>
      </c>
      <c r="G219" s="15" t="n">
        <v>0</v>
      </c>
      <c r="H219" s="0" t="n">
        <v>28</v>
      </c>
      <c r="I219" s="15" t="n">
        <v>0.0261</v>
      </c>
      <c r="J219" s="0" t="n">
        <v>49</v>
      </c>
      <c r="K219" s="15" t="n">
        <v>0.1056</v>
      </c>
      <c r="M219" s="11" t="s">
        <v>341</v>
      </c>
      <c r="N219" s="0" t="str">
        <f aca="false">VLOOKUP(A219,C$3:K$363,2,FALSE())</f>
        <v>WR</v>
      </c>
      <c r="O219" s="0" t="n">
        <f aca="false">VLOOKUP(A219,C$3:K$363,3,FALSE())</f>
        <v>3</v>
      </c>
      <c r="P219" s="0" t="n">
        <f aca="false">VLOOKUP(A219,C$3:K$363,4,FALSE())</f>
        <v>17</v>
      </c>
      <c r="Q219" s="0" t="n">
        <f aca="false">VLOOKUP(A219,C$3:K$363,6,FALSE())</f>
        <v>0</v>
      </c>
      <c r="R219" s="0" t="n">
        <f aca="false">VLOOKUP(A219,C$3:K$363,8,FALSE())</f>
        <v>11</v>
      </c>
    </row>
    <row r="220" customFormat="false" ht="15" hidden="false" customHeight="false" outlineLevel="0" collapsed="false">
      <c r="A220" s="0" t="s">
        <v>343</v>
      </c>
      <c r="B220" s="0" t="s">
        <v>22</v>
      </c>
      <c r="C220" s="0" t="s">
        <v>329</v>
      </c>
      <c r="D220" s="0" t="s">
        <v>22</v>
      </c>
      <c r="E220" s="0" t="n">
        <v>16</v>
      </c>
      <c r="F220" s="0" t="n">
        <v>0</v>
      </c>
      <c r="G220" s="15" t="n">
        <v>0</v>
      </c>
      <c r="H220" s="0" t="n">
        <v>217</v>
      </c>
      <c r="I220" s="15" t="n">
        <v>0.213</v>
      </c>
      <c r="J220" s="0" t="n">
        <v>179</v>
      </c>
      <c r="K220" s="15" t="n">
        <v>0.4077</v>
      </c>
      <c r="M220" s="11" t="s">
        <v>343</v>
      </c>
    </row>
    <row r="221" customFormat="false" ht="15" hidden="false" customHeight="false" outlineLevel="0" collapsed="false">
      <c r="A221" s="0" t="s">
        <v>344</v>
      </c>
      <c r="B221" s="0" t="s">
        <v>56</v>
      </c>
      <c r="C221" s="0" t="s">
        <v>330</v>
      </c>
      <c r="D221" s="0" t="s">
        <v>30</v>
      </c>
      <c r="E221" s="0" t="n">
        <v>16</v>
      </c>
      <c r="F221" s="0" t="n">
        <v>818</v>
      </c>
      <c r="G221" s="15" t="n">
        <v>0.735</v>
      </c>
      <c r="H221" s="0" t="n">
        <v>0</v>
      </c>
      <c r="I221" s="15" t="n">
        <v>0</v>
      </c>
      <c r="J221" s="0" t="n">
        <v>65</v>
      </c>
      <c r="K221" s="15" t="n">
        <v>0.1335</v>
      </c>
      <c r="M221" s="11" t="s">
        <v>344</v>
      </c>
      <c r="N221" s="0" t="str">
        <f aca="false">VLOOKUP(A221,C$3:K$363,2,FALSE())</f>
        <v>T</v>
      </c>
      <c r="O221" s="0" t="n">
        <f aca="false">VLOOKUP(A221,C$3:K$363,3,FALSE())</f>
        <v>16</v>
      </c>
      <c r="P221" s="0" t="n">
        <f aca="false">VLOOKUP(A221,C$3:K$363,4,FALSE())</f>
        <v>1043</v>
      </c>
      <c r="Q221" s="0" t="n">
        <f aca="false">VLOOKUP(A221,C$3:K$363,6,FALSE())</f>
        <v>0</v>
      </c>
      <c r="R221" s="0" t="n">
        <f aca="false">VLOOKUP(A221,C$3:K$363,8,FALSE())</f>
        <v>68</v>
      </c>
    </row>
    <row r="222" customFormat="false" ht="15" hidden="false" customHeight="false" outlineLevel="0" collapsed="false">
      <c r="A222" s="0" t="s">
        <v>345</v>
      </c>
      <c r="B222" s="0" t="s">
        <v>30</v>
      </c>
      <c r="C222" s="0" t="s">
        <v>331</v>
      </c>
      <c r="D222" s="0" t="s">
        <v>102</v>
      </c>
      <c r="E222" s="0" t="n">
        <v>11</v>
      </c>
      <c r="F222" s="0" t="n">
        <v>0</v>
      </c>
      <c r="G222" s="15" t="n">
        <v>0</v>
      </c>
      <c r="H222" s="0" t="n">
        <v>32</v>
      </c>
      <c r="I222" s="15" t="n">
        <v>0.0306</v>
      </c>
      <c r="J222" s="0" t="n">
        <v>223</v>
      </c>
      <c r="K222" s="15" t="n">
        <v>0.4837</v>
      </c>
      <c r="M222" s="11" t="s">
        <v>345</v>
      </c>
      <c r="N222" s="0" t="str">
        <f aca="false">VLOOKUP(A222,C$3:K$363,2,FALSE())</f>
        <v>RB</v>
      </c>
      <c r="O222" s="0" t="n">
        <f aca="false">VLOOKUP(A222,C$3:K$363,3,FALSE())</f>
        <v>8</v>
      </c>
      <c r="P222" s="0" t="n">
        <f aca="false">VLOOKUP(A222,C$3:K$363,4,FALSE())</f>
        <v>66</v>
      </c>
      <c r="Q222" s="0" t="n">
        <f aca="false">VLOOKUP(A222,C$3:K$363,6,FALSE())</f>
        <v>0</v>
      </c>
      <c r="R222" s="0" t="n">
        <f aca="false">VLOOKUP(A222,C$3:K$363,8,FALSE())</f>
        <v>63</v>
      </c>
    </row>
    <row r="223" customFormat="false" ht="15" hidden="false" customHeight="false" outlineLevel="0" collapsed="false">
      <c r="A223" s="0" t="s">
        <v>346</v>
      </c>
      <c r="B223" s="0" t="s">
        <v>30</v>
      </c>
      <c r="C223" s="0" t="s">
        <v>679</v>
      </c>
      <c r="D223" s="0" t="s">
        <v>511</v>
      </c>
      <c r="E223" s="0" t="n">
        <v>2</v>
      </c>
      <c r="F223" s="0" t="n">
        <v>2</v>
      </c>
      <c r="G223" s="15" t="n">
        <v>0.002</v>
      </c>
      <c r="H223" s="0" t="n">
        <v>0</v>
      </c>
      <c r="I223" s="15" t="n">
        <v>0</v>
      </c>
      <c r="J223" s="0" t="n">
        <v>6</v>
      </c>
      <c r="K223" s="15" t="n">
        <v>0.014</v>
      </c>
      <c r="M223" s="11" t="s">
        <v>346</v>
      </c>
      <c r="N223" s="0" t="str">
        <f aca="false">VLOOKUP(A223,C$3:K$363,2,FALSE())</f>
        <v>WR</v>
      </c>
      <c r="O223" s="0" t="n">
        <f aca="false">VLOOKUP(A223,C$3:K$363,3,FALSE())</f>
        <v>16</v>
      </c>
      <c r="P223" s="0" t="n">
        <f aca="false">VLOOKUP(A223,C$3:K$363,4,FALSE())</f>
        <v>946</v>
      </c>
      <c r="Q223" s="0" t="n">
        <f aca="false">VLOOKUP(A223,C$3:K$363,6,FALSE())</f>
        <v>1</v>
      </c>
      <c r="R223" s="0" t="n">
        <f aca="false">VLOOKUP(A223,C$3:K$363,8,FALSE())</f>
        <v>0</v>
      </c>
    </row>
    <row r="224" customFormat="false" ht="15" hidden="false" customHeight="false" outlineLevel="0" collapsed="false">
      <c r="A224" s="0" t="s">
        <v>347</v>
      </c>
      <c r="B224" s="0" t="s">
        <v>19</v>
      </c>
      <c r="C224" s="0" t="s">
        <v>679</v>
      </c>
      <c r="D224" s="0" t="s">
        <v>511</v>
      </c>
      <c r="E224" s="0" t="n">
        <v>2</v>
      </c>
      <c r="F224" s="0" t="n">
        <v>37</v>
      </c>
      <c r="G224" s="15" t="n">
        <v>0.0331</v>
      </c>
      <c r="H224" s="0" t="n">
        <v>0</v>
      </c>
      <c r="I224" s="15" t="n">
        <v>0</v>
      </c>
      <c r="J224" s="0" t="n">
        <v>9</v>
      </c>
      <c r="K224" s="15" t="n">
        <v>0.019</v>
      </c>
      <c r="M224" s="11" t="s">
        <v>347</v>
      </c>
      <c r="N224" s="0" t="str">
        <f aca="false">VLOOKUP(A224,C$3:K$363,2,FALSE())</f>
        <v>DT</v>
      </c>
      <c r="O224" s="0" t="n">
        <f aca="false">VLOOKUP(A224,C$3:K$363,3,FALSE())</f>
        <v>8</v>
      </c>
      <c r="P224" s="0" t="n">
        <f aca="false">VLOOKUP(A224,C$3:K$363,4,FALSE())</f>
        <v>0</v>
      </c>
      <c r="Q224" s="0" t="n">
        <f aca="false">VLOOKUP(A224,C$3:K$363,6,FALSE())</f>
        <v>102</v>
      </c>
      <c r="R224" s="0" t="n">
        <f aca="false">VLOOKUP(A224,C$3:K$363,8,FALSE())</f>
        <v>36</v>
      </c>
    </row>
    <row r="225" customFormat="false" ht="15" hidden="false" customHeight="false" outlineLevel="0" collapsed="false">
      <c r="A225" s="0" t="s">
        <v>349</v>
      </c>
      <c r="B225" s="0" t="s">
        <v>56</v>
      </c>
      <c r="C225" s="0" t="s">
        <v>336</v>
      </c>
      <c r="D225" s="0" t="s">
        <v>138</v>
      </c>
      <c r="E225" s="0" t="n">
        <v>16</v>
      </c>
      <c r="F225" s="0" t="n">
        <v>1075</v>
      </c>
      <c r="G225" s="15" t="n">
        <v>1</v>
      </c>
      <c r="H225" s="0" t="n">
        <v>0</v>
      </c>
      <c r="I225" s="15" t="n">
        <v>0</v>
      </c>
      <c r="J225" s="0" t="n">
        <v>68</v>
      </c>
      <c r="K225" s="15" t="n">
        <v>0.145</v>
      </c>
      <c r="M225" s="11" t="s">
        <v>349</v>
      </c>
      <c r="N225" s="0" t="str">
        <f aca="false">VLOOKUP(A225,C$3:K$363,2,FALSE())</f>
        <v>T</v>
      </c>
      <c r="O225" s="0" t="n">
        <f aca="false">VLOOKUP(A225,C$3:K$363,3,FALSE())</f>
        <v>16</v>
      </c>
      <c r="P225" s="0" t="n">
        <f aca="false">VLOOKUP(A225,C$3:K$363,4,FALSE())</f>
        <v>1017</v>
      </c>
      <c r="Q225" s="0" t="n">
        <f aca="false">VLOOKUP(A225,C$3:K$363,6,FALSE())</f>
        <v>0</v>
      </c>
      <c r="R225" s="0" t="n">
        <f aca="false">VLOOKUP(A225,C$3:K$363,8,FALSE())</f>
        <v>57</v>
      </c>
    </row>
    <row r="226" customFormat="false" ht="15" hidden="false" customHeight="false" outlineLevel="0" collapsed="false">
      <c r="A226" s="0" t="s">
        <v>351</v>
      </c>
      <c r="B226" s="0" t="s">
        <v>27</v>
      </c>
      <c r="C226" s="0" t="s">
        <v>680</v>
      </c>
      <c r="D226" s="0" t="s">
        <v>132</v>
      </c>
      <c r="E226" s="0" t="n">
        <v>3</v>
      </c>
      <c r="F226" s="0" t="n">
        <v>0</v>
      </c>
      <c r="G226" s="15" t="n">
        <v>0</v>
      </c>
      <c r="H226" s="0" t="n">
        <v>0</v>
      </c>
      <c r="I226" s="15" t="n">
        <v>0</v>
      </c>
      <c r="J226" s="0" t="n">
        <v>34</v>
      </c>
      <c r="K226" s="15" t="n">
        <v>0.0711</v>
      </c>
      <c r="M226" s="11" t="s">
        <v>351</v>
      </c>
      <c r="N226" s="0" t="str">
        <f aca="false">VLOOKUP(A226,C$3:K$363,2,FALSE())</f>
        <v>FS</v>
      </c>
      <c r="O226" s="0" t="n">
        <f aca="false">VLOOKUP(A226,C$3:K$363,3,FALSE())</f>
        <v>7</v>
      </c>
      <c r="P226" s="0" t="n">
        <f aca="false">VLOOKUP(A226,C$3:K$363,4,FALSE())</f>
        <v>0</v>
      </c>
      <c r="Q226" s="0" t="n">
        <f aca="false">VLOOKUP(A226,C$3:K$363,6,FALSE())</f>
        <v>164</v>
      </c>
      <c r="R226" s="0" t="n">
        <f aca="false">VLOOKUP(A226,C$3:K$363,8,FALSE())</f>
        <v>106</v>
      </c>
    </row>
    <row r="227" customFormat="false" ht="15" hidden="false" customHeight="false" outlineLevel="0" collapsed="false">
      <c r="A227" s="0" t="s">
        <v>353</v>
      </c>
      <c r="B227" s="0" t="s">
        <v>40</v>
      </c>
      <c r="C227" s="0" t="s">
        <v>680</v>
      </c>
      <c r="D227" s="0" t="s">
        <v>132</v>
      </c>
      <c r="E227" s="0" t="n">
        <v>1</v>
      </c>
      <c r="F227" s="0" t="n">
        <v>0</v>
      </c>
      <c r="G227" s="15" t="n">
        <v>0</v>
      </c>
      <c r="H227" s="0" t="n">
        <v>0</v>
      </c>
      <c r="I227" s="15" t="n">
        <v>0</v>
      </c>
      <c r="J227" s="0" t="n">
        <v>10</v>
      </c>
      <c r="K227" s="15" t="n">
        <v>0.0211</v>
      </c>
      <c r="M227" s="11" t="s">
        <v>353</v>
      </c>
      <c r="N227" s="0" t="str">
        <f aca="false">VLOOKUP(A227,C$3:K$363,2,FALSE())</f>
        <v>CB</v>
      </c>
      <c r="O227" s="0" t="n">
        <f aca="false">VLOOKUP(A227,C$3:K$363,3,FALSE())</f>
        <v>16</v>
      </c>
      <c r="P227" s="0" t="n">
        <f aca="false">VLOOKUP(A227,C$3:K$363,4,FALSE())</f>
        <v>0</v>
      </c>
      <c r="Q227" s="0" t="n">
        <f aca="false">VLOOKUP(A227,C$3:K$363,6,FALSE())</f>
        <v>924</v>
      </c>
      <c r="R227" s="0" t="n">
        <f aca="false">VLOOKUP(A227,C$3:K$363,8,FALSE())</f>
        <v>123</v>
      </c>
    </row>
    <row r="228" customFormat="false" ht="15" hidden="false" customHeight="false" outlineLevel="0" collapsed="false">
      <c r="A228" s="0" t="s">
        <v>354</v>
      </c>
      <c r="B228" s="0" t="s">
        <v>13</v>
      </c>
      <c r="C228" s="0" t="s">
        <v>338</v>
      </c>
      <c r="D228" s="0" t="s">
        <v>102</v>
      </c>
      <c r="E228" s="0" t="n">
        <v>14</v>
      </c>
      <c r="F228" s="0" t="n">
        <v>0</v>
      </c>
      <c r="G228" s="15" t="n">
        <v>0</v>
      </c>
      <c r="H228" s="0" t="n">
        <v>919</v>
      </c>
      <c r="I228" s="15" t="n">
        <v>0.8431</v>
      </c>
      <c r="J228" s="0" t="n">
        <v>63</v>
      </c>
      <c r="K228" s="15" t="n">
        <v>0.14</v>
      </c>
      <c r="M228" s="11" t="s">
        <v>354</v>
      </c>
    </row>
    <row r="229" customFormat="false" ht="15" hidden="false" customHeight="false" outlineLevel="0" collapsed="false">
      <c r="A229" s="0" t="s">
        <v>356</v>
      </c>
      <c r="B229" s="0" t="s">
        <v>30</v>
      </c>
      <c r="C229" s="0" t="s">
        <v>340</v>
      </c>
      <c r="D229" s="0" t="s">
        <v>497</v>
      </c>
      <c r="E229" s="0" t="n">
        <v>16</v>
      </c>
      <c r="F229" s="0" t="n">
        <v>0</v>
      </c>
      <c r="G229" s="15" t="n">
        <v>0</v>
      </c>
      <c r="H229" s="0" t="n">
        <v>241</v>
      </c>
      <c r="I229" s="15" t="n">
        <v>0.2386</v>
      </c>
      <c r="J229" s="0" t="n">
        <v>259</v>
      </c>
      <c r="K229" s="15" t="n">
        <v>0.5794</v>
      </c>
      <c r="M229" s="11" t="s">
        <v>356</v>
      </c>
      <c r="N229" s="0" t="str">
        <f aca="false">VLOOKUP(A229,C$3:K$363,2,FALSE())</f>
        <v>WR</v>
      </c>
      <c r="O229" s="0" t="n">
        <f aca="false">VLOOKUP(A229,C$3:K$363,3,FALSE())</f>
        <v>16</v>
      </c>
      <c r="P229" s="0" t="n">
        <f aca="false">VLOOKUP(A229,C$3:K$363,4,FALSE())</f>
        <v>1002</v>
      </c>
      <c r="Q229" s="0" t="n">
        <f aca="false">VLOOKUP(A229,C$3:K$363,6,FALSE())</f>
        <v>1</v>
      </c>
      <c r="R229" s="0" t="n">
        <f aca="false">VLOOKUP(A229,C$3:K$363,8,FALSE())</f>
        <v>20</v>
      </c>
    </row>
    <row r="230" customFormat="false" ht="15" hidden="false" customHeight="false" outlineLevel="0" collapsed="false">
      <c r="A230" s="0" t="s">
        <v>357</v>
      </c>
      <c r="B230" s="0" t="s">
        <v>132</v>
      </c>
      <c r="C230" s="0" t="s">
        <v>341</v>
      </c>
      <c r="D230" s="0" t="s">
        <v>30</v>
      </c>
      <c r="E230" s="0" t="n">
        <v>3</v>
      </c>
      <c r="F230" s="0" t="n">
        <v>17</v>
      </c>
      <c r="G230" s="15" t="n">
        <v>0.015</v>
      </c>
      <c r="H230" s="0" t="n">
        <v>0</v>
      </c>
      <c r="I230" s="15" t="n">
        <v>0</v>
      </c>
      <c r="J230" s="0" t="n">
        <v>11</v>
      </c>
      <c r="K230" s="15" t="n">
        <v>0.0239</v>
      </c>
      <c r="M230" s="11" t="s">
        <v>357</v>
      </c>
      <c r="N230" s="0" t="str">
        <f aca="false">VLOOKUP(A230,C$3:K$363,2,FALSE())</f>
        <v>P</v>
      </c>
      <c r="O230" s="0" t="n">
        <f aca="false">VLOOKUP(A230,C$3:K$363,3,FALSE())</f>
        <v>16</v>
      </c>
      <c r="P230" s="0" t="n">
        <f aca="false">VLOOKUP(A230,C$3:K$363,4,FALSE())</f>
        <v>0</v>
      </c>
      <c r="Q230" s="0" t="n">
        <f aca="false">VLOOKUP(A230,C$3:K$363,6,FALSE())</f>
        <v>0</v>
      </c>
      <c r="R230" s="0" t="n">
        <f aca="false">VLOOKUP(A230,C$3:K$363,8,FALSE())</f>
        <v>126</v>
      </c>
    </row>
    <row r="231" customFormat="false" ht="15" hidden="false" customHeight="false" outlineLevel="0" collapsed="false">
      <c r="A231" s="0" t="s">
        <v>358</v>
      </c>
      <c r="B231" s="0" t="s">
        <v>30</v>
      </c>
      <c r="C231" s="0" t="s">
        <v>681</v>
      </c>
      <c r="D231" s="0" t="s">
        <v>30</v>
      </c>
      <c r="E231" s="0" t="n">
        <v>13</v>
      </c>
      <c r="F231" s="0" t="n">
        <v>679</v>
      </c>
      <c r="G231" s="15" t="n">
        <v>0.5899</v>
      </c>
      <c r="H231" s="0" t="n">
        <v>0</v>
      </c>
      <c r="I231" s="15" t="n">
        <v>0</v>
      </c>
      <c r="J231" s="0" t="n">
        <v>2</v>
      </c>
      <c r="K231" s="15" t="n">
        <v>0.0042</v>
      </c>
      <c r="M231" s="11" t="s">
        <v>358</v>
      </c>
      <c r="N231" s="0" t="str">
        <f aca="false">VLOOKUP(A231,C$3:K$363,2,FALSE())</f>
        <v>WR</v>
      </c>
      <c r="O231" s="0" t="n">
        <f aca="false">VLOOKUP(A231,C$3:K$363,3,FALSE())</f>
        <v>15</v>
      </c>
      <c r="P231" s="0" t="n">
        <f aca="false">VLOOKUP(A231,C$3:K$363,4,FALSE())</f>
        <v>338</v>
      </c>
      <c r="Q231" s="0" t="n">
        <f aca="false">VLOOKUP(A231,C$3:K$363,6,FALSE())</f>
        <v>0</v>
      </c>
      <c r="R231" s="0" t="n">
        <f aca="false">VLOOKUP(A231,C$3:K$363,8,FALSE())</f>
        <v>21</v>
      </c>
    </row>
    <row r="232" customFormat="false" ht="15" hidden="false" customHeight="false" outlineLevel="0" collapsed="false">
      <c r="A232" s="0" t="s">
        <v>360</v>
      </c>
      <c r="B232" s="0" t="s">
        <v>40</v>
      </c>
      <c r="C232" s="0" t="s">
        <v>681</v>
      </c>
      <c r="D232" s="0" t="s">
        <v>30</v>
      </c>
      <c r="E232" s="0" t="n">
        <v>2</v>
      </c>
      <c r="F232" s="0" t="n">
        <v>66</v>
      </c>
      <c r="G232" s="15" t="n">
        <v>0.059</v>
      </c>
      <c r="H232" s="0" t="n">
        <v>0</v>
      </c>
      <c r="I232" s="15" t="n">
        <v>0</v>
      </c>
      <c r="J232" s="0" t="n">
        <v>0</v>
      </c>
      <c r="K232" s="15" t="n">
        <v>0</v>
      </c>
      <c r="M232" s="11" t="s">
        <v>360</v>
      </c>
      <c r="N232" s="0" t="str">
        <f aca="false">VLOOKUP(A232,C$3:K$363,2,FALSE())</f>
        <v>CB</v>
      </c>
      <c r="O232" s="0" t="n">
        <f aca="false">VLOOKUP(A232,C$3:K$363,3,FALSE())</f>
        <v>11</v>
      </c>
      <c r="P232" s="0" t="n">
        <f aca="false">VLOOKUP(A232,C$3:K$363,4,FALSE())</f>
        <v>0</v>
      </c>
      <c r="Q232" s="0" t="n">
        <f aca="false">VLOOKUP(A232,C$3:K$363,6,FALSE())</f>
        <v>446</v>
      </c>
      <c r="R232" s="0" t="n">
        <f aca="false">VLOOKUP(A232,C$3:K$363,8,FALSE())</f>
        <v>64</v>
      </c>
    </row>
    <row r="233" customFormat="false" ht="15" hidden="false" customHeight="false" outlineLevel="0" collapsed="false">
      <c r="A233" s="0" t="s">
        <v>362</v>
      </c>
      <c r="B233" s="0" t="s">
        <v>40</v>
      </c>
      <c r="C233" s="0" t="s">
        <v>344</v>
      </c>
      <c r="D233" s="0" t="s">
        <v>511</v>
      </c>
      <c r="E233" s="0" t="n">
        <v>16</v>
      </c>
      <c r="F233" s="0" t="n">
        <v>1043</v>
      </c>
      <c r="G233" s="15" t="n">
        <v>0.9702</v>
      </c>
      <c r="H233" s="0" t="n">
        <v>0</v>
      </c>
      <c r="I233" s="15" t="n">
        <v>0</v>
      </c>
      <c r="J233" s="0" t="n">
        <v>68</v>
      </c>
      <c r="K233" s="15" t="n">
        <v>0.145</v>
      </c>
      <c r="M233" s="11" t="s">
        <v>362</v>
      </c>
      <c r="N233" s="0" t="str">
        <f aca="false">VLOOKUP(A233,C$3:K$363,2,FALSE())</f>
        <v>CB</v>
      </c>
      <c r="O233" s="0" t="n">
        <f aca="false">VLOOKUP(A233,C$3:K$363,3,FALSE())</f>
        <v>5</v>
      </c>
      <c r="P233" s="0" t="n">
        <f aca="false">VLOOKUP(A233,C$3:K$363,4,FALSE())</f>
        <v>0</v>
      </c>
      <c r="Q233" s="0" t="n">
        <f aca="false">VLOOKUP(A233,C$3:K$363,6,FALSE())</f>
        <v>22</v>
      </c>
      <c r="R233" s="0" t="n">
        <f aca="false">VLOOKUP(A233,C$3:K$363,8,FALSE())</f>
        <v>37</v>
      </c>
    </row>
    <row r="234" customFormat="false" ht="15" hidden="false" customHeight="false" outlineLevel="0" collapsed="false">
      <c r="A234" s="0" t="s">
        <v>364</v>
      </c>
      <c r="B234" s="0" t="s">
        <v>65</v>
      </c>
      <c r="C234" s="0" t="s">
        <v>682</v>
      </c>
      <c r="D234" s="0" t="s">
        <v>590</v>
      </c>
      <c r="E234" s="0" t="n">
        <v>16</v>
      </c>
      <c r="F234" s="0" t="n">
        <v>0</v>
      </c>
      <c r="G234" s="15" t="n">
        <v>0</v>
      </c>
      <c r="H234" s="0" t="n">
        <v>571</v>
      </c>
      <c r="I234" s="15" t="n">
        <v>0.4957</v>
      </c>
      <c r="J234" s="0" t="n">
        <v>371</v>
      </c>
      <c r="K234" s="15" t="n">
        <v>0.7978</v>
      </c>
      <c r="M234" s="11" t="s">
        <v>364</v>
      </c>
      <c r="N234" s="0" t="str">
        <f aca="false">VLOOKUP(A234,C$3:K$363,2,FALSE())</f>
        <v>LB</v>
      </c>
      <c r="O234" s="0" t="n">
        <f aca="false">VLOOKUP(A234,C$3:K$363,3,FALSE())</f>
        <v>16</v>
      </c>
      <c r="P234" s="0" t="n">
        <f aca="false">VLOOKUP(A234,C$3:K$363,4,FALSE())</f>
        <v>0</v>
      </c>
      <c r="Q234" s="0" t="n">
        <f aca="false">VLOOKUP(A234,C$3:K$363,6,FALSE())</f>
        <v>1065</v>
      </c>
      <c r="R234" s="0" t="n">
        <f aca="false">VLOOKUP(A234,C$3:K$363,8,FALSE())</f>
        <v>135</v>
      </c>
    </row>
    <row r="235" customFormat="false" ht="15" hidden="false" customHeight="false" outlineLevel="0" collapsed="false">
      <c r="A235" s="0" t="s">
        <v>365</v>
      </c>
      <c r="B235" s="0" t="s">
        <v>25</v>
      </c>
      <c r="C235" s="0" t="s">
        <v>682</v>
      </c>
      <c r="D235" s="0" t="s">
        <v>30</v>
      </c>
      <c r="E235" s="0" t="n">
        <v>15</v>
      </c>
      <c r="F235" s="0" t="n">
        <v>867</v>
      </c>
      <c r="G235" s="15" t="n">
        <v>0.7513</v>
      </c>
      <c r="H235" s="0" t="n">
        <v>0</v>
      </c>
      <c r="I235" s="15" t="n">
        <v>0</v>
      </c>
      <c r="J235" s="0" t="n">
        <v>5</v>
      </c>
      <c r="K235" s="15" t="n">
        <v>0.0105</v>
      </c>
      <c r="M235" s="11" t="s">
        <v>365</v>
      </c>
    </row>
    <row r="236" customFormat="false" ht="15" hidden="false" customHeight="false" outlineLevel="0" collapsed="false">
      <c r="A236" s="0" t="s">
        <v>366</v>
      </c>
      <c r="B236" s="0" t="s">
        <v>30</v>
      </c>
      <c r="C236" s="0" t="s">
        <v>555</v>
      </c>
      <c r="D236" s="0" t="s">
        <v>511</v>
      </c>
      <c r="E236" s="0" t="n">
        <v>12</v>
      </c>
      <c r="F236" s="0" t="n">
        <v>96</v>
      </c>
      <c r="G236" s="15" t="n">
        <v>0.095</v>
      </c>
      <c r="H236" s="0" t="n">
        <v>0</v>
      </c>
      <c r="I236" s="15" t="n">
        <v>0</v>
      </c>
      <c r="J236" s="0" t="n">
        <v>42</v>
      </c>
      <c r="K236" s="15" t="n">
        <v>0.0981</v>
      </c>
      <c r="M236" s="11" t="s">
        <v>366</v>
      </c>
      <c r="N236" s="0" t="str">
        <f aca="false">VLOOKUP(A236,C$3:K$363,2,FALSE())</f>
        <v>WR</v>
      </c>
      <c r="O236" s="0" t="n">
        <f aca="false">VLOOKUP(A236,C$3:K$363,3,FALSE())</f>
        <v>16</v>
      </c>
      <c r="P236" s="0" t="n">
        <f aca="false">VLOOKUP(A236,C$3:K$363,4,FALSE())</f>
        <v>871</v>
      </c>
      <c r="Q236" s="0" t="n">
        <f aca="false">VLOOKUP(A236,C$3:K$363,6,FALSE())</f>
        <v>0</v>
      </c>
      <c r="R236" s="0" t="n">
        <f aca="false">VLOOKUP(A236,C$3:K$363,8,FALSE())</f>
        <v>12</v>
      </c>
    </row>
    <row r="237" customFormat="false" ht="15" hidden="false" customHeight="false" outlineLevel="0" collapsed="false">
      <c r="A237" s="0" t="s">
        <v>368</v>
      </c>
      <c r="B237" s="0" t="s">
        <v>40</v>
      </c>
      <c r="C237" s="0" t="s">
        <v>555</v>
      </c>
      <c r="D237" s="0" t="s">
        <v>27</v>
      </c>
      <c r="E237" s="0" t="n">
        <v>15</v>
      </c>
      <c r="F237" s="0" t="n">
        <v>0</v>
      </c>
      <c r="G237" s="15" t="n">
        <v>0</v>
      </c>
      <c r="H237" s="0" t="n">
        <v>996</v>
      </c>
      <c r="I237" s="15" t="n">
        <v>0.9257</v>
      </c>
      <c r="J237" s="0" t="n">
        <v>96</v>
      </c>
      <c r="K237" s="15" t="n">
        <v>0.206</v>
      </c>
      <c r="M237" s="11" t="s">
        <v>368</v>
      </c>
    </row>
    <row r="238" customFormat="false" ht="15" hidden="false" customHeight="false" outlineLevel="0" collapsed="false">
      <c r="A238" s="0" t="s">
        <v>369</v>
      </c>
      <c r="B238" s="0" t="s">
        <v>19</v>
      </c>
      <c r="C238" s="0" t="s">
        <v>345</v>
      </c>
      <c r="D238" s="0" t="s">
        <v>33</v>
      </c>
      <c r="E238" s="0" t="n">
        <v>8</v>
      </c>
      <c r="F238" s="0" t="n">
        <v>66</v>
      </c>
      <c r="G238" s="15" t="n">
        <v>0.0637</v>
      </c>
      <c r="H238" s="0" t="n">
        <v>0</v>
      </c>
      <c r="I238" s="15" t="n">
        <v>0</v>
      </c>
      <c r="J238" s="0" t="n">
        <v>63</v>
      </c>
      <c r="K238" s="15" t="n">
        <v>0.1275</v>
      </c>
      <c r="M238" s="11" t="s">
        <v>369</v>
      </c>
    </row>
    <row r="239" customFormat="false" ht="15" hidden="false" customHeight="false" outlineLevel="0" collapsed="false">
      <c r="A239" s="0" t="s">
        <v>370</v>
      </c>
      <c r="B239" s="0" t="s">
        <v>208</v>
      </c>
      <c r="C239" s="0" t="s">
        <v>346</v>
      </c>
      <c r="D239" s="0" t="s">
        <v>30</v>
      </c>
      <c r="E239" s="0" t="n">
        <v>16</v>
      </c>
      <c r="F239" s="0" t="n">
        <v>946</v>
      </c>
      <c r="G239" s="15" t="n">
        <v>0.8342</v>
      </c>
      <c r="H239" s="0" t="n">
        <v>1</v>
      </c>
      <c r="I239" s="15" t="n">
        <v>0.0009</v>
      </c>
      <c r="J239" s="0" t="n">
        <v>0</v>
      </c>
      <c r="K239" s="15" t="n">
        <v>0</v>
      </c>
      <c r="M239" s="11" t="s">
        <v>370</v>
      </c>
    </row>
    <row r="240" customFormat="false" ht="15" hidden="false" customHeight="false" outlineLevel="0" collapsed="false">
      <c r="A240" s="0" t="s">
        <v>372</v>
      </c>
      <c r="B240" s="0" t="s">
        <v>40</v>
      </c>
      <c r="C240" s="0" t="s">
        <v>347</v>
      </c>
      <c r="D240" s="0" t="s">
        <v>19</v>
      </c>
      <c r="E240" s="0" t="n">
        <v>8</v>
      </c>
      <c r="F240" s="0" t="n">
        <v>0</v>
      </c>
      <c r="G240" s="15" t="n">
        <v>0</v>
      </c>
      <c r="H240" s="0" t="n">
        <v>102</v>
      </c>
      <c r="I240" s="15" t="n">
        <v>0.0991</v>
      </c>
      <c r="J240" s="0" t="n">
        <v>36</v>
      </c>
      <c r="K240" s="15" t="n">
        <v>0.0813</v>
      </c>
      <c r="M240" s="11" t="s">
        <v>372</v>
      </c>
      <c r="N240" s="0" t="str">
        <f aca="false">VLOOKUP(A240,C$3:K$363,2,FALSE())</f>
        <v>SS,S</v>
      </c>
      <c r="O240" s="0" t="n">
        <f aca="false">VLOOKUP(A240,C$3:K$363,3,FALSE())</f>
        <v>16</v>
      </c>
      <c r="P240" s="0" t="n">
        <f aca="false">VLOOKUP(A240,C$3:K$363,4,FALSE())</f>
        <v>0</v>
      </c>
      <c r="Q240" s="0" t="n">
        <f aca="false">VLOOKUP(A240,C$3:K$363,6,FALSE())</f>
        <v>1101</v>
      </c>
      <c r="R240" s="0" t="n">
        <f aca="false">VLOOKUP(A240,C$3:K$363,8,FALSE())</f>
        <v>30</v>
      </c>
    </row>
    <row r="241" customFormat="false" ht="15" hidden="false" customHeight="false" outlineLevel="0" collapsed="false">
      <c r="A241" s="0" t="s">
        <v>374</v>
      </c>
      <c r="B241" s="0" t="s">
        <v>13</v>
      </c>
      <c r="C241" s="0" t="s">
        <v>349</v>
      </c>
      <c r="D241" s="0" t="s">
        <v>511</v>
      </c>
      <c r="E241" s="0" t="n">
        <v>16</v>
      </c>
      <c r="F241" s="0" t="n">
        <v>1017</v>
      </c>
      <c r="G241" s="15" t="n">
        <v>0.9594</v>
      </c>
      <c r="H241" s="0" t="n">
        <v>0</v>
      </c>
      <c r="I241" s="15" t="n">
        <v>0</v>
      </c>
      <c r="J241" s="0" t="n">
        <v>57</v>
      </c>
      <c r="K241" s="15" t="n">
        <v>0.1284</v>
      </c>
      <c r="M241" s="11" t="s">
        <v>374</v>
      </c>
      <c r="N241" s="0" t="str">
        <f aca="false">VLOOKUP(A241,C$3:K$363,2,FALSE())</f>
        <v>TE</v>
      </c>
      <c r="O241" s="0" t="n">
        <f aca="false">VLOOKUP(A241,C$3:K$363,3,FALSE())</f>
        <v>16</v>
      </c>
      <c r="P241" s="0" t="n">
        <f aca="false">VLOOKUP(A241,C$3:K$363,4,FALSE())</f>
        <v>604</v>
      </c>
      <c r="Q241" s="0" t="n">
        <f aca="false">VLOOKUP(A241,C$3:K$363,6,FALSE())</f>
        <v>0</v>
      </c>
      <c r="R241" s="0" t="n">
        <f aca="false">VLOOKUP(A241,C$3:K$363,8,FALSE())</f>
        <v>102</v>
      </c>
    </row>
    <row r="242" customFormat="false" ht="15" hidden="false" customHeight="false" outlineLevel="0" collapsed="false">
      <c r="A242" s="0" t="s">
        <v>375</v>
      </c>
      <c r="B242" s="0" t="s">
        <v>30</v>
      </c>
      <c r="C242" s="0" t="s">
        <v>683</v>
      </c>
      <c r="D242" s="0" t="s">
        <v>13</v>
      </c>
      <c r="E242" s="0" t="n">
        <v>2</v>
      </c>
      <c r="F242" s="0" t="n">
        <v>18</v>
      </c>
      <c r="G242" s="15" t="n">
        <v>0.0178</v>
      </c>
      <c r="H242" s="0" t="n">
        <v>0</v>
      </c>
      <c r="I242" s="15" t="n">
        <v>0</v>
      </c>
      <c r="J242" s="0" t="n">
        <v>10</v>
      </c>
      <c r="K242" s="15" t="n">
        <v>0.0234</v>
      </c>
      <c r="M242" s="11" t="s">
        <v>375</v>
      </c>
    </row>
    <row r="243" customFormat="false" ht="15" hidden="false" customHeight="false" outlineLevel="0" collapsed="false">
      <c r="A243" s="0" t="s">
        <v>376</v>
      </c>
      <c r="B243" s="0" t="s">
        <v>19</v>
      </c>
      <c r="C243" s="0" t="s">
        <v>683</v>
      </c>
      <c r="D243" s="0" t="s">
        <v>13</v>
      </c>
      <c r="E243" s="0" t="n">
        <v>2</v>
      </c>
      <c r="F243" s="0" t="n">
        <v>23</v>
      </c>
      <c r="G243" s="15" t="n">
        <v>0.0218</v>
      </c>
      <c r="H243" s="0" t="n">
        <v>0</v>
      </c>
      <c r="I243" s="15" t="n">
        <v>0</v>
      </c>
      <c r="J243" s="0" t="n">
        <v>9</v>
      </c>
      <c r="K243" s="15" t="n">
        <v>0.021</v>
      </c>
      <c r="M243" s="11" t="s">
        <v>376</v>
      </c>
      <c r="N243" s="0" t="str">
        <f aca="false">VLOOKUP(A243,C$3:K$363,2,FALSE())</f>
        <v>DT</v>
      </c>
      <c r="O243" s="0" t="n">
        <f aca="false">VLOOKUP(A243,C$3:K$363,3,FALSE())</f>
        <v>8</v>
      </c>
      <c r="P243" s="0" t="n">
        <f aca="false">VLOOKUP(A243,C$3:K$363,4,FALSE())</f>
        <v>0</v>
      </c>
      <c r="Q243" s="0" t="n">
        <f aca="false">VLOOKUP(A243,C$3:K$363,6,FALSE())</f>
        <v>68</v>
      </c>
      <c r="R243" s="0" t="n">
        <f aca="false">VLOOKUP(A243,C$3:K$363,8,FALSE())</f>
        <v>5</v>
      </c>
    </row>
    <row r="244" customFormat="false" ht="15" hidden="false" customHeight="false" outlineLevel="0" collapsed="false">
      <c r="A244" s="0" t="s">
        <v>377</v>
      </c>
      <c r="B244" s="0" t="s">
        <v>25</v>
      </c>
      <c r="C244" s="0" t="s">
        <v>351</v>
      </c>
      <c r="D244" s="0" t="s">
        <v>102</v>
      </c>
      <c r="E244" s="0" t="n">
        <v>7</v>
      </c>
      <c r="F244" s="0" t="n">
        <v>0</v>
      </c>
      <c r="G244" s="15" t="n">
        <v>0</v>
      </c>
      <c r="H244" s="0" t="n">
        <v>164</v>
      </c>
      <c r="I244" s="15" t="n">
        <v>0.1477</v>
      </c>
      <c r="J244" s="0" t="n">
        <v>106</v>
      </c>
      <c r="K244" s="15" t="n">
        <v>0.2325</v>
      </c>
      <c r="M244" s="11" t="s">
        <v>377</v>
      </c>
    </row>
    <row r="245" customFormat="false" ht="15" hidden="false" customHeight="false" outlineLevel="0" collapsed="false">
      <c r="A245" s="0" t="s">
        <v>378</v>
      </c>
      <c r="B245" s="0" t="s">
        <v>40</v>
      </c>
      <c r="C245" s="0" t="s">
        <v>353</v>
      </c>
      <c r="D245" s="0" t="s">
        <v>40</v>
      </c>
      <c r="E245" s="0" t="n">
        <v>16</v>
      </c>
      <c r="F245" s="0" t="n">
        <v>0</v>
      </c>
      <c r="G245" s="15" t="n">
        <v>0</v>
      </c>
      <c r="H245" s="0" t="n">
        <v>924</v>
      </c>
      <c r="I245" s="15" t="n">
        <v>0.8997</v>
      </c>
      <c r="J245" s="0" t="n">
        <v>123</v>
      </c>
      <c r="K245" s="15" t="n">
        <v>0.2957</v>
      </c>
      <c r="M245" s="11" t="s">
        <v>378</v>
      </c>
      <c r="N245" s="0" t="str">
        <f aca="false">VLOOKUP(A245,C$3:K$363,2,FALSE())</f>
        <v>CB</v>
      </c>
      <c r="O245" s="0" t="n">
        <f aca="false">VLOOKUP(A245,C$3:K$363,3,FALSE())</f>
        <v>16</v>
      </c>
      <c r="P245" s="0" t="n">
        <f aca="false">VLOOKUP(A245,C$3:K$363,4,FALSE())</f>
        <v>0</v>
      </c>
      <c r="Q245" s="0" t="n">
        <f aca="false">VLOOKUP(A245,C$3:K$363,6,FALSE())</f>
        <v>1025</v>
      </c>
      <c r="R245" s="0" t="n">
        <f aca="false">VLOOKUP(A245,C$3:K$363,8,FALSE())</f>
        <v>68</v>
      </c>
    </row>
    <row r="246" customFormat="false" ht="15" hidden="false" customHeight="false" outlineLevel="0" collapsed="false">
      <c r="A246" s="0" t="s">
        <v>380</v>
      </c>
      <c r="B246" s="0" t="s">
        <v>91</v>
      </c>
      <c r="C246" s="0" t="s">
        <v>684</v>
      </c>
      <c r="D246" s="0" t="s">
        <v>22</v>
      </c>
      <c r="E246" s="0" t="n">
        <v>5</v>
      </c>
      <c r="F246" s="0" t="n">
        <v>0</v>
      </c>
      <c r="G246" s="15" t="n">
        <v>0</v>
      </c>
      <c r="H246" s="0" t="n">
        <v>39</v>
      </c>
      <c r="I246" s="15" t="n">
        <v>0.035</v>
      </c>
      <c r="J246" s="0" t="n">
        <v>4</v>
      </c>
      <c r="K246" s="15" t="n">
        <v>0.0089</v>
      </c>
      <c r="M246" s="11" t="s">
        <v>380</v>
      </c>
      <c r="N246" s="0" t="str">
        <f aca="false">VLOOKUP(A246,C$3:K$363,2,FALSE())</f>
        <v>C</v>
      </c>
      <c r="O246" s="0" t="n">
        <f aca="false">VLOOKUP(A246,C$3:K$363,3,FALSE())</f>
        <v>16</v>
      </c>
      <c r="P246" s="0" t="n">
        <f aca="false">VLOOKUP(A246,C$3:K$363,4,FALSE())</f>
        <v>1060</v>
      </c>
      <c r="Q246" s="0" t="n">
        <f aca="false">VLOOKUP(A246,C$3:K$363,6,FALSE())</f>
        <v>0</v>
      </c>
      <c r="R246" s="0" t="n">
        <f aca="false">VLOOKUP(A246,C$3:K$363,8,FALSE())</f>
        <v>0</v>
      </c>
    </row>
    <row r="247" customFormat="false" ht="15" hidden="false" customHeight="false" outlineLevel="0" collapsed="false">
      <c r="A247" s="0" t="s">
        <v>381</v>
      </c>
      <c r="B247" s="0" t="s">
        <v>19</v>
      </c>
      <c r="C247" s="0" t="s">
        <v>684</v>
      </c>
      <c r="D247" s="0" t="s">
        <v>22</v>
      </c>
      <c r="E247" s="0" t="n">
        <v>5</v>
      </c>
      <c r="F247" s="0" t="n">
        <v>0</v>
      </c>
      <c r="G247" s="15" t="n">
        <v>0</v>
      </c>
      <c r="H247" s="0" t="n">
        <v>46</v>
      </c>
      <c r="I247" s="15" t="n">
        <v>0.0399</v>
      </c>
      <c r="J247" s="0" t="n">
        <v>8</v>
      </c>
      <c r="K247" s="15" t="n">
        <v>0.0172</v>
      </c>
      <c r="M247" s="11" t="s">
        <v>381</v>
      </c>
      <c r="N247" s="0" t="str">
        <f aca="false">VLOOKUP(A247,C$3:K$363,2,FALSE())</f>
        <v>NT</v>
      </c>
      <c r="O247" s="0" t="n">
        <f aca="false">VLOOKUP(A247,C$3:K$363,3,FALSE())</f>
        <v>4</v>
      </c>
      <c r="P247" s="0" t="n">
        <f aca="false">VLOOKUP(A247,C$3:K$363,4,FALSE())</f>
        <v>0</v>
      </c>
      <c r="Q247" s="0" t="n">
        <f aca="false">VLOOKUP(A247,C$3:K$363,6,FALSE())</f>
        <v>48</v>
      </c>
      <c r="R247" s="0" t="n">
        <f aca="false">VLOOKUP(A247,C$3:K$363,8,FALSE())</f>
        <v>14</v>
      </c>
    </row>
    <row r="248" customFormat="false" ht="15" hidden="false" customHeight="false" outlineLevel="0" collapsed="false">
      <c r="A248" s="0" t="s">
        <v>383</v>
      </c>
      <c r="B248" s="0" t="s">
        <v>30</v>
      </c>
      <c r="C248" s="0" t="s">
        <v>356</v>
      </c>
      <c r="D248" s="0" t="s">
        <v>30</v>
      </c>
      <c r="E248" s="0" t="n">
        <v>16</v>
      </c>
      <c r="F248" s="0" t="n">
        <v>1002</v>
      </c>
      <c r="G248" s="15" t="n">
        <v>0.9435</v>
      </c>
      <c r="H248" s="0" t="n">
        <v>1</v>
      </c>
      <c r="I248" s="15" t="n">
        <v>0.0009</v>
      </c>
      <c r="J248" s="0" t="n">
        <v>20</v>
      </c>
      <c r="K248" s="15" t="n">
        <v>0.0439</v>
      </c>
      <c r="M248" s="11" t="s">
        <v>383</v>
      </c>
      <c r="N248" s="0" t="str">
        <f aca="false">VLOOKUP(A248,C$3:K$363,2,FALSE())</f>
        <v>WR</v>
      </c>
      <c r="O248" s="0" t="n">
        <f aca="false">VLOOKUP(A248,C$3:K$363,3,FALSE())</f>
        <v>16</v>
      </c>
      <c r="P248" s="0" t="n">
        <f aca="false">VLOOKUP(A248,C$3:K$363,4,FALSE())</f>
        <v>270</v>
      </c>
      <c r="Q248" s="0" t="n">
        <f aca="false">VLOOKUP(A248,C$3:K$363,6,FALSE())</f>
        <v>0</v>
      </c>
      <c r="R248" s="0" t="n">
        <f aca="false">VLOOKUP(A248,C$3:K$363,8,FALSE())</f>
        <v>163</v>
      </c>
    </row>
    <row r="249" customFormat="false" ht="15" hidden="false" customHeight="false" outlineLevel="0" collapsed="false">
      <c r="A249" s="0" t="s">
        <v>385</v>
      </c>
      <c r="B249" s="0" t="s">
        <v>91</v>
      </c>
      <c r="C249" s="0" t="s">
        <v>357</v>
      </c>
      <c r="D249" s="0" t="s">
        <v>132</v>
      </c>
      <c r="E249" s="0" t="n">
        <v>16</v>
      </c>
      <c r="F249" s="0" t="n">
        <v>0</v>
      </c>
      <c r="G249" s="15" t="n">
        <v>0</v>
      </c>
      <c r="H249" s="0" t="n">
        <v>0</v>
      </c>
      <c r="I249" s="15" t="n">
        <v>0</v>
      </c>
      <c r="J249" s="0" t="n">
        <v>126</v>
      </c>
      <c r="K249" s="15" t="n">
        <v>0.2944</v>
      </c>
      <c r="M249" s="11" t="s">
        <v>385</v>
      </c>
      <c r="N249" s="0" t="str">
        <f aca="false">VLOOKUP(A249,C$3:K$363,2,FALSE())</f>
        <v>G</v>
      </c>
      <c r="O249" s="0" t="n">
        <f aca="false">VLOOKUP(A249,C$3:K$363,3,FALSE())</f>
        <v>16</v>
      </c>
      <c r="P249" s="0" t="n">
        <f aca="false">VLOOKUP(A249,C$3:K$363,4,FALSE())</f>
        <v>540</v>
      </c>
      <c r="Q249" s="0" t="n">
        <f aca="false">VLOOKUP(A249,C$3:K$363,6,FALSE())</f>
        <v>1</v>
      </c>
      <c r="R249" s="0" t="n">
        <f aca="false">VLOOKUP(A249,C$3:K$363,8,FALSE())</f>
        <v>71</v>
      </c>
    </row>
    <row r="250" customFormat="false" ht="15" hidden="false" customHeight="false" outlineLevel="0" collapsed="false">
      <c r="A250" s="0" t="s">
        <v>386</v>
      </c>
      <c r="B250" s="0" t="s">
        <v>208</v>
      </c>
      <c r="C250" s="0" t="s">
        <v>358</v>
      </c>
      <c r="D250" s="0" t="s">
        <v>30</v>
      </c>
      <c r="E250" s="0" t="n">
        <v>15</v>
      </c>
      <c r="F250" s="0" t="n">
        <v>338</v>
      </c>
      <c r="G250" s="15" t="n">
        <v>0.3192</v>
      </c>
      <c r="H250" s="0" t="n">
        <v>0</v>
      </c>
      <c r="I250" s="15" t="n">
        <v>0</v>
      </c>
      <c r="J250" s="0" t="n">
        <v>21</v>
      </c>
      <c r="K250" s="15" t="n">
        <v>0.0478</v>
      </c>
      <c r="M250" s="11" t="s">
        <v>386</v>
      </c>
      <c r="N250" s="0" t="str">
        <f aca="false">VLOOKUP(A250,C$3:K$363,2,FALSE())</f>
        <v>TE</v>
      </c>
      <c r="O250" s="0" t="n">
        <f aca="false">VLOOKUP(A250,C$3:K$363,3,FALSE())</f>
        <v>16</v>
      </c>
      <c r="P250" s="0" t="n">
        <f aca="false">VLOOKUP(A250,C$3:K$363,4,FALSE())</f>
        <v>220</v>
      </c>
      <c r="Q250" s="0" t="n">
        <f aca="false">VLOOKUP(A250,C$3:K$363,6,FALSE())</f>
        <v>0</v>
      </c>
      <c r="R250" s="0" t="n">
        <f aca="false">VLOOKUP(A250,C$3:K$363,8,FALSE())</f>
        <v>215</v>
      </c>
    </row>
    <row r="251" customFormat="false" ht="15" hidden="false" customHeight="false" outlineLevel="0" collapsed="false">
      <c r="A251" s="0" t="s">
        <v>387</v>
      </c>
      <c r="B251" s="0" t="s">
        <v>25</v>
      </c>
      <c r="C251" s="0" t="s">
        <v>360</v>
      </c>
      <c r="D251" s="0" t="s">
        <v>40</v>
      </c>
      <c r="E251" s="0" t="n">
        <v>11</v>
      </c>
      <c r="F251" s="0" t="n">
        <v>0</v>
      </c>
      <c r="G251" s="15" t="n">
        <v>0</v>
      </c>
      <c r="H251" s="0" t="n">
        <v>446</v>
      </c>
      <c r="I251" s="15" t="n">
        <v>0.4</v>
      </c>
      <c r="J251" s="0" t="n">
        <v>64</v>
      </c>
      <c r="K251" s="15" t="n">
        <v>0.1429</v>
      </c>
      <c r="M251" s="11" t="s">
        <v>387</v>
      </c>
      <c r="N251" s="0" t="str">
        <f aca="false">VLOOKUP(A251,C$3:K$363,2,FALSE())</f>
        <v>LB</v>
      </c>
      <c r="O251" s="0" t="n">
        <f aca="false">VLOOKUP(A251,C$3:K$363,3,FALSE())</f>
        <v>13</v>
      </c>
      <c r="P251" s="0" t="n">
        <f aca="false">VLOOKUP(A251,C$3:K$363,4,FALSE())</f>
        <v>0</v>
      </c>
      <c r="Q251" s="0" t="n">
        <f aca="false">VLOOKUP(A251,C$3:K$363,6,FALSE())</f>
        <v>771</v>
      </c>
      <c r="R251" s="0" t="n">
        <f aca="false">VLOOKUP(A251,C$3:K$363,8,FALSE())</f>
        <v>87</v>
      </c>
    </row>
    <row r="252" customFormat="false" ht="15" hidden="false" customHeight="false" outlineLevel="0" collapsed="false">
      <c r="A252" s="0" t="s">
        <v>388</v>
      </c>
      <c r="B252" s="0" t="s">
        <v>30</v>
      </c>
      <c r="C252" s="0" t="s">
        <v>362</v>
      </c>
      <c r="D252" s="0" t="s">
        <v>40</v>
      </c>
      <c r="E252" s="0" t="n">
        <v>5</v>
      </c>
      <c r="F252" s="0" t="n">
        <v>0</v>
      </c>
      <c r="G252" s="15" t="n">
        <v>0</v>
      </c>
      <c r="H252" s="0" t="n">
        <v>22</v>
      </c>
      <c r="I252" s="15" t="n">
        <v>0.0206</v>
      </c>
      <c r="J252" s="0" t="n">
        <v>37</v>
      </c>
      <c r="K252" s="15" t="n">
        <v>0.0791</v>
      </c>
      <c r="M252" s="11" t="s">
        <v>388</v>
      </c>
      <c r="N252" s="0" t="str">
        <f aca="false">VLOOKUP(A252,C$3:K$363,2,FALSE())</f>
        <v>WR</v>
      </c>
      <c r="O252" s="0" t="n">
        <f aca="false">VLOOKUP(A252,C$3:K$363,3,FALSE())</f>
        <v>8</v>
      </c>
      <c r="P252" s="0" t="n">
        <f aca="false">VLOOKUP(A252,C$3:K$363,4,FALSE())</f>
        <v>381</v>
      </c>
      <c r="Q252" s="0" t="n">
        <f aca="false">VLOOKUP(A252,C$3:K$363,6,FALSE())</f>
        <v>0</v>
      </c>
      <c r="R252" s="0" t="n">
        <f aca="false">VLOOKUP(A252,C$3:K$363,8,FALSE())</f>
        <v>0</v>
      </c>
    </row>
    <row r="253" customFormat="false" ht="15" hidden="false" customHeight="false" outlineLevel="0" collapsed="false">
      <c r="A253" s="0" t="s">
        <v>389</v>
      </c>
      <c r="B253" s="0" t="s">
        <v>22</v>
      </c>
      <c r="C253" s="0" t="s">
        <v>364</v>
      </c>
      <c r="D253" s="0" t="s">
        <v>497</v>
      </c>
      <c r="E253" s="0" t="n">
        <v>16</v>
      </c>
      <c r="F253" s="0" t="n">
        <v>0</v>
      </c>
      <c r="G253" s="15" t="n">
        <v>0</v>
      </c>
      <c r="H253" s="0" t="n">
        <v>1065</v>
      </c>
      <c r="I253" s="15" t="n">
        <v>0.9944</v>
      </c>
      <c r="J253" s="0" t="n">
        <v>135</v>
      </c>
      <c r="K253" s="15" t="n">
        <v>0.2909</v>
      </c>
      <c r="M253" s="11" t="s">
        <v>389</v>
      </c>
    </row>
    <row r="254" customFormat="false" ht="15" hidden="false" customHeight="false" outlineLevel="0" collapsed="false">
      <c r="A254" s="0" t="s">
        <v>390</v>
      </c>
      <c r="B254" s="0" t="s">
        <v>56</v>
      </c>
      <c r="C254" s="0" t="s">
        <v>366</v>
      </c>
      <c r="D254" s="0" t="s">
        <v>30</v>
      </c>
      <c r="E254" s="0" t="n">
        <v>16</v>
      </c>
      <c r="F254" s="0" t="n">
        <v>871</v>
      </c>
      <c r="G254" s="15" t="n">
        <v>0.8367</v>
      </c>
      <c r="H254" s="0" t="n">
        <v>0</v>
      </c>
      <c r="I254" s="15" t="n">
        <v>0</v>
      </c>
      <c r="J254" s="0" t="n">
        <v>12</v>
      </c>
      <c r="K254" s="15" t="n">
        <v>0.027</v>
      </c>
      <c r="M254" s="11" t="s">
        <v>390</v>
      </c>
      <c r="N254" s="0" t="str">
        <f aca="false">VLOOKUP(A254,C$3:K$363,2,FALSE())</f>
        <v>T</v>
      </c>
      <c r="O254" s="0" t="n">
        <f aca="false">VLOOKUP(A254,C$3:K$363,3,FALSE())</f>
        <v>1</v>
      </c>
      <c r="P254" s="0" t="n">
        <f aca="false">VLOOKUP(A254,C$3:K$363,4,FALSE())</f>
        <v>34</v>
      </c>
      <c r="Q254" s="0" t="n">
        <f aca="false">VLOOKUP(A254,C$3:K$363,6,FALSE())</f>
        <v>0</v>
      </c>
      <c r="R254" s="0" t="n">
        <f aca="false">VLOOKUP(A254,C$3:K$363,8,FALSE())</f>
        <v>4</v>
      </c>
    </row>
    <row r="255" customFormat="false" ht="15" hidden="false" customHeight="false" outlineLevel="0" collapsed="false">
      <c r="A255" s="0" t="s">
        <v>391</v>
      </c>
      <c r="B255" s="0" t="s">
        <v>19</v>
      </c>
      <c r="C255" s="0" t="s">
        <v>626</v>
      </c>
      <c r="D255" s="0" t="s">
        <v>33</v>
      </c>
      <c r="E255" s="0" t="n">
        <v>2</v>
      </c>
      <c r="F255" s="0" t="n">
        <v>0</v>
      </c>
      <c r="G255" s="15" t="n">
        <v>0</v>
      </c>
      <c r="H255" s="0" t="n">
        <v>0</v>
      </c>
      <c r="I255" s="15" t="n">
        <v>0</v>
      </c>
      <c r="J255" s="0" t="n">
        <v>17</v>
      </c>
      <c r="K255" s="15" t="n">
        <v>0.0397</v>
      </c>
      <c r="M255" s="11" t="s">
        <v>391</v>
      </c>
      <c r="N255" s="0" t="str">
        <f aca="false">VLOOKUP(A255,C$3:K$363,2,FALSE())</f>
        <v>NT</v>
      </c>
      <c r="O255" s="0" t="n">
        <f aca="false">VLOOKUP(A255,C$3:K$363,3,FALSE())</f>
        <v>16</v>
      </c>
      <c r="P255" s="0" t="n">
        <f aca="false">VLOOKUP(A255,C$3:K$363,4,FALSE())</f>
        <v>0</v>
      </c>
      <c r="Q255" s="0" t="n">
        <f aca="false">VLOOKUP(A255,C$3:K$363,6,FALSE())</f>
        <v>551</v>
      </c>
      <c r="R255" s="0" t="n">
        <f aca="false">VLOOKUP(A255,C$3:K$363,8,FALSE())</f>
        <v>117</v>
      </c>
    </row>
    <row r="256" customFormat="false" ht="15" hidden="false" customHeight="false" outlineLevel="0" collapsed="false">
      <c r="A256" s="0" t="s">
        <v>393</v>
      </c>
      <c r="B256" s="0" t="s">
        <v>30</v>
      </c>
      <c r="C256" s="0" t="s">
        <v>626</v>
      </c>
      <c r="D256" s="0" t="s">
        <v>33</v>
      </c>
      <c r="E256" s="0" t="n">
        <v>1</v>
      </c>
      <c r="F256" s="0" t="n">
        <v>4</v>
      </c>
      <c r="G256" s="15" t="n">
        <v>0.0039</v>
      </c>
      <c r="H256" s="0" t="n">
        <v>0</v>
      </c>
      <c r="I256" s="15" t="n">
        <v>0</v>
      </c>
      <c r="J256" s="0" t="n">
        <v>23</v>
      </c>
      <c r="K256" s="15" t="n">
        <v>0.0466</v>
      </c>
      <c r="M256" s="11" t="s">
        <v>393</v>
      </c>
    </row>
    <row r="257" customFormat="false" ht="15" hidden="false" customHeight="false" outlineLevel="0" collapsed="false">
      <c r="A257" s="0" t="s">
        <v>394</v>
      </c>
      <c r="B257" s="0" t="s">
        <v>33</v>
      </c>
      <c r="C257" s="0" t="s">
        <v>627</v>
      </c>
      <c r="D257" s="0" t="s">
        <v>536</v>
      </c>
      <c r="E257" s="0" t="n">
        <v>3</v>
      </c>
      <c r="F257" s="0" t="n">
        <v>0</v>
      </c>
      <c r="G257" s="15" t="n">
        <v>0</v>
      </c>
      <c r="H257" s="0" t="n">
        <v>0</v>
      </c>
      <c r="I257" s="15" t="n">
        <v>0</v>
      </c>
      <c r="J257" s="0" t="n">
        <v>25</v>
      </c>
      <c r="K257" s="15" t="n">
        <v>0.0566</v>
      </c>
      <c r="M257" s="11" t="s">
        <v>394</v>
      </c>
    </row>
    <row r="258" customFormat="false" ht="15" hidden="false" customHeight="false" outlineLevel="0" collapsed="false">
      <c r="A258" s="0" t="s">
        <v>395</v>
      </c>
      <c r="B258" s="0" t="s">
        <v>40</v>
      </c>
      <c r="C258" s="0" t="s">
        <v>627</v>
      </c>
      <c r="D258" s="0" t="s">
        <v>536</v>
      </c>
      <c r="E258" s="0" t="n">
        <v>1</v>
      </c>
      <c r="F258" s="0" t="n">
        <v>0</v>
      </c>
      <c r="G258" s="15" t="n">
        <v>0</v>
      </c>
      <c r="H258" s="0" t="n">
        <v>0</v>
      </c>
      <c r="I258" s="15" t="n">
        <v>0</v>
      </c>
      <c r="J258" s="0" t="n">
        <v>7</v>
      </c>
      <c r="K258" s="15" t="n">
        <v>0.0154</v>
      </c>
      <c r="M258" s="11" t="s">
        <v>395</v>
      </c>
    </row>
    <row r="259" customFormat="false" ht="15" hidden="false" customHeight="false" outlineLevel="0" collapsed="false">
      <c r="A259" s="0" t="s">
        <v>396</v>
      </c>
      <c r="B259" s="0" t="s">
        <v>16</v>
      </c>
      <c r="C259" s="0" t="s">
        <v>627</v>
      </c>
      <c r="D259" s="0" t="s">
        <v>536</v>
      </c>
      <c r="E259" s="0" t="n">
        <v>1</v>
      </c>
      <c r="F259" s="0" t="n">
        <v>0</v>
      </c>
      <c r="G259" s="15" t="n">
        <v>0</v>
      </c>
      <c r="H259" s="0" t="n">
        <v>0</v>
      </c>
      <c r="I259" s="15" t="n">
        <v>0</v>
      </c>
      <c r="J259" s="0" t="n">
        <v>10</v>
      </c>
      <c r="K259" s="15" t="n">
        <v>0.0225</v>
      </c>
      <c r="M259" s="11" t="s">
        <v>396</v>
      </c>
    </row>
    <row r="260" customFormat="false" ht="15" hidden="false" customHeight="false" outlineLevel="0" collapsed="false">
      <c r="A260" s="0" t="s">
        <v>397</v>
      </c>
      <c r="B260" s="0" t="s">
        <v>19</v>
      </c>
      <c r="C260" s="0" t="s">
        <v>372</v>
      </c>
      <c r="D260" s="0" t="s">
        <v>685</v>
      </c>
      <c r="E260" s="0" t="n">
        <v>16</v>
      </c>
      <c r="F260" s="0" t="n">
        <v>0</v>
      </c>
      <c r="G260" s="15" t="n">
        <v>0</v>
      </c>
      <c r="H260" s="0" t="n">
        <v>1101</v>
      </c>
      <c r="I260" s="15" t="n">
        <v>0.991</v>
      </c>
      <c r="J260" s="0" t="n">
        <v>30</v>
      </c>
      <c r="K260" s="15" t="n">
        <v>0.0632</v>
      </c>
      <c r="M260" s="11" t="s">
        <v>397</v>
      </c>
      <c r="N260" s="0" t="str">
        <f aca="false">VLOOKUP(A260,C$3:K$363,2,FALSE())</f>
        <v>DE</v>
      </c>
      <c r="O260" s="0" t="n">
        <f aca="false">VLOOKUP(A260,C$3:K$363,3,FALSE())</f>
        <v>14</v>
      </c>
      <c r="P260" s="0" t="n">
        <f aca="false">VLOOKUP(A260,C$3:K$363,4,FALSE())</f>
        <v>0</v>
      </c>
      <c r="Q260" s="0" t="n">
        <f aca="false">VLOOKUP(A260,C$3:K$363,6,FALSE())</f>
        <v>764</v>
      </c>
      <c r="R260" s="0" t="n">
        <f aca="false">VLOOKUP(A260,C$3:K$363,8,FALSE())</f>
        <v>97</v>
      </c>
    </row>
    <row r="261" customFormat="false" ht="15" hidden="false" customHeight="false" outlineLevel="0" collapsed="false">
      <c r="A261" s="0" t="s">
        <v>398</v>
      </c>
      <c r="B261" s="0" t="s">
        <v>33</v>
      </c>
      <c r="C261" s="0" t="s">
        <v>686</v>
      </c>
      <c r="D261" s="0" t="s">
        <v>22</v>
      </c>
      <c r="E261" s="0" t="n">
        <v>1</v>
      </c>
      <c r="F261" s="0" t="n">
        <v>0</v>
      </c>
      <c r="G261" s="15" t="n">
        <v>0</v>
      </c>
      <c r="H261" s="0" t="n">
        <v>30</v>
      </c>
      <c r="I261" s="15" t="n">
        <v>0.0285</v>
      </c>
      <c r="J261" s="0" t="n">
        <v>1</v>
      </c>
      <c r="K261" s="15" t="n">
        <v>0.0023</v>
      </c>
      <c r="M261" s="11" t="s">
        <v>398</v>
      </c>
    </row>
    <row r="262" customFormat="false" ht="15" hidden="false" customHeight="false" outlineLevel="0" collapsed="false">
      <c r="A262" s="0" t="s">
        <v>399</v>
      </c>
      <c r="B262" s="0" t="s">
        <v>16</v>
      </c>
      <c r="C262" s="0" t="s">
        <v>686</v>
      </c>
      <c r="D262" s="0" t="s">
        <v>19</v>
      </c>
      <c r="E262" s="0" t="n">
        <v>1</v>
      </c>
      <c r="F262" s="0" t="n">
        <v>0</v>
      </c>
      <c r="G262" s="15" t="n">
        <v>0</v>
      </c>
      <c r="H262" s="0" t="n">
        <v>19</v>
      </c>
      <c r="I262" s="15" t="n">
        <v>0.0177</v>
      </c>
      <c r="J262" s="0" t="n">
        <v>0</v>
      </c>
      <c r="K262" s="15" t="n">
        <v>0</v>
      </c>
      <c r="M262" s="11" t="s">
        <v>399</v>
      </c>
    </row>
    <row r="263" customFormat="false" ht="15" hidden="false" customHeight="false" outlineLevel="0" collapsed="false">
      <c r="A263" s="0" t="s">
        <v>400</v>
      </c>
      <c r="B263" s="0" t="s">
        <v>22</v>
      </c>
      <c r="C263" s="0" t="s">
        <v>374</v>
      </c>
      <c r="D263" s="0" t="s">
        <v>13</v>
      </c>
      <c r="E263" s="0" t="n">
        <v>16</v>
      </c>
      <c r="F263" s="0" t="n">
        <v>604</v>
      </c>
      <c r="G263" s="15" t="n">
        <v>0.5562</v>
      </c>
      <c r="H263" s="0" t="n">
        <v>0</v>
      </c>
      <c r="I263" s="15" t="n">
        <v>0</v>
      </c>
      <c r="J263" s="0" t="n">
        <v>102</v>
      </c>
      <c r="K263" s="15" t="n">
        <v>0.2302</v>
      </c>
      <c r="M263" s="11" t="s">
        <v>400</v>
      </c>
      <c r="N263" s="0" t="str">
        <f aca="false">VLOOKUP(A263,C$3:K$363,2,FALSE())</f>
        <v>DT</v>
      </c>
      <c r="O263" s="0" t="n">
        <f aca="false">VLOOKUP(A263,C$3:K$363,3,FALSE())</f>
        <v>1</v>
      </c>
      <c r="P263" s="0" t="n">
        <f aca="false">VLOOKUP(A263,C$3:K$363,4,FALSE())</f>
        <v>0</v>
      </c>
      <c r="Q263" s="0" t="n">
        <f aca="false">VLOOKUP(A263,C$3:K$363,6,FALSE())</f>
        <v>20</v>
      </c>
      <c r="R263" s="0" t="n">
        <f aca="false">VLOOKUP(A263,C$3:K$363,8,FALSE())</f>
        <v>5</v>
      </c>
    </row>
    <row r="264" customFormat="false" ht="15" hidden="false" customHeight="false" outlineLevel="0" collapsed="false">
      <c r="A264" s="0" t="s">
        <v>401</v>
      </c>
      <c r="B264" s="0" t="s">
        <v>56</v>
      </c>
      <c r="C264" s="0" t="s">
        <v>687</v>
      </c>
      <c r="D264" s="0" t="s">
        <v>324</v>
      </c>
      <c r="E264" s="0" t="n">
        <v>3</v>
      </c>
      <c r="F264" s="0" t="n">
        <v>0</v>
      </c>
      <c r="G264" s="15" t="n">
        <v>0</v>
      </c>
      <c r="H264" s="0" t="n">
        <v>0</v>
      </c>
      <c r="I264" s="15" t="n">
        <v>0</v>
      </c>
      <c r="J264" s="0" t="n">
        <v>25</v>
      </c>
      <c r="K264" s="15" t="n">
        <v>0.0569</v>
      </c>
      <c r="M264" s="11" t="s">
        <v>401</v>
      </c>
      <c r="N264" s="0" t="str">
        <f aca="false">VLOOKUP(A264,C$3:K$363,2,FALSE())</f>
        <v>T</v>
      </c>
      <c r="O264" s="0" t="n">
        <f aca="false">VLOOKUP(A264,C$3:K$363,3,FALSE())</f>
        <v>16</v>
      </c>
      <c r="P264" s="0" t="n">
        <f aca="false">VLOOKUP(A264,C$3:K$363,4,FALSE())</f>
        <v>990</v>
      </c>
      <c r="Q264" s="0" t="n">
        <f aca="false">VLOOKUP(A264,C$3:K$363,6,FALSE())</f>
        <v>0</v>
      </c>
      <c r="R264" s="0" t="n">
        <f aca="false">VLOOKUP(A264,C$3:K$363,8,FALSE())</f>
        <v>49</v>
      </c>
    </row>
    <row r="265" customFormat="false" ht="15" hidden="false" customHeight="false" outlineLevel="0" collapsed="false">
      <c r="A265" s="0" t="s">
        <v>402</v>
      </c>
      <c r="B265" s="0" t="s">
        <v>16</v>
      </c>
      <c r="C265" s="0" t="s">
        <v>687</v>
      </c>
      <c r="D265" s="0" t="s">
        <v>324</v>
      </c>
      <c r="E265" s="0" t="n">
        <v>2</v>
      </c>
      <c r="F265" s="0" t="n">
        <v>0</v>
      </c>
      <c r="G265" s="15" t="n">
        <v>0</v>
      </c>
      <c r="H265" s="0" t="n">
        <v>0</v>
      </c>
      <c r="I265" s="15" t="n">
        <v>0</v>
      </c>
      <c r="J265" s="0" t="n">
        <v>15</v>
      </c>
      <c r="K265" s="15" t="n">
        <v>0.0338</v>
      </c>
      <c r="M265" s="11" t="s">
        <v>402</v>
      </c>
    </row>
    <row r="266" customFormat="false" ht="15" hidden="false" customHeight="false" outlineLevel="0" collapsed="false">
      <c r="A266" s="0" t="s">
        <v>403</v>
      </c>
      <c r="B266" s="0" t="s">
        <v>25</v>
      </c>
      <c r="C266" s="0" t="s">
        <v>688</v>
      </c>
      <c r="D266" s="0" t="s">
        <v>40</v>
      </c>
      <c r="E266" s="0" t="n">
        <v>11</v>
      </c>
      <c r="F266" s="0" t="n">
        <v>0</v>
      </c>
      <c r="G266" s="15" t="n">
        <v>0</v>
      </c>
      <c r="H266" s="0" t="n">
        <v>313</v>
      </c>
      <c r="I266" s="15" t="n">
        <v>0.2925</v>
      </c>
      <c r="J266" s="0" t="n">
        <v>88</v>
      </c>
      <c r="K266" s="15" t="n">
        <v>0.1833</v>
      </c>
      <c r="M266" s="11" t="s">
        <v>403</v>
      </c>
      <c r="N266" s="0" t="str">
        <f aca="false">VLOOKUP(A266,C$3:K$363,2,FALSE())</f>
        <v>LB</v>
      </c>
      <c r="O266" s="0" t="n">
        <f aca="false">VLOOKUP(A266,C$3:K$363,3,FALSE())</f>
        <v>16</v>
      </c>
      <c r="P266" s="0" t="n">
        <f aca="false">VLOOKUP(A266,C$3:K$363,4,FALSE())</f>
        <v>0</v>
      </c>
      <c r="Q266" s="0" t="n">
        <f aca="false">VLOOKUP(A266,C$3:K$363,6,FALSE())</f>
        <v>1048</v>
      </c>
      <c r="R266" s="0" t="n">
        <f aca="false">VLOOKUP(A266,C$3:K$363,8,FALSE())</f>
        <v>78</v>
      </c>
    </row>
    <row r="267" customFormat="false" ht="15" hidden="false" customHeight="false" outlineLevel="0" collapsed="false">
      <c r="A267" s="0" t="s">
        <v>404</v>
      </c>
      <c r="B267" s="0" t="s">
        <v>19</v>
      </c>
      <c r="C267" s="0" t="s">
        <v>688</v>
      </c>
      <c r="D267" s="0" t="s">
        <v>40</v>
      </c>
      <c r="E267" s="0" t="n">
        <v>3</v>
      </c>
      <c r="F267" s="0" t="n">
        <v>0</v>
      </c>
      <c r="G267" s="15" t="n">
        <v>0</v>
      </c>
      <c r="H267" s="0" t="n">
        <v>14</v>
      </c>
      <c r="I267" s="15" t="n">
        <v>0.0131</v>
      </c>
      <c r="J267" s="0" t="n">
        <v>42</v>
      </c>
      <c r="K267" s="15" t="n">
        <v>0.0897</v>
      </c>
      <c r="M267" s="11" t="s">
        <v>404</v>
      </c>
      <c r="N267" s="0" t="str">
        <f aca="false">VLOOKUP(A267,C$3:K$363,2,FALSE())</f>
        <v>DT</v>
      </c>
      <c r="O267" s="0" t="n">
        <f aca="false">VLOOKUP(A267,C$3:K$363,3,FALSE())</f>
        <v>13</v>
      </c>
      <c r="P267" s="0" t="n">
        <f aca="false">VLOOKUP(A267,C$3:K$363,4,FALSE())</f>
        <v>0</v>
      </c>
      <c r="Q267" s="0" t="n">
        <f aca="false">VLOOKUP(A267,C$3:K$363,6,FALSE())</f>
        <v>378</v>
      </c>
      <c r="R267" s="0" t="n">
        <f aca="false">VLOOKUP(A267,C$3:K$363,8,FALSE())</f>
        <v>116</v>
      </c>
    </row>
    <row r="268" customFormat="false" ht="15" hidden="false" customHeight="false" outlineLevel="0" collapsed="false">
      <c r="A268" s="0" t="s">
        <v>405</v>
      </c>
      <c r="B268" s="0" t="s">
        <v>40</v>
      </c>
      <c r="C268" s="0" t="s">
        <v>376</v>
      </c>
      <c r="D268" s="0" t="s">
        <v>19</v>
      </c>
      <c r="E268" s="0" t="n">
        <v>8</v>
      </c>
      <c r="F268" s="0" t="n">
        <v>0</v>
      </c>
      <c r="G268" s="15" t="n">
        <v>0</v>
      </c>
      <c r="H268" s="0" t="n">
        <v>68</v>
      </c>
      <c r="I268" s="15" t="n">
        <v>0.0613</v>
      </c>
      <c r="J268" s="0" t="n">
        <v>5</v>
      </c>
      <c r="K268" s="15" t="n">
        <v>0.011</v>
      </c>
      <c r="M268" s="11" t="s">
        <v>405</v>
      </c>
      <c r="N268" s="0" t="str">
        <f aca="false">VLOOKUP(A268,C$3:K$363,2,FALSE())</f>
        <v>CB</v>
      </c>
      <c r="O268" s="0" t="n">
        <f aca="false">VLOOKUP(A268,C$3:K$363,3,FALSE())</f>
        <v>7</v>
      </c>
      <c r="P268" s="0" t="n">
        <f aca="false">VLOOKUP(A268,C$3:K$363,4,FALSE())</f>
        <v>0</v>
      </c>
      <c r="Q268" s="0" t="n">
        <f aca="false">VLOOKUP(A268,C$3:K$363,6,FALSE())</f>
        <v>240</v>
      </c>
      <c r="R268" s="0" t="n">
        <f aca="false">VLOOKUP(A268,C$3:K$363,8,FALSE())</f>
        <v>13</v>
      </c>
    </row>
    <row r="269" customFormat="false" ht="15" hidden="false" customHeight="false" outlineLevel="0" collapsed="false">
      <c r="A269" s="0" t="s">
        <v>406</v>
      </c>
      <c r="B269" s="0" t="s">
        <v>33</v>
      </c>
      <c r="C269" s="0" t="s">
        <v>689</v>
      </c>
      <c r="D269" s="0" t="s">
        <v>33</v>
      </c>
      <c r="E269" s="0" t="n">
        <v>3</v>
      </c>
      <c r="F269" s="0" t="n">
        <v>77</v>
      </c>
      <c r="G269" s="15" t="n">
        <v>0.0723</v>
      </c>
      <c r="H269" s="0" t="n">
        <v>0</v>
      </c>
      <c r="I269" s="15" t="n">
        <v>0</v>
      </c>
      <c r="J269" s="0" t="n">
        <v>0</v>
      </c>
      <c r="K269" s="15" t="n">
        <v>0</v>
      </c>
      <c r="M269" s="11" t="s">
        <v>406</v>
      </c>
      <c r="N269" s="0" t="str">
        <f aca="false">VLOOKUP(A269,C$3:K$363,2,FALSE())</f>
        <v>RB</v>
      </c>
      <c r="O269" s="0" t="n">
        <f aca="false">VLOOKUP(A269,C$3:K$363,3,FALSE())</f>
        <v>16</v>
      </c>
      <c r="P269" s="0" t="n">
        <f aca="false">VLOOKUP(A269,C$3:K$363,4,FALSE())</f>
        <v>442</v>
      </c>
      <c r="Q269" s="0" t="n">
        <f aca="false">VLOOKUP(A269,C$3:K$363,6,FALSE())</f>
        <v>0</v>
      </c>
      <c r="R269" s="0" t="n">
        <f aca="false">VLOOKUP(A269,C$3:K$363,8,FALSE())</f>
        <v>1</v>
      </c>
    </row>
    <row r="270" customFormat="false" ht="15" hidden="false" customHeight="false" outlineLevel="0" collapsed="false">
      <c r="A270" s="0" t="s">
        <v>408</v>
      </c>
      <c r="B270" s="0" t="s">
        <v>102</v>
      </c>
      <c r="C270" s="0" t="s">
        <v>689</v>
      </c>
      <c r="D270" s="0" t="s">
        <v>33</v>
      </c>
      <c r="E270" s="0" t="n">
        <v>5</v>
      </c>
      <c r="F270" s="0" t="n">
        <v>57</v>
      </c>
      <c r="G270" s="15" t="n">
        <v>0.0541</v>
      </c>
      <c r="H270" s="0" t="n">
        <v>0</v>
      </c>
      <c r="I270" s="15" t="n">
        <v>0</v>
      </c>
      <c r="J270" s="0" t="n">
        <v>0</v>
      </c>
      <c r="K270" s="15" t="n">
        <v>0</v>
      </c>
      <c r="M270" s="11" t="s">
        <v>408</v>
      </c>
      <c r="N270" s="0" t="str">
        <f aca="false">VLOOKUP(A270,C$3:K$363,2,FALSE())</f>
        <v>SS,S</v>
      </c>
      <c r="O270" s="0" t="n">
        <f aca="false">VLOOKUP(A270,C$3:K$363,3,FALSE())</f>
        <v>11</v>
      </c>
      <c r="P270" s="0" t="n">
        <f aca="false">VLOOKUP(A270,C$3:K$363,4,FALSE())</f>
        <v>0</v>
      </c>
      <c r="Q270" s="0" t="n">
        <f aca="false">VLOOKUP(A270,C$3:K$363,6,FALSE())</f>
        <v>3</v>
      </c>
      <c r="R270" s="0" t="n">
        <f aca="false">VLOOKUP(A270,C$3:K$363,8,FALSE())</f>
        <v>165</v>
      </c>
    </row>
    <row r="271" customFormat="false" ht="15" hidden="false" customHeight="false" outlineLevel="0" collapsed="false">
      <c r="A271" s="0" t="s">
        <v>409</v>
      </c>
      <c r="B271" s="0" t="s">
        <v>22</v>
      </c>
      <c r="C271" s="0" t="s">
        <v>378</v>
      </c>
      <c r="D271" s="0" t="s">
        <v>40</v>
      </c>
      <c r="E271" s="0" t="n">
        <v>16</v>
      </c>
      <c r="F271" s="0" t="n">
        <v>0</v>
      </c>
      <c r="G271" s="15" t="n">
        <v>0</v>
      </c>
      <c r="H271" s="0" t="n">
        <v>1025</v>
      </c>
      <c r="I271" s="15" t="n">
        <v>0.9799</v>
      </c>
      <c r="J271" s="0" t="n">
        <v>68</v>
      </c>
      <c r="K271" s="15" t="n">
        <v>0.1528</v>
      </c>
      <c r="M271" s="11" t="s">
        <v>409</v>
      </c>
    </row>
    <row r="272" customFormat="false" ht="15" hidden="false" customHeight="false" outlineLevel="0" collapsed="false">
      <c r="A272" s="0" t="s">
        <v>410</v>
      </c>
      <c r="B272" s="0" t="s">
        <v>30</v>
      </c>
      <c r="C272" s="0" t="s">
        <v>380</v>
      </c>
      <c r="D272" s="0" t="s">
        <v>138</v>
      </c>
      <c r="E272" s="0" t="n">
        <v>16</v>
      </c>
      <c r="F272" s="0" t="n">
        <v>1060</v>
      </c>
      <c r="G272" s="15" t="n">
        <v>0.9752</v>
      </c>
      <c r="H272" s="0" t="n">
        <v>0</v>
      </c>
      <c r="I272" s="15" t="n">
        <v>0</v>
      </c>
      <c r="J272" s="0" t="n">
        <v>0</v>
      </c>
      <c r="K272" s="15" t="n">
        <v>0</v>
      </c>
      <c r="M272" s="11" t="s">
        <v>410</v>
      </c>
    </row>
    <row r="273" customFormat="false" ht="15" hidden="false" customHeight="false" outlineLevel="0" collapsed="false">
      <c r="A273" s="0" t="s">
        <v>411</v>
      </c>
      <c r="B273" s="0" t="s">
        <v>33</v>
      </c>
      <c r="C273" s="0" t="s">
        <v>381</v>
      </c>
      <c r="D273" s="0" t="s">
        <v>508</v>
      </c>
      <c r="E273" s="0" t="n">
        <v>4</v>
      </c>
      <c r="F273" s="0" t="n">
        <v>0</v>
      </c>
      <c r="G273" s="15" t="n">
        <v>0</v>
      </c>
      <c r="H273" s="0" t="n">
        <v>48</v>
      </c>
      <c r="I273" s="15" t="n">
        <v>0.0449</v>
      </c>
      <c r="J273" s="0" t="n">
        <v>14</v>
      </c>
      <c r="K273" s="15" t="n">
        <v>0.0299</v>
      </c>
      <c r="M273" s="11" t="s">
        <v>411</v>
      </c>
    </row>
    <row r="274" customFormat="false" ht="15" hidden="false" customHeight="false" outlineLevel="0" collapsed="false">
      <c r="A274" s="0" t="s">
        <v>413</v>
      </c>
      <c r="B274" s="0" t="s">
        <v>33</v>
      </c>
      <c r="C274" s="0" t="s">
        <v>383</v>
      </c>
      <c r="D274" s="0" t="s">
        <v>30</v>
      </c>
      <c r="E274" s="0" t="n">
        <v>16</v>
      </c>
      <c r="F274" s="0" t="n">
        <v>270</v>
      </c>
      <c r="G274" s="15" t="n">
        <v>0.2547</v>
      </c>
      <c r="H274" s="0" t="n">
        <v>0</v>
      </c>
      <c r="I274" s="15" t="n">
        <v>0</v>
      </c>
      <c r="J274" s="0" t="n">
        <v>163</v>
      </c>
      <c r="K274" s="15" t="n">
        <v>0.3671</v>
      </c>
      <c r="M274" s="11" t="s">
        <v>413</v>
      </c>
    </row>
    <row r="275" customFormat="false" ht="15" hidden="false" customHeight="false" outlineLevel="0" collapsed="false">
      <c r="A275" s="0" t="s">
        <v>415</v>
      </c>
      <c r="B275" s="0" t="s">
        <v>19</v>
      </c>
      <c r="C275" s="0" t="s">
        <v>385</v>
      </c>
      <c r="D275" s="0" t="s">
        <v>504</v>
      </c>
      <c r="E275" s="0" t="n">
        <v>16</v>
      </c>
      <c r="F275" s="0" t="n">
        <v>540</v>
      </c>
      <c r="G275" s="15" t="n">
        <v>0.5075</v>
      </c>
      <c r="H275" s="0" t="n">
        <v>1</v>
      </c>
      <c r="I275" s="15" t="n">
        <v>0.0009</v>
      </c>
      <c r="J275" s="0" t="n">
        <v>71</v>
      </c>
      <c r="K275" s="15" t="n">
        <v>0.153</v>
      </c>
      <c r="M275" s="11" t="s">
        <v>415</v>
      </c>
      <c r="N275" s="0" t="str">
        <f aca="false">VLOOKUP(A275,C$3:K$363,2,FALSE())</f>
        <v>DT</v>
      </c>
      <c r="O275" s="0" t="n">
        <f aca="false">VLOOKUP(A275,C$3:K$363,3,FALSE())</f>
        <v>16</v>
      </c>
      <c r="P275" s="0" t="n">
        <f aca="false">VLOOKUP(A275,C$3:K$363,4,FALSE())</f>
        <v>0</v>
      </c>
      <c r="Q275" s="0" t="n">
        <f aca="false">VLOOKUP(A275,C$3:K$363,6,FALSE())</f>
        <v>630</v>
      </c>
      <c r="R275" s="0" t="n">
        <f aca="false">VLOOKUP(A275,C$3:K$363,8,FALSE())</f>
        <v>0</v>
      </c>
    </row>
    <row r="276" customFormat="false" ht="15" hidden="false" customHeight="false" outlineLevel="0" collapsed="false">
      <c r="A276" s="0" t="s">
        <v>416</v>
      </c>
      <c r="B276" s="0" t="s">
        <v>30</v>
      </c>
      <c r="C276" s="0" t="s">
        <v>386</v>
      </c>
      <c r="D276" s="0" t="s">
        <v>13</v>
      </c>
      <c r="E276" s="0" t="n">
        <v>16</v>
      </c>
      <c r="F276" s="0" t="n">
        <v>220</v>
      </c>
      <c r="G276" s="15" t="n">
        <v>0.2024</v>
      </c>
      <c r="H276" s="0" t="n">
        <v>0</v>
      </c>
      <c r="I276" s="15" t="n">
        <v>0</v>
      </c>
      <c r="J276" s="0" t="n">
        <v>215</v>
      </c>
      <c r="K276" s="15" t="n">
        <v>0.4864</v>
      </c>
      <c r="M276" s="11" t="s">
        <v>416</v>
      </c>
    </row>
    <row r="277" customFormat="false" ht="15" hidden="false" customHeight="false" outlineLevel="0" collapsed="false">
      <c r="A277" s="0" t="s">
        <v>417</v>
      </c>
      <c r="B277" s="0" t="s">
        <v>40</v>
      </c>
      <c r="C277" s="0" t="s">
        <v>387</v>
      </c>
      <c r="D277" s="0" t="s">
        <v>497</v>
      </c>
      <c r="E277" s="0" t="n">
        <v>13</v>
      </c>
      <c r="F277" s="0" t="n">
        <v>0</v>
      </c>
      <c r="G277" s="15" t="n">
        <v>0</v>
      </c>
      <c r="H277" s="0" t="n">
        <v>771</v>
      </c>
      <c r="I277" s="15" t="n">
        <v>0.7371</v>
      </c>
      <c r="J277" s="0" t="n">
        <v>87</v>
      </c>
      <c r="K277" s="15" t="n">
        <v>0.1955</v>
      </c>
      <c r="M277" s="11" t="s">
        <v>417</v>
      </c>
    </row>
    <row r="278" customFormat="false" ht="15" hidden="false" customHeight="false" outlineLevel="0" collapsed="false">
      <c r="A278" s="0" t="s">
        <v>419</v>
      </c>
      <c r="B278" s="0" t="s">
        <v>16</v>
      </c>
      <c r="C278" s="0" t="s">
        <v>690</v>
      </c>
      <c r="D278" s="0" t="s">
        <v>497</v>
      </c>
      <c r="E278" s="0" t="n">
        <v>2</v>
      </c>
      <c r="F278" s="0" t="n">
        <v>0</v>
      </c>
      <c r="G278" s="15" t="n">
        <v>0</v>
      </c>
      <c r="H278" s="0" t="n">
        <v>0</v>
      </c>
      <c r="I278" s="15" t="n">
        <v>0</v>
      </c>
      <c r="J278" s="0" t="n">
        <v>16</v>
      </c>
      <c r="K278" s="15" t="n">
        <v>0.0357</v>
      </c>
      <c r="M278" s="11" t="s">
        <v>419</v>
      </c>
      <c r="N278" s="0" t="str">
        <f aca="false">VLOOKUP(A278,C$3:K$363,2,FALSE())</f>
        <v>QB</v>
      </c>
      <c r="O278" s="0" t="n">
        <f aca="false">VLOOKUP(A278,C$3:K$363,3,FALSE())</f>
        <v>3</v>
      </c>
      <c r="P278" s="0" t="n">
        <f aca="false">VLOOKUP(A278,C$3:K$363,4,FALSE())</f>
        <v>146</v>
      </c>
      <c r="Q278" s="0" t="n">
        <f aca="false">VLOOKUP(A278,C$3:K$363,6,FALSE())</f>
        <v>0</v>
      </c>
      <c r="R278" s="0" t="n">
        <f aca="false">VLOOKUP(A278,C$3:K$363,8,FALSE())</f>
        <v>0</v>
      </c>
    </row>
    <row r="279" customFormat="false" ht="15" hidden="false" customHeight="false" outlineLevel="0" collapsed="false">
      <c r="A279" s="0" t="s">
        <v>420</v>
      </c>
      <c r="B279" s="0" t="s">
        <v>91</v>
      </c>
      <c r="C279" s="0" t="s">
        <v>690</v>
      </c>
      <c r="D279" s="0" t="s">
        <v>497</v>
      </c>
      <c r="E279" s="0" t="n">
        <v>5</v>
      </c>
      <c r="F279" s="0" t="n">
        <v>0</v>
      </c>
      <c r="G279" s="15" t="n">
        <v>0</v>
      </c>
      <c r="H279" s="0" t="n">
        <v>0</v>
      </c>
      <c r="I279" s="15" t="n">
        <v>0</v>
      </c>
      <c r="J279" s="0" t="n">
        <v>65</v>
      </c>
      <c r="K279" s="15" t="n">
        <v>0.1363</v>
      </c>
      <c r="M279" s="11" t="s">
        <v>420</v>
      </c>
      <c r="N279" s="0" t="str">
        <f aca="false">VLOOKUP(A279,C$3:K$363,2,FALSE())</f>
        <v>G</v>
      </c>
      <c r="O279" s="0" t="n">
        <f aca="false">VLOOKUP(A279,C$3:K$363,3,FALSE())</f>
        <v>16</v>
      </c>
      <c r="P279" s="0" t="n">
        <f aca="false">VLOOKUP(A279,C$3:K$363,4,FALSE())</f>
        <v>1099</v>
      </c>
      <c r="Q279" s="0" t="n">
        <f aca="false">VLOOKUP(A279,C$3:K$363,6,FALSE())</f>
        <v>0</v>
      </c>
      <c r="R279" s="0" t="n">
        <f aca="false">VLOOKUP(A279,C$3:K$363,8,FALSE())</f>
        <v>72</v>
      </c>
    </row>
    <row r="280" customFormat="false" ht="15" hidden="false" customHeight="false" outlineLevel="0" collapsed="false">
      <c r="A280" s="0" t="s">
        <v>421</v>
      </c>
      <c r="B280" s="0" t="s">
        <v>40</v>
      </c>
      <c r="C280" s="0" t="s">
        <v>388</v>
      </c>
      <c r="D280" s="0" t="s">
        <v>30</v>
      </c>
      <c r="E280" s="0" t="n">
        <v>8</v>
      </c>
      <c r="F280" s="0" t="n">
        <v>381</v>
      </c>
      <c r="G280" s="15" t="n">
        <v>0.3581</v>
      </c>
      <c r="H280" s="0" t="n">
        <v>0</v>
      </c>
      <c r="I280" s="15" t="n">
        <v>0</v>
      </c>
      <c r="J280" s="0" t="n">
        <v>0</v>
      </c>
      <c r="K280" s="15" t="n">
        <v>0</v>
      </c>
      <c r="M280" s="11" t="s">
        <v>421</v>
      </c>
    </row>
    <row r="281" customFormat="false" ht="15" hidden="false" customHeight="false" outlineLevel="0" collapsed="false">
      <c r="A281" s="0" t="s">
        <v>423</v>
      </c>
      <c r="B281" s="0" t="s">
        <v>138</v>
      </c>
      <c r="C281" s="0" t="s">
        <v>691</v>
      </c>
      <c r="D281" s="0" t="s">
        <v>19</v>
      </c>
      <c r="E281" s="0" t="n">
        <v>4</v>
      </c>
      <c r="F281" s="0" t="n">
        <v>0</v>
      </c>
      <c r="G281" s="15" t="n">
        <v>0</v>
      </c>
      <c r="H281" s="0" t="n">
        <v>93</v>
      </c>
      <c r="I281" s="15" t="n">
        <v>0.0861</v>
      </c>
      <c r="J281" s="0" t="n">
        <v>4</v>
      </c>
      <c r="K281" s="15" t="n">
        <v>0.0091</v>
      </c>
      <c r="M281" s="11" t="s">
        <v>423</v>
      </c>
      <c r="N281" s="0" t="str">
        <f aca="false">VLOOKUP(A281,C$3:K$363,2,FALSE())</f>
        <v>C</v>
      </c>
      <c r="O281" s="0" t="n">
        <f aca="false">VLOOKUP(A281,C$3:K$363,3,FALSE())</f>
        <v>12</v>
      </c>
      <c r="P281" s="0" t="n">
        <f aca="false">VLOOKUP(A281,C$3:K$363,4,FALSE())</f>
        <v>766</v>
      </c>
      <c r="Q281" s="0" t="n">
        <f aca="false">VLOOKUP(A281,C$3:K$363,6,FALSE())</f>
        <v>0</v>
      </c>
      <c r="R281" s="0" t="n">
        <f aca="false">VLOOKUP(A281,C$3:K$363,8,FALSE())</f>
        <v>49</v>
      </c>
    </row>
    <row r="282" customFormat="false" ht="15" hidden="false" customHeight="false" outlineLevel="0" collapsed="false">
      <c r="A282" s="0" t="s">
        <v>424</v>
      </c>
      <c r="B282" s="0" t="s">
        <v>102</v>
      </c>
      <c r="C282" s="0" t="s">
        <v>691</v>
      </c>
      <c r="D282" s="0" t="s">
        <v>19</v>
      </c>
      <c r="E282" s="0" t="n">
        <v>6</v>
      </c>
      <c r="F282" s="0" t="n">
        <v>0</v>
      </c>
      <c r="G282" s="15" t="n">
        <v>0</v>
      </c>
      <c r="H282" s="0" t="n">
        <v>67</v>
      </c>
      <c r="I282" s="15" t="n">
        <v>0.0631</v>
      </c>
      <c r="J282" s="0" t="n">
        <v>4</v>
      </c>
      <c r="K282" s="15" t="n">
        <v>0.0091</v>
      </c>
      <c r="M282" s="11" t="s">
        <v>424</v>
      </c>
      <c r="N282" s="0" t="str">
        <f aca="false">VLOOKUP(A282,C$3:K$363,2,FALSE())</f>
        <v>FS</v>
      </c>
      <c r="O282" s="0" t="n">
        <f aca="false">VLOOKUP(A282,C$3:K$363,3,FALSE())</f>
        <v>15</v>
      </c>
      <c r="P282" s="0" t="n">
        <f aca="false">VLOOKUP(A282,C$3:K$363,4,FALSE())</f>
        <v>0</v>
      </c>
      <c r="Q282" s="0" t="n">
        <f aca="false">VLOOKUP(A282,C$3:K$363,6,FALSE())</f>
        <v>841</v>
      </c>
      <c r="R282" s="0" t="n">
        <f aca="false">VLOOKUP(A282,C$3:K$363,8,FALSE())</f>
        <v>140</v>
      </c>
    </row>
    <row r="283" customFormat="false" ht="15" hidden="false" customHeight="false" outlineLevel="0" collapsed="false">
      <c r="A283" s="0" t="s">
        <v>425</v>
      </c>
      <c r="B283" s="0" t="s">
        <v>33</v>
      </c>
      <c r="C283" s="0" t="s">
        <v>390</v>
      </c>
      <c r="D283" s="0" t="s">
        <v>511</v>
      </c>
      <c r="E283" s="0" t="n">
        <v>1</v>
      </c>
      <c r="F283" s="0" t="n">
        <v>34</v>
      </c>
      <c r="G283" s="15" t="n">
        <v>0.032</v>
      </c>
      <c r="H283" s="0" t="n">
        <v>0</v>
      </c>
      <c r="I283" s="15" t="n">
        <v>0</v>
      </c>
      <c r="J283" s="0" t="n">
        <v>4</v>
      </c>
      <c r="K283" s="15" t="n">
        <v>0.0086</v>
      </c>
      <c r="M283" s="11" t="s">
        <v>425</v>
      </c>
    </row>
    <row r="284" customFormat="false" ht="15" hidden="false" customHeight="false" outlineLevel="0" collapsed="false">
      <c r="A284" s="0" t="s">
        <v>426</v>
      </c>
      <c r="B284" s="0" t="s">
        <v>22</v>
      </c>
      <c r="C284" s="0" t="s">
        <v>391</v>
      </c>
      <c r="D284" s="0" t="s">
        <v>508</v>
      </c>
      <c r="E284" s="0" t="n">
        <v>16</v>
      </c>
      <c r="F284" s="0" t="n">
        <v>0</v>
      </c>
      <c r="G284" s="15" t="n">
        <v>0</v>
      </c>
      <c r="H284" s="0" t="n">
        <v>551</v>
      </c>
      <c r="I284" s="15" t="n">
        <v>0.5324</v>
      </c>
      <c r="J284" s="0" t="n">
        <v>117</v>
      </c>
      <c r="K284" s="15" t="n">
        <v>0.2727</v>
      </c>
      <c r="M284" s="11" t="s">
        <v>426</v>
      </c>
      <c r="N284" s="0" t="str">
        <f aca="false">VLOOKUP(A284,C$3:K$363,2,FALSE())</f>
        <v>LB</v>
      </c>
      <c r="O284" s="0" t="n">
        <f aca="false">VLOOKUP(A284,C$3:K$363,3,FALSE())</f>
        <v>16</v>
      </c>
      <c r="P284" s="0" t="n">
        <f aca="false">VLOOKUP(A284,C$3:K$363,4,FALSE())</f>
        <v>0</v>
      </c>
      <c r="Q284" s="0" t="n">
        <f aca="false">VLOOKUP(A284,C$3:K$363,6,FALSE())</f>
        <v>674</v>
      </c>
      <c r="R284" s="0" t="n">
        <f aca="false">VLOOKUP(A284,C$3:K$363,8,FALSE())</f>
        <v>153</v>
      </c>
    </row>
    <row r="285" customFormat="false" ht="15" hidden="false" customHeight="false" outlineLevel="0" collapsed="false">
      <c r="A285" s="0" t="s">
        <v>427</v>
      </c>
      <c r="B285" s="0" t="s">
        <v>25</v>
      </c>
      <c r="C285" s="0" t="s">
        <v>692</v>
      </c>
      <c r="D285" s="0" t="s">
        <v>27</v>
      </c>
      <c r="E285" s="0" t="n">
        <v>3</v>
      </c>
      <c r="F285" s="0" t="n">
        <v>0</v>
      </c>
      <c r="G285" s="15" t="n">
        <v>0</v>
      </c>
      <c r="H285" s="0" t="n">
        <v>1</v>
      </c>
      <c r="I285" s="15" t="n">
        <v>0.0009</v>
      </c>
      <c r="J285" s="0" t="n">
        <v>69</v>
      </c>
      <c r="K285" s="15" t="n">
        <v>0.1471</v>
      </c>
      <c r="M285" s="11" t="s">
        <v>427</v>
      </c>
      <c r="N285" s="0" t="str">
        <f aca="false">VLOOKUP(A285,C$3:K$363,2,FALSE())</f>
        <v>LB</v>
      </c>
      <c r="O285" s="0" t="n">
        <f aca="false">VLOOKUP(A285,C$3:K$363,3,FALSE())</f>
        <v>2</v>
      </c>
      <c r="P285" s="0" t="n">
        <f aca="false">VLOOKUP(A285,C$3:K$363,4,FALSE())</f>
        <v>0</v>
      </c>
      <c r="Q285" s="0" t="n">
        <f aca="false">VLOOKUP(A285,C$3:K$363,6,FALSE())</f>
        <v>0</v>
      </c>
      <c r="R285" s="0" t="n">
        <f aca="false">VLOOKUP(A285,C$3:K$363,8,FALSE())</f>
        <v>25</v>
      </c>
    </row>
    <row r="286" customFormat="false" ht="15" hidden="false" customHeight="false" outlineLevel="0" collapsed="false">
      <c r="A286" s="0" t="s">
        <v>428</v>
      </c>
      <c r="B286" s="0" t="s">
        <v>30</v>
      </c>
      <c r="C286" s="0" t="s">
        <v>692</v>
      </c>
      <c r="D286" s="0" t="s">
        <v>27</v>
      </c>
      <c r="E286" s="0" t="n">
        <v>7</v>
      </c>
      <c r="F286" s="0" t="n">
        <v>0</v>
      </c>
      <c r="G286" s="15" t="n">
        <v>0</v>
      </c>
      <c r="H286" s="0" t="n">
        <v>0</v>
      </c>
      <c r="I286" s="15" t="n">
        <v>0</v>
      </c>
      <c r="J286" s="0" t="n">
        <v>130</v>
      </c>
      <c r="K286" s="15" t="n">
        <v>0.2725</v>
      </c>
      <c r="M286" s="11" t="s">
        <v>428</v>
      </c>
      <c r="N286" s="0" t="str">
        <f aca="false">VLOOKUP(A286,C$3:K$363,2,FALSE())</f>
        <v>TE</v>
      </c>
      <c r="O286" s="0" t="n">
        <f aca="false">VLOOKUP(A286,C$3:K$363,3,FALSE())</f>
        <v>15</v>
      </c>
      <c r="P286" s="0" t="n">
        <f aca="false">VLOOKUP(A286,C$3:K$363,4,FALSE())</f>
        <v>328</v>
      </c>
      <c r="Q286" s="0" t="n">
        <f aca="false">VLOOKUP(A286,C$3:K$363,6,FALSE())</f>
        <v>0</v>
      </c>
      <c r="R286" s="0" t="n">
        <f aca="false">VLOOKUP(A286,C$3:K$363,8,FALSE())</f>
        <v>274</v>
      </c>
    </row>
    <row r="287" customFormat="false" ht="15" hidden="false" customHeight="false" outlineLevel="0" collapsed="false">
      <c r="A287" s="0" t="s">
        <v>429</v>
      </c>
      <c r="B287" s="0" t="s">
        <v>13</v>
      </c>
      <c r="C287" s="0" t="s">
        <v>693</v>
      </c>
      <c r="D287" s="0" t="s">
        <v>497</v>
      </c>
      <c r="E287" s="0" t="n">
        <v>4</v>
      </c>
      <c r="F287" s="0" t="n">
        <v>0</v>
      </c>
      <c r="G287" s="15" t="n">
        <v>0</v>
      </c>
      <c r="H287" s="0" t="n">
        <v>242</v>
      </c>
      <c r="I287" s="15" t="n">
        <v>0.2251</v>
      </c>
      <c r="J287" s="0" t="n">
        <v>20</v>
      </c>
      <c r="K287" s="15" t="n">
        <v>0.0418</v>
      </c>
      <c r="M287" s="11" t="s">
        <v>429</v>
      </c>
      <c r="N287" s="0" t="str">
        <f aca="false">VLOOKUP(A287,C$3:K$363,2,FALSE())</f>
        <v>TE</v>
      </c>
      <c r="O287" s="0" t="n">
        <f aca="false">VLOOKUP(A287,C$3:K$363,3,FALSE())</f>
        <v>3</v>
      </c>
      <c r="P287" s="0" t="n">
        <f aca="false">VLOOKUP(A287,C$3:K$363,4,FALSE())</f>
        <v>62</v>
      </c>
      <c r="Q287" s="0" t="n">
        <f aca="false">VLOOKUP(A287,C$3:K$363,6,FALSE())</f>
        <v>0</v>
      </c>
      <c r="R287" s="0" t="n">
        <f aca="false">VLOOKUP(A287,C$3:K$363,8,FALSE())</f>
        <v>68</v>
      </c>
    </row>
    <row r="288" customFormat="false" ht="15" hidden="false" customHeight="false" outlineLevel="0" collapsed="false">
      <c r="A288" s="0" t="s">
        <v>430</v>
      </c>
      <c r="B288" s="0" t="s">
        <v>33</v>
      </c>
      <c r="C288" s="0" t="s">
        <v>693</v>
      </c>
      <c r="D288" s="0" t="s">
        <v>497</v>
      </c>
      <c r="E288" s="0" t="n">
        <v>4</v>
      </c>
      <c r="F288" s="0" t="n">
        <v>0</v>
      </c>
      <c r="G288" s="15" t="n">
        <v>0</v>
      </c>
      <c r="H288" s="0" t="n">
        <v>170</v>
      </c>
      <c r="I288" s="15" t="n">
        <v>0.158</v>
      </c>
      <c r="J288" s="0" t="n">
        <v>13</v>
      </c>
      <c r="K288" s="15" t="n">
        <v>0.0279</v>
      </c>
      <c r="M288" s="11" t="s">
        <v>430</v>
      </c>
    </row>
    <row r="289" customFormat="false" ht="15" hidden="false" customHeight="false" outlineLevel="0" collapsed="false">
      <c r="A289" s="0" t="s">
        <v>431</v>
      </c>
      <c r="B289" s="0" t="s">
        <v>138</v>
      </c>
      <c r="C289" s="0" t="s">
        <v>397</v>
      </c>
      <c r="D289" s="0" t="s">
        <v>22</v>
      </c>
      <c r="E289" s="0" t="n">
        <v>14</v>
      </c>
      <c r="F289" s="0" t="n">
        <v>0</v>
      </c>
      <c r="G289" s="15" t="n">
        <v>0</v>
      </c>
      <c r="H289" s="0" t="n">
        <v>764</v>
      </c>
      <c r="I289" s="15" t="n">
        <v>0.7304</v>
      </c>
      <c r="J289" s="0" t="n">
        <v>97</v>
      </c>
      <c r="K289" s="15" t="n">
        <v>0.218</v>
      </c>
      <c r="M289" s="11" t="s">
        <v>431</v>
      </c>
      <c r="N289" s="0" t="str">
        <f aca="false">VLOOKUP(A289,C$3:K$363,2,FALSE())</f>
        <v>G</v>
      </c>
      <c r="O289" s="0" t="n">
        <f aca="false">VLOOKUP(A289,C$3:K$363,3,FALSE())</f>
        <v>9</v>
      </c>
      <c r="P289" s="0" t="n">
        <f aca="false">VLOOKUP(A289,C$3:K$363,4,FALSE())</f>
        <v>357</v>
      </c>
      <c r="Q289" s="0" t="n">
        <f aca="false">VLOOKUP(A289,C$3:K$363,6,FALSE())</f>
        <v>0</v>
      </c>
      <c r="R289" s="0" t="n">
        <f aca="false">VLOOKUP(A289,C$3:K$363,8,FALSE())</f>
        <v>48</v>
      </c>
    </row>
    <row r="290" customFormat="false" ht="15" hidden="false" customHeight="false" outlineLevel="0" collapsed="false">
      <c r="A290" s="0" t="s">
        <v>432</v>
      </c>
      <c r="B290" s="0" t="s">
        <v>25</v>
      </c>
      <c r="C290" s="0" t="s">
        <v>694</v>
      </c>
      <c r="D290" s="0" t="s">
        <v>40</v>
      </c>
      <c r="E290" s="0" t="n">
        <v>5</v>
      </c>
      <c r="F290" s="0" t="n">
        <v>0</v>
      </c>
      <c r="G290" s="15" t="n">
        <v>0</v>
      </c>
      <c r="H290" s="0" t="n">
        <v>218</v>
      </c>
      <c r="I290" s="15" t="n">
        <v>0.2037</v>
      </c>
      <c r="J290" s="0" t="n">
        <v>60</v>
      </c>
      <c r="K290" s="15" t="n">
        <v>0.1282</v>
      </c>
      <c r="M290" s="11" t="s">
        <v>432</v>
      </c>
    </row>
    <row r="291" customFormat="false" ht="15" hidden="false" customHeight="false" outlineLevel="0" collapsed="false">
      <c r="A291" s="0" t="s">
        <v>434</v>
      </c>
      <c r="B291" s="0" t="s">
        <v>40</v>
      </c>
      <c r="C291" s="0" t="s">
        <v>694</v>
      </c>
      <c r="D291" s="0" t="s">
        <v>40</v>
      </c>
      <c r="E291" s="0" t="n">
        <v>1</v>
      </c>
      <c r="F291" s="0" t="n">
        <v>0</v>
      </c>
      <c r="G291" s="15" t="n">
        <v>0</v>
      </c>
      <c r="H291" s="0" t="n">
        <v>1</v>
      </c>
      <c r="I291" s="15" t="n">
        <v>0.0009</v>
      </c>
      <c r="J291" s="0" t="n">
        <v>12</v>
      </c>
      <c r="K291" s="15" t="n">
        <v>0.0267</v>
      </c>
      <c r="M291" s="11" t="s">
        <v>434</v>
      </c>
    </row>
    <row r="292" customFormat="false" ht="15" hidden="false" customHeight="false" outlineLevel="0" collapsed="false">
      <c r="A292" s="0" t="s">
        <v>435</v>
      </c>
      <c r="B292" s="0" t="s">
        <v>27</v>
      </c>
      <c r="C292" s="0" t="s">
        <v>695</v>
      </c>
      <c r="D292" s="0" t="s">
        <v>497</v>
      </c>
      <c r="E292" s="0" t="n">
        <v>3</v>
      </c>
      <c r="F292" s="0" t="n">
        <v>0</v>
      </c>
      <c r="G292" s="15" t="n">
        <v>0</v>
      </c>
      <c r="H292" s="0" t="n">
        <v>0</v>
      </c>
      <c r="I292" s="15" t="n">
        <v>0</v>
      </c>
      <c r="J292" s="0" t="n">
        <v>59</v>
      </c>
      <c r="K292" s="15" t="n">
        <v>0.1326</v>
      </c>
      <c r="M292" s="11" t="s">
        <v>435</v>
      </c>
      <c r="N292" s="0" t="str">
        <f aca="false">VLOOKUP(A292,C$3:K$363,2,FALSE())</f>
        <v>SS</v>
      </c>
      <c r="O292" s="0" t="n">
        <f aca="false">VLOOKUP(A292,C$3:K$363,3,FALSE())</f>
        <v>6</v>
      </c>
      <c r="P292" s="0" t="n">
        <f aca="false">VLOOKUP(A292,C$3:K$363,4,FALSE())</f>
        <v>0</v>
      </c>
      <c r="Q292" s="0" t="n">
        <f aca="false">VLOOKUP(A292,C$3:K$363,6,FALSE())</f>
        <v>16</v>
      </c>
      <c r="R292" s="0" t="n">
        <f aca="false">VLOOKUP(A292,C$3:K$363,8,FALSE())</f>
        <v>131</v>
      </c>
    </row>
    <row r="293" customFormat="false" ht="15" hidden="false" customHeight="false" outlineLevel="0" collapsed="false">
      <c r="A293" s="0" t="s">
        <v>436</v>
      </c>
      <c r="B293" s="0" t="s">
        <v>30</v>
      </c>
      <c r="C293" s="0" t="s">
        <v>695</v>
      </c>
      <c r="D293" s="0" t="s">
        <v>33</v>
      </c>
      <c r="E293" s="0" t="n">
        <v>13</v>
      </c>
      <c r="F293" s="0" t="n">
        <v>17</v>
      </c>
      <c r="G293" s="15" t="n">
        <v>0.0152</v>
      </c>
      <c r="H293" s="0" t="n">
        <v>0</v>
      </c>
      <c r="I293" s="15" t="n">
        <v>0</v>
      </c>
      <c r="J293" s="0" t="n">
        <v>241</v>
      </c>
      <c r="K293" s="15" t="n">
        <v>0.5095</v>
      </c>
      <c r="M293" s="11" t="s">
        <v>436</v>
      </c>
    </row>
    <row r="294" customFormat="false" ht="15" hidden="false" customHeight="false" outlineLevel="0" collapsed="false">
      <c r="A294" s="0" t="s">
        <v>438</v>
      </c>
      <c r="B294" s="0" t="s">
        <v>56</v>
      </c>
      <c r="C294" s="0" t="s">
        <v>400</v>
      </c>
      <c r="D294" s="0" t="s">
        <v>19</v>
      </c>
      <c r="E294" s="0" t="n">
        <v>1</v>
      </c>
      <c r="F294" s="0" t="n">
        <v>0</v>
      </c>
      <c r="G294" s="15" t="n">
        <v>0</v>
      </c>
      <c r="H294" s="0" t="n">
        <v>20</v>
      </c>
      <c r="I294" s="15" t="n">
        <v>0.0174</v>
      </c>
      <c r="J294" s="0" t="n">
        <v>5</v>
      </c>
      <c r="K294" s="15" t="n">
        <v>0.0101</v>
      </c>
      <c r="M294" s="11" t="s">
        <v>438</v>
      </c>
      <c r="N294" s="0" t="str">
        <f aca="false">VLOOKUP(A294,C$3:K$363,2,FALSE())</f>
        <v>T</v>
      </c>
      <c r="O294" s="0" t="n">
        <f aca="false">VLOOKUP(A294,C$3:K$363,3,FALSE())</f>
        <v>16</v>
      </c>
      <c r="P294" s="0" t="n">
        <f aca="false">VLOOKUP(A294,C$3:K$363,4,FALSE())</f>
        <v>657</v>
      </c>
      <c r="Q294" s="0" t="n">
        <f aca="false">VLOOKUP(A294,C$3:K$363,6,FALSE())</f>
        <v>0</v>
      </c>
      <c r="R294" s="0" t="n">
        <f aca="false">VLOOKUP(A294,C$3:K$363,8,FALSE())</f>
        <v>70</v>
      </c>
    </row>
    <row r="295" customFormat="false" ht="15" hidden="false" customHeight="false" outlineLevel="0" collapsed="false">
      <c r="A295" s="0" t="s">
        <v>439</v>
      </c>
      <c r="B295" s="0" t="s">
        <v>138</v>
      </c>
      <c r="C295" s="0" t="s">
        <v>401</v>
      </c>
      <c r="D295" s="0" t="s">
        <v>511</v>
      </c>
      <c r="E295" s="0" t="n">
        <v>16</v>
      </c>
      <c r="F295" s="0" t="n">
        <v>990</v>
      </c>
      <c r="G295" s="15" t="n">
        <v>0.9305</v>
      </c>
      <c r="H295" s="0" t="n">
        <v>0</v>
      </c>
      <c r="I295" s="15" t="n">
        <v>0</v>
      </c>
      <c r="J295" s="0" t="n">
        <v>49</v>
      </c>
      <c r="K295" s="15" t="n">
        <v>0.1065</v>
      </c>
      <c r="M295" s="11" t="s">
        <v>439</v>
      </c>
      <c r="N295" s="0" t="str">
        <f aca="false">VLOOKUP(A295,C$3:K$363,2,FALSE())</f>
        <v>C</v>
      </c>
      <c r="O295" s="0" t="n">
        <f aca="false">VLOOKUP(A295,C$3:K$363,3,FALSE())</f>
        <v>16</v>
      </c>
      <c r="P295" s="0" t="n">
        <f aca="false">VLOOKUP(A295,C$3:K$363,4,FALSE())</f>
        <v>1047</v>
      </c>
      <c r="Q295" s="0" t="n">
        <f aca="false">VLOOKUP(A295,C$3:K$363,6,FALSE())</f>
        <v>0</v>
      </c>
      <c r="R295" s="0" t="n">
        <f aca="false">VLOOKUP(A295,C$3:K$363,8,FALSE())</f>
        <v>16</v>
      </c>
    </row>
    <row r="296" customFormat="false" ht="15" hidden="false" customHeight="false" outlineLevel="0" collapsed="false">
      <c r="A296" s="0" t="s">
        <v>440</v>
      </c>
      <c r="B296" s="0" t="s">
        <v>22</v>
      </c>
      <c r="C296" s="0" t="s">
        <v>403</v>
      </c>
      <c r="D296" s="0" t="s">
        <v>497</v>
      </c>
      <c r="E296" s="0" t="n">
        <v>16</v>
      </c>
      <c r="F296" s="0" t="n">
        <v>0</v>
      </c>
      <c r="G296" s="15" t="n">
        <v>0</v>
      </c>
      <c r="H296" s="0" t="n">
        <v>1048</v>
      </c>
      <c r="I296" s="15" t="n">
        <v>0.974</v>
      </c>
      <c r="J296" s="0" t="n">
        <v>78</v>
      </c>
      <c r="K296" s="15" t="n">
        <v>0.1602</v>
      </c>
      <c r="M296" s="11" t="s">
        <v>440</v>
      </c>
      <c r="N296" s="0" t="str">
        <f aca="false">VLOOKUP(A296,C$3:K$363,2,FALSE())</f>
        <v>DE</v>
      </c>
      <c r="O296" s="0" t="n">
        <f aca="false">VLOOKUP(A296,C$3:K$363,3,FALSE())</f>
        <v>16</v>
      </c>
      <c r="P296" s="0" t="n">
        <f aca="false">VLOOKUP(A296,C$3:K$363,4,FALSE())</f>
        <v>0</v>
      </c>
      <c r="Q296" s="0" t="n">
        <f aca="false">VLOOKUP(A296,C$3:K$363,6,FALSE())</f>
        <v>372</v>
      </c>
      <c r="R296" s="0" t="n">
        <f aca="false">VLOOKUP(A296,C$3:K$363,8,FALSE())</f>
        <v>29</v>
      </c>
    </row>
    <row r="297" customFormat="false" ht="15" hidden="false" customHeight="false" outlineLevel="0" collapsed="false">
      <c r="A297" s="0" t="s">
        <v>441</v>
      </c>
      <c r="B297" s="0" t="s">
        <v>19</v>
      </c>
      <c r="C297" s="0" t="s">
        <v>404</v>
      </c>
      <c r="D297" s="0" t="s">
        <v>19</v>
      </c>
      <c r="E297" s="0" t="n">
        <v>13</v>
      </c>
      <c r="F297" s="0" t="n">
        <v>0</v>
      </c>
      <c r="G297" s="15" t="n">
        <v>0</v>
      </c>
      <c r="H297" s="0" t="n">
        <v>378</v>
      </c>
      <c r="I297" s="15" t="n">
        <v>0.3533</v>
      </c>
      <c r="J297" s="0" t="n">
        <v>116</v>
      </c>
      <c r="K297" s="15" t="n">
        <v>0.2479</v>
      </c>
      <c r="M297" s="11" t="s">
        <v>441</v>
      </c>
      <c r="N297" s="0" t="str">
        <f aca="false">VLOOKUP(A297,C$3:K$363,2,FALSE())</f>
        <v>NT,DT</v>
      </c>
      <c r="O297" s="0" t="n">
        <f aca="false">VLOOKUP(A297,C$3:K$363,3,FALSE())</f>
        <v>8</v>
      </c>
      <c r="P297" s="0" t="n">
        <f aca="false">VLOOKUP(A297,C$3:K$363,4,FALSE())</f>
        <v>0</v>
      </c>
      <c r="Q297" s="0" t="n">
        <f aca="false">VLOOKUP(A297,C$3:K$363,6,FALSE())</f>
        <v>173</v>
      </c>
      <c r="R297" s="0" t="n">
        <f aca="false">VLOOKUP(A297,C$3:K$363,8,FALSE())</f>
        <v>71</v>
      </c>
    </row>
    <row r="298" customFormat="false" ht="15" hidden="false" customHeight="false" outlineLevel="0" collapsed="false">
      <c r="A298" s="0" t="s">
        <v>442</v>
      </c>
      <c r="B298" s="0" t="s">
        <v>30</v>
      </c>
      <c r="C298" s="0" t="s">
        <v>405</v>
      </c>
      <c r="D298" s="0" t="s">
        <v>40</v>
      </c>
      <c r="E298" s="0" t="n">
        <v>7</v>
      </c>
      <c r="F298" s="0" t="n">
        <v>0</v>
      </c>
      <c r="G298" s="15" t="n">
        <v>0</v>
      </c>
      <c r="H298" s="0" t="n">
        <v>240</v>
      </c>
      <c r="I298" s="15" t="n">
        <v>0.2152</v>
      </c>
      <c r="J298" s="0" t="n">
        <v>13</v>
      </c>
      <c r="K298" s="15" t="n">
        <v>0.029</v>
      </c>
      <c r="M298" s="11" t="s">
        <v>442</v>
      </c>
      <c r="N298" s="0" t="str">
        <f aca="false">VLOOKUP(A298,C$3:K$363,2,FALSE())</f>
        <v>WR</v>
      </c>
      <c r="O298" s="0" t="n">
        <f aca="false">VLOOKUP(A298,C$3:K$363,3,FALSE())</f>
        <v>15</v>
      </c>
      <c r="P298" s="0" t="n">
        <f aca="false">VLOOKUP(A298,C$3:K$363,4,FALSE())</f>
        <v>743</v>
      </c>
      <c r="Q298" s="0" t="n">
        <f aca="false">VLOOKUP(A298,C$3:K$363,6,FALSE())</f>
        <v>0</v>
      </c>
      <c r="R298" s="0" t="n">
        <f aca="false">VLOOKUP(A298,C$3:K$363,8,FALSE())</f>
        <v>15</v>
      </c>
    </row>
    <row r="299" customFormat="false" ht="15" hidden="false" customHeight="false" outlineLevel="0" collapsed="false">
      <c r="A299" s="0" t="s">
        <v>443</v>
      </c>
      <c r="B299" s="0" t="s">
        <v>13</v>
      </c>
      <c r="C299" s="0" t="s">
        <v>406</v>
      </c>
      <c r="D299" s="0" t="s">
        <v>33</v>
      </c>
      <c r="E299" s="0" t="n">
        <v>16</v>
      </c>
      <c r="F299" s="0" t="n">
        <v>442</v>
      </c>
      <c r="G299" s="15" t="n">
        <v>0.3898</v>
      </c>
      <c r="H299" s="0" t="n">
        <v>0</v>
      </c>
      <c r="I299" s="15" t="n">
        <v>0</v>
      </c>
      <c r="J299" s="0" t="n">
        <v>1</v>
      </c>
      <c r="K299" s="15" t="n">
        <v>0.0022</v>
      </c>
      <c r="M299" s="11" t="s">
        <v>443</v>
      </c>
      <c r="N299" s="0" t="str">
        <f aca="false">VLOOKUP(A299,C$3:K$363,2,FALSE())</f>
        <v>TE</v>
      </c>
      <c r="O299" s="0" t="n">
        <f aca="false">VLOOKUP(A299,C$3:K$363,3,FALSE())</f>
        <v>13</v>
      </c>
      <c r="P299" s="0" t="n">
        <f aca="false">VLOOKUP(A299,C$3:K$363,4,FALSE())</f>
        <v>197</v>
      </c>
      <c r="Q299" s="0" t="n">
        <f aca="false">VLOOKUP(A299,C$3:K$363,6,FALSE())</f>
        <v>0</v>
      </c>
      <c r="R299" s="0" t="n">
        <f aca="false">VLOOKUP(A299,C$3:K$363,8,FALSE())</f>
        <v>67</v>
      </c>
    </row>
    <row r="300" customFormat="false" ht="15" hidden="false" customHeight="false" outlineLevel="0" collapsed="false">
      <c r="A300" s="0" t="s">
        <v>444</v>
      </c>
      <c r="B300" s="0" t="s">
        <v>91</v>
      </c>
      <c r="C300" s="0" t="s">
        <v>408</v>
      </c>
      <c r="D300" s="0" t="s">
        <v>685</v>
      </c>
      <c r="E300" s="0" t="n">
        <v>11</v>
      </c>
      <c r="F300" s="0" t="n">
        <v>0</v>
      </c>
      <c r="G300" s="15" t="n">
        <v>0</v>
      </c>
      <c r="H300" s="0" t="n">
        <v>3</v>
      </c>
      <c r="I300" s="15" t="n">
        <v>0.0029</v>
      </c>
      <c r="J300" s="0" t="n">
        <v>165</v>
      </c>
      <c r="K300" s="15" t="n">
        <v>0.3759</v>
      </c>
      <c r="M300" s="11" t="s">
        <v>444</v>
      </c>
      <c r="N300" s="0" t="str">
        <f aca="false">VLOOKUP(A300,C$3:K$363,2,FALSE())</f>
        <v>G</v>
      </c>
      <c r="O300" s="0" t="n">
        <f aca="false">VLOOKUP(A300,C$3:K$363,3,FALSE())</f>
        <v>16</v>
      </c>
      <c r="P300" s="0" t="n">
        <f aca="false">VLOOKUP(A300,C$3:K$363,4,FALSE())</f>
        <v>1055</v>
      </c>
      <c r="Q300" s="0" t="n">
        <f aca="false">VLOOKUP(A300,C$3:K$363,6,FALSE())</f>
        <v>0</v>
      </c>
      <c r="R300" s="0" t="n">
        <f aca="false">VLOOKUP(A300,C$3:K$363,8,FALSE())</f>
        <v>18</v>
      </c>
    </row>
    <row r="301" customFormat="false" ht="15" hidden="false" customHeight="false" outlineLevel="0" collapsed="false">
      <c r="A301" s="0" t="s">
        <v>445</v>
      </c>
      <c r="B301" s="0" t="s">
        <v>65</v>
      </c>
      <c r="C301" s="0" t="s">
        <v>415</v>
      </c>
      <c r="D301" s="0" t="s">
        <v>19</v>
      </c>
      <c r="E301" s="0" t="n">
        <v>16</v>
      </c>
      <c r="F301" s="0" t="n">
        <v>0</v>
      </c>
      <c r="G301" s="15" t="n">
        <v>0</v>
      </c>
      <c r="H301" s="0" t="n">
        <v>630</v>
      </c>
      <c r="I301" s="15" t="n">
        <v>0.6017</v>
      </c>
      <c r="J301" s="0" t="n">
        <v>0</v>
      </c>
      <c r="K301" s="15" t="n">
        <v>0</v>
      </c>
      <c r="M301" s="11" t="s">
        <v>445</v>
      </c>
    </row>
    <row r="302" customFormat="false" ht="15" hidden="false" customHeight="false" outlineLevel="0" collapsed="false">
      <c r="A302" s="0" t="s">
        <v>446</v>
      </c>
      <c r="B302" s="0" t="s">
        <v>91</v>
      </c>
      <c r="C302" s="0" t="s">
        <v>419</v>
      </c>
      <c r="D302" s="0" t="s">
        <v>16</v>
      </c>
      <c r="E302" s="0" t="n">
        <v>3</v>
      </c>
      <c r="F302" s="0" t="n">
        <v>146</v>
      </c>
      <c r="G302" s="15" t="n">
        <v>0.1301</v>
      </c>
      <c r="H302" s="0" t="n">
        <v>0</v>
      </c>
      <c r="I302" s="15" t="n">
        <v>0</v>
      </c>
      <c r="J302" s="0" t="n">
        <v>0</v>
      </c>
      <c r="K302" s="15" t="n">
        <v>0</v>
      </c>
      <c r="M302" s="11" t="s">
        <v>446</v>
      </c>
      <c r="N302" s="0" t="str">
        <f aca="false">VLOOKUP(A302,C$3:K$363,2,FALSE())</f>
        <v>G</v>
      </c>
      <c r="O302" s="0" t="n">
        <f aca="false">VLOOKUP(A302,C$3:K$363,3,FALSE())</f>
        <v>16</v>
      </c>
      <c r="P302" s="0" t="n">
        <f aca="false">VLOOKUP(A302,C$3:K$363,4,FALSE())</f>
        <v>801</v>
      </c>
      <c r="Q302" s="0" t="n">
        <f aca="false">VLOOKUP(A302,C$3:K$363,6,FALSE())</f>
        <v>0</v>
      </c>
      <c r="R302" s="0" t="n">
        <f aca="false">VLOOKUP(A302,C$3:K$363,8,FALSE())</f>
        <v>75</v>
      </c>
    </row>
    <row r="303" customFormat="false" ht="15" hidden="false" customHeight="false" outlineLevel="0" collapsed="false">
      <c r="A303" s="0" t="s">
        <v>447</v>
      </c>
      <c r="B303" s="0" t="s">
        <v>16</v>
      </c>
      <c r="C303" s="0" t="s">
        <v>420</v>
      </c>
      <c r="D303" s="0" t="s">
        <v>504</v>
      </c>
      <c r="E303" s="0" t="n">
        <v>16</v>
      </c>
      <c r="F303" s="0" t="n">
        <v>1099</v>
      </c>
      <c r="G303" s="15" t="n">
        <v>0.991</v>
      </c>
      <c r="H303" s="0" t="n">
        <v>0</v>
      </c>
      <c r="I303" s="15" t="n">
        <v>0</v>
      </c>
      <c r="J303" s="0" t="n">
        <v>72</v>
      </c>
      <c r="K303" s="15" t="n">
        <v>0.15</v>
      </c>
      <c r="M303" s="11" t="s">
        <v>447</v>
      </c>
    </row>
    <row r="304" customFormat="false" ht="15" hidden="false" customHeight="false" outlineLevel="0" collapsed="false">
      <c r="A304" s="0" t="s">
        <v>448</v>
      </c>
      <c r="B304" s="0" t="s">
        <v>22</v>
      </c>
      <c r="C304" s="0" t="s">
        <v>423</v>
      </c>
      <c r="D304" s="0" t="s">
        <v>138</v>
      </c>
      <c r="E304" s="0" t="n">
        <v>12</v>
      </c>
      <c r="F304" s="0" t="n">
        <v>766</v>
      </c>
      <c r="G304" s="15" t="n">
        <v>0.7387</v>
      </c>
      <c r="H304" s="0" t="n">
        <v>0</v>
      </c>
      <c r="I304" s="15" t="n">
        <v>0</v>
      </c>
      <c r="J304" s="0" t="n">
        <v>49</v>
      </c>
      <c r="K304" s="15" t="n">
        <v>0.1178</v>
      </c>
      <c r="M304" s="11" t="s">
        <v>448</v>
      </c>
      <c r="N304" s="0" t="str">
        <f aca="false">VLOOKUP(A304,C$3:K$363,2,FALSE())</f>
        <v>DE</v>
      </c>
      <c r="O304" s="0" t="n">
        <f aca="false">VLOOKUP(A304,C$3:K$363,3,FALSE())</f>
        <v>1</v>
      </c>
      <c r="P304" s="0" t="n">
        <f aca="false">VLOOKUP(A304,C$3:K$363,4,FALSE())</f>
        <v>0</v>
      </c>
      <c r="Q304" s="0" t="n">
        <f aca="false">VLOOKUP(A304,C$3:K$363,6,FALSE())</f>
        <v>10</v>
      </c>
      <c r="R304" s="0" t="n">
        <f aca="false">VLOOKUP(A304,C$3:K$363,8,FALSE())</f>
        <v>0</v>
      </c>
    </row>
    <row r="305" customFormat="false" ht="15" hidden="false" customHeight="false" outlineLevel="0" collapsed="false">
      <c r="A305" s="0" t="s">
        <v>450</v>
      </c>
      <c r="B305" s="0" t="s">
        <v>19</v>
      </c>
      <c r="C305" s="0" t="s">
        <v>424</v>
      </c>
      <c r="D305" s="0" t="s">
        <v>102</v>
      </c>
      <c r="E305" s="0" t="n">
        <v>15</v>
      </c>
      <c r="F305" s="0" t="n">
        <v>0</v>
      </c>
      <c r="G305" s="15" t="n">
        <v>0</v>
      </c>
      <c r="H305" s="0" t="n">
        <v>841</v>
      </c>
      <c r="I305" s="15" t="n">
        <v>0.786</v>
      </c>
      <c r="J305" s="0" t="n">
        <v>140</v>
      </c>
      <c r="K305" s="15" t="n">
        <v>0.2917</v>
      </c>
      <c r="M305" s="11" t="s">
        <v>450</v>
      </c>
    </row>
    <row r="306" customFormat="false" ht="15" hidden="false" customHeight="false" outlineLevel="0" collapsed="false">
      <c r="A306" s="0" t="s">
        <v>452</v>
      </c>
      <c r="B306" s="0" t="s">
        <v>56</v>
      </c>
      <c r="C306" s="0" t="s">
        <v>426</v>
      </c>
      <c r="D306" s="0" t="s">
        <v>497</v>
      </c>
      <c r="E306" s="0" t="n">
        <v>16</v>
      </c>
      <c r="F306" s="0" t="n">
        <v>0</v>
      </c>
      <c r="G306" s="15" t="n">
        <v>0</v>
      </c>
      <c r="H306" s="0" t="n">
        <v>674</v>
      </c>
      <c r="I306" s="15" t="n">
        <v>0.6138</v>
      </c>
      <c r="J306" s="0" t="n">
        <v>153</v>
      </c>
      <c r="K306" s="15" t="n">
        <v>0.3446</v>
      </c>
      <c r="M306" s="11" t="s">
        <v>452</v>
      </c>
      <c r="N306" s="0" t="str">
        <f aca="false">VLOOKUP(A306,C$3:K$363,2,FALSE())</f>
        <v>G</v>
      </c>
      <c r="O306" s="0" t="n">
        <f aca="false">VLOOKUP(A306,C$3:K$363,3,FALSE())</f>
        <v>16</v>
      </c>
      <c r="P306" s="0" t="n">
        <f aca="false">VLOOKUP(A306,C$3:K$363,4,FALSE())</f>
        <v>1058</v>
      </c>
      <c r="Q306" s="0" t="n">
        <f aca="false">VLOOKUP(A306,C$3:K$363,6,FALSE())</f>
        <v>0</v>
      </c>
      <c r="R306" s="0" t="n">
        <f aca="false">VLOOKUP(A306,C$3:K$363,8,FALSE())</f>
        <v>79</v>
      </c>
    </row>
    <row r="307" customFormat="false" ht="15" hidden="false" customHeight="false" outlineLevel="0" collapsed="false">
      <c r="C307" s="0" t="s">
        <v>427</v>
      </c>
      <c r="D307" s="0" t="s">
        <v>497</v>
      </c>
      <c r="E307" s="0" t="n">
        <v>2</v>
      </c>
      <c r="F307" s="0" t="n">
        <v>0</v>
      </c>
      <c r="G307" s="15" t="n">
        <v>0</v>
      </c>
      <c r="H307" s="0" t="n">
        <v>0</v>
      </c>
      <c r="I307" s="15" t="n">
        <v>0</v>
      </c>
      <c r="J307" s="0" t="n">
        <v>25</v>
      </c>
      <c r="K307" s="15" t="n">
        <v>0.0538</v>
      </c>
    </row>
    <row r="308" customFormat="false" ht="15" hidden="false" customHeight="false" outlineLevel="0" collapsed="false">
      <c r="C308" s="0" t="s">
        <v>428</v>
      </c>
      <c r="D308" s="0" t="s">
        <v>13</v>
      </c>
      <c r="E308" s="0" t="n">
        <v>15</v>
      </c>
      <c r="F308" s="0" t="n">
        <v>328</v>
      </c>
      <c r="G308" s="15" t="n">
        <v>0.29</v>
      </c>
      <c r="H308" s="0" t="n">
        <v>0</v>
      </c>
      <c r="I308" s="15" t="n">
        <v>0</v>
      </c>
      <c r="J308" s="0" t="n">
        <v>274</v>
      </c>
      <c r="K308" s="15" t="n">
        <v>0.6241</v>
      </c>
    </row>
    <row r="309" customFormat="false" ht="15" hidden="false" customHeight="false" outlineLevel="0" collapsed="false">
      <c r="C309" s="0" t="s">
        <v>429</v>
      </c>
      <c r="D309" s="0" t="s">
        <v>13</v>
      </c>
      <c r="E309" s="0" t="n">
        <v>3</v>
      </c>
      <c r="F309" s="0" t="n">
        <v>62</v>
      </c>
      <c r="G309" s="15" t="n">
        <v>0.0539</v>
      </c>
      <c r="H309" s="0" t="n">
        <v>0</v>
      </c>
      <c r="I309" s="15" t="n">
        <v>0</v>
      </c>
      <c r="J309" s="0" t="n">
        <v>68</v>
      </c>
      <c r="K309" s="15" t="n">
        <v>0.1423</v>
      </c>
    </row>
    <row r="310" customFormat="false" ht="15" hidden="false" customHeight="false" outlineLevel="0" collapsed="false">
      <c r="C310" s="0" t="s">
        <v>696</v>
      </c>
      <c r="D310" s="0" t="s">
        <v>33</v>
      </c>
      <c r="E310" s="0" t="n">
        <v>1</v>
      </c>
      <c r="F310" s="0" t="n">
        <v>2</v>
      </c>
      <c r="G310" s="15" t="n">
        <v>0.0019</v>
      </c>
      <c r="H310" s="0" t="n">
        <v>0</v>
      </c>
      <c r="I310" s="15" t="n">
        <v>0</v>
      </c>
      <c r="J310" s="0" t="n">
        <v>0</v>
      </c>
      <c r="K310" s="15" t="n">
        <v>0</v>
      </c>
    </row>
    <row r="311" customFormat="false" ht="15" hidden="false" customHeight="false" outlineLevel="0" collapsed="false">
      <c r="C311" s="0" t="s">
        <v>696</v>
      </c>
      <c r="D311" s="0" t="s">
        <v>33</v>
      </c>
      <c r="E311" s="0" t="n">
        <v>3</v>
      </c>
      <c r="F311" s="0" t="n">
        <v>28</v>
      </c>
      <c r="G311" s="15" t="n">
        <v>0.0264</v>
      </c>
      <c r="H311" s="0" t="n">
        <v>0</v>
      </c>
      <c r="I311" s="15" t="n">
        <v>0</v>
      </c>
      <c r="J311" s="0" t="n">
        <v>0</v>
      </c>
      <c r="K311" s="15" t="n">
        <v>0</v>
      </c>
    </row>
    <row r="312" customFormat="false" ht="15" hidden="false" customHeight="false" outlineLevel="0" collapsed="false">
      <c r="C312" s="0" t="s">
        <v>431</v>
      </c>
      <c r="D312" s="0" t="s">
        <v>504</v>
      </c>
      <c r="E312" s="0" t="n">
        <v>9</v>
      </c>
      <c r="F312" s="0" t="n">
        <v>357</v>
      </c>
      <c r="G312" s="15" t="n">
        <v>0.3219</v>
      </c>
      <c r="H312" s="0" t="n">
        <v>0</v>
      </c>
      <c r="I312" s="15" t="n">
        <v>0</v>
      </c>
      <c r="J312" s="0" t="n">
        <v>48</v>
      </c>
      <c r="K312" s="15" t="n">
        <v>0.1</v>
      </c>
    </row>
    <row r="313" customFormat="false" ht="15" hidden="false" customHeight="false" outlineLevel="0" collapsed="false">
      <c r="C313" s="0" t="s">
        <v>435</v>
      </c>
      <c r="D313" s="0" t="s">
        <v>27</v>
      </c>
      <c r="E313" s="0" t="n">
        <v>6</v>
      </c>
      <c r="F313" s="0" t="n">
        <v>0</v>
      </c>
      <c r="G313" s="15" t="n">
        <v>0</v>
      </c>
      <c r="H313" s="0" t="n">
        <v>16</v>
      </c>
      <c r="I313" s="15" t="n">
        <v>0.0139</v>
      </c>
      <c r="J313" s="0" t="n">
        <v>131</v>
      </c>
      <c r="K313" s="15" t="n">
        <v>0.2652</v>
      </c>
    </row>
    <row r="314" customFormat="false" ht="15" hidden="false" customHeight="false" outlineLevel="0" collapsed="false">
      <c r="C314" s="0" t="s">
        <v>697</v>
      </c>
      <c r="D314" s="0" t="s">
        <v>22</v>
      </c>
      <c r="E314" s="0" t="n">
        <v>5</v>
      </c>
      <c r="F314" s="0" t="n">
        <v>0</v>
      </c>
      <c r="G314" s="15" t="n">
        <v>0</v>
      </c>
      <c r="H314" s="0" t="n">
        <v>140</v>
      </c>
      <c r="I314" s="15" t="n">
        <v>0.1288</v>
      </c>
      <c r="J314" s="0" t="n">
        <v>6</v>
      </c>
      <c r="K314" s="15" t="n">
        <v>0.0136</v>
      </c>
    </row>
    <row r="315" customFormat="false" ht="15" hidden="false" customHeight="false" outlineLevel="0" collapsed="false">
      <c r="C315" s="0" t="s">
        <v>697</v>
      </c>
      <c r="D315" s="0" t="s">
        <v>22</v>
      </c>
      <c r="E315" s="0" t="n">
        <v>4</v>
      </c>
      <c r="F315" s="0" t="n">
        <v>0</v>
      </c>
      <c r="G315" s="15" t="n">
        <v>0</v>
      </c>
      <c r="H315" s="0" t="n">
        <v>126</v>
      </c>
      <c r="I315" s="15" t="n">
        <v>0.1227</v>
      </c>
      <c r="J315" s="0" t="n">
        <v>9</v>
      </c>
      <c r="K315" s="15" t="n">
        <v>0.0216</v>
      </c>
    </row>
    <row r="316" customFormat="false" ht="15" hidden="false" customHeight="false" outlineLevel="0" collapsed="false">
      <c r="C316" s="0" t="s">
        <v>438</v>
      </c>
      <c r="D316" s="0" t="s">
        <v>511</v>
      </c>
      <c r="E316" s="0" t="n">
        <v>16</v>
      </c>
      <c r="F316" s="0" t="n">
        <v>657</v>
      </c>
      <c r="G316" s="15" t="n">
        <v>0.6311</v>
      </c>
      <c r="H316" s="0" t="n">
        <v>0</v>
      </c>
      <c r="I316" s="15" t="n">
        <v>0</v>
      </c>
      <c r="J316" s="0" t="n">
        <v>70</v>
      </c>
      <c r="K316" s="15" t="n">
        <v>0.1573</v>
      </c>
    </row>
    <row r="317" customFormat="false" ht="15" hidden="false" customHeight="false" outlineLevel="0" collapsed="false">
      <c r="C317" s="0" t="s">
        <v>439</v>
      </c>
      <c r="D317" s="0" t="s">
        <v>138</v>
      </c>
      <c r="E317" s="0" t="n">
        <v>16</v>
      </c>
      <c r="F317" s="0" t="n">
        <v>1047</v>
      </c>
      <c r="G317" s="15" t="n">
        <v>0.9859</v>
      </c>
      <c r="H317" s="0" t="n">
        <v>0</v>
      </c>
      <c r="I317" s="15" t="n">
        <v>0</v>
      </c>
      <c r="J317" s="0" t="n">
        <v>16</v>
      </c>
      <c r="K317" s="15" t="n">
        <v>0.0351</v>
      </c>
    </row>
    <row r="318" customFormat="false" ht="15" hidden="false" customHeight="false" outlineLevel="0" collapsed="false">
      <c r="C318" s="0" t="s">
        <v>440</v>
      </c>
      <c r="D318" s="0" t="s">
        <v>22</v>
      </c>
      <c r="E318" s="0" t="n">
        <v>16</v>
      </c>
      <c r="F318" s="0" t="n">
        <v>0</v>
      </c>
      <c r="G318" s="15" t="n">
        <v>0</v>
      </c>
      <c r="H318" s="0" t="n">
        <v>372</v>
      </c>
      <c r="I318" s="15" t="n">
        <v>0.3422</v>
      </c>
      <c r="J318" s="0" t="n">
        <v>29</v>
      </c>
      <c r="K318" s="15" t="n">
        <v>0.0656</v>
      </c>
    </row>
    <row r="319" customFormat="false" ht="15" hidden="false" customHeight="false" outlineLevel="0" collapsed="false">
      <c r="C319" s="0" t="s">
        <v>441</v>
      </c>
      <c r="D319" s="0" t="s">
        <v>644</v>
      </c>
      <c r="E319" s="0" t="n">
        <v>8</v>
      </c>
      <c r="F319" s="0" t="n">
        <v>0</v>
      </c>
      <c r="G319" s="15" t="n">
        <v>0</v>
      </c>
      <c r="H319" s="0" t="n">
        <v>173</v>
      </c>
      <c r="I319" s="15" t="n">
        <v>0.1609</v>
      </c>
      <c r="J319" s="0" t="n">
        <v>71</v>
      </c>
      <c r="K319" s="15" t="n">
        <v>0.1659</v>
      </c>
    </row>
    <row r="320" customFormat="false" ht="15" hidden="false" customHeight="false" outlineLevel="0" collapsed="false">
      <c r="C320" s="0" t="s">
        <v>442</v>
      </c>
      <c r="D320" s="0" t="s">
        <v>30</v>
      </c>
      <c r="E320" s="0" t="n">
        <v>15</v>
      </c>
      <c r="F320" s="0" t="n">
        <v>743</v>
      </c>
      <c r="G320" s="15" t="n">
        <v>0.6438</v>
      </c>
      <c r="H320" s="0" t="n">
        <v>0</v>
      </c>
      <c r="I320" s="15" t="n">
        <v>0</v>
      </c>
      <c r="J320" s="0" t="n">
        <v>15</v>
      </c>
      <c r="K320" s="15" t="n">
        <v>0.0314</v>
      </c>
    </row>
    <row r="321" customFormat="false" ht="15" hidden="false" customHeight="false" outlineLevel="0" collapsed="false">
      <c r="C321" s="0" t="s">
        <v>443</v>
      </c>
      <c r="D321" s="0" t="s">
        <v>13</v>
      </c>
      <c r="E321" s="0" t="n">
        <v>13</v>
      </c>
      <c r="F321" s="0" t="n">
        <v>197</v>
      </c>
      <c r="G321" s="15" t="n">
        <v>0.1819</v>
      </c>
      <c r="H321" s="0" t="n">
        <v>0</v>
      </c>
      <c r="I321" s="15" t="n">
        <v>0</v>
      </c>
      <c r="J321" s="0" t="n">
        <v>67</v>
      </c>
      <c r="K321" s="15" t="n">
        <v>0.1506</v>
      </c>
    </row>
    <row r="322" customFormat="false" ht="15" hidden="false" customHeight="false" outlineLevel="0" collapsed="false">
      <c r="C322" s="0" t="s">
        <v>444</v>
      </c>
      <c r="D322" s="0" t="s">
        <v>504</v>
      </c>
      <c r="E322" s="0" t="n">
        <v>16</v>
      </c>
      <c r="F322" s="0" t="n">
        <v>1055</v>
      </c>
      <c r="G322" s="15" t="n">
        <v>0.9403</v>
      </c>
      <c r="H322" s="0" t="n">
        <v>0</v>
      </c>
      <c r="I322" s="15" t="n">
        <v>0</v>
      </c>
      <c r="J322" s="0" t="n">
        <v>18</v>
      </c>
      <c r="K322" s="15" t="n">
        <v>0.0403</v>
      </c>
    </row>
    <row r="323" customFormat="false" ht="15" hidden="false" customHeight="false" outlineLevel="0" collapsed="false">
      <c r="C323" s="0" t="s">
        <v>446</v>
      </c>
      <c r="D323" s="0" t="s">
        <v>504</v>
      </c>
      <c r="E323" s="0" t="n">
        <v>16</v>
      </c>
      <c r="F323" s="0" t="n">
        <v>801</v>
      </c>
      <c r="G323" s="15" t="n">
        <v>0.7838</v>
      </c>
      <c r="H323" s="0" t="n">
        <v>0</v>
      </c>
      <c r="I323" s="15" t="n">
        <v>0</v>
      </c>
      <c r="J323" s="0" t="n">
        <v>75</v>
      </c>
      <c r="K323" s="15" t="n">
        <v>0.1674</v>
      </c>
    </row>
    <row r="324" customFormat="false" ht="15" hidden="false" customHeight="false" outlineLevel="0" collapsed="false">
      <c r="C324" s="0" t="s">
        <v>448</v>
      </c>
      <c r="D324" s="0" t="s">
        <v>22</v>
      </c>
      <c r="E324" s="0" t="n">
        <v>1</v>
      </c>
      <c r="F324" s="0" t="n">
        <v>0</v>
      </c>
      <c r="G324" s="15" t="n">
        <v>0</v>
      </c>
      <c r="H324" s="0" t="n">
        <v>10</v>
      </c>
      <c r="I324" s="15" t="n">
        <v>0.0095</v>
      </c>
      <c r="J324" s="0" t="n">
        <v>0</v>
      </c>
      <c r="K324" s="15" t="n">
        <v>0</v>
      </c>
    </row>
    <row r="325" customFormat="false" ht="15" hidden="false" customHeight="false" outlineLevel="0" collapsed="false">
      <c r="C325" s="0" t="s">
        <v>698</v>
      </c>
      <c r="D325" s="0" t="s">
        <v>497</v>
      </c>
      <c r="E325" s="0" t="n">
        <v>7</v>
      </c>
      <c r="F325" s="0" t="n">
        <v>0</v>
      </c>
      <c r="G325" s="15" t="n">
        <v>0</v>
      </c>
      <c r="H325" s="0" t="n">
        <v>0</v>
      </c>
      <c r="I325" s="15" t="n">
        <v>0</v>
      </c>
      <c r="J325" s="0" t="n">
        <v>95</v>
      </c>
      <c r="K325" s="15" t="n">
        <v>0.2043</v>
      </c>
    </row>
    <row r="326" customFormat="false" ht="15" hidden="false" customHeight="false" outlineLevel="0" collapsed="false">
      <c r="C326" s="0" t="s">
        <v>698</v>
      </c>
      <c r="D326" s="0" t="s">
        <v>497</v>
      </c>
      <c r="E326" s="0" t="n">
        <v>2</v>
      </c>
      <c r="F326" s="0" t="n">
        <v>0</v>
      </c>
      <c r="G326" s="15" t="n">
        <v>0</v>
      </c>
      <c r="H326" s="0" t="n">
        <v>1</v>
      </c>
      <c r="I326" s="15" t="n">
        <v>0.0009</v>
      </c>
      <c r="J326" s="0" t="n">
        <v>37</v>
      </c>
      <c r="K326" s="15" t="n">
        <v>0.0833</v>
      </c>
    </row>
    <row r="327" customFormat="false" ht="15" hidden="false" customHeight="false" outlineLevel="0" collapsed="false">
      <c r="C327" s="0" t="s">
        <v>452</v>
      </c>
      <c r="D327" s="0" t="s">
        <v>504</v>
      </c>
      <c r="E327" s="0" t="n">
        <v>16</v>
      </c>
      <c r="F327" s="0" t="n">
        <v>1058</v>
      </c>
      <c r="G327" s="15" t="n">
        <v>1</v>
      </c>
      <c r="H327" s="0" t="n">
        <v>0</v>
      </c>
      <c r="I327" s="15" t="n">
        <v>0</v>
      </c>
      <c r="J327" s="0" t="n">
        <v>79</v>
      </c>
      <c r="K327" s="15" t="n">
        <v>0.1795</v>
      </c>
    </row>
    <row r="328" customFormat="false" ht="15" hidden="false" customHeight="false" outlineLevel="0" collapsed="false">
      <c r="C328" s="0" t="s">
        <v>699</v>
      </c>
      <c r="D328" s="0" t="s">
        <v>497</v>
      </c>
      <c r="E328" s="0" t="n">
        <v>7</v>
      </c>
      <c r="F328" s="0" t="n">
        <v>0</v>
      </c>
      <c r="G328" s="15" t="n">
        <v>0</v>
      </c>
      <c r="H328" s="0" t="n">
        <v>12</v>
      </c>
      <c r="I328" s="15" t="n">
        <v>0.0112</v>
      </c>
      <c r="J328" s="0" t="n">
        <v>130</v>
      </c>
      <c r="K328" s="15" t="n">
        <v>0.272</v>
      </c>
    </row>
    <row r="329" customFormat="false" ht="15" hidden="false" customHeight="false" outlineLevel="0" collapsed="false">
      <c r="C329" s="0" t="s">
        <v>699</v>
      </c>
      <c r="D329" s="0" t="s">
        <v>497</v>
      </c>
      <c r="E329" s="0" t="n">
        <v>1</v>
      </c>
      <c r="F329" s="0" t="n">
        <v>0</v>
      </c>
      <c r="G329" s="15" t="n">
        <v>0</v>
      </c>
      <c r="H329" s="0" t="n">
        <v>27</v>
      </c>
      <c r="I329" s="15" t="n">
        <v>0.0263</v>
      </c>
      <c r="J329" s="0" t="n">
        <v>21</v>
      </c>
      <c r="K329" s="15" t="n">
        <v>0.0505</v>
      </c>
    </row>
  </sheetData>
  <conditionalFormatting sqref="M1:M1048576">
    <cfRule type="duplicateValues" priority="2" aboveAverage="0" equalAverage="0" bottom="0" percent="0" rank="0" text="" dxfId="9"/>
  </conditionalFormatting>
  <conditionalFormatting sqref="C1:C1048576">
    <cfRule type="duplicateValues" priority="3" aboveAverage="0" equalAverage="0" bottom="0" percent="0" rank="0" text="" dxfId="10"/>
  </conditionalFormatting>
  <conditionalFormatting sqref="AD1:AD1048576">
    <cfRule type="duplicateValues" priority="4" aboveAverage="0" equalAverage="0" bottom="0" percent="0" rank="0" text="" dxfId="11"/>
  </conditionalFormatting>
  <conditionalFormatting sqref="AD1:AD150 M3:M306">
    <cfRule type="duplicateValues" priority="5" aboveAverage="0" equalAverage="0" bottom="0" percent="0" rank="0" text="" dxfId="1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26"/>
  <sheetViews>
    <sheetView showFormulas="false" showGridLines="true" showRowColHeaders="true" showZeros="true" rightToLeft="false" tabSelected="false" showOutlineSymbols="true" defaultGridColor="true" view="normal" topLeftCell="A306" colorId="64" zoomScale="70" zoomScaleNormal="70" zoomScalePageLayoutView="100" workbookViewId="0">
      <selection pane="topLeft" activeCell="O3" activeCellId="1" sqref="E307:L308 O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4.43"/>
    <col collapsed="false" customWidth="true" hidden="false" outlineLevel="0" max="3" min="3" style="0" width="28.57"/>
    <col collapsed="false" customWidth="true" hidden="false" outlineLevel="0" max="4" min="4" style="0" width="6.57"/>
    <col collapsed="false" customWidth="true" hidden="false" outlineLevel="0" max="7" min="7" style="15" width="9.14"/>
    <col collapsed="false" customWidth="true" hidden="false" outlineLevel="0" max="9" min="9" style="15" width="9.14"/>
    <col collapsed="false" customWidth="true" hidden="false" outlineLevel="0" max="11" min="11" style="15" width="9.14"/>
    <col collapsed="false" customWidth="true" hidden="false" outlineLevel="0" max="13" min="13" style="11" width="22.28"/>
    <col collapsed="false" customWidth="true" hidden="false" outlineLevel="0" max="32" min="32" style="11" width="28.57"/>
  </cols>
  <sheetData>
    <row r="1" customFormat="false" ht="15" hidden="false" customHeight="false" outlineLevel="0" collapsed="false">
      <c r="F1" s="0" t="s">
        <v>490</v>
      </c>
      <c r="H1" s="15" t="s">
        <v>491</v>
      </c>
      <c r="J1" s="0" t="s">
        <v>492</v>
      </c>
      <c r="P1" s="0" t="s">
        <v>490</v>
      </c>
      <c r="Q1" s="15" t="s">
        <v>491</v>
      </c>
      <c r="R1" s="0" t="s">
        <v>492</v>
      </c>
      <c r="AF1" s="11" t="s">
        <v>646</v>
      </c>
    </row>
    <row r="2" customFormat="false" ht="15" hidden="false" customHeight="false" outlineLevel="0" collapsed="false">
      <c r="A2" s="0" t="s">
        <v>493</v>
      </c>
      <c r="B2" s="0" t="s">
        <v>2</v>
      </c>
      <c r="C2" s="0" t="s">
        <v>700</v>
      </c>
      <c r="D2" s="0" t="s">
        <v>2</v>
      </c>
      <c r="E2" s="0" t="s">
        <v>481</v>
      </c>
      <c r="F2" s="0" t="s">
        <v>495</v>
      </c>
      <c r="G2" s="15" t="s">
        <v>496</v>
      </c>
      <c r="H2" s="0" t="s">
        <v>495</v>
      </c>
      <c r="I2" s="15" t="s">
        <v>496</v>
      </c>
      <c r="J2" s="0" t="s">
        <v>495</v>
      </c>
      <c r="K2" s="15" t="s">
        <v>496</v>
      </c>
      <c r="M2" s="11" t="s">
        <v>493</v>
      </c>
      <c r="N2" s="0" t="s">
        <v>2</v>
      </c>
      <c r="O2" s="0" t="s">
        <v>481</v>
      </c>
      <c r="P2" s="0" t="s">
        <v>495</v>
      </c>
      <c r="Q2" s="0" t="s">
        <v>495</v>
      </c>
      <c r="R2" s="0" t="s">
        <v>495</v>
      </c>
      <c r="AF2" s="11" t="s">
        <v>646</v>
      </c>
    </row>
    <row r="3" customFormat="false" ht="15" hidden="false" customHeight="false" outlineLevel="0" collapsed="false">
      <c r="A3" s="0" t="s">
        <v>12</v>
      </c>
      <c r="B3" s="0" t="s">
        <v>13</v>
      </c>
      <c r="C3" s="0" t="s">
        <v>646</v>
      </c>
      <c r="D3" s="0" t="s">
        <v>13</v>
      </c>
      <c r="E3" s="0" t="n">
        <v>9</v>
      </c>
      <c r="F3" s="0" t="n">
        <v>285</v>
      </c>
      <c r="G3" s="15" t="n">
        <v>0.2529</v>
      </c>
      <c r="H3" s="0" t="n">
        <v>0</v>
      </c>
      <c r="I3" s="15" t="n">
        <v>0</v>
      </c>
      <c r="J3" s="0" t="n">
        <v>48</v>
      </c>
      <c r="K3" s="15" t="n">
        <v>0.1053</v>
      </c>
      <c r="M3" s="11" t="s">
        <v>12</v>
      </c>
      <c r="AF3" s="11" t="s">
        <v>701</v>
      </c>
    </row>
    <row r="4" customFormat="false" ht="15" hidden="false" customHeight="false" outlineLevel="0" collapsed="false">
      <c r="A4" s="0" t="s">
        <v>15</v>
      </c>
      <c r="B4" s="0" t="s">
        <v>16</v>
      </c>
      <c r="C4" s="0" t="s">
        <v>646</v>
      </c>
      <c r="D4" s="0" t="s">
        <v>13</v>
      </c>
      <c r="E4" s="0" t="n">
        <v>2</v>
      </c>
      <c r="F4" s="0" t="n">
        <v>51</v>
      </c>
      <c r="G4" s="15" t="n">
        <v>0.0492</v>
      </c>
      <c r="H4" s="0" t="n">
        <v>0</v>
      </c>
      <c r="I4" s="15" t="n">
        <v>0</v>
      </c>
      <c r="J4" s="0" t="n">
        <v>14</v>
      </c>
      <c r="K4" s="15" t="n">
        <v>0.0314</v>
      </c>
      <c r="M4" s="11" t="s">
        <v>15</v>
      </c>
      <c r="N4" s="0" t="str">
        <f aca="false">VLOOKUP(A4,C$3:K$363,2,FALSE())</f>
        <v>QB</v>
      </c>
      <c r="O4" s="0" t="n">
        <f aca="false">VLOOKUP(A4,C$3:K$363,3,FALSE())</f>
        <v>3</v>
      </c>
      <c r="P4" s="0" t="n">
        <f aca="false">VLOOKUP(A4,C$3:K$363,4,FALSE())</f>
        <v>26</v>
      </c>
      <c r="Q4" s="0" t="n">
        <f aca="false">VLOOKUP(A4,C$3:K$363,6,FALSE())</f>
        <v>0</v>
      </c>
      <c r="R4" s="0" t="n">
        <f aca="false">VLOOKUP(A4,C$3:K$363,8,FALSE())</f>
        <v>0</v>
      </c>
      <c r="AF4" s="11" t="s">
        <v>701</v>
      </c>
    </row>
    <row r="5" customFormat="false" ht="15" hidden="false" customHeight="false" outlineLevel="0" collapsed="false">
      <c r="A5" s="0" t="s">
        <v>18</v>
      </c>
      <c r="B5" s="0" t="s">
        <v>19</v>
      </c>
      <c r="C5" s="0" t="s">
        <v>15</v>
      </c>
      <c r="D5" s="0" t="s">
        <v>16</v>
      </c>
      <c r="E5" s="0" t="n">
        <v>3</v>
      </c>
      <c r="F5" s="0" t="n">
        <v>26</v>
      </c>
      <c r="G5" s="15" t="n">
        <v>0.027</v>
      </c>
      <c r="H5" s="0" t="n">
        <v>0</v>
      </c>
      <c r="I5" s="15" t="n">
        <v>0</v>
      </c>
      <c r="J5" s="0" t="n">
        <v>0</v>
      </c>
      <c r="K5" s="15" t="n">
        <v>0</v>
      </c>
      <c r="M5" s="11" t="s">
        <v>18</v>
      </c>
      <c r="N5" s="0" t="str">
        <f aca="false">VLOOKUP(A5,C$3:K$363,2,FALSE())</f>
        <v>DT</v>
      </c>
      <c r="O5" s="0" t="n">
        <f aca="false">VLOOKUP(A5,C$3:K$363,3,FALSE())</f>
        <v>14</v>
      </c>
      <c r="P5" s="0" t="n">
        <f aca="false">VLOOKUP(A5,C$3:K$363,4,FALSE())</f>
        <v>0</v>
      </c>
      <c r="Q5" s="0" t="n">
        <f aca="false">VLOOKUP(A5,C$3:K$363,6,FALSE())</f>
        <v>790</v>
      </c>
      <c r="R5" s="0" t="n">
        <f aca="false">VLOOKUP(A5,C$3:K$363,8,FALSE())</f>
        <v>72</v>
      </c>
      <c r="AF5" s="11" t="s">
        <v>702</v>
      </c>
    </row>
    <row r="6" customFormat="false" ht="15" hidden="false" customHeight="false" outlineLevel="0" collapsed="false">
      <c r="A6" s="0" t="s">
        <v>21</v>
      </c>
      <c r="B6" s="0" t="s">
        <v>22</v>
      </c>
      <c r="C6" s="0" t="s">
        <v>18</v>
      </c>
      <c r="D6" s="0" t="s">
        <v>19</v>
      </c>
      <c r="E6" s="0" t="n">
        <v>14</v>
      </c>
      <c r="F6" s="0" t="n">
        <v>0</v>
      </c>
      <c r="G6" s="15" t="n">
        <v>0</v>
      </c>
      <c r="H6" s="0" t="n">
        <v>790</v>
      </c>
      <c r="I6" s="15" t="n">
        <v>0.7356</v>
      </c>
      <c r="J6" s="0" t="n">
        <v>72</v>
      </c>
      <c r="K6" s="15" t="n">
        <v>0.1449</v>
      </c>
      <c r="M6" s="11" t="s">
        <v>21</v>
      </c>
      <c r="N6" s="0" t="str">
        <f aca="false">VLOOKUP(A6,C$3:K$363,2,FALSE())</f>
        <v>DE</v>
      </c>
      <c r="O6" s="0" t="n">
        <f aca="false">VLOOKUP(A6,C$3:K$363,3,FALSE())</f>
        <v>7</v>
      </c>
      <c r="P6" s="0" t="n">
        <f aca="false">VLOOKUP(A6,C$3:K$363,4,FALSE())</f>
        <v>0</v>
      </c>
      <c r="Q6" s="0" t="n">
        <f aca="false">VLOOKUP(A6,C$3:K$363,6,FALSE())</f>
        <v>157</v>
      </c>
      <c r="R6" s="0" t="n">
        <f aca="false">VLOOKUP(A6,C$3:K$363,8,FALSE())</f>
        <v>1</v>
      </c>
      <c r="AF6" s="11" t="s">
        <v>702</v>
      </c>
    </row>
    <row r="7" customFormat="false" ht="15" hidden="false" customHeight="false" outlineLevel="0" collapsed="false">
      <c r="A7" s="0" t="s">
        <v>24</v>
      </c>
      <c r="B7" s="0" t="s">
        <v>25</v>
      </c>
      <c r="C7" s="0" t="s">
        <v>21</v>
      </c>
      <c r="D7" s="0" t="s">
        <v>22</v>
      </c>
      <c r="E7" s="0" t="n">
        <v>7</v>
      </c>
      <c r="F7" s="0" t="n">
        <v>0</v>
      </c>
      <c r="G7" s="15" t="n">
        <v>0</v>
      </c>
      <c r="H7" s="0" t="n">
        <v>157</v>
      </c>
      <c r="I7" s="15" t="n">
        <v>0.1396</v>
      </c>
      <c r="J7" s="0" t="n">
        <v>1</v>
      </c>
      <c r="K7" s="15" t="n">
        <v>0.0022</v>
      </c>
      <c r="M7" s="11" t="s">
        <v>24</v>
      </c>
      <c r="AF7" s="11" t="s">
        <v>703</v>
      </c>
    </row>
    <row r="8" customFormat="false" ht="15" hidden="false" customHeight="false" outlineLevel="0" collapsed="false">
      <c r="A8" s="0" t="s">
        <v>26</v>
      </c>
      <c r="B8" s="0" t="s">
        <v>27</v>
      </c>
      <c r="C8" s="0" t="s">
        <v>701</v>
      </c>
      <c r="D8" s="0" t="s">
        <v>33</v>
      </c>
      <c r="E8" s="0" t="n">
        <v>6</v>
      </c>
      <c r="F8" s="0" t="n">
        <v>257</v>
      </c>
      <c r="G8" s="15" t="n">
        <v>0.2293</v>
      </c>
      <c r="H8" s="0" t="n">
        <v>0</v>
      </c>
      <c r="I8" s="15" t="n">
        <v>0</v>
      </c>
      <c r="J8" s="0" t="n">
        <v>0</v>
      </c>
      <c r="K8" s="15" t="n">
        <v>0</v>
      </c>
      <c r="M8" s="11" t="s">
        <v>26</v>
      </c>
      <c r="AF8" s="11" t="s">
        <v>703</v>
      </c>
    </row>
    <row r="9" customFormat="false" ht="15" hidden="false" customHeight="false" outlineLevel="0" collapsed="false">
      <c r="A9" s="0" t="s">
        <v>29</v>
      </c>
      <c r="B9" s="0" t="s">
        <v>30</v>
      </c>
      <c r="C9" s="0" t="s">
        <v>701</v>
      </c>
      <c r="D9" s="0" t="s">
        <v>33</v>
      </c>
      <c r="E9" s="0" t="n">
        <v>4</v>
      </c>
      <c r="F9" s="0" t="n">
        <v>44</v>
      </c>
      <c r="G9" s="15" t="n">
        <v>0.0424</v>
      </c>
      <c r="H9" s="0" t="n">
        <v>0</v>
      </c>
      <c r="I9" s="15" t="n">
        <v>0</v>
      </c>
      <c r="J9" s="0" t="n">
        <v>0</v>
      </c>
      <c r="K9" s="15" t="n">
        <v>0</v>
      </c>
      <c r="M9" s="11" t="s">
        <v>29</v>
      </c>
      <c r="N9" s="0" t="str">
        <f aca="false">VLOOKUP(A9,C$3:K$363,2,FALSE())</f>
        <v>WR</v>
      </c>
      <c r="O9" s="0" t="n">
        <f aca="false">VLOOKUP(A9,C$3:K$363,3,FALSE())</f>
        <v>13</v>
      </c>
      <c r="P9" s="0" t="n">
        <f aca="false">VLOOKUP(A9,C$3:K$363,4,FALSE())</f>
        <v>536</v>
      </c>
      <c r="Q9" s="0" t="n">
        <f aca="false">VLOOKUP(A9,C$3:K$363,6,FALSE())</f>
        <v>0</v>
      </c>
      <c r="R9" s="0" t="n">
        <f aca="false">VLOOKUP(A9,C$3:K$363,8,FALSE())</f>
        <v>56</v>
      </c>
      <c r="AF9" s="11" t="s">
        <v>704</v>
      </c>
    </row>
    <row r="10" customFormat="false" ht="15" hidden="false" customHeight="false" outlineLevel="0" collapsed="false">
      <c r="A10" s="0" t="s">
        <v>32</v>
      </c>
      <c r="B10" s="0" t="s">
        <v>33</v>
      </c>
      <c r="C10" s="0" t="s">
        <v>702</v>
      </c>
      <c r="D10" s="0" t="s">
        <v>19</v>
      </c>
      <c r="E10" s="0" t="n">
        <v>10</v>
      </c>
      <c r="F10" s="0" t="n">
        <v>0</v>
      </c>
      <c r="G10" s="15" t="n">
        <v>0</v>
      </c>
      <c r="H10" s="0" t="n">
        <v>149</v>
      </c>
      <c r="I10" s="15" t="n">
        <v>0.1419</v>
      </c>
      <c r="J10" s="0" t="n">
        <v>0</v>
      </c>
      <c r="K10" s="15" t="n">
        <v>0</v>
      </c>
      <c r="M10" s="11" t="s">
        <v>32</v>
      </c>
      <c r="N10" s="0" t="str">
        <f aca="false">VLOOKUP(A10,C$3:K$363,2,FALSE())</f>
        <v>RB</v>
      </c>
      <c r="O10" s="0" t="n">
        <f aca="false">VLOOKUP(A10,C$3:K$363,3,FALSE())</f>
        <v>11</v>
      </c>
      <c r="P10" s="0" t="n">
        <f aca="false">VLOOKUP(A10,C$3:K$363,4,FALSE())</f>
        <v>156</v>
      </c>
      <c r="Q10" s="0" t="n">
        <f aca="false">VLOOKUP(A10,C$3:K$363,6,FALSE())</f>
        <v>0</v>
      </c>
      <c r="R10" s="0" t="n">
        <f aca="false">VLOOKUP(A10,C$3:K$363,8,FALSE())</f>
        <v>198</v>
      </c>
      <c r="AF10" s="11" t="s">
        <v>704</v>
      </c>
    </row>
    <row r="11" customFormat="false" ht="15" hidden="false" customHeight="false" outlineLevel="0" collapsed="false">
      <c r="A11" s="0" t="s">
        <v>35</v>
      </c>
      <c r="B11" s="0" t="s">
        <v>30</v>
      </c>
      <c r="C11" s="0" t="s">
        <v>702</v>
      </c>
      <c r="D11" s="0" t="s">
        <v>19</v>
      </c>
      <c r="E11" s="0" t="n">
        <v>2</v>
      </c>
      <c r="F11" s="0" t="n">
        <v>0</v>
      </c>
      <c r="G11" s="15" t="n">
        <v>0</v>
      </c>
      <c r="H11" s="0" t="n">
        <v>13</v>
      </c>
      <c r="I11" s="15" t="n">
        <v>0.0132</v>
      </c>
      <c r="J11" s="0" t="n">
        <v>4</v>
      </c>
      <c r="K11" s="15" t="n">
        <v>0.0088</v>
      </c>
      <c r="M11" s="11" t="s">
        <v>35</v>
      </c>
      <c r="N11" s="0" t="str">
        <f aca="false">VLOOKUP(A11,C$3:K$363,2,FALSE())</f>
        <v>WR</v>
      </c>
      <c r="O11" s="0" t="n">
        <f aca="false">VLOOKUP(A11,C$3:K$363,3,FALSE())</f>
        <v>10</v>
      </c>
      <c r="P11" s="0" t="n">
        <f aca="false">VLOOKUP(A11,C$3:K$363,4,FALSE())</f>
        <v>537</v>
      </c>
      <c r="Q11" s="0" t="n">
        <f aca="false">VLOOKUP(A11,C$3:K$363,6,FALSE())</f>
        <v>0</v>
      </c>
      <c r="R11" s="0" t="n">
        <f aca="false">VLOOKUP(A11,C$3:K$363,8,FALSE())</f>
        <v>1</v>
      </c>
      <c r="AF11" s="11" t="s">
        <v>705</v>
      </c>
    </row>
    <row r="12" customFormat="false" ht="15" hidden="false" customHeight="false" outlineLevel="0" collapsed="false">
      <c r="A12" s="0" t="s">
        <v>37</v>
      </c>
      <c r="B12" s="0" t="s">
        <v>30</v>
      </c>
      <c r="C12" s="0" t="s">
        <v>29</v>
      </c>
      <c r="D12" s="0" t="s">
        <v>30</v>
      </c>
      <c r="E12" s="0" t="n">
        <v>13</v>
      </c>
      <c r="F12" s="0" t="n">
        <v>536</v>
      </c>
      <c r="G12" s="15" t="n">
        <v>0.5219</v>
      </c>
      <c r="H12" s="0" t="n">
        <v>0</v>
      </c>
      <c r="I12" s="15" t="n">
        <v>0</v>
      </c>
      <c r="J12" s="0" t="n">
        <v>56</v>
      </c>
      <c r="K12" s="15" t="n">
        <v>0.1212</v>
      </c>
      <c r="M12" s="11" t="s">
        <v>37</v>
      </c>
      <c r="N12" s="0" t="str">
        <f aca="false">VLOOKUP(A12,C$3:K$363,2,FALSE())</f>
        <v>WR</v>
      </c>
      <c r="O12" s="0" t="n">
        <f aca="false">VLOOKUP(A12,C$3:K$363,3,FALSE())</f>
        <v>1</v>
      </c>
      <c r="P12" s="0" t="n">
        <f aca="false">VLOOKUP(A12,C$3:K$363,4,FALSE())</f>
        <v>3</v>
      </c>
      <c r="Q12" s="0" t="n">
        <f aca="false">VLOOKUP(A12,C$3:K$363,6,FALSE())</f>
        <v>0</v>
      </c>
      <c r="R12" s="0" t="n">
        <f aca="false">VLOOKUP(A12,C$3:K$363,8,FALSE())</f>
        <v>0</v>
      </c>
      <c r="AF12" s="11" t="s">
        <v>705</v>
      </c>
    </row>
    <row r="13" customFormat="false" ht="15" hidden="false" customHeight="false" outlineLevel="0" collapsed="false">
      <c r="A13" s="0" t="s">
        <v>39</v>
      </c>
      <c r="B13" s="0" t="s">
        <v>40</v>
      </c>
      <c r="C13" s="0" t="s">
        <v>32</v>
      </c>
      <c r="D13" s="0" t="s">
        <v>33</v>
      </c>
      <c r="E13" s="0" t="n">
        <v>11</v>
      </c>
      <c r="F13" s="0" t="n">
        <v>156</v>
      </c>
      <c r="G13" s="15" t="n">
        <v>0.1425</v>
      </c>
      <c r="H13" s="0" t="n">
        <v>0</v>
      </c>
      <c r="I13" s="15" t="n">
        <v>0</v>
      </c>
      <c r="J13" s="0" t="n">
        <v>198</v>
      </c>
      <c r="K13" s="15" t="n">
        <v>0.4024</v>
      </c>
      <c r="M13" s="11" t="s">
        <v>39</v>
      </c>
      <c r="N13" s="0" t="str">
        <f aca="false">VLOOKUP(A13,C$3:K$363,2,FALSE())</f>
        <v>FS</v>
      </c>
      <c r="O13" s="0" t="n">
        <f aca="false">VLOOKUP(A13,C$3:K$363,3,FALSE())</f>
        <v>16</v>
      </c>
      <c r="P13" s="0" t="n">
        <f aca="false">VLOOKUP(A13,C$3:K$363,4,FALSE())</f>
        <v>0</v>
      </c>
      <c r="Q13" s="0" t="n">
        <f aca="false">VLOOKUP(A13,C$3:K$363,6,FALSE())</f>
        <v>939</v>
      </c>
      <c r="R13" s="0" t="n">
        <f aca="false">VLOOKUP(A13,C$3:K$363,8,FALSE())</f>
        <v>75</v>
      </c>
      <c r="AF13" s="11" t="s">
        <v>706</v>
      </c>
    </row>
    <row r="14" customFormat="false" ht="15" hidden="false" customHeight="false" outlineLevel="0" collapsed="false">
      <c r="A14" s="0" t="s">
        <v>42</v>
      </c>
      <c r="B14" s="0" t="s">
        <v>33</v>
      </c>
      <c r="C14" s="0" t="s">
        <v>35</v>
      </c>
      <c r="D14" s="0" t="s">
        <v>30</v>
      </c>
      <c r="E14" s="0" t="n">
        <v>10</v>
      </c>
      <c r="F14" s="0" t="n">
        <v>537</v>
      </c>
      <c r="G14" s="15" t="n">
        <v>0.4769</v>
      </c>
      <c r="H14" s="0" t="n">
        <v>0</v>
      </c>
      <c r="I14" s="15" t="n">
        <v>0</v>
      </c>
      <c r="J14" s="0" t="n">
        <v>1</v>
      </c>
      <c r="K14" s="15" t="n">
        <v>0.0021</v>
      </c>
      <c r="M14" s="11" t="s">
        <v>42</v>
      </c>
      <c r="N14" s="0" t="str">
        <f aca="false">VLOOKUP(A14,C$3:K$363,2,FALSE())</f>
        <v>RB</v>
      </c>
      <c r="O14" s="0" t="n">
        <f aca="false">VLOOKUP(A14,C$3:K$363,3,FALSE())</f>
        <v>8</v>
      </c>
      <c r="P14" s="0" t="n">
        <f aca="false">VLOOKUP(A14,C$3:K$363,4,FALSE())</f>
        <v>13</v>
      </c>
      <c r="Q14" s="0" t="n">
        <f aca="false">VLOOKUP(A14,C$3:K$363,6,FALSE())</f>
        <v>0</v>
      </c>
      <c r="R14" s="0" t="n">
        <f aca="false">VLOOKUP(A14,C$3:K$363,8,FALSE())</f>
        <v>112</v>
      </c>
      <c r="AF14" s="11" t="s">
        <v>706</v>
      </c>
    </row>
    <row r="15" customFormat="false" ht="15" hidden="false" customHeight="false" outlineLevel="0" collapsed="false">
      <c r="A15" s="0" t="s">
        <v>44</v>
      </c>
      <c r="B15" s="0" t="s">
        <v>25</v>
      </c>
      <c r="C15" s="0" t="s">
        <v>37</v>
      </c>
      <c r="D15" s="0" t="s">
        <v>30</v>
      </c>
      <c r="E15" s="0" t="n">
        <v>1</v>
      </c>
      <c r="F15" s="0" t="n">
        <v>3</v>
      </c>
      <c r="G15" s="15" t="n">
        <v>0.0027</v>
      </c>
      <c r="H15" s="0" t="n">
        <v>0</v>
      </c>
      <c r="I15" s="15" t="n">
        <v>0</v>
      </c>
      <c r="J15" s="0" t="n">
        <v>0</v>
      </c>
      <c r="K15" s="15" t="n">
        <v>0</v>
      </c>
      <c r="M15" s="11" t="s">
        <v>44</v>
      </c>
      <c r="N15" s="0" t="str">
        <f aca="false">VLOOKUP(A15,C$3:K$363,2,FALSE())</f>
        <v>LB</v>
      </c>
      <c r="O15" s="0" t="n">
        <f aca="false">VLOOKUP(A15,C$3:K$363,3,FALSE())</f>
        <v>16</v>
      </c>
      <c r="P15" s="0" t="n">
        <f aca="false">VLOOKUP(A15,C$3:K$363,4,FALSE())</f>
        <v>0</v>
      </c>
      <c r="Q15" s="0" t="n">
        <f aca="false">VLOOKUP(A15,C$3:K$363,6,FALSE())</f>
        <v>923</v>
      </c>
      <c r="R15" s="0" t="n">
        <f aca="false">VLOOKUP(A15,C$3:K$363,8,FALSE())</f>
        <v>61</v>
      </c>
      <c r="AF15" s="11" t="s">
        <v>506</v>
      </c>
    </row>
    <row r="16" customFormat="false" ht="15" hidden="false" customHeight="false" outlineLevel="0" collapsed="false">
      <c r="A16" s="0" t="s">
        <v>46</v>
      </c>
      <c r="B16" s="0" t="s">
        <v>30</v>
      </c>
      <c r="C16" s="0" t="s">
        <v>703</v>
      </c>
      <c r="D16" s="0" t="s">
        <v>33</v>
      </c>
      <c r="E16" s="0" t="n">
        <v>8</v>
      </c>
      <c r="F16" s="0" t="n">
        <v>246</v>
      </c>
      <c r="G16" s="15" t="n">
        <v>0.2194</v>
      </c>
      <c r="H16" s="0" t="n">
        <v>0</v>
      </c>
      <c r="I16" s="15" t="n">
        <v>0</v>
      </c>
      <c r="J16" s="0" t="n">
        <v>0</v>
      </c>
      <c r="K16" s="15" t="n">
        <v>0</v>
      </c>
      <c r="M16" s="11" t="s">
        <v>46</v>
      </c>
      <c r="AF16" s="11" t="s">
        <v>506</v>
      </c>
    </row>
    <row r="17" customFormat="false" ht="15" hidden="false" customHeight="false" outlineLevel="0" collapsed="false">
      <c r="A17" s="0" t="s">
        <v>48</v>
      </c>
      <c r="B17" s="0" t="s">
        <v>25</v>
      </c>
      <c r="C17" s="0" t="s">
        <v>703</v>
      </c>
      <c r="D17" s="0" t="s">
        <v>33</v>
      </c>
      <c r="E17" s="0" t="n">
        <v>4</v>
      </c>
      <c r="F17" s="0" t="n">
        <v>69</v>
      </c>
      <c r="G17" s="15" t="n">
        <v>0.063</v>
      </c>
      <c r="H17" s="0" t="n">
        <v>0</v>
      </c>
      <c r="I17" s="15" t="n">
        <v>0</v>
      </c>
      <c r="J17" s="0" t="n">
        <v>0</v>
      </c>
      <c r="K17" s="15" t="n">
        <v>0</v>
      </c>
      <c r="M17" s="11" t="s">
        <v>48</v>
      </c>
      <c r="N17" s="0" t="str">
        <f aca="false">VLOOKUP(A17,C$3:K$363,2,FALSE())</f>
        <v>LB</v>
      </c>
      <c r="O17" s="0" t="n">
        <f aca="false">VLOOKUP(A17,C$3:K$363,3,FALSE())</f>
        <v>12</v>
      </c>
      <c r="P17" s="0" t="n">
        <f aca="false">VLOOKUP(A17,C$3:K$363,4,FALSE())</f>
        <v>0</v>
      </c>
      <c r="Q17" s="0" t="n">
        <f aca="false">VLOOKUP(A17,C$3:K$363,6,FALSE())</f>
        <v>545</v>
      </c>
      <c r="R17" s="0" t="n">
        <f aca="false">VLOOKUP(A17,C$3:K$363,8,FALSE())</f>
        <v>32</v>
      </c>
      <c r="AF17" s="11" t="s">
        <v>507</v>
      </c>
    </row>
    <row r="18" customFormat="false" ht="15" hidden="false" customHeight="false" outlineLevel="0" collapsed="false">
      <c r="A18" s="0" t="s">
        <v>50</v>
      </c>
      <c r="B18" s="0" t="s">
        <v>19</v>
      </c>
      <c r="C18" s="0" t="s">
        <v>39</v>
      </c>
      <c r="D18" s="0" t="s">
        <v>102</v>
      </c>
      <c r="E18" s="0" t="n">
        <v>16</v>
      </c>
      <c r="F18" s="0" t="n">
        <v>0</v>
      </c>
      <c r="G18" s="15" t="n">
        <v>0</v>
      </c>
      <c r="H18" s="0" t="n">
        <v>939</v>
      </c>
      <c r="I18" s="15" t="n">
        <v>0.917</v>
      </c>
      <c r="J18" s="0" t="n">
        <v>75</v>
      </c>
      <c r="K18" s="15" t="n">
        <v>0.1524</v>
      </c>
      <c r="M18" s="11" t="s">
        <v>50</v>
      </c>
      <c r="N18" s="0" t="str">
        <f aca="false">VLOOKUP(A18,C$3:K$363,2,FALSE())</f>
        <v>DE</v>
      </c>
      <c r="O18" s="0" t="n">
        <f aca="false">VLOOKUP(A18,C$3:K$363,3,FALSE())</f>
        <v>4</v>
      </c>
      <c r="P18" s="0" t="n">
        <f aca="false">VLOOKUP(A18,C$3:K$363,4,FALSE())</f>
        <v>0</v>
      </c>
      <c r="Q18" s="0" t="n">
        <f aca="false">VLOOKUP(A18,C$3:K$363,6,FALSE())</f>
        <v>5</v>
      </c>
      <c r="R18" s="0" t="n">
        <f aca="false">VLOOKUP(A18,C$3:K$363,8,FALSE())</f>
        <v>60</v>
      </c>
      <c r="AF18" s="11" t="s">
        <v>507</v>
      </c>
    </row>
    <row r="19" customFormat="false" ht="15" hidden="false" customHeight="false" outlineLevel="0" collapsed="false">
      <c r="A19" s="0" t="s">
        <v>51</v>
      </c>
      <c r="B19" s="0" t="s">
        <v>40</v>
      </c>
      <c r="C19" s="0" t="s">
        <v>42</v>
      </c>
      <c r="D19" s="0" t="s">
        <v>33</v>
      </c>
      <c r="E19" s="0" t="n">
        <v>8</v>
      </c>
      <c r="F19" s="0" t="n">
        <v>13</v>
      </c>
      <c r="G19" s="15" t="n">
        <v>0.0122</v>
      </c>
      <c r="H19" s="0" t="n">
        <v>0</v>
      </c>
      <c r="I19" s="15" t="n">
        <v>0</v>
      </c>
      <c r="J19" s="0" t="n">
        <v>112</v>
      </c>
      <c r="K19" s="15" t="n">
        <v>0.2611</v>
      </c>
      <c r="M19" s="11" t="s">
        <v>51</v>
      </c>
      <c r="N19" s="0" t="str">
        <f aca="false">VLOOKUP(A19,C$3:K$363,2,FALSE())</f>
        <v>FS</v>
      </c>
      <c r="O19" s="0" t="n">
        <f aca="false">VLOOKUP(A19,C$3:K$363,3,FALSE())</f>
        <v>2</v>
      </c>
      <c r="P19" s="0" t="n">
        <f aca="false">VLOOKUP(A19,C$3:K$363,4,FALSE())</f>
        <v>0</v>
      </c>
      <c r="Q19" s="0" t="n">
        <f aca="false">VLOOKUP(A19,C$3:K$363,6,FALSE())</f>
        <v>41</v>
      </c>
      <c r="R19" s="0" t="n">
        <f aca="false">VLOOKUP(A19,C$3:K$363,8,FALSE())</f>
        <v>23</v>
      </c>
      <c r="AF19" s="11" t="s">
        <v>507</v>
      </c>
    </row>
    <row r="20" customFormat="false" ht="15" hidden="false" customHeight="false" outlineLevel="0" collapsed="false">
      <c r="A20" s="0" t="s">
        <v>53</v>
      </c>
      <c r="B20" s="0" t="s">
        <v>33</v>
      </c>
      <c r="C20" s="0" t="s">
        <v>704</v>
      </c>
      <c r="D20" s="0" t="s">
        <v>30</v>
      </c>
      <c r="E20" s="0" t="n">
        <v>2</v>
      </c>
      <c r="F20" s="0" t="n">
        <v>4</v>
      </c>
      <c r="G20" s="15" t="n">
        <v>0.0038</v>
      </c>
      <c r="H20" s="0" t="n">
        <v>0</v>
      </c>
      <c r="I20" s="15" t="n">
        <v>0</v>
      </c>
      <c r="J20" s="0" t="n">
        <v>32</v>
      </c>
      <c r="K20" s="15" t="n">
        <v>0.0679</v>
      </c>
      <c r="M20" s="11" t="s">
        <v>53</v>
      </c>
      <c r="AF20" s="11" t="s">
        <v>707</v>
      </c>
    </row>
    <row r="21" customFormat="false" ht="15" hidden="false" customHeight="false" outlineLevel="0" collapsed="false">
      <c r="A21" s="0" t="s">
        <v>55</v>
      </c>
      <c r="B21" s="0" t="s">
        <v>56</v>
      </c>
      <c r="C21" s="0" t="s">
        <v>704</v>
      </c>
      <c r="D21" s="0" t="s">
        <v>30</v>
      </c>
      <c r="E21" s="0" t="n">
        <v>1</v>
      </c>
      <c r="F21" s="0" t="n">
        <v>1</v>
      </c>
      <c r="G21" s="15" t="n">
        <v>0.0009</v>
      </c>
      <c r="H21" s="0" t="n">
        <v>0</v>
      </c>
      <c r="I21" s="15" t="n">
        <v>0</v>
      </c>
      <c r="J21" s="0" t="n">
        <v>0</v>
      </c>
      <c r="K21" s="15" t="n">
        <v>0</v>
      </c>
      <c r="M21" s="11" t="s">
        <v>55</v>
      </c>
      <c r="AF21" s="11" t="s">
        <v>707</v>
      </c>
    </row>
    <row r="22" customFormat="false" ht="15" hidden="false" customHeight="false" outlineLevel="0" collapsed="false">
      <c r="A22" s="0" t="s">
        <v>58</v>
      </c>
      <c r="B22" s="0" t="s">
        <v>13</v>
      </c>
      <c r="C22" s="0" t="s">
        <v>44</v>
      </c>
      <c r="D22" s="0" t="s">
        <v>497</v>
      </c>
      <c r="E22" s="0" t="n">
        <v>16</v>
      </c>
      <c r="F22" s="0" t="n">
        <v>0</v>
      </c>
      <c r="G22" s="15" t="n">
        <v>0</v>
      </c>
      <c r="H22" s="0" t="n">
        <v>923</v>
      </c>
      <c r="I22" s="15" t="n">
        <v>0.9276</v>
      </c>
      <c r="J22" s="0" t="n">
        <v>61</v>
      </c>
      <c r="K22" s="15" t="n">
        <v>0.1362</v>
      </c>
      <c r="M22" s="11" t="s">
        <v>58</v>
      </c>
      <c r="AF22" s="11" t="s">
        <v>708</v>
      </c>
    </row>
    <row r="23" customFormat="false" ht="15" hidden="false" customHeight="false" outlineLevel="0" collapsed="false">
      <c r="A23" s="0" t="s">
        <v>60</v>
      </c>
      <c r="B23" s="0" t="s">
        <v>30</v>
      </c>
      <c r="C23" s="0" t="s">
        <v>48</v>
      </c>
      <c r="D23" s="0" t="s">
        <v>497</v>
      </c>
      <c r="E23" s="0" t="n">
        <v>12</v>
      </c>
      <c r="F23" s="0" t="n">
        <v>0</v>
      </c>
      <c r="G23" s="15" t="n">
        <v>0</v>
      </c>
      <c r="H23" s="0" t="n">
        <v>545</v>
      </c>
      <c r="I23" s="15" t="n">
        <v>0.5215</v>
      </c>
      <c r="J23" s="0" t="n">
        <v>32</v>
      </c>
      <c r="K23" s="15" t="n">
        <v>0.0758</v>
      </c>
      <c r="M23" s="11" t="s">
        <v>60</v>
      </c>
      <c r="AF23" s="11" t="s">
        <v>708</v>
      </c>
    </row>
    <row r="24" customFormat="false" ht="15" hidden="false" customHeight="false" outlineLevel="0" collapsed="false">
      <c r="A24" s="0" t="s">
        <v>62</v>
      </c>
      <c r="B24" s="0" t="s">
        <v>13</v>
      </c>
      <c r="C24" s="0" t="s">
        <v>50</v>
      </c>
      <c r="D24" s="0" t="s">
        <v>22</v>
      </c>
      <c r="E24" s="0" t="n">
        <v>4</v>
      </c>
      <c r="F24" s="0" t="n">
        <v>0</v>
      </c>
      <c r="G24" s="15" t="n">
        <v>0</v>
      </c>
      <c r="H24" s="0" t="n">
        <v>5</v>
      </c>
      <c r="I24" s="15" t="n">
        <v>0.0046</v>
      </c>
      <c r="J24" s="0" t="n">
        <v>60</v>
      </c>
      <c r="K24" s="15" t="n">
        <v>0.1325</v>
      </c>
      <c r="M24" s="11" t="s">
        <v>62</v>
      </c>
      <c r="N24" s="0" t="str">
        <f aca="false">VLOOKUP(A24,C$3:K$363,2,FALSE())</f>
        <v>TE</v>
      </c>
      <c r="O24" s="0" t="n">
        <f aca="false">VLOOKUP(A24,C$3:K$363,3,FALSE())</f>
        <v>13</v>
      </c>
      <c r="P24" s="0" t="n">
        <f aca="false">VLOOKUP(A24,C$3:K$363,4,FALSE())</f>
        <v>653</v>
      </c>
      <c r="Q24" s="0" t="n">
        <f aca="false">VLOOKUP(A24,C$3:K$363,6,FALSE())</f>
        <v>0</v>
      </c>
      <c r="R24" s="0" t="n">
        <f aca="false">VLOOKUP(A24,C$3:K$363,8,FALSE())</f>
        <v>12</v>
      </c>
      <c r="AF24" s="11" t="s">
        <v>709</v>
      </c>
    </row>
    <row r="25" customFormat="false" ht="15" hidden="false" customHeight="false" outlineLevel="0" collapsed="false">
      <c r="A25" s="0" t="s">
        <v>64</v>
      </c>
      <c r="B25" s="0" t="s">
        <v>65</v>
      </c>
      <c r="C25" s="0" t="s">
        <v>51</v>
      </c>
      <c r="D25" s="0" t="s">
        <v>102</v>
      </c>
      <c r="E25" s="0" t="n">
        <v>2</v>
      </c>
      <c r="F25" s="0" t="n">
        <v>0</v>
      </c>
      <c r="G25" s="15" t="n">
        <v>0</v>
      </c>
      <c r="H25" s="0" t="n">
        <v>41</v>
      </c>
      <c r="I25" s="15" t="n">
        <v>0.0364</v>
      </c>
      <c r="J25" s="0" t="n">
        <v>23</v>
      </c>
      <c r="K25" s="15" t="n">
        <v>0.0496</v>
      </c>
      <c r="M25" s="11" t="s">
        <v>64</v>
      </c>
      <c r="N25" s="0" t="str">
        <f aca="false">VLOOKUP(A25,C$3:K$363,2,FALSE())</f>
        <v>LB</v>
      </c>
      <c r="O25" s="0" t="n">
        <f aca="false">VLOOKUP(A25,C$3:K$363,3,FALSE())</f>
        <v>16</v>
      </c>
      <c r="P25" s="0" t="n">
        <f aca="false">VLOOKUP(A25,C$3:K$363,4,FALSE())</f>
        <v>0</v>
      </c>
      <c r="Q25" s="0" t="n">
        <f aca="false">VLOOKUP(A25,C$3:K$363,6,FALSE())</f>
        <v>654</v>
      </c>
      <c r="R25" s="0" t="n">
        <f aca="false">VLOOKUP(A25,C$3:K$363,8,FALSE())</f>
        <v>33</v>
      </c>
      <c r="AF25" s="11" t="s">
        <v>709</v>
      </c>
    </row>
    <row r="26" customFormat="false" ht="15" hidden="false" customHeight="false" outlineLevel="0" collapsed="false">
      <c r="A26" s="0" t="s">
        <v>67</v>
      </c>
      <c r="B26" s="0" t="s">
        <v>40</v>
      </c>
      <c r="C26" s="0" t="s">
        <v>62</v>
      </c>
      <c r="D26" s="0" t="s">
        <v>13</v>
      </c>
      <c r="E26" s="0" t="n">
        <v>13</v>
      </c>
      <c r="F26" s="0" t="n">
        <v>653</v>
      </c>
      <c r="G26" s="15" t="n">
        <v>0.6303</v>
      </c>
      <c r="H26" s="0" t="n">
        <v>0</v>
      </c>
      <c r="I26" s="15" t="n">
        <v>0</v>
      </c>
      <c r="J26" s="0" t="n">
        <v>12</v>
      </c>
      <c r="K26" s="15" t="n">
        <v>0.0255</v>
      </c>
      <c r="M26" s="11" t="s">
        <v>67</v>
      </c>
      <c r="N26" s="0" t="str">
        <f aca="false">VLOOKUP(A26,C$3:K$363,2,FALSE())</f>
        <v>CB</v>
      </c>
      <c r="O26" s="0" t="n">
        <f aca="false">VLOOKUP(A26,C$3:K$363,3,FALSE())</f>
        <v>15</v>
      </c>
      <c r="P26" s="0" t="n">
        <f aca="false">VLOOKUP(A26,C$3:K$363,4,FALSE())</f>
        <v>0</v>
      </c>
      <c r="Q26" s="0" t="n">
        <f aca="false">VLOOKUP(A26,C$3:K$363,6,FALSE())</f>
        <v>855</v>
      </c>
      <c r="R26" s="0" t="n">
        <f aca="false">VLOOKUP(A26,C$3:K$363,8,FALSE())</f>
        <v>82</v>
      </c>
      <c r="AF26" s="11" t="s">
        <v>710</v>
      </c>
    </row>
    <row r="27" customFormat="false" ht="15" hidden="false" customHeight="false" outlineLevel="0" collapsed="false">
      <c r="A27" s="0" t="s">
        <v>69</v>
      </c>
      <c r="B27" s="0" t="s">
        <v>40</v>
      </c>
      <c r="C27" s="0" t="s">
        <v>64</v>
      </c>
      <c r="D27" s="0" t="s">
        <v>497</v>
      </c>
      <c r="E27" s="0" t="n">
        <v>16</v>
      </c>
      <c r="F27" s="0" t="n">
        <v>0</v>
      </c>
      <c r="G27" s="15" t="n">
        <v>0</v>
      </c>
      <c r="H27" s="0" t="n">
        <v>654</v>
      </c>
      <c r="I27" s="15" t="n">
        <v>0.6011</v>
      </c>
      <c r="J27" s="0" t="n">
        <v>33</v>
      </c>
      <c r="K27" s="15" t="n">
        <v>0.0696</v>
      </c>
      <c r="M27" s="11" t="s">
        <v>69</v>
      </c>
      <c r="N27" s="0" t="str">
        <f aca="false">VLOOKUP(A27,C$3:K$363,2,FALSE())</f>
        <v>CB</v>
      </c>
      <c r="O27" s="0" t="n">
        <f aca="false">VLOOKUP(A27,C$3:K$363,3,FALSE())</f>
        <v>12</v>
      </c>
      <c r="P27" s="0" t="n">
        <f aca="false">VLOOKUP(A27,C$3:K$363,4,FALSE())</f>
        <v>0</v>
      </c>
      <c r="Q27" s="0" t="n">
        <f aca="false">VLOOKUP(A27,C$3:K$363,6,FALSE())</f>
        <v>10</v>
      </c>
      <c r="R27" s="0" t="n">
        <f aca="false">VLOOKUP(A27,C$3:K$363,8,FALSE())</f>
        <v>144</v>
      </c>
      <c r="AF27" s="11" t="s">
        <v>710</v>
      </c>
    </row>
    <row r="28" customFormat="false" ht="15" hidden="false" customHeight="false" outlineLevel="0" collapsed="false">
      <c r="A28" s="0" t="s">
        <v>71</v>
      </c>
      <c r="B28" s="0" t="s">
        <v>40</v>
      </c>
      <c r="C28" s="0" t="s">
        <v>705</v>
      </c>
      <c r="D28" s="0" t="s">
        <v>40</v>
      </c>
      <c r="E28" s="0" t="n">
        <v>2</v>
      </c>
      <c r="F28" s="0" t="n">
        <v>0</v>
      </c>
      <c r="G28" s="15" t="n">
        <v>0</v>
      </c>
      <c r="H28" s="0" t="n">
        <v>0</v>
      </c>
      <c r="I28" s="15" t="n">
        <v>0</v>
      </c>
      <c r="J28" s="0" t="n">
        <v>10</v>
      </c>
      <c r="K28" s="15" t="n">
        <v>0.0236</v>
      </c>
      <c r="M28" s="11" t="s">
        <v>71</v>
      </c>
      <c r="AF28" s="11" t="s">
        <v>711</v>
      </c>
    </row>
    <row r="29" customFormat="false" ht="15" hidden="false" customHeight="false" outlineLevel="0" collapsed="false">
      <c r="A29" s="0" t="s">
        <v>73</v>
      </c>
      <c r="B29" s="0" t="s">
        <v>30</v>
      </c>
      <c r="C29" s="0" t="s">
        <v>705</v>
      </c>
      <c r="D29" s="0" t="s">
        <v>40</v>
      </c>
      <c r="E29" s="0" t="n">
        <v>3</v>
      </c>
      <c r="F29" s="0" t="n">
        <v>0</v>
      </c>
      <c r="G29" s="15" t="n">
        <v>0</v>
      </c>
      <c r="H29" s="0" t="n">
        <v>0</v>
      </c>
      <c r="I29" s="15" t="n">
        <v>0</v>
      </c>
      <c r="J29" s="0" t="n">
        <v>41</v>
      </c>
      <c r="K29" s="15" t="n">
        <v>0.0962</v>
      </c>
      <c r="M29" s="11" t="s">
        <v>73</v>
      </c>
      <c r="N29" s="0" t="str">
        <f aca="false">VLOOKUP(A29,C$3:K$363,2,FALSE())</f>
        <v>WR</v>
      </c>
      <c r="O29" s="0" t="n">
        <f aca="false">VLOOKUP(A29,C$3:K$363,3,FALSE())</f>
        <v>16</v>
      </c>
      <c r="P29" s="0" t="n">
        <f aca="false">VLOOKUP(A29,C$3:K$363,4,FALSE())</f>
        <v>575</v>
      </c>
      <c r="Q29" s="0" t="n">
        <f aca="false">VLOOKUP(A29,C$3:K$363,6,FALSE())</f>
        <v>0</v>
      </c>
      <c r="R29" s="0" t="n">
        <f aca="false">VLOOKUP(A29,C$3:K$363,8,FALSE())</f>
        <v>227</v>
      </c>
      <c r="AF29" s="11" t="s">
        <v>711</v>
      </c>
    </row>
    <row r="30" customFormat="false" ht="15" hidden="false" customHeight="false" outlineLevel="0" collapsed="false">
      <c r="A30" s="0" t="s">
        <v>75</v>
      </c>
      <c r="B30" s="0" t="s">
        <v>56</v>
      </c>
      <c r="C30" s="0" t="s">
        <v>67</v>
      </c>
      <c r="D30" s="0" t="s">
        <v>40</v>
      </c>
      <c r="E30" s="0" t="n">
        <v>15</v>
      </c>
      <c r="F30" s="0" t="n">
        <v>0</v>
      </c>
      <c r="G30" s="15" t="n">
        <v>0</v>
      </c>
      <c r="H30" s="0" t="n">
        <v>855</v>
      </c>
      <c r="I30" s="15" t="n">
        <v>0.7801</v>
      </c>
      <c r="J30" s="0" t="n">
        <v>82</v>
      </c>
      <c r="K30" s="15" t="n">
        <v>0.1723</v>
      </c>
      <c r="M30" s="11" t="s">
        <v>75</v>
      </c>
      <c r="N30" s="0" t="str">
        <f aca="false">VLOOKUP(A30,C$3:K$363,2,FALSE())</f>
        <v>G</v>
      </c>
      <c r="O30" s="0" t="n">
        <f aca="false">VLOOKUP(A30,C$3:K$363,3,FALSE())</f>
        <v>1</v>
      </c>
      <c r="P30" s="0" t="n">
        <f aca="false">VLOOKUP(A30,C$3:K$363,4,FALSE())</f>
        <v>46</v>
      </c>
      <c r="Q30" s="0" t="n">
        <f aca="false">VLOOKUP(A30,C$3:K$363,6,FALSE())</f>
        <v>0</v>
      </c>
      <c r="R30" s="0" t="n">
        <f aca="false">VLOOKUP(A30,C$3:K$363,8,FALSE())</f>
        <v>0</v>
      </c>
      <c r="AF30" s="11" t="s">
        <v>712</v>
      </c>
    </row>
    <row r="31" customFormat="false" ht="15" hidden="false" customHeight="false" outlineLevel="0" collapsed="false">
      <c r="A31" s="0" t="s">
        <v>77</v>
      </c>
      <c r="B31" s="0" t="s">
        <v>33</v>
      </c>
      <c r="C31" s="0" t="s">
        <v>69</v>
      </c>
      <c r="D31" s="0" t="s">
        <v>40</v>
      </c>
      <c r="E31" s="0" t="n">
        <v>12</v>
      </c>
      <c r="F31" s="0" t="n">
        <v>0</v>
      </c>
      <c r="G31" s="15" t="n">
        <v>0</v>
      </c>
      <c r="H31" s="0" t="n">
        <v>10</v>
      </c>
      <c r="I31" s="15" t="n">
        <v>0.0096</v>
      </c>
      <c r="J31" s="0" t="n">
        <v>144</v>
      </c>
      <c r="K31" s="15" t="n">
        <v>0.3412</v>
      </c>
      <c r="M31" s="11" t="s">
        <v>77</v>
      </c>
      <c r="AF31" s="11" t="s">
        <v>712</v>
      </c>
    </row>
    <row r="32" customFormat="false" ht="15" hidden="false" customHeight="false" outlineLevel="0" collapsed="false">
      <c r="A32" s="0" t="s">
        <v>78</v>
      </c>
      <c r="B32" s="0" t="s">
        <v>16</v>
      </c>
      <c r="C32" s="0" t="s">
        <v>73</v>
      </c>
      <c r="D32" s="0" t="s">
        <v>30</v>
      </c>
      <c r="E32" s="0" t="n">
        <v>16</v>
      </c>
      <c r="F32" s="0" t="n">
        <v>575</v>
      </c>
      <c r="G32" s="15" t="n">
        <v>0.5102</v>
      </c>
      <c r="H32" s="0" t="n">
        <v>0</v>
      </c>
      <c r="I32" s="15" t="n">
        <v>0</v>
      </c>
      <c r="J32" s="0" t="n">
        <v>227</v>
      </c>
      <c r="K32" s="15" t="n">
        <v>0.4978</v>
      </c>
      <c r="M32" s="11" t="s">
        <v>78</v>
      </c>
      <c r="N32" s="0" t="str">
        <f aca="false">VLOOKUP(A32,C$3:K$363,2,FALSE())</f>
        <v>QB</v>
      </c>
      <c r="O32" s="0" t="n">
        <f aca="false">VLOOKUP(A32,C$3:K$363,3,FALSE())</f>
        <v>16</v>
      </c>
      <c r="P32" s="0" t="n">
        <f aca="false">VLOOKUP(A32,C$3:K$363,4,FALSE())</f>
        <v>1103</v>
      </c>
      <c r="Q32" s="0" t="n">
        <f aca="false">VLOOKUP(A32,C$3:K$363,6,FALSE())</f>
        <v>0</v>
      </c>
      <c r="R32" s="0" t="n">
        <f aca="false">VLOOKUP(A32,C$3:K$363,8,FALSE())</f>
        <v>0</v>
      </c>
      <c r="AF32" s="11" t="s">
        <v>111</v>
      </c>
    </row>
    <row r="33" customFormat="false" ht="15" hidden="false" customHeight="false" outlineLevel="0" collapsed="false">
      <c r="A33" s="0" t="s">
        <v>80</v>
      </c>
      <c r="B33" s="0" t="s">
        <v>25</v>
      </c>
      <c r="C33" s="0" t="s">
        <v>706</v>
      </c>
      <c r="D33" s="0" t="s">
        <v>30</v>
      </c>
      <c r="E33" s="0" t="n">
        <v>2</v>
      </c>
      <c r="F33" s="0" t="n">
        <v>0</v>
      </c>
      <c r="G33" s="15" t="n">
        <v>0</v>
      </c>
      <c r="H33" s="0" t="n">
        <v>0</v>
      </c>
      <c r="I33" s="15" t="n">
        <v>0</v>
      </c>
      <c r="J33" s="0" t="n">
        <v>5</v>
      </c>
      <c r="K33" s="15" t="n">
        <v>0.0111</v>
      </c>
      <c r="M33" s="11" t="s">
        <v>80</v>
      </c>
      <c r="AF33" s="11" t="s">
        <v>111</v>
      </c>
    </row>
    <row r="34" customFormat="false" ht="15" hidden="false" customHeight="false" outlineLevel="0" collapsed="false">
      <c r="A34" s="0" t="s">
        <v>82</v>
      </c>
      <c r="B34" s="0" t="s">
        <v>40</v>
      </c>
      <c r="C34" s="0" t="s">
        <v>706</v>
      </c>
      <c r="D34" s="0" t="s">
        <v>30</v>
      </c>
      <c r="E34" s="0" t="n">
        <v>9</v>
      </c>
      <c r="F34" s="0" t="n">
        <v>24</v>
      </c>
      <c r="G34" s="15" t="n">
        <v>0.022</v>
      </c>
      <c r="H34" s="0" t="n">
        <v>0</v>
      </c>
      <c r="I34" s="15" t="n">
        <v>0</v>
      </c>
      <c r="J34" s="0" t="n">
        <v>81</v>
      </c>
      <c r="K34" s="15" t="n">
        <v>0.1901</v>
      </c>
      <c r="M34" s="11" t="s">
        <v>82</v>
      </c>
      <c r="N34" s="0" t="str">
        <f aca="false">VLOOKUP(A34,C$3:K$363,2,FALSE())</f>
        <v>CB</v>
      </c>
      <c r="O34" s="0" t="n">
        <f aca="false">VLOOKUP(A34,C$3:K$363,3,FALSE())</f>
        <v>16</v>
      </c>
      <c r="P34" s="0" t="n">
        <f aca="false">VLOOKUP(A34,C$3:K$363,4,FALSE())</f>
        <v>0</v>
      </c>
      <c r="Q34" s="0" t="n">
        <f aca="false">VLOOKUP(A34,C$3:K$363,6,FALSE())</f>
        <v>674</v>
      </c>
      <c r="R34" s="0" t="n">
        <f aca="false">VLOOKUP(A34,C$3:K$363,8,FALSE())</f>
        <v>115</v>
      </c>
      <c r="AF34" s="11" t="s">
        <v>517</v>
      </c>
    </row>
    <row r="35" customFormat="false" ht="15" hidden="false" customHeight="false" outlineLevel="0" collapsed="false">
      <c r="A35" s="0" t="s">
        <v>84</v>
      </c>
      <c r="B35" s="0" t="s">
        <v>30</v>
      </c>
      <c r="C35" s="0" t="s">
        <v>75</v>
      </c>
      <c r="D35" s="0" t="s">
        <v>504</v>
      </c>
      <c r="E35" s="0" t="n">
        <v>1</v>
      </c>
      <c r="F35" s="0" t="n">
        <v>46</v>
      </c>
      <c r="G35" s="15" t="n">
        <v>0.0408</v>
      </c>
      <c r="H35" s="0" t="n">
        <v>0</v>
      </c>
      <c r="I35" s="15" t="n">
        <v>0</v>
      </c>
      <c r="J35" s="0" t="n">
        <v>0</v>
      </c>
      <c r="K35" s="15" t="n">
        <v>0</v>
      </c>
      <c r="M35" s="11" t="s">
        <v>84</v>
      </c>
      <c r="N35" s="0" t="str">
        <f aca="false">VLOOKUP(A35,C$3:K$363,2,FALSE())</f>
        <v>WR</v>
      </c>
      <c r="O35" s="0" t="n">
        <f aca="false">VLOOKUP(A35,C$3:K$363,3,FALSE())</f>
        <v>16</v>
      </c>
      <c r="P35" s="0" t="n">
        <f aca="false">VLOOKUP(A35,C$3:K$363,4,FALSE())</f>
        <v>1056</v>
      </c>
      <c r="Q35" s="0" t="n">
        <f aca="false">VLOOKUP(A35,C$3:K$363,6,FALSE())</f>
        <v>0</v>
      </c>
      <c r="R35" s="0" t="n">
        <f aca="false">VLOOKUP(A35,C$3:K$363,8,FALSE())</f>
        <v>2</v>
      </c>
      <c r="AF35" s="11" t="s">
        <v>517</v>
      </c>
    </row>
    <row r="36" customFormat="false" ht="15" hidden="false" customHeight="false" outlineLevel="0" collapsed="false">
      <c r="A36" s="0" t="s">
        <v>86</v>
      </c>
      <c r="B36" s="0" t="s">
        <v>30</v>
      </c>
      <c r="C36" s="0" t="s">
        <v>78</v>
      </c>
      <c r="D36" s="0" t="s">
        <v>16</v>
      </c>
      <c r="E36" s="0" t="n">
        <v>16</v>
      </c>
      <c r="F36" s="0" t="n">
        <v>1103</v>
      </c>
      <c r="G36" s="15" t="n">
        <v>0.9796</v>
      </c>
      <c r="H36" s="0" t="n">
        <v>0</v>
      </c>
      <c r="I36" s="15" t="n">
        <v>0</v>
      </c>
      <c r="J36" s="0" t="n">
        <v>0</v>
      </c>
      <c r="K36" s="15" t="n">
        <v>0</v>
      </c>
      <c r="M36" s="11" t="s">
        <v>86</v>
      </c>
      <c r="N36" s="0" t="str">
        <f aca="false">VLOOKUP(A36,C$3:K$363,2,FALSE())</f>
        <v>WR</v>
      </c>
      <c r="O36" s="0" t="n">
        <f aca="false">VLOOKUP(A36,C$3:K$363,3,FALSE())</f>
        <v>16</v>
      </c>
      <c r="P36" s="0" t="n">
        <f aca="false">VLOOKUP(A36,C$3:K$363,4,FALSE())</f>
        <v>651</v>
      </c>
      <c r="Q36" s="0" t="n">
        <f aca="false">VLOOKUP(A36,C$3:K$363,6,FALSE())</f>
        <v>0</v>
      </c>
      <c r="R36" s="0" t="n">
        <f aca="false">VLOOKUP(A36,C$3:K$363,8,FALSE())</f>
        <v>27</v>
      </c>
      <c r="AF36" s="11" t="s">
        <v>713</v>
      </c>
    </row>
    <row r="37" customFormat="false" ht="15" hidden="false" customHeight="false" outlineLevel="0" collapsed="false">
      <c r="A37" s="0" t="s">
        <v>88</v>
      </c>
      <c r="B37" s="0" t="s">
        <v>40</v>
      </c>
      <c r="C37" s="0" t="s">
        <v>82</v>
      </c>
      <c r="D37" s="0" t="s">
        <v>40</v>
      </c>
      <c r="E37" s="0" t="n">
        <v>16</v>
      </c>
      <c r="F37" s="0" t="n">
        <v>0</v>
      </c>
      <c r="G37" s="15" t="n">
        <v>0</v>
      </c>
      <c r="H37" s="0" t="n">
        <v>674</v>
      </c>
      <c r="I37" s="15" t="n">
        <v>0.6822</v>
      </c>
      <c r="J37" s="0" t="n">
        <v>115</v>
      </c>
      <c r="K37" s="15" t="n">
        <v>0.2522</v>
      </c>
      <c r="M37" s="11" t="s">
        <v>88</v>
      </c>
      <c r="N37" s="0" t="str">
        <f aca="false">VLOOKUP(A37,C$3:K$363,2,FALSE())</f>
        <v>CB</v>
      </c>
      <c r="O37" s="0" t="n">
        <f aca="false">VLOOKUP(A37,C$3:K$363,3,FALSE())</f>
        <v>5</v>
      </c>
      <c r="P37" s="0" t="n">
        <f aca="false">VLOOKUP(A37,C$3:K$363,4,FALSE())</f>
        <v>0</v>
      </c>
      <c r="Q37" s="0" t="n">
        <f aca="false">VLOOKUP(A37,C$3:K$363,6,FALSE())</f>
        <v>256</v>
      </c>
      <c r="R37" s="0" t="n">
        <f aca="false">VLOOKUP(A37,C$3:K$363,8,FALSE())</f>
        <v>5</v>
      </c>
      <c r="AF37" s="11" t="s">
        <v>713</v>
      </c>
    </row>
    <row r="38" customFormat="false" ht="15" hidden="false" customHeight="false" outlineLevel="0" collapsed="false">
      <c r="A38" s="0" t="s">
        <v>90</v>
      </c>
      <c r="B38" s="0" t="s">
        <v>91</v>
      </c>
      <c r="C38" s="0" t="s">
        <v>84</v>
      </c>
      <c r="D38" s="0" t="s">
        <v>30</v>
      </c>
      <c r="E38" s="0" t="n">
        <v>16</v>
      </c>
      <c r="F38" s="0" t="n">
        <v>1056</v>
      </c>
      <c r="G38" s="15" t="n">
        <v>0.9271</v>
      </c>
      <c r="H38" s="0" t="n">
        <v>0</v>
      </c>
      <c r="I38" s="15" t="n">
        <v>0</v>
      </c>
      <c r="J38" s="0" t="n">
        <v>2</v>
      </c>
      <c r="K38" s="15" t="n">
        <v>0.0044</v>
      </c>
      <c r="M38" s="11" t="s">
        <v>90</v>
      </c>
      <c r="N38" s="0" t="str">
        <f aca="false">VLOOKUP(A38,C$3:K$363,2,FALSE())</f>
        <v>C</v>
      </c>
      <c r="O38" s="0" t="n">
        <f aca="false">VLOOKUP(A38,C$3:K$363,3,FALSE())</f>
        <v>13</v>
      </c>
      <c r="P38" s="0" t="n">
        <f aca="false">VLOOKUP(A38,C$3:K$363,4,FALSE())</f>
        <v>925</v>
      </c>
      <c r="Q38" s="0" t="n">
        <f aca="false">VLOOKUP(A38,C$3:K$363,6,FALSE())</f>
        <v>0</v>
      </c>
      <c r="R38" s="0" t="n">
        <f aca="false">VLOOKUP(A38,C$3:K$363,8,FALSE())</f>
        <v>61</v>
      </c>
      <c r="AF38" s="11" t="s">
        <v>714</v>
      </c>
    </row>
    <row r="39" customFormat="false" ht="15" hidden="false" customHeight="false" outlineLevel="0" collapsed="false">
      <c r="A39" s="0" t="s">
        <v>92</v>
      </c>
      <c r="B39" s="0" t="s">
        <v>91</v>
      </c>
      <c r="C39" s="0" t="s">
        <v>86</v>
      </c>
      <c r="D39" s="0" t="s">
        <v>30</v>
      </c>
      <c r="E39" s="0" t="n">
        <v>16</v>
      </c>
      <c r="F39" s="0" t="n">
        <v>651</v>
      </c>
      <c r="G39" s="15" t="n">
        <v>0.6278</v>
      </c>
      <c r="H39" s="0" t="n">
        <v>0</v>
      </c>
      <c r="I39" s="15" t="n">
        <v>0</v>
      </c>
      <c r="J39" s="0" t="n">
        <v>27</v>
      </c>
      <c r="K39" s="15" t="n">
        <v>0.0584</v>
      </c>
      <c r="M39" s="11" t="s">
        <v>92</v>
      </c>
      <c r="AF39" s="11" t="s">
        <v>714</v>
      </c>
    </row>
    <row r="40" customFormat="false" ht="15" hidden="false" customHeight="false" outlineLevel="0" collapsed="false">
      <c r="A40" s="0" t="s">
        <v>93</v>
      </c>
      <c r="B40" s="0" t="s">
        <v>27</v>
      </c>
      <c r="C40" s="0" t="s">
        <v>88</v>
      </c>
      <c r="D40" s="0" t="s">
        <v>40</v>
      </c>
      <c r="E40" s="0" t="n">
        <v>5</v>
      </c>
      <c r="F40" s="0" t="n">
        <v>0</v>
      </c>
      <c r="G40" s="15" t="n">
        <v>0</v>
      </c>
      <c r="H40" s="0" t="n">
        <v>256</v>
      </c>
      <c r="I40" s="15" t="n">
        <v>0.2323</v>
      </c>
      <c r="J40" s="0" t="n">
        <v>5</v>
      </c>
      <c r="K40" s="15" t="n">
        <v>0.0111</v>
      </c>
      <c r="M40" s="11" t="s">
        <v>93</v>
      </c>
      <c r="AF40" s="11" t="s">
        <v>715</v>
      </c>
    </row>
    <row r="41" customFormat="false" ht="15" hidden="false" customHeight="false" outlineLevel="0" collapsed="false">
      <c r="A41" s="0" t="s">
        <v>95</v>
      </c>
      <c r="B41" s="0" t="s">
        <v>30</v>
      </c>
      <c r="C41" s="0" t="s">
        <v>90</v>
      </c>
      <c r="D41" s="0" t="s">
        <v>138</v>
      </c>
      <c r="E41" s="0" t="n">
        <v>13</v>
      </c>
      <c r="F41" s="0" t="n">
        <v>925</v>
      </c>
      <c r="G41" s="15" t="n">
        <v>0.8215</v>
      </c>
      <c r="H41" s="0" t="n">
        <v>0</v>
      </c>
      <c r="I41" s="15" t="n">
        <v>0</v>
      </c>
      <c r="J41" s="0" t="n">
        <v>61</v>
      </c>
      <c r="K41" s="15" t="n">
        <v>0.1258</v>
      </c>
      <c r="M41" s="11" t="s">
        <v>95</v>
      </c>
      <c r="N41" s="0" t="str">
        <f aca="false">VLOOKUP(A41,C$3:K$363,2,FALSE())</f>
        <v>WR</v>
      </c>
      <c r="O41" s="0" t="n">
        <f aca="false">VLOOKUP(A41,C$3:K$363,3,FALSE())</f>
        <v>11</v>
      </c>
      <c r="P41" s="0" t="n">
        <f aca="false">VLOOKUP(A41,C$3:K$363,4,FALSE())</f>
        <v>590</v>
      </c>
      <c r="Q41" s="0" t="n">
        <f aca="false">VLOOKUP(A41,C$3:K$363,6,FALSE())</f>
        <v>0</v>
      </c>
      <c r="R41" s="0" t="n">
        <f aca="false">VLOOKUP(A41,C$3:K$363,8,FALSE())</f>
        <v>28</v>
      </c>
      <c r="AF41" s="11" t="s">
        <v>715</v>
      </c>
    </row>
    <row r="42" customFormat="false" ht="15" hidden="false" customHeight="false" outlineLevel="0" collapsed="false">
      <c r="A42" s="0" t="s">
        <v>97</v>
      </c>
      <c r="B42" s="0" t="s">
        <v>16</v>
      </c>
      <c r="C42" s="0" t="s">
        <v>506</v>
      </c>
      <c r="D42" s="0" t="s">
        <v>497</v>
      </c>
      <c r="E42" s="0" t="n">
        <v>16</v>
      </c>
      <c r="F42" s="0" t="n">
        <v>0</v>
      </c>
      <c r="G42" s="15" t="n">
        <v>0</v>
      </c>
      <c r="H42" s="0" t="n">
        <v>909</v>
      </c>
      <c r="I42" s="15" t="n">
        <v>0.92</v>
      </c>
      <c r="J42" s="0" t="n">
        <v>9</v>
      </c>
      <c r="K42" s="15" t="n">
        <v>0.0197</v>
      </c>
      <c r="M42" s="11" t="s">
        <v>97</v>
      </c>
      <c r="AF42" s="11" t="s">
        <v>716</v>
      </c>
    </row>
    <row r="43" customFormat="false" ht="15" hidden="false" customHeight="false" outlineLevel="0" collapsed="false">
      <c r="A43" s="0" t="s">
        <v>99</v>
      </c>
      <c r="B43" s="0" t="s">
        <v>13</v>
      </c>
      <c r="C43" s="0" t="s">
        <v>506</v>
      </c>
      <c r="D43" s="0" t="s">
        <v>30</v>
      </c>
      <c r="E43" s="0" t="n">
        <v>5</v>
      </c>
      <c r="F43" s="0" t="n">
        <v>256</v>
      </c>
      <c r="G43" s="15" t="n">
        <v>0.2364</v>
      </c>
      <c r="H43" s="0" t="n">
        <v>0</v>
      </c>
      <c r="I43" s="15" t="n">
        <v>0</v>
      </c>
      <c r="J43" s="0" t="n">
        <v>0</v>
      </c>
      <c r="K43" s="15" t="n">
        <v>0</v>
      </c>
      <c r="M43" s="11" t="s">
        <v>99</v>
      </c>
      <c r="N43" s="0" t="str">
        <f aca="false">VLOOKUP(A43,C$3:K$363,2,FALSE())</f>
        <v>TE</v>
      </c>
      <c r="O43" s="0" t="n">
        <f aca="false">VLOOKUP(A43,C$3:K$363,3,FALSE())</f>
        <v>5</v>
      </c>
      <c r="P43" s="0" t="n">
        <f aca="false">VLOOKUP(A43,C$3:K$363,4,FALSE())</f>
        <v>229</v>
      </c>
      <c r="Q43" s="0" t="n">
        <f aca="false">VLOOKUP(A43,C$3:K$363,6,FALSE())</f>
        <v>0</v>
      </c>
      <c r="R43" s="0" t="n">
        <f aca="false">VLOOKUP(A43,C$3:K$363,8,FALSE())</f>
        <v>0</v>
      </c>
      <c r="AF43" s="11" t="s">
        <v>716</v>
      </c>
    </row>
    <row r="44" customFormat="false" ht="15" hidden="false" customHeight="false" outlineLevel="0" collapsed="false">
      <c r="A44" s="0" t="s">
        <v>100</v>
      </c>
      <c r="B44" s="0" t="s">
        <v>65</v>
      </c>
      <c r="C44" s="0" t="s">
        <v>507</v>
      </c>
      <c r="D44" s="0" t="s">
        <v>40</v>
      </c>
      <c r="E44" s="0" t="n">
        <v>16</v>
      </c>
      <c r="F44" s="0" t="n">
        <v>0</v>
      </c>
      <c r="G44" s="15" t="n">
        <v>0</v>
      </c>
      <c r="H44" s="0" t="n">
        <v>1</v>
      </c>
      <c r="I44" s="15" t="n">
        <v>0.0009</v>
      </c>
      <c r="J44" s="0" t="n">
        <v>253</v>
      </c>
      <c r="K44" s="15" t="n">
        <v>0.5282</v>
      </c>
      <c r="M44" s="11" t="s">
        <v>100</v>
      </c>
      <c r="N44" s="0" t="str">
        <f aca="false">VLOOKUP(A44,C$3:K$363,2,FALSE())</f>
        <v>LB</v>
      </c>
      <c r="O44" s="0" t="n">
        <f aca="false">VLOOKUP(A44,C$3:K$363,3,FALSE())</f>
        <v>16</v>
      </c>
      <c r="P44" s="0" t="n">
        <f aca="false">VLOOKUP(A44,C$3:K$363,4,FALSE())</f>
        <v>0</v>
      </c>
      <c r="Q44" s="0" t="n">
        <f aca="false">VLOOKUP(A44,C$3:K$363,6,FALSE())</f>
        <v>1077</v>
      </c>
      <c r="R44" s="0" t="n">
        <f aca="false">VLOOKUP(A44,C$3:K$363,8,FALSE())</f>
        <v>35</v>
      </c>
      <c r="AF44" s="11" t="s">
        <v>717</v>
      </c>
    </row>
    <row r="45" customFormat="false" ht="15" hidden="false" customHeight="false" outlineLevel="0" collapsed="false">
      <c r="A45" s="0" t="s">
        <v>101</v>
      </c>
      <c r="B45" s="0" t="s">
        <v>102</v>
      </c>
      <c r="C45" s="0" t="s">
        <v>507</v>
      </c>
      <c r="D45" s="0" t="s">
        <v>19</v>
      </c>
      <c r="E45" s="0" t="n">
        <v>12</v>
      </c>
      <c r="F45" s="0" t="n">
        <v>0</v>
      </c>
      <c r="G45" s="15" t="n">
        <v>0</v>
      </c>
      <c r="H45" s="0" t="n">
        <v>475</v>
      </c>
      <c r="I45" s="15" t="n">
        <v>0.4346</v>
      </c>
      <c r="J45" s="0" t="n">
        <v>35</v>
      </c>
      <c r="K45" s="15" t="n">
        <v>0.0745</v>
      </c>
      <c r="M45" s="11" t="s">
        <v>101</v>
      </c>
      <c r="N45" s="0" t="str">
        <f aca="false">VLOOKUP(A45,C$3:K$363,2,FALSE())</f>
        <v>SS</v>
      </c>
      <c r="O45" s="0" t="n">
        <f aca="false">VLOOKUP(A45,C$3:K$363,3,FALSE())</f>
        <v>2</v>
      </c>
      <c r="P45" s="0" t="n">
        <f aca="false">VLOOKUP(A45,C$3:K$363,4,FALSE())</f>
        <v>0</v>
      </c>
      <c r="Q45" s="0" t="n">
        <f aca="false">VLOOKUP(A45,C$3:K$363,6,FALSE())</f>
        <v>0</v>
      </c>
      <c r="R45" s="0" t="n">
        <f aca="false">VLOOKUP(A45,C$3:K$363,8,FALSE())</f>
        <v>28</v>
      </c>
      <c r="AF45" s="11" t="s">
        <v>717</v>
      </c>
    </row>
    <row r="46" customFormat="false" ht="15" hidden="false" customHeight="false" outlineLevel="0" collapsed="false">
      <c r="A46" s="0" t="s">
        <v>104</v>
      </c>
      <c r="B46" s="0" t="s">
        <v>56</v>
      </c>
      <c r="C46" s="0" t="s">
        <v>507</v>
      </c>
      <c r="D46" s="0" t="s">
        <v>13</v>
      </c>
      <c r="E46" s="0" t="n">
        <v>14</v>
      </c>
      <c r="F46" s="0" t="n">
        <v>294</v>
      </c>
      <c r="G46" s="15" t="n">
        <v>0.2854</v>
      </c>
      <c r="H46" s="0" t="n">
        <v>0</v>
      </c>
      <c r="I46" s="15" t="n">
        <v>0</v>
      </c>
      <c r="J46" s="0" t="n">
        <v>191</v>
      </c>
      <c r="K46" s="15" t="n">
        <v>0.4216</v>
      </c>
      <c r="M46" s="11" t="s">
        <v>104</v>
      </c>
      <c r="N46" s="0" t="str">
        <f aca="false">VLOOKUP(A46,C$3:K$363,2,FALSE())</f>
        <v>T</v>
      </c>
      <c r="O46" s="0" t="n">
        <f aca="false">VLOOKUP(A46,C$3:K$363,3,FALSE())</f>
        <v>12</v>
      </c>
      <c r="P46" s="0" t="n">
        <f aca="false">VLOOKUP(A46,C$3:K$363,4,FALSE())</f>
        <v>369</v>
      </c>
      <c r="Q46" s="0" t="n">
        <f aca="false">VLOOKUP(A46,C$3:K$363,6,FALSE())</f>
        <v>0</v>
      </c>
      <c r="R46" s="0" t="n">
        <f aca="false">VLOOKUP(A46,C$3:K$363,8,FALSE())</f>
        <v>65</v>
      </c>
      <c r="AF46" s="11" t="s">
        <v>718</v>
      </c>
    </row>
    <row r="47" customFormat="false" ht="15" hidden="false" customHeight="false" outlineLevel="0" collapsed="false">
      <c r="A47" s="0" t="s">
        <v>106</v>
      </c>
      <c r="B47" s="0" t="s">
        <v>19</v>
      </c>
      <c r="C47" s="0" t="s">
        <v>707</v>
      </c>
      <c r="D47" s="0" t="s">
        <v>33</v>
      </c>
      <c r="E47" s="0" t="n">
        <v>1</v>
      </c>
      <c r="F47" s="0" t="n">
        <v>0</v>
      </c>
      <c r="G47" s="15" t="n">
        <v>0</v>
      </c>
      <c r="H47" s="0" t="n">
        <v>0</v>
      </c>
      <c r="I47" s="15" t="n">
        <v>0</v>
      </c>
      <c r="J47" s="0" t="n">
        <v>13</v>
      </c>
      <c r="K47" s="15" t="n">
        <v>0.0307</v>
      </c>
      <c r="M47" s="11" t="s">
        <v>106</v>
      </c>
      <c r="N47" s="0" t="str">
        <f aca="false">VLOOKUP(A47,C$3:K$363,2,FALSE())</f>
        <v>DT</v>
      </c>
      <c r="O47" s="0" t="n">
        <f aca="false">VLOOKUP(A47,C$3:K$363,3,FALSE())</f>
        <v>1</v>
      </c>
      <c r="P47" s="0" t="n">
        <f aca="false">VLOOKUP(A47,C$3:K$363,4,FALSE())</f>
        <v>0</v>
      </c>
      <c r="Q47" s="0" t="n">
        <f aca="false">VLOOKUP(A47,C$3:K$363,6,FALSE())</f>
        <v>18</v>
      </c>
      <c r="R47" s="0" t="n">
        <f aca="false">VLOOKUP(A47,C$3:K$363,8,FALSE())</f>
        <v>1</v>
      </c>
      <c r="AF47" s="11" t="s">
        <v>718</v>
      </c>
    </row>
    <row r="48" customFormat="false" ht="15" hidden="false" customHeight="false" outlineLevel="0" collapsed="false">
      <c r="A48" s="0" t="s">
        <v>108</v>
      </c>
      <c r="B48" s="0" t="s">
        <v>25</v>
      </c>
      <c r="C48" s="0" t="s">
        <v>707</v>
      </c>
      <c r="D48" s="0" t="s">
        <v>33</v>
      </c>
      <c r="E48" s="0" t="n">
        <v>6</v>
      </c>
      <c r="F48" s="0" t="n">
        <v>19</v>
      </c>
      <c r="G48" s="15" t="n">
        <v>0.0198</v>
      </c>
      <c r="H48" s="0" t="n">
        <v>0</v>
      </c>
      <c r="I48" s="15" t="n">
        <v>0</v>
      </c>
      <c r="J48" s="0" t="n">
        <v>111</v>
      </c>
      <c r="K48" s="15" t="n">
        <v>0.2467</v>
      </c>
      <c r="M48" s="11" t="s">
        <v>108</v>
      </c>
      <c r="AF48" s="11" t="s">
        <v>719</v>
      </c>
    </row>
    <row r="49" customFormat="false" ht="15" hidden="false" customHeight="false" outlineLevel="0" collapsed="false">
      <c r="A49" s="0" t="s">
        <v>110</v>
      </c>
      <c r="B49" s="0" t="s">
        <v>33</v>
      </c>
      <c r="C49" s="0" t="s">
        <v>708</v>
      </c>
      <c r="D49" s="0" t="s">
        <v>16</v>
      </c>
      <c r="E49" s="0" t="n">
        <v>5</v>
      </c>
      <c r="F49" s="0" t="n">
        <v>23</v>
      </c>
      <c r="G49" s="15" t="n">
        <v>0.0202</v>
      </c>
      <c r="H49" s="0" t="n">
        <v>0</v>
      </c>
      <c r="I49" s="15" t="n">
        <v>0</v>
      </c>
      <c r="J49" s="0" t="n">
        <v>0</v>
      </c>
      <c r="K49" s="15" t="n">
        <v>0</v>
      </c>
      <c r="M49" s="11" t="s">
        <v>110</v>
      </c>
      <c r="N49" s="0" t="str">
        <f aca="false">VLOOKUP(A49,C$3:K$363,2,FALSE())</f>
        <v>RB</v>
      </c>
      <c r="O49" s="0" t="n">
        <f aca="false">VLOOKUP(A49,C$3:K$363,3,FALSE())</f>
        <v>16</v>
      </c>
      <c r="P49" s="0" t="n">
        <f aca="false">VLOOKUP(A49,C$3:K$363,4,FALSE())</f>
        <v>783</v>
      </c>
      <c r="Q49" s="0" t="n">
        <f aca="false">VLOOKUP(A49,C$3:K$363,6,FALSE())</f>
        <v>0</v>
      </c>
      <c r="R49" s="0" t="n">
        <f aca="false">VLOOKUP(A49,C$3:K$363,8,FALSE())</f>
        <v>3</v>
      </c>
      <c r="AF49" s="11" t="s">
        <v>719</v>
      </c>
    </row>
    <row r="50" customFormat="false" ht="15" hidden="false" customHeight="false" outlineLevel="0" collapsed="false">
      <c r="A50" s="0" t="s">
        <v>111</v>
      </c>
      <c r="B50" s="0" t="s">
        <v>22</v>
      </c>
      <c r="C50" s="0" t="s">
        <v>708</v>
      </c>
      <c r="D50" s="0" t="s">
        <v>16</v>
      </c>
      <c r="E50" s="0" t="n">
        <v>6</v>
      </c>
      <c r="F50" s="0" t="n">
        <v>358</v>
      </c>
      <c r="G50" s="15" t="n">
        <v>0.3255</v>
      </c>
      <c r="H50" s="0" t="n">
        <v>0</v>
      </c>
      <c r="I50" s="15" t="n">
        <v>0</v>
      </c>
      <c r="J50" s="0" t="n">
        <v>0</v>
      </c>
      <c r="K50" s="15" t="n">
        <v>0</v>
      </c>
      <c r="M50" s="11" t="s">
        <v>111</v>
      </c>
      <c r="N50" s="12" t="str">
        <f aca="false">VLOOKUP(A50,C$3:K$363,2,FALSE())</f>
        <v>DE</v>
      </c>
      <c r="O50" s="12" t="n">
        <v>15</v>
      </c>
      <c r="P50" s="12" t="n">
        <f aca="false">VLOOKUP(A50,C$3:K$363,4,FALSE())</f>
        <v>0</v>
      </c>
      <c r="Q50" s="12" t="n">
        <f aca="false">266+189</f>
        <v>455</v>
      </c>
      <c r="R50" s="12" t="n">
        <f aca="false">150+117</f>
        <v>267</v>
      </c>
      <c r="S50" s="13" t="s">
        <v>22</v>
      </c>
      <c r="T50" s="13" t="n">
        <v>6</v>
      </c>
      <c r="U50" s="13" t="n">
        <v>0</v>
      </c>
      <c r="V50" s="16" t="n">
        <v>0</v>
      </c>
      <c r="W50" s="13" t="n">
        <v>189</v>
      </c>
      <c r="X50" s="16" t="n">
        <v>0.168</v>
      </c>
      <c r="Y50" s="13" t="n">
        <v>117</v>
      </c>
      <c r="Z50" s="16" t="n">
        <v>0.2522</v>
      </c>
      <c r="AF50" s="11" t="s">
        <v>720</v>
      </c>
    </row>
    <row r="51" customFormat="false" ht="15" hidden="false" customHeight="false" outlineLevel="0" collapsed="false">
      <c r="A51" s="0" t="s">
        <v>112</v>
      </c>
      <c r="B51" s="0" t="s">
        <v>56</v>
      </c>
      <c r="C51" s="0" t="s">
        <v>95</v>
      </c>
      <c r="D51" s="0" t="s">
        <v>30</v>
      </c>
      <c r="E51" s="0" t="n">
        <v>11</v>
      </c>
      <c r="F51" s="0" t="n">
        <v>590</v>
      </c>
      <c r="G51" s="15" t="n">
        <v>0.5388</v>
      </c>
      <c r="H51" s="0" t="n">
        <v>0</v>
      </c>
      <c r="I51" s="15" t="n">
        <v>0</v>
      </c>
      <c r="J51" s="0" t="n">
        <v>28</v>
      </c>
      <c r="K51" s="15" t="n">
        <v>0.0569</v>
      </c>
      <c r="M51" s="11" t="s">
        <v>112</v>
      </c>
      <c r="N51" s="0" t="str">
        <f aca="false">VLOOKUP(A51,C$3:K$363,2,FALSE())</f>
        <v>T</v>
      </c>
      <c r="O51" s="0" t="n">
        <f aca="false">VLOOKUP(A51,C$3:K$363,3,FALSE())</f>
        <v>16</v>
      </c>
      <c r="P51" s="0" t="n">
        <f aca="false">VLOOKUP(A51,C$3:K$363,4,FALSE())</f>
        <v>988</v>
      </c>
      <c r="Q51" s="0" t="n">
        <f aca="false">VLOOKUP(A51,C$3:K$363,6,FALSE())</f>
        <v>0</v>
      </c>
      <c r="R51" s="0" t="n">
        <f aca="false">VLOOKUP(A51,C$3:K$363,8,FALSE())</f>
        <v>50</v>
      </c>
      <c r="AF51" s="11" t="s">
        <v>720</v>
      </c>
    </row>
    <row r="52" customFormat="false" ht="15" hidden="false" customHeight="false" outlineLevel="0" collapsed="false">
      <c r="A52" s="0" t="s">
        <v>114</v>
      </c>
      <c r="B52" s="0" t="s">
        <v>33</v>
      </c>
      <c r="C52" s="0" t="s">
        <v>709</v>
      </c>
      <c r="D52" s="0" t="s">
        <v>40</v>
      </c>
      <c r="E52" s="0" t="n">
        <v>2</v>
      </c>
      <c r="F52" s="0" t="n">
        <v>0</v>
      </c>
      <c r="G52" s="15" t="n">
        <v>0</v>
      </c>
      <c r="H52" s="0" t="n">
        <v>107</v>
      </c>
      <c r="I52" s="15" t="n">
        <v>0.1023</v>
      </c>
      <c r="J52" s="0" t="n">
        <v>0</v>
      </c>
      <c r="K52" s="15" t="n">
        <v>0</v>
      </c>
      <c r="M52" s="11" t="s">
        <v>114</v>
      </c>
      <c r="N52" s="0" t="str">
        <f aca="false">VLOOKUP(A52,C$3:K$363,2,FALSE())</f>
        <v>RB</v>
      </c>
      <c r="O52" s="0" t="n">
        <f aca="false">VLOOKUP(A52,C$3:K$363,3,FALSE())</f>
        <v>16</v>
      </c>
      <c r="P52" s="0" t="n">
        <f aca="false">VLOOKUP(A52,C$3:K$363,4,FALSE())</f>
        <v>380</v>
      </c>
      <c r="Q52" s="0" t="n">
        <f aca="false">VLOOKUP(A52,C$3:K$363,6,FALSE())</f>
        <v>0</v>
      </c>
      <c r="R52" s="0" t="n">
        <f aca="false">VLOOKUP(A52,C$3:K$363,8,FALSE())</f>
        <v>36</v>
      </c>
      <c r="T52" s="0" t="s">
        <v>721</v>
      </c>
      <c r="AF52" s="11" t="s">
        <v>722</v>
      </c>
    </row>
    <row r="53" customFormat="false" ht="15" hidden="false" customHeight="false" outlineLevel="0" collapsed="false">
      <c r="A53" s="0" t="s">
        <v>116</v>
      </c>
      <c r="B53" s="0" t="s">
        <v>65</v>
      </c>
      <c r="C53" s="0" t="s">
        <v>709</v>
      </c>
      <c r="D53" s="0" t="s">
        <v>40</v>
      </c>
      <c r="E53" s="0" t="n">
        <v>7</v>
      </c>
      <c r="F53" s="0" t="n">
        <v>0</v>
      </c>
      <c r="G53" s="15" t="n">
        <v>0</v>
      </c>
      <c r="H53" s="0" t="n">
        <v>473</v>
      </c>
      <c r="I53" s="15" t="n">
        <v>0.4308</v>
      </c>
      <c r="J53" s="0" t="n">
        <v>7</v>
      </c>
      <c r="K53" s="15" t="n">
        <v>0.0147</v>
      </c>
      <c r="M53" s="11" t="s">
        <v>116</v>
      </c>
      <c r="AF53" s="11" t="s">
        <v>722</v>
      </c>
    </row>
    <row r="54" customFormat="false" ht="15" hidden="false" customHeight="false" outlineLevel="0" collapsed="false">
      <c r="A54" s="0" t="s">
        <v>118</v>
      </c>
      <c r="B54" s="0" t="s">
        <v>30</v>
      </c>
      <c r="C54" s="0" t="s">
        <v>99</v>
      </c>
      <c r="D54" s="0" t="s">
        <v>13</v>
      </c>
      <c r="E54" s="0" t="n">
        <v>5</v>
      </c>
      <c r="F54" s="0" t="n">
        <v>229</v>
      </c>
      <c r="G54" s="15" t="n">
        <v>0.2091</v>
      </c>
      <c r="H54" s="0" t="n">
        <v>0</v>
      </c>
      <c r="I54" s="15" t="n">
        <v>0</v>
      </c>
      <c r="J54" s="0" t="n">
        <v>0</v>
      </c>
      <c r="K54" s="15" t="n">
        <v>0</v>
      </c>
      <c r="M54" s="11" t="s">
        <v>118</v>
      </c>
      <c r="AF54" s="11" t="s">
        <v>723</v>
      </c>
    </row>
    <row r="55" customFormat="false" ht="15" hidden="false" customHeight="false" outlineLevel="0" collapsed="false">
      <c r="A55" s="0" t="s">
        <v>119</v>
      </c>
      <c r="B55" s="0" t="s">
        <v>40</v>
      </c>
      <c r="C55" s="0" t="s">
        <v>710</v>
      </c>
      <c r="D55" s="0" t="s">
        <v>40</v>
      </c>
      <c r="E55" s="0" t="n">
        <v>2</v>
      </c>
      <c r="F55" s="0" t="n">
        <v>0</v>
      </c>
      <c r="G55" s="15" t="n">
        <v>0</v>
      </c>
      <c r="H55" s="0" t="n">
        <v>0</v>
      </c>
      <c r="I55" s="15" t="n">
        <v>0</v>
      </c>
      <c r="J55" s="0" t="n">
        <v>29</v>
      </c>
      <c r="K55" s="15" t="n">
        <v>0.0605</v>
      </c>
      <c r="M55" s="11" t="s">
        <v>119</v>
      </c>
      <c r="AF55" s="11" t="s">
        <v>723</v>
      </c>
    </row>
    <row r="56" customFormat="false" ht="15" hidden="false" customHeight="false" outlineLevel="0" collapsed="false">
      <c r="A56" s="0" t="s">
        <v>121</v>
      </c>
      <c r="B56" s="0" t="s">
        <v>22</v>
      </c>
      <c r="C56" s="0" t="s">
        <v>710</v>
      </c>
      <c r="D56" s="0" t="s">
        <v>40</v>
      </c>
      <c r="E56" s="0" t="n">
        <v>12</v>
      </c>
      <c r="F56" s="0" t="n">
        <v>0</v>
      </c>
      <c r="G56" s="15" t="n">
        <v>0</v>
      </c>
      <c r="H56" s="0" t="n">
        <v>69</v>
      </c>
      <c r="I56" s="15" t="n">
        <v>0.0657</v>
      </c>
      <c r="J56" s="0" t="n">
        <v>216</v>
      </c>
      <c r="K56" s="15" t="n">
        <v>0.5106</v>
      </c>
      <c r="M56" s="11" t="s">
        <v>121</v>
      </c>
      <c r="N56" s="0" t="str">
        <f aca="false">VLOOKUP(A56,C$3:K$363,2,FALSE())</f>
        <v>DE</v>
      </c>
      <c r="O56" s="0" t="n">
        <f aca="false">VLOOKUP(A56,C$3:K$363,3,FALSE())</f>
        <v>16</v>
      </c>
      <c r="P56" s="0" t="n">
        <f aca="false">VLOOKUP(A56,C$3:K$363,4,FALSE())</f>
        <v>0</v>
      </c>
      <c r="Q56" s="0" t="n">
        <f aca="false">VLOOKUP(A56,C$3:K$363,6,FALSE())</f>
        <v>401</v>
      </c>
      <c r="R56" s="0" t="n">
        <f aca="false">VLOOKUP(A56,C$3:K$363,8,FALSE())</f>
        <v>87</v>
      </c>
      <c r="AF56" s="11" t="s">
        <v>724</v>
      </c>
    </row>
    <row r="57" customFormat="false" ht="15" hidden="false" customHeight="false" outlineLevel="0" collapsed="false">
      <c r="A57" s="0" t="s">
        <v>123</v>
      </c>
      <c r="B57" s="0" t="s">
        <v>91</v>
      </c>
      <c r="C57" s="0" t="s">
        <v>100</v>
      </c>
      <c r="D57" s="0" t="s">
        <v>497</v>
      </c>
      <c r="E57" s="0" t="n">
        <v>16</v>
      </c>
      <c r="F57" s="0" t="n">
        <v>0</v>
      </c>
      <c r="G57" s="15" t="n">
        <v>0</v>
      </c>
      <c r="H57" s="0" t="n">
        <v>1077</v>
      </c>
      <c r="I57" s="15" t="n">
        <v>0.9854</v>
      </c>
      <c r="J57" s="0" t="n">
        <v>35</v>
      </c>
      <c r="K57" s="15" t="n">
        <v>0.0745</v>
      </c>
      <c r="M57" s="11" t="s">
        <v>123</v>
      </c>
      <c r="AF57" s="11" t="s">
        <v>724</v>
      </c>
    </row>
    <row r="58" customFormat="false" ht="15" hidden="false" customHeight="false" outlineLevel="0" collapsed="false">
      <c r="A58" s="0" t="s">
        <v>124</v>
      </c>
      <c r="B58" s="0" t="s">
        <v>65</v>
      </c>
      <c r="C58" s="0" t="s">
        <v>711</v>
      </c>
      <c r="D58" s="0" t="s">
        <v>536</v>
      </c>
      <c r="E58" s="0" t="n">
        <v>2</v>
      </c>
      <c r="F58" s="0" t="n">
        <v>0</v>
      </c>
      <c r="G58" s="15" t="n">
        <v>0</v>
      </c>
      <c r="H58" s="0" t="n">
        <v>0</v>
      </c>
      <c r="I58" s="15" t="n">
        <v>0</v>
      </c>
      <c r="J58" s="0" t="n">
        <v>6</v>
      </c>
      <c r="K58" s="15" t="n">
        <v>0.0143</v>
      </c>
      <c r="M58" s="11" t="s">
        <v>124</v>
      </c>
      <c r="N58" s="0" t="str">
        <f aca="false">VLOOKUP(A58,C$3:K$363,2,FALSE())</f>
        <v>LB</v>
      </c>
      <c r="O58" s="0" t="n">
        <f aca="false">VLOOKUP(A58,C$3:K$363,3,FALSE())</f>
        <v>16</v>
      </c>
      <c r="P58" s="0" t="n">
        <f aca="false">VLOOKUP(A58,C$3:K$363,4,FALSE())</f>
        <v>0</v>
      </c>
      <c r="Q58" s="0" t="n">
        <f aca="false">VLOOKUP(A58,C$3:K$363,6,FALSE())</f>
        <v>623</v>
      </c>
      <c r="R58" s="0" t="n">
        <f aca="false">VLOOKUP(A58,C$3:K$363,8,FALSE())</f>
        <v>233</v>
      </c>
      <c r="AF58" s="11" t="s">
        <v>725</v>
      </c>
    </row>
    <row r="59" customFormat="false" ht="15" hidden="false" customHeight="false" outlineLevel="0" collapsed="false">
      <c r="A59" s="0" t="s">
        <v>126</v>
      </c>
      <c r="B59" s="0" t="s">
        <v>25</v>
      </c>
      <c r="C59" s="0" t="s">
        <v>711</v>
      </c>
      <c r="D59" s="0" t="s">
        <v>536</v>
      </c>
      <c r="E59" s="0" t="n">
        <v>3</v>
      </c>
      <c r="F59" s="0" t="n">
        <v>0</v>
      </c>
      <c r="G59" s="15" t="n">
        <v>0</v>
      </c>
      <c r="H59" s="0" t="n">
        <v>0</v>
      </c>
      <c r="I59" s="15" t="n">
        <v>0</v>
      </c>
      <c r="J59" s="0" t="n">
        <v>34</v>
      </c>
      <c r="K59" s="15" t="n">
        <v>0.0736</v>
      </c>
      <c r="M59" s="11" t="s">
        <v>126</v>
      </c>
      <c r="N59" s="0" t="str">
        <f aca="false">VLOOKUP(A59,C$3:K$363,2,FALSE())</f>
        <v>LB</v>
      </c>
      <c r="O59" s="0" t="n">
        <f aca="false">VLOOKUP(A59,C$3:K$363,3,FALSE())</f>
        <v>16</v>
      </c>
      <c r="P59" s="0" t="n">
        <f aca="false">VLOOKUP(A59,C$3:K$363,4,FALSE())</f>
        <v>0</v>
      </c>
      <c r="Q59" s="0" t="n">
        <f aca="false">VLOOKUP(A59,C$3:K$363,6,FALSE())</f>
        <v>1068</v>
      </c>
      <c r="R59" s="0" t="n">
        <f aca="false">VLOOKUP(A59,C$3:K$363,8,FALSE())</f>
        <v>85</v>
      </c>
      <c r="AF59" s="11" t="s">
        <v>725</v>
      </c>
    </row>
    <row r="60" customFormat="false" ht="15" hidden="false" customHeight="false" outlineLevel="0" collapsed="false">
      <c r="A60" s="0" t="s">
        <v>127</v>
      </c>
      <c r="B60" s="0" t="s">
        <v>30</v>
      </c>
      <c r="C60" s="0" t="s">
        <v>101</v>
      </c>
      <c r="D60" s="0" t="s">
        <v>27</v>
      </c>
      <c r="E60" s="0" t="n">
        <v>2</v>
      </c>
      <c r="F60" s="0" t="n">
        <v>0</v>
      </c>
      <c r="G60" s="15" t="n">
        <v>0</v>
      </c>
      <c r="H60" s="0" t="n">
        <v>0</v>
      </c>
      <c r="I60" s="15" t="n">
        <v>0</v>
      </c>
      <c r="J60" s="0" t="n">
        <v>28</v>
      </c>
      <c r="K60" s="15" t="n">
        <v>0.0577</v>
      </c>
      <c r="M60" s="11" t="s">
        <v>127</v>
      </c>
      <c r="AF60" s="11" t="s">
        <v>726</v>
      </c>
    </row>
    <row r="61" customFormat="false" ht="15" hidden="false" customHeight="false" outlineLevel="0" collapsed="false">
      <c r="A61" s="0" t="s">
        <v>129</v>
      </c>
      <c r="B61" s="0" t="s">
        <v>30</v>
      </c>
      <c r="C61" s="0" t="s">
        <v>104</v>
      </c>
      <c r="D61" s="0" t="s">
        <v>511</v>
      </c>
      <c r="E61" s="0" t="n">
        <v>12</v>
      </c>
      <c r="F61" s="0" t="n">
        <v>369</v>
      </c>
      <c r="G61" s="15" t="n">
        <v>0.324</v>
      </c>
      <c r="H61" s="0" t="n">
        <v>0</v>
      </c>
      <c r="I61" s="15" t="n">
        <v>0</v>
      </c>
      <c r="J61" s="0" t="n">
        <v>65</v>
      </c>
      <c r="K61" s="15" t="n">
        <v>0.1441</v>
      </c>
      <c r="M61" s="11" t="s">
        <v>129</v>
      </c>
      <c r="N61" s="0" t="str">
        <f aca="false">VLOOKUP(A61,C$3:K$363,2,FALSE())</f>
        <v>WR</v>
      </c>
      <c r="O61" s="0" t="n">
        <f aca="false">VLOOKUP(A61,C$3:K$363,3,FALSE())</f>
        <v>11</v>
      </c>
      <c r="P61" s="0" t="n">
        <f aca="false">VLOOKUP(A61,C$3:K$363,4,FALSE())</f>
        <v>379</v>
      </c>
      <c r="Q61" s="0" t="n">
        <f aca="false">VLOOKUP(A61,C$3:K$363,6,FALSE())</f>
        <v>0</v>
      </c>
      <c r="R61" s="0" t="n">
        <f aca="false">VLOOKUP(A61,C$3:K$363,8,FALSE())</f>
        <v>131</v>
      </c>
      <c r="AF61" s="11" t="s">
        <v>726</v>
      </c>
    </row>
    <row r="62" customFormat="false" ht="15" hidden="false" customHeight="false" outlineLevel="0" collapsed="false">
      <c r="A62" s="0" t="s">
        <v>131</v>
      </c>
      <c r="B62" s="0" t="s">
        <v>132</v>
      </c>
      <c r="C62" s="0" t="s">
        <v>712</v>
      </c>
      <c r="D62" s="0" t="s">
        <v>497</v>
      </c>
      <c r="E62" s="0" t="n">
        <v>3</v>
      </c>
      <c r="F62" s="0" t="n">
        <v>0</v>
      </c>
      <c r="G62" s="15" t="n">
        <v>0</v>
      </c>
      <c r="H62" s="0" t="n">
        <v>10</v>
      </c>
      <c r="I62" s="15" t="n">
        <v>0.0093</v>
      </c>
      <c r="J62" s="0" t="n">
        <v>57</v>
      </c>
      <c r="K62" s="15" t="n">
        <v>0.1147</v>
      </c>
      <c r="M62" s="11" t="s">
        <v>131</v>
      </c>
      <c r="AF62" s="11" t="s">
        <v>727</v>
      </c>
    </row>
    <row r="63" customFormat="false" ht="15" hidden="false" customHeight="false" outlineLevel="0" collapsed="false">
      <c r="A63" s="0" t="s">
        <v>133</v>
      </c>
      <c r="B63" s="0" t="s">
        <v>13</v>
      </c>
      <c r="C63" s="0" t="s">
        <v>712</v>
      </c>
      <c r="D63" s="0" t="s">
        <v>497</v>
      </c>
      <c r="E63" s="0" t="n">
        <v>11</v>
      </c>
      <c r="F63" s="0" t="n">
        <v>0</v>
      </c>
      <c r="G63" s="15" t="n">
        <v>0</v>
      </c>
      <c r="H63" s="0" t="n">
        <v>1</v>
      </c>
      <c r="I63" s="15" t="n">
        <v>0.0009</v>
      </c>
      <c r="J63" s="0" t="n">
        <v>197</v>
      </c>
      <c r="K63" s="15" t="n">
        <v>0.4624</v>
      </c>
      <c r="M63" s="11" t="s">
        <v>133</v>
      </c>
      <c r="AF63" s="11" t="s">
        <v>727</v>
      </c>
    </row>
    <row r="64" customFormat="false" ht="15" hidden="false" customHeight="false" outlineLevel="0" collapsed="false">
      <c r="A64" s="0" t="s">
        <v>134</v>
      </c>
      <c r="B64" s="0" t="s">
        <v>16</v>
      </c>
      <c r="C64" s="0" t="s">
        <v>106</v>
      </c>
      <c r="D64" s="0" t="s">
        <v>19</v>
      </c>
      <c r="E64" s="0" t="n">
        <v>1</v>
      </c>
      <c r="F64" s="0" t="n">
        <v>0</v>
      </c>
      <c r="G64" s="15" t="n">
        <v>0</v>
      </c>
      <c r="H64" s="0" t="n">
        <v>18</v>
      </c>
      <c r="I64" s="15" t="n">
        <v>0.0165</v>
      </c>
      <c r="J64" s="0" t="n">
        <v>1</v>
      </c>
      <c r="K64" s="15" t="n">
        <v>0.0021</v>
      </c>
      <c r="M64" s="11" t="s">
        <v>134</v>
      </c>
      <c r="AF64" s="11" t="s">
        <v>728</v>
      </c>
    </row>
    <row r="65" customFormat="false" ht="15" hidden="false" customHeight="false" outlineLevel="0" collapsed="false">
      <c r="A65" s="0" t="s">
        <v>135</v>
      </c>
      <c r="B65" s="0" t="s">
        <v>91</v>
      </c>
      <c r="C65" s="0" t="s">
        <v>110</v>
      </c>
      <c r="D65" s="0" t="s">
        <v>33</v>
      </c>
      <c r="E65" s="0" t="n">
        <v>16</v>
      </c>
      <c r="F65" s="0" t="n">
        <v>783</v>
      </c>
      <c r="G65" s="15" t="n">
        <v>0.7118</v>
      </c>
      <c r="H65" s="0" t="n">
        <v>0</v>
      </c>
      <c r="I65" s="15" t="n">
        <v>0</v>
      </c>
      <c r="J65" s="0" t="n">
        <v>3</v>
      </c>
      <c r="K65" s="15" t="n">
        <v>0.0065</v>
      </c>
      <c r="M65" s="11" t="s">
        <v>135</v>
      </c>
      <c r="AF65" s="11" t="s">
        <v>728</v>
      </c>
    </row>
    <row r="66" customFormat="false" ht="15" hidden="false" customHeight="false" outlineLevel="0" collapsed="false">
      <c r="A66" s="0" t="s">
        <v>136</v>
      </c>
      <c r="B66" s="0" t="s">
        <v>30</v>
      </c>
      <c r="C66" s="0" t="s">
        <v>111</v>
      </c>
      <c r="D66" s="0" t="s">
        <v>22</v>
      </c>
      <c r="E66" s="0" t="n">
        <v>9</v>
      </c>
      <c r="F66" s="0" t="n">
        <v>0</v>
      </c>
      <c r="G66" s="15" t="n">
        <v>0</v>
      </c>
      <c r="H66" s="0" t="n">
        <v>266</v>
      </c>
      <c r="I66" s="15" t="n">
        <v>0.2509</v>
      </c>
      <c r="J66" s="0" t="n">
        <v>150</v>
      </c>
      <c r="K66" s="15" t="n">
        <v>0.3326</v>
      </c>
      <c r="M66" s="11" t="s">
        <v>136</v>
      </c>
      <c r="AF66" s="11" t="s">
        <v>729</v>
      </c>
    </row>
    <row r="67" customFormat="false" ht="15" hidden="false" customHeight="false" outlineLevel="0" collapsed="false">
      <c r="A67" s="0" t="s">
        <v>137</v>
      </c>
      <c r="B67" s="0" t="s">
        <v>138</v>
      </c>
      <c r="C67" s="0" t="s">
        <v>111</v>
      </c>
      <c r="D67" s="0" t="s">
        <v>22</v>
      </c>
      <c r="E67" s="0" t="n">
        <v>6</v>
      </c>
      <c r="F67" s="0" t="n">
        <v>0</v>
      </c>
      <c r="G67" s="15" t="n">
        <v>0</v>
      </c>
      <c r="H67" s="0" t="n">
        <v>189</v>
      </c>
      <c r="I67" s="15" t="n">
        <v>0.168</v>
      </c>
      <c r="J67" s="0" t="n">
        <v>117</v>
      </c>
      <c r="K67" s="15" t="n">
        <v>0.2522</v>
      </c>
      <c r="M67" s="11" t="s">
        <v>137</v>
      </c>
      <c r="N67" s="0" t="str">
        <f aca="false">VLOOKUP(A67,C$3:K$363,2,FALSE())</f>
        <v>C</v>
      </c>
      <c r="O67" s="0" t="n">
        <f aca="false">VLOOKUP(A67,C$3:K$363,3,FALSE())</f>
        <v>16</v>
      </c>
      <c r="P67" s="0" t="n">
        <f aca="false">VLOOKUP(A67,C$3:K$363,4,FALSE())</f>
        <v>1047</v>
      </c>
      <c r="Q67" s="0" t="n">
        <f aca="false">VLOOKUP(A67,C$3:K$363,6,FALSE())</f>
        <v>0</v>
      </c>
      <c r="R67" s="0" t="n">
        <f aca="false">VLOOKUP(A67,C$3:K$363,8,FALSE())</f>
        <v>0</v>
      </c>
      <c r="AF67" s="11" t="s">
        <v>729</v>
      </c>
    </row>
    <row r="68" customFormat="false" ht="15" hidden="false" customHeight="false" outlineLevel="0" collapsed="false">
      <c r="A68" s="0" t="s">
        <v>139</v>
      </c>
      <c r="B68" s="0" t="s">
        <v>27</v>
      </c>
      <c r="C68" s="0" t="s">
        <v>112</v>
      </c>
      <c r="D68" s="0" t="s">
        <v>511</v>
      </c>
      <c r="E68" s="0" t="n">
        <v>16</v>
      </c>
      <c r="F68" s="0" t="n">
        <v>988</v>
      </c>
      <c r="G68" s="15" t="n">
        <v>1</v>
      </c>
      <c r="H68" s="0" t="n">
        <v>0</v>
      </c>
      <c r="I68" s="15" t="n">
        <v>0</v>
      </c>
      <c r="J68" s="0" t="n">
        <v>50</v>
      </c>
      <c r="K68" s="15" t="n">
        <v>0.1193</v>
      </c>
      <c r="M68" s="11" t="s">
        <v>139</v>
      </c>
      <c r="AF68" s="11" t="s">
        <v>730</v>
      </c>
    </row>
    <row r="69" customFormat="false" ht="15" hidden="false" customHeight="false" outlineLevel="0" collapsed="false">
      <c r="A69" s="0" t="s">
        <v>140</v>
      </c>
      <c r="B69" s="0" t="s">
        <v>13</v>
      </c>
      <c r="C69" s="0" t="s">
        <v>114</v>
      </c>
      <c r="D69" s="0" t="s">
        <v>33</v>
      </c>
      <c r="E69" s="0" t="n">
        <v>16</v>
      </c>
      <c r="F69" s="0" t="n">
        <v>380</v>
      </c>
      <c r="G69" s="15" t="n">
        <v>0.3489</v>
      </c>
      <c r="H69" s="0" t="n">
        <v>0</v>
      </c>
      <c r="I69" s="15" t="n">
        <v>0</v>
      </c>
      <c r="J69" s="0" t="n">
        <v>36</v>
      </c>
      <c r="K69" s="15" t="n">
        <v>0.0845</v>
      </c>
      <c r="M69" s="11" t="s">
        <v>140</v>
      </c>
      <c r="AF69" s="11" t="s">
        <v>730</v>
      </c>
    </row>
    <row r="70" customFormat="false" ht="15" hidden="false" customHeight="false" outlineLevel="0" collapsed="false">
      <c r="A70" s="0" t="s">
        <v>142</v>
      </c>
      <c r="B70" s="0" t="s">
        <v>91</v>
      </c>
      <c r="C70" s="0" t="s">
        <v>517</v>
      </c>
      <c r="D70" s="0" t="s">
        <v>132</v>
      </c>
      <c r="E70" s="0" t="n">
        <v>16</v>
      </c>
      <c r="F70" s="0" t="n">
        <v>0</v>
      </c>
      <c r="G70" s="15" t="n">
        <v>0</v>
      </c>
      <c r="H70" s="0" t="n">
        <v>0</v>
      </c>
      <c r="I70" s="15" t="n">
        <v>0</v>
      </c>
      <c r="J70" s="0" t="n">
        <v>136</v>
      </c>
      <c r="K70" s="15" t="n">
        <v>0.3223</v>
      </c>
      <c r="M70" s="11" t="s">
        <v>142</v>
      </c>
      <c r="AF70" s="11" t="s">
        <v>731</v>
      </c>
    </row>
    <row r="71" customFormat="false" ht="15" hidden="false" customHeight="false" outlineLevel="0" collapsed="false">
      <c r="A71" s="0" t="s">
        <v>143</v>
      </c>
      <c r="B71" s="0" t="s">
        <v>56</v>
      </c>
      <c r="C71" s="0" t="s">
        <v>517</v>
      </c>
      <c r="D71" s="0" t="s">
        <v>22</v>
      </c>
      <c r="E71" s="0" t="n">
        <v>16</v>
      </c>
      <c r="F71" s="0" t="n">
        <v>0</v>
      </c>
      <c r="G71" s="15" t="n">
        <v>0</v>
      </c>
      <c r="H71" s="0" t="n">
        <v>678</v>
      </c>
      <c r="I71" s="15" t="n">
        <v>0.6158</v>
      </c>
      <c r="J71" s="0" t="n">
        <v>21</v>
      </c>
      <c r="K71" s="15" t="n">
        <v>0.0455</v>
      </c>
      <c r="M71" s="11" t="s">
        <v>143</v>
      </c>
      <c r="N71" s="0" t="str">
        <f aca="false">VLOOKUP(A71,C$3:K$363,2,FALSE())</f>
        <v>T</v>
      </c>
      <c r="O71" s="0" t="n">
        <f aca="false">VLOOKUP(A71,C$3:K$363,3,FALSE())</f>
        <v>3</v>
      </c>
      <c r="P71" s="0" t="n">
        <f aca="false">VLOOKUP(A71,C$3:K$363,4,FALSE())</f>
        <v>72</v>
      </c>
      <c r="Q71" s="0" t="n">
        <f aca="false">VLOOKUP(A71,C$3:K$363,6,FALSE())</f>
        <v>0</v>
      </c>
      <c r="R71" s="0" t="n">
        <f aca="false">VLOOKUP(A71,C$3:K$363,8,FALSE())</f>
        <v>10</v>
      </c>
      <c r="AF71" s="11" t="s">
        <v>731</v>
      </c>
    </row>
    <row r="72" customFormat="false" ht="15" hidden="false" customHeight="false" outlineLevel="0" collapsed="false">
      <c r="A72" s="0" t="s">
        <v>144</v>
      </c>
      <c r="B72" s="0" t="s">
        <v>91</v>
      </c>
      <c r="C72" s="0" t="s">
        <v>121</v>
      </c>
      <c r="D72" s="0" t="s">
        <v>22</v>
      </c>
      <c r="E72" s="0" t="n">
        <v>16</v>
      </c>
      <c r="F72" s="0" t="n">
        <v>0</v>
      </c>
      <c r="G72" s="15" t="n">
        <v>0</v>
      </c>
      <c r="H72" s="0" t="n">
        <v>401</v>
      </c>
      <c r="I72" s="15" t="n">
        <v>0.3499</v>
      </c>
      <c r="J72" s="0" t="n">
        <v>87</v>
      </c>
      <c r="K72" s="15" t="n">
        <v>0.1933</v>
      </c>
      <c r="M72" s="11" t="s">
        <v>144</v>
      </c>
      <c r="N72" s="0" t="str">
        <f aca="false">VLOOKUP(A72,C$3:K$363,2,FALSE())</f>
        <v>G</v>
      </c>
      <c r="O72" s="0" t="n">
        <f aca="false">VLOOKUP(A72,C$3:K$363,3,FALSE())</f>
        <v>14</v>
      </c>
      <c r="P72" s="0" t="n">
        <f aca="false">VLOOKUP(A72,C$3:K$363,4,FALSE())</f>
        <v>249</v>
      </c>
      <c r="Q72" s="0" t="n">
        <f aca="false">VLOOKUP(A72,C$3:K$363,6,FALSE())</f>
        <v>0</v>
      </c>
      <c r="R72" s="0" t="n">
        <f aca="false">VLOOKUP(A72,C$3:K$363,8,FALSE())</f>
        <v>61</v>
      </c>
      <c r="AF72" s="11" t="s">
        <v>732</v>
      </c>
    </row>
    <row r="73" customFormat="false" ht="15" hidden="false" customHeight="false" outlineLevel="0" collapsed="false">
      <c r="A73" s="0" t="s">
        <v>146</v>
      </c>
      <c r="B73" s="0" t="s">
        <v>30</v>
      </c>
      <c r="C73" s="0" t="s">
        <v>713</v>
      </c>
      <c r="D73" s="0" t="s">
        <v>30</v>
      </c>
      <c r="E73" s="0" t="n">
        <v>13</v>
      </c>
      <c r="F73" s="0" t="n">
        <v>99</v>
      </c>
      <c r="G73" s="15" t="n">
        <v>0.0904</v>
      </c>
      <c r="H73" s="0" t="n">
        <v>0</v>
      </c>
      <c r="I73" s="15" t="n">
        <v>0</v>
      </c>
      <c r="J73" s="0" t="n">
        <v>269</v>
      </c>
      <c r="K73" s="15" t="n">
        <v>0.5467</v>
      </c>
      <c r="M73" s="11" t="s">
        <v>146</v>
      </c>
      <c r="AF73" s="11" t="s">
        <v>732</v>
      </c>
    </row>
    <row r="74" customFormat="false" ht="15" hidden="false" customHeight="false" outlineLevel="0" collapsed="false">
      <c r="A74" s="0" t="s">
        <v>147</v>
      </c>
      <c r="B74" s="0" t="s">
        <v>33</v>
      </c>
      <c r="C74" s="0" t="s">
        <v>713</v>
      </c>
      <c r="D74" s="0" t="s">
        <v>33</v>
      </c>
      <c r="E74" s="0" t="n">
        <v>10</v>
      </c>
      <c r="F74" s="0" t="n">
        <v>338</v>
      </c>
      <c r="G74" s="15" t="n">
        <v>0.334</v>
      </c>
      <c r="H74" s="0" t="n">
        <v>0</v>
      </c>
      <c r="I74" s="15" t="n">
        <v>0</v>
      </c>
      <c r="J74" s="0" t="n">
        <v>41</v>
      </c>
      <c r="K74" s="15" t="n">
        <v>0.0861</v>
      </c>
      <c r="M74" s="11" t="s">
        <v>147</v>
      </c>
      <c r="N74" s="0" t="str">
        <f aca="false">VLOOKUP(A74,C$3:K$363,2,FALSE())</f>
        <v>RB</v>
      </c>
      <c r="O74" s="0" t="n">
        <f aca="false">VLOOKUP(A74,C$3:K$363,3,FALSE())</f>
        <v>11</v>
      </c>
      <c r="P74" s="0" t="n">
        <f aca="false">VLOOKUP(A74,C$3:K$363,4,FALSE())</f>
        <v>194</v>
      </c>
      <c r="Q74" s="0" t="n">
        <f aca="false">VLOOKUP(A74,C$3:K$363,6,FALSE())</f>
        <v>0</v>
      </c>
      <c r="R74" s="0" t="n">
        <f aca="false">VLOOKUP(A74,C$3:K$363,8,FALSE())</f>
        <v>126</v>
      </c>
      <c r="AF74" s="11" t="s">
        <v>733</v>
      </c>
    </row>
    <row r="75" customFormat="false" ht="15" hidden="false" customHeight="false" outlineLevel="0" collapsed="false">
      <c r="A75" s="0" t="s">
        <v>149</v>
      </c>
      <c r="B75" s="0" t="s">
        <v>19</v>
      </c>
      <c r="C75" s="0" t="s">
        <v>124</v>
      </c>
      <c r="D75" s="0" t="s">
        <v>497</v>
      </c>
      <c r="E75" s="0" t="n">
        <v>16</v>
      </c>
      <c r="F75" s="0" t="n">
        <v>0</v>
      </c>
      <c r="G75" s="15" t="n">
        <v>0</v>
      </c>
      <c r="H75" s="0" t="n">
        <v>623</v>
      </c>
      <c r="I75" s="15" t="n">
        <v>0.5888</v>
      </c>
      <c r="J75" s="0" t="n">
        <v>233</v>
      </c>
      <c r="K75" s="15" t="n">
        <v>0.5561</v>
      </c>
      <c r="M75" s="11" t="s">
        <v>149</v>
      </c>
      <c r="N75" s="0" t="str">
        <f aca="false">VLOOKUP(A75,C$3:K$363,2,FALSE())</f>
        <v>DT,NT</v>
      </c>
      <c r="O75" s="0" t="n">
        <f aca="false">VLOOKUP(A75,C$3:K$363,3,FALSE())</f>
        <v>5</v>
      </c>
      <c r="P75" s="0" t="n">
        <f aca="false">VLOOKUP(A75,C$3:K$363,4,FALSE())</f>
        <v>0</v>
      </c>
      <c r="Q75" s="0" t="n">
        <f aca="false">VLOOKUP(A75,C$3:K$363,6,FALSE())</f>
        <v>13</v>
      </c>
      <c r="R75" s="0" t="n">
        <f aca="false">VLOOKUP(A75,C$3:K$363,8,FALSE())</f>
        <v>5</v>
      </c>
      <c r="AF75" s="11" t="s">
        <v>733</v>
      </c>
    </row>
    <row r="76" customFormat="false" ht="15" hidden="false" customHeight="false" outlineLevel="0" collapsed="false">
      <c r="A76" s="0" t="s">
        <v>150</v>
      </c>
      <c r="B76" s="0" t="s">
        <v>27</v>
      </c>
      <c r="C76" s="0" t="s">
        <v>126</v>
      </c>
      <c r="D76" s="0" t="s">
        <v>497</v>
      </c>
      <c r="E76" s="0" t="n">
        <v>16</v>
      </c>
      <c r="F76" s="0" t="n">
        <v>0</v>
      </c>
      <c r="G76" s="15" t="n">
        <v>0</v>
      </c>
      <c r="H76" s="0" t="n">
        <v>1068</v>
      </c>
      <c r="I76" s="15" t="n">
        <v>1</v>
      </c>
      <c r="J76" s="0" t="n">
        <v>85</v>
      </c>
      <c r="K76" s="15" t="n">
        <v>0.1968</v>
      </c>
      <c r="M76" s="11" t="s">
        <v>150</v>
      </c>
      <c r="N76" s="0" t="str">
        <f aca="false">VLOOKUP(A76,C$3:K$363,2,FALSE())</f>
        <v>SS</v>
      </c>
      <c r="O76" s="0" t="n">
        <f aca="false">VLOOKUP(A76,C$3:K$363,3,FALSE())</f>
        <v>15</v>
      </c>
      <c r="P76" s="0" t="n">
        <f aca="false">VLOOKUP(A76,C$3:K$363,4,FALSE())</f>
        <v>0</v>
      </c>
      <c r="Q76" s="0" t="n">
        <f aca="false">VLOOKUP(A76,C$3:K$363,6,FALSE())</f>
        <v>991</v>
      </c>
      <c r="R76" s="0" t="n">
        <f aca="false">VLOOKUP(A76,C$3:K$363,8,FALSE())</f>
        <v>159</v>
      </c>
      <c r="AF76" s="11" t="s">
        <v>734</v>
      </c>
    </row>
    <row r="77" customFormat="false" ht="15" hidden="false" customHeight="false" outlineLevel="0" collapsed="false">
      <c r="A77" s="0" t="s">
        <v>151</v>
      </c>
      <c r="B77" s="0" t="s">
        <v>19</v>
      </c>
      <c r="C77" s="0" t="s">
        <v>129</v>
      </c>
      <c r="D77" s="0" t="s">
        <v>30</v>
      </c>
      <c r="E77" s="0" t="n">
        <v>11</v>
      </c>
      <c r="F77" s="0" t="n">
        <v>379</v>
      </c>
      <c r="G77" s="15" t="n">
        <v>0.3363</v>
      </c>
      <c r="H77" s="0" t="n">
        <v>0</v>
      </c>
      <c r="I77" s="15" t="n">
        <v>0</v>
      </c>
      <c r="J77" s="0" t="n">
        <v>131</v>
      </c>
      <c r="K77" s="15" t="n">
        <v>0.2873</v>
      </c>
      <c r="M77" s="11" t="s">
        <v>151</v>
      </c>
      <c r="N77" s="0" t="str">
        <f aca="false">VLOOKUP(A77,C$3:K$363,2,FALSE())</f>
        <v>DE</v>
      </c>
      <c r="O77" s="0" t="n">
        <f aca="false">VLOOKUP(A77,C$3:K$363,3,FALSE())</f>
        <v>12</v>
      </c>
      <c r="P77" s="0" t="n">
        <f aca="false">VLOOKUP(A77,C$3:K$363,4,FALSE())</f>
        <v>0</v>
      </c>
      <c r="Q77" s="0" t="n">
        <f aca="false">VLOOKUP(A77,C$3:K$363,6,FALSE())</f>
        <v>436</v>
      </c>
      <c r="R77" s="0" t="n">
        <f aca="false">VLOOKUP(A77,C$3:K$363,8,FALSE())</f>
        <v>109</v>
      </c>
      <c r="AF77" s="11" t="s">
        <v>734</v>
      </c>
    </row>
    <row r="78" customFormat="false" ht="15" hidden="false" customHeight="false" outlineLevel="0" collapsed="false">
      <c r="A78" s="0" t="s">
        <v>152</v>
      </c>
      <c r="B78" s="0" t="s">
        <v>40</v>
      </c>
      <c r="C78" s="0" t="s">
        <v>137</v>
      </c>
      <c r="D78" s="0" t="s">
        <v>138</v>
      </c>
      <c r="E78" s="0" t="n">
        <v>16</v>
      </c>
      <c r="F78" s="0" t="n">
        <v>1047</v>
      </c>
      <c r="G78" s="15" t="n">
        <v>1</v>
      </c>
      <c r="H78" s="0" t="n">
        <v>0</v>
      </c>
      <c r="I78" s="15" t="n">
        <v>0</v>
      </c>
      <c r="J78" s="0" t="n">
        <v>0</v>
      </c>
      <c r="K78" s="15" t="n">
        <v>0</v>
      </c>
      <c r="M78" s="11" t="s">
        <v>152</v>
      </c>
      <c r="N78" s="0" t="str">
        <f aca="false">VLOOKUP(A78,C$3:K$363,2,FALSE())</f>
        <v>CB</v>
      </c>
      <c r="O78" s="0" t="n">
        <f aca="false">VLOOKUP(A78,C$3:K$363,3,FALSE())</f>
        <v>16</v>
      </c>
      <c r="P78" s="0" t="n">
        <f aca="false">VLOOKUP(A78,C$3:K$363,4,FALSE())</f>
        <v>0</v>
      </c>
      <c r="Q78" s="0" t="n">
        <f aca="false">VLOOKUP(A78,C$3:K$363,6,FALSE())</f>
        <v>899</v>
      </c>
      <c r="R78" s="0" t="n">
        <f aca="false">VLOOKUP(A78,C$3:K$363,8,FALSE())</f>
        <v>149</v>
      </c>
      <c r="AF78" s="11" t="s">
        <v>608</v>
      </c>
    </row>
    <row r="79" customFormat="false" ht="15" hidden="false" customHeight="false" outlineLevel="0" collapsed="false">
      <c r="A79" s="0" t="s">
        <v>153</v>
      </c>
      <c r="B79" s="0" t="s">
        <v>30</v>
      </c>
      <c r="C79" s="0" t="s">
        <v>143</v>
      </c>
      <c r="D79" s="0" t="s">
        <v>511</v>
      </c>
      <c r="E79" s="0" t="n">
        <v>3</v>
      </c>
      <c r="F79" s="0" t="n">
        <v>72</v>
      </c>
      <c r="G79" s="15" t="n">
        <v>0.0639</v>
      </c>
      <c r="H79" s="0" t="n">
        <v>0</v>
      </c>
      <c r="I79" s="15" t="n">
        <v>0</v>
      </c>
      <c r="J79" s="0" t="n">
        <v>10</v>
      </c>
      <c r="K79" s="15" t="n">
        <v>0.0219</v>
      </c>
      <c r="M79" s="11" t="s">
        <v>153</v>
      </c>
      <c r="N79" s="0" t="str">
        <f aca="false">VLOOKUP(A79,C$3:K$363,2,FALSE())</f>
        <v>WR</v>
      </c>
      <c r="O79" s="0" t="n">
        <f aca="false">VLOOKUP(A79,C$3:K$363,3,FALSE())</f>
        <v>14</v>
      </c>
      <c r="P79" s="0" t="n">
        <f aca="false">VLOOKUP(A79,C$3:K$363,4,FALSE())</f>
        <v>777</v>
      </c>
      <c r="Q79" s="0" t="n">
        <f aca="false">VLOOKUP(A79,C$3:K$363,6,FALSE())</f>
        <v>0</v>
      </c>
      <c r="R79" s="0" t="n">
        <f aca="false">VLOOKUP(A79,C$3:K$363,8,FALSE())</f>
        <v>0</v>
      </c>
      <c r="AF79" s="11" t="s">
        <v>608</v>
      </c>
    </row>
    <row r="80" customFormat="false" ht="15" hidden="false" customHeight="false" outlineLevel="0" collapsed="false">
      <c r="A80" s="0" t="s">
        <v>155</v>
      </c>
      <c r="B80" s="0" t="s">
        <v>16</v>
      </c>
      <c r="C80" s="0" t="s">
        <v>144</v>
      </c>
      <c r="D80" s="0" t="s">
        <v>504</v>
      </c>
      <c r="E80" s="0" t="n">
        <v>14</v>
      </c>
      <c r="F80" s="0" t="n">
        <v>249</v>
      </c>
      <c r="G80" s="15" t="n">
        <v>0.2403</v>
      </c>
      <c r="H80" s="0" t="n">
        <v>0</v>
      </c>
      <c r="I80" s="15" t="n">
        <v>0</v>
      </c>
      <c r="J80" s="0" t="n">
        <v>61</v>
      </c>
      <c r="K80" s="15" t="n">
        <v>0.1298</v>
      </c>
      <c r="M80" s="11" t="s">
        <v>155</v>
      </c>
      <c r="N80" s="0" t="str">
        <f aca="false">VLOOKUP(A80,C$3:K$363,2,FALSE())</f>
        <v>QB</v>
      </c>
      <c r="O80" s="0" t="n">
        <f aca="false">VLOOKUP(A80,C$3:K$363,3,FALSE())</f>
        <v>2</v>
      </c>
      <c r="P80" s="0" t="n">
        <f aca="false">VLOOKUP(A80,C$3:K$363,4,FALSE())</f>
        <v>71</v>
      </c>
      <c r="Q80" s="0" t="n">
        <f aca="false">VLOOKUP(A80,C$3:K$363,6,FALSE())</f>
        <v>0</v>
      </c>
      <c r="R80" s="0" t="n">
        <f aca="false">VLOOKUP(A80,C$3:K$363,8,FALSE())</f>
        <v>0</v>
      </c>
      <c r="AF80" s="11" t="s">
        <v>735</v>
      </c>
    </row>
    <row r="81" customFormat="false" ht="15" hidden="false" customHeight="false" outlineLevel="0" collapsed="false">
      <c r="A81" s="0" t="s">
        <v>156</v>
      </c>
      <c r="B81" s="0" t="s">
        <v>33</v>
      </c>
      <c r="C81" s="0" t="s">
        <v>147</v>
      </c>
      <c r="D81" s="0" t="s">
        <v>33</v>
      </c>
      <c r="E81" s="0" t="n">
        <v>11</v>
      </c>
      <c r="F81" s="0" t="n">
        <v>194</v>
      </c>
      <c r="G81" s="15" t="n">
        <v>0.1871</v>
      </c>
      <c r="H81" s="0" t="n">
        <v>0</v>
      </c>
      <c r="I81" s="15" t="n">
        <v>0</v>
      </c>
      <c r="J81" s="0" t="n">
        <v>126</v>
      </c>
      <c r="K81" s="15" t="n">
        <v>0.2825</v>
      </c>
      <c r="M81" s="11" t="s">
        <v>156</v>
      </c>
      <c r="N81" s="0" t="str">
        <f aca="false">VLOOKUP(A81,C$3:K$363,2,FALSE())</f>
        <v>RB</v>
      </c>
      <c r="O81" s="0" t="n">
        <f aca="false">VLOOKUP(A81,C$3:K$363,3,FALSE())</f>
        <v>16</v>
      </c>
      <c r="P81" s="0" t="n">
        <f aca="false">VLOOKUP(A81,C$3:K$363,4,FALSE())</f>
        <v>17</v>
      </c>
      <c r="Q81" s="0" t="n">
        <f aca="false">VLOOKUP(A81,C$3:K$363,6,FALSE())</f>
        <v>0</v>
      </c>
      <c r="R81" s="0" t="n">
        <f aca="false">VLOOKUP(A81,C$3:K$363,8,FALSE())</f>
        <v>317</v>
      </c>
      <c r="AF81" s="11" t="s">
        <v>735</v>
      </c>
    </row>
    <row r="82" customFormat="false" ht="15" hidden="false" customHeight="false" outlineLevel="0" collapsed="false">
      <c r="A82" s="0" t="s">
        <v>158</v>
      </c>
      <c r="B82" s="0" t="s">
        <v>91</v>
      </c>
      <c r="C82" s="0" t="s">
        <v>149</v>
      </c>
      <c r="D82" s="0" t="s">
        <v>736</v>
      </c>
      <c r="E82" s="0" t="n">
        <v>5</v>
      </c>
      <c r="F82" s="0" t="n">
        <v>0</v>
      </c>
      <c r="G82" s="15" t="n">
        <v>0</v>
      </c>
      <c r="H82" s="0" t="n">
        <v>13</v>
      </c>
      <c r="I82" s="15" t="n">
        <v>0.0133</v>
      </c>
      <c r="J82" s="0" t="n">
        <v>5</v>
      </c>
      <c r="K82" s="15" t="n">
        <v>0.0113</v>
      </c>
      <c r="M82" s="11" t="s">
        <v>158</v>
      </c>
      <c r="AF82" s="11" t="s">
        <v>735</v>
      </c>
    </row>
    <row r="83" customFormat="false" ht="15" hidden="false" customHeight="false" outlineLevel="0" collapsed="false">
      <c r="A83" s="0" t="s">
        <v>159</v>
      </c>
      <c r="B83" s="0" t="s">
        <v>19</v>
      </c>
      <c r="C83" s="0" t="s">
        <v>150</v>
      </c>
      <c r="D83" s="0" t="s">
        <v>27</v>
      </c>
      <c r="E83" s="0" t="n">
        <v>15</v>
      </c>
      <c r="F83" s="0" t="n">
        <v>0</v>
      </c>
      <c r="G83" s="15" t="n">
        <v>0</v>
      </c>
      <c r="H83" s="0" t="n">
        <v>991</v>
      </c>
      <c r="I83" s="15" t="n">
        <v>0.9001</v>
      </c>
      <c r="J83" s="0" t="n">
        <v>159</v>
      </c>
      <c r="K83" s="15" t="n">
        <v>0.3442</v>
      </c>
      <c r="M83" s="11" t="s">
        <v>159</v>
      </c>
      <c r="N83" s="0" t="str">
        <f aca="false">VLOOKUP(A83,C$3:K$363,2,FALSE())</f>
        <v>DT</v>
      </c>
      <c r="O83" s="0" t="n">
        <f aca="false">VLOOKUP(A83,C$3:K$363,3,FALSE())</f>
        <v>6</v>
      </c>
      <c r="P83" s="0" t="n">
        <f aca="false">VLOOKUP(A83,C$3:K$363,4,FALSE())</f>
        <v>0</v>
      </c>
      <c r="Q83" s="0" t="n">
        <f aca="false">VLOOKUP(A83,C$3:K$363,6,FALSE())</f>
        <v>129</v>
      </c>
      <c r="R83" s="0" t="n">
        <f aca="false">VLOOKUP(A83,C$3:K$363,8,FALSE())</f>
        <v>20</v>
      </c>
      <c r="AF83" s="11" t="s">
        <v>671</v>
      </c>
    </row>
    <row r="84" customFormat="false" ht="15" hidden="false" customHeight="false" outlineLevel="0" collapsed="false">
      <c r="A84" s="0" t="s">
        <v>161</v>
      </c>
      <c r="B84" s="0" t="s">
        <v>33</v>
      </c>
      <c r="C84" s="0" t="s">
        <v>151</v>
      </c>
      <c r="D84" s="0" t="s">
        <v>22</v>
      </c>
      <c r="E84" s="0" t="n">
        <v>12</v>
      </c>
      <c r="F84" s="0" t="n">
        <v>0</v>
      </c>
      <c r="G84" s="15" t="n">
        <v>0</v>
      </c>
      <c r="H84" s="0" t="n">
        <v>436</v>
      </c>
      <c r="I84" s="15" t="n">
        <v>0.4007</v>
      </c>
      <c r="J84" s="0" t="n">
        <v>109</v>
      </c>
      <c r="K84" s="15" t="n">
        <v>0.23</v>
      </c>
      <c r="M84" s="11" t="s">
        <v>161</v>
      </c>
      <c r="AF84" s="11" t="s">
        <v>671</v>
      </c>
    </row>
    <row r="85" customFormat="false" ht="15" hidden="false" customHeight="false" outlineLevel="0" collapsed="false">
      <c r="A85" s="0" t="s">
        <v>162</v>
      </c>
      <c r="B85" s="0" t="s">
        <v>22</v>
      </c>
      <c r="C85" s="0" t="s">
        <v>152</v>
      </c>
      <c r="D85" s="0" t="s">
        <v>40</v>
      </c>
      <c r="E85" s="0" t="n">
        <v>16</v>
      </c>
      <c r="F85" s="0" t="n">
        <v>0</v>
      </c>
      <c r="G85" s="15" t="n">
        <v>0</v>
      </c>
      <c r="H85" s="0" t="n">
        <v>899</v>
      </c>
      <c r="I85" s="15" t="n">
        <v>0.7845</v>
      </c>
      <c r="J85" s="0" t="n">
        <v>149</v>
      </c>
      <c r="K85" s="15" t="n">
        <v>0.3311</v>
      </c>
      <c r="M85" s="11" t="s">
        <v>162</v>
      </c>
      <c r="N85" s="0" t="str">
        <f aca="false">VLOOKUP(A85,C$3:K$363,2,FALSE())</f>
        <v>LB</v>
      </c>
      <c r="O85" s="0" t="n">
        <f aca="false">VLOOKUP(A85,C$3:K$363,3,FALSE())</f>
        <v>6</v>
      </c>
      <c r="P85" s="0" t="n">
        <f aca="false">VLOOKUP(A85,C$3:K$363,4,FALSE())</f>
        <v>0</v>
      </c>
      <c r="Q85" s="0" t="n">
        <f aca="false">VLOOKUP(A85,C$3:K$363,6,FALSE())</f>
        <v>316</v>
      </c>
      <c r="R85" s="0" t="n">
        <f aca="false">VLOOKUP(A85,C$3:K$363,8,FALSE())</f>
        <v>0</v>
      </c>
      <c r="AF85" s="11" t="s">
        <v>737</v>
      </c>
    </row>
    <row r="86" customFormat="false" ht="15" hidden="false" customHeight="false" outlineLevel="0" collapsed="false">
      <c r="A86" s="0" t="s">
        <v>163</v>
      </c>
      <c r="B86" s="0" t="s">
        <v>40</v>
      </c>
      <c r="C86" s="0" t="s">
        <v>714</v>
      </c>
      <c r="D86" s="0" t="s">
        <v>511</v>
      </c>
      <c r="E86" s="0" t="n">
        <v>16</v>
      </c>
      <c r="F86" s="0" t="n">
        <v>121</v>
      </c>
      <c r="G86" s="15" t="n">
        <v>0.1171</v>
      </c>
      <c r="H86" s="0" t="n">
        <v>0</v>
      </c>
      <c r="I86" s="15" t="n">
        <v>0</v>
      </c>
      <c r="J86" s="0" t="n">
        <v>94</v>
      </c>
      <c r="K86" s="15" t="n">
        <v>0.1891</v>
      </c>
      <c r="M86" s="11" t="s">
        <v>163</v>
      </c>
      <c r="AF86" s="11" t="s">
        <v>737</v>
      </c>
    </row>
    <row r="87" customFormat="false" ht="15" hidden="false" customHeight="false" outlineLevel="0" collapsed="false">
      <c r="A87" s="0" t="s">
        <v>164</v>
      </c>
      <c r="B87" s="0" t="s">
        <v>22</v>
      </c>
      <c r="C87" s="0" t="s">
        <v>714</v>
      </c>
      <c r="D87" s="0" t="s">
        <v>511</v>
      </c>
      <c r="E87" s="0" t="n">
        <v>7</v>
      </c>
      <c r="F87" s="0" t="n">
        <v>3</v>
      </c>
      <c r="G87" s="15" t="n">
        <v>0.0027</v>
      </c>
      <c r="H87" s="0" t="n">
        <v>0</v>
      </c>
      <c r="I87" s="15" t="n">
        <v>0</v>
      </c>
      <c r="J87" s="0" t="n">
        <v>34</v>
      </c>
      <c r="K87" s="15" t="n">
        <v>0.0733</v>
      </c>
      <c r="M87" s="11" t="s">
        <v>164</v>
      </c>
      <c r="N87" s="0" t="str">
        <f aca="false">VLOOKUP(A87,C$3:K$363,2,FALSE())</f>
        <v>DE</v>
      </c>
      <c r="O87" s="0" t="n">
        <f aca="false">VLOOKUP(A87,C$3:K$363,3,FALSE())</f>
        <v>16</v>
      </c>
      <c r="P87" s="0" t="n">
        <f aca="false">VLOOKUP(A87,C$3:K$363,4,FALSE())</f>
        <v>0</v>
      </c>
      <c r="Q87" s="0" t="n">
        <f aca="false">VLOOKUP(A87,C$3:K$363,6,FALSE())</f>
        <v>701</v>
      </c>
      <c r="R87" s="0" t="n">
        <f aca="false">VLOOKUP(A87,C$3:K$363,8,FALSE())</f>
        <v>67</v>
      </c>
      <c r="AF87" s="11" t="s">
        <v>738</v>
      </c>
    </row>
    <row r="88" customFormat="false" ht="15" hidden="false" customHeight="false" outlineLevel="0" collapsed="false">
      <c r="A88" s="0" t="s">
        <v>165</v>
      </c>
      <c r="B88" s="0" t="s">
        <v>40</v>
      </c>
      <c r="C88" s="0" t="s">
        <v>715</v>
      </c>
      <c r="D88" s="0" t="s">
        <v>22</v>
      </c>
      <c r="E88" s="0" t="n">
        <v>4</v>
      </c>
      <c r="F88" s="0" t="n">
        <v>0</v>
      </c>
      <c r="G88" s="15" t="n">
        <v>0</v>
      </c>
      <c r="H88" s="0" t="n">
        <v>117</v>
      </c>
      <c r="I88" s="15" t="n">
        <v>0.112</v>
      </c>
      <c r="J88" s="0" t="n">
        <v>5</v>
      </c>
      <c r="K88" s="15" t="n">
        <v>0.0118</v>
      </c>
      <c r="M88" s="11" t="s">
        <v>165</v>
      </c>
      <c r="AF88" s="11" t="s">
        <v>738</v>
      </c>
    </row>
    <row r="89" customFormat="false" ht="15" hidden="false" customHeight="false" outlineLevel="0" collapsed="false">
      <c r="A89" s="0" t="s">
        <v>166</v>
      </c>
      <c r="B89" s="0" t="s">
        <v>27</v>
      </c>
      <c r="C89" s="0" t="s">
        <v>715</v>
      </c>
      <c r="D89" s="0" t="s">
        <v>22</v>
      </c>
      <c r="E89" s="0" t="n">
        <v>3</v>
      </c>
      <c r="F89" s="0" t="n">
        <v>0</v>
      </c>
      <c r="G89" s="15" t="n">
        <v>0</v>
      </c>
      <c r="H89" s="0" t="n">
        <v>88</v>
      </c>
      <c r="I89" s="15" t="n">
        <v>0.0782</v>
      </c>
      <c r="J89" s="0" t="n">
        <v>18</v>
      </c>
      <c r="K89" s="15" t="n">
        <v>0.0388</v>
      </c>
      <c r="M89" s="11" t="s">
        <v>166</v>
      </c>
      <c r="N89" s="0" t="str">
        <f aca="false">VLOOKUP(A89,C$3:K$363,2,FALSE())</f>
        <v>LB</v>
      </c>
      <c r="O89" s="0" t="n">
        <f aca="false">VLOOKUP(A89,C$3:K$363,3,FALSE())</f>
        <v>12</v>
      </c>
      <c r="P89" s="0" t="n">
        <f aca="false">VLOOKUP(A89,C$3:K$363,4,FALSE())</f>
        <v>0</v>
      </c>
      <c r="Q89" s="0" t="n">
        <f aca="false">VLOOKUP(A89,C$3:K$363,6,FALSE())</f>
        <v>705</v>
      </c>
      <c r="R89" s="0" t="n">
        <f aca="false">VLOOKUP(A89,C$3:K$363,8,FALSE())</f>
        <v>0</v>
      </c>
      <c r="AF89" s="11" t="s">
        <v>738</v>
      </c>
    </row>
    <row r="90" customFormat="false" ht="15" hidden="false" customHeight="false" outlineLevel="0" collapsed="false">
      <c r="A90" s="0" t="s">
        <v>168</v>
      </c>
      <c r="B90" s="0" t="s">
        <v>16</v>
      </c>
      <c r="C90" s="0" t="s">
        <v>153</v>
      </c>
      <c r="D90" s="0" t="s">
        <v>30</v>
      </c>
      <c r="E90" s="0" t="n">
        <v>14</v>
      </c>
      <c r="F90" s="0" t="n">
        <v>777</v>
      </c>
      <c r="G90" s="15" t="n">
        <v>0.7421</v>
      </c>
      <c r="H90" s="0" t="n">
        <v>0</v>
      </c>
      <c r="I90" s="15" t="n">
        <v>0</v>
      </c>
      <c r="J90" s="0" t="n">
        <v>0</v>
      </c>
      <c r="K90" s="15" t="n">
        <v>0</v>
      </c>
      <c r="M90" s="11" t="s">
        <v>168</v>
      </c>
      <c r="N90" s="0" t="str">
        <f aca="false">VLOOKUP(A90,C$3:K$363,2,FALSE())</f>
        <v>QB</v>
      </c>
      <c r="O90" s="0" t="n">
        <f aca="false">VLOOKUP(A90,C$3:K$363,3,FALSE())</f>
        <v>15</v>
      </c>
      <c r="P90" s="0" t="n">
        <f aca="false">VLOOKUP(A90,C$3:K$363,4,FALSE())</f>
        <v>932</v>
      </c>
      <c r="Q90" s="0" t="n">
        <f aca="false">VLOOKUP(A90,C$3:K$363,6,FALSE())</f>
        <v>0</v>
      </c>
      <c r="R90" s="0" t="n">
        <f aca="false">VLOOKUP(A90,C$3:K$363,8,FALSE())</f>
        <v>0</v>
      </c>
      <c r="AF90" s="11" t="s">
        <v>739</v>
      </c>
    </row>
    <row r="91" customFormat="false" ht="15" hidden="false" customHeight="false" outlineLevel="0" collapsed="false">
      <c r="A91" s="0" t="s">
        <v>169</v>
      </c>
      <c r="B91" s="0" t="s">
        <v>30</v>
      </c>
      <c r="C91" s="0" t="s">
        <v>716</v>
      </c>
      <c r="D91" s="0" t="s">
        <v>497</v>
      </c>
      <c r="E91" s="0" t="n">
        <v>13</v>
      </c>
      <c r="F91" s="0" t="n">
        <v>0</v>
      </c>
      <c r="G91" s="15" t="n">
        <v>0</v>
      </c>
      <c r="H91" s="0" t="n">
        <v>326</v>
      </c>
      <c r="I91" s="15" t="n">
        <v>0.2921</v>
      </c>
      <c r="J91" s="0" t="n">
        <v>148</v>
      </c>
      <c r="K91" s="15" t="n">
        <v>0.3149</v>
      </c>
      <c r="M91" s="11" t="s">
        <v>169</v>
      </c>
      <c r="AF91" s="11" t="s">
        <v>739</v>
      </c>
    </row>
    <row r="92" customFormat="false" ht="15" hidden="false" customHeight="false" outlineLevel="0" collapsed="false">
      <c r="A92" s="0" t="s">
        <v>170</v>
      </c>
      <c r="B92" s="0" t="s">
        <v>25</v>
      </c>
      <c r="C92" s="0" t="s">
        <v>716</v>
      </c>
      <c r="D92" s="0" t="s">
        <v>740</v>
      </c>
      <c r="E92" s="0" t="n">
        <v>2</v>
      </c>
      <c r="F92" s="0" t="n">
        <v>0</v>
      </c>
      <c r="G92" s="15" t="n">
        <v>0</v>
      </c>
      <c r="H92" s="0" t="n">
        <v>25</v>
      </c>
      <c r="I92" s="15" t="n">
        <v>0.0228</v>
      </c>
      <c r="J92" s="0" t="n">
        <v>20</v>
      </c>
      <c r="K92" s="15" t="n">
        <v>0.0419</v>
      </c>
      <c r="M92" s="11" t="s">
        <v>170</v>
      </c>
      <c r="N92" s="0" t="str">
        <f aca="false">VLOOKUP(A92,C$3:K$363,2,FALSE())</f>
        <v>LB</v>
      </c>
      <c r="O92" s="0" t="n">
        <f aca="false">VLOOKUP(A92,C$3:K$363,3,FALSE())</f>
        <v>15</v>
      </c>
      <c r="P92" s="0" t="n">
        <f aca="false">VLOOKUP(A92,C$3:K$363,4,FALSE())</f>
        <v>0</v>
      </c>
      <c r="Q92" s="0" t="n">
        <f aca="false">VLOOKUP(A92,C$3:K$363,6,FALSE())</f>
        <v>544</v>
      </c>
      <c r="R92" s="0" t="n">
        <f aca="false">VLOOKUP(A92,C$3:K$363,8,FALSE())</f>
        <v>143</v>
      </c>
      <c r="AF92" s="11" t="s">
        <v>741</v>
      </c>
    </row>
    <row r="93" customFormat="false" ht="15" hidden="false" customHeight="false" outlineLevel="0" collapsed="false">
      <c r="A93" s="0" t="s">
        <v>172</v>
      </c>
      <c r="B93" s="0" t="s">
        <v>33</v>
      </c>
      <c r="C93" s="0" t="s">
        <v>155</v>
      </c>
      <c r="D93" s="0" t="s">
        <v>16</v>
      </c>
      <c r="E93" s="0" t="n">
        <v>2</v>
      </c>
      <c r="F93" s="0" t="n">
        <v>71</v>
      </c>
      <c r="G93" s="15" t="n">
        <v>0.0685</v>
      </c>
      <c r="H93" s="0" t="n">
        <v>0</v>
      </c>
      <c r="I93" s="15" t="n">
        <v>0</v>
      </c>
      <c r="J93" s="0" t="n">
        <v>0</v>
      </c>
      <c r="K93" s="15" t="n">
        <v>0</v>
      </c>
      <c r="M93" s="11" t="s">
        <v>172</v>
      </c>
      <c r="N93" s="0" t="str">
        <f aca="false">VLOOKUP(A93,C$3:K$363,2,FALSE())</f>
        <v>RB</v>
      </c>
      <c r="O93" s="0" t="n">
        <f aca="false">VLOOKUP(A93,C$3:K$363,3,FALSE())</f>
        <v>14</v>
      </c>
      <c r="P93" s="0" t="n">
        <f aca="false">VLOOKUP(A93,C$3:K$363,4,FALSE())</f>
        <v>551</v>
      </c>
      <c r="Q93" s="0" t="n">
        <f aca="false">VLOOKUP(A93,C$3:K$363,6,FALSE())</f>
        <v>0</v>
      </c>
      <c r="R93" s="0" t="n">
        <f aca="false">VLOOKUP(A93,C$3:K$363,8,FALSE())</f>
        <v>0</v>
      </c>
      <c r="AF93" s="11" t="s">
        <v>741</v>
      </c>
    </row>
    <row r="94" customFormat="false" ht="15" hidden="false" customHeight="false" outlineLevel="0" collapsed="false">
      <c r="A94" s="0" t="s">
        <v>173</v>
      </c>
      <c r="B94" s="0" t="s">
        <v>102</v>
      </c>
      <c r="C94" s="0" t="s">
        <v>156</v>
      </c>
      <c r="D94" s="0" t="s">
        <v>33</v>
      </c>
      <c r="E94" s="0" t="n">
        <v>16</v>
      </c>
      <c r="F94" s="0" t="n">
        <v>17</v>
      </c>
      <c r="G94" s="15" t="n">
        <v>0.0166</v>
      </c>
      <c r="H94" s="0" t="n">
        <v>0</v>
      </c>
      <c r="I94" s="15" t="n">
        <v>0</v>
      </c>
      <c r="J94" s="0" t="n">
        <v>317</v>
      </c>
      <c r="K94" s="15" t="n">
        <v>0.6688</v>
      </c>
      <c r="M94" s="11" t="s">
        <v>173</v>
      </c>
      <c r="AF94" s="11" t="s">
        <v>286</v>
      </c>
    </row>
    <row r="95" customFormat="false" ht="15" hidden="false" customHeight="false" outlineLevel="0" collapsed="false">
      <c r="A95" s="0" t="s">
        <v>174</v>
      </c>
      <c r="B95" s="0" t="s">
        <v>19</v>
      </c>
      <c r="C95" s="0" t="s">
        <v>159</v>
      </c>
      <c r="D95" s="0" t="s">
        <v>19</v>
      </c>
      <c r="E95" s="0" t="n">
        <v>6</v>
      </c>
      <c r="F95" s="0" t="n">
        <v>0</v>
      </c>
      <c r="G95" s="15" t="n">
        <v>0</v>
      </c>
      <c r="H95" s="0" t="n">
        <v>129</v>
      </c>
      <c r="I95" s="15" t="n">
        <v>0.1164</v>
      </c>
      <c r="J95" s="0" t="n">
        <v>20</v>
      </c>
      <c r="K95" s="15" t="n">
        <v>0.0458</v>
      </c>
      <c r="M95" s="11" t="s">
        <v>174</v>
      </c>
      <c r="AF95" s="11" t="s">
        <v>286</v>
      </c>
    </row>
    <row r="96" customFormat="false" ht="15" hidden="false" customHeight="false" outlineLevel="0" collapsed="false">
      <c r="A96" s="0" t="s">
        <v>176</v>
      </c>
      <c r="B96" s="0" t="s">
        <v>102</v>
      </c>
      <c r="C96" s="0" t="s">
        <v>162</v>
      </c>
      <c r="D96" s="0" t="s">
        <v>497</v>
      </c>
      <c r="E96" s="0" t="n">
        <v>6</v>
      </c>
      <c r="F96" s="0" t="n">
        <v>0</v>
      </c>
      <c r="G96" s="15" t="n">
        <v>0</v>
      </c>
      <c r="H96" s="0" t="n">
        <v>316</v>
      </c>
      <c r="I96" s="15" t="n">
        <v>0.287</v>
      </c>
      <c r="J96" s="0" t="n">
        <v>0</v>
      </c>
      <c r="K96" s="15" t="n">
        <v>0</v>
      </c>
      <c r="M96" s="11" t="s">
        <v>176</v>
      </c>
      <c r="N96" s="0" t="str">
        <f aca="false">VLOOKUP(A96,C$3:K$363,2,FALSE())</f>
        <v>CB</v>
      </c>
      <c r="O96" s="0" t="n">
        <f aca="false">VLOOKUP(A96,C$3:K$363,3,FALSE())</f>
        <v>16</v>
      </c>
      <c r="P96" s="0" t="n">
        <f aca="false">VLOOKUP(A96,C$3:K$363,4,FALSE())</f>
        <v>0</v>
      </c>
      <c r="Q96" s="0" t="n">
        <f aca="false">VLOOKUP(A96,C$3:K$363,6,FALSE())</f>
        <v>1026</v>
      </c>
      <c r="R96" s="0" t="n">
        <f aca="false">VLOOKUP(A96,C$3:K$363,8,FALSE())</f>
        <v>197</v>
      </c>
      <c r="AF96" s="11" t="s">
        <v>288</v>
      </c>
    </row>
    <row r="97" customFormat="false" ht="15" hidden="false" customHeight="false" outlineLevel="0" collapsed="false">
      <c r="A97" s="0" t="s">
        <v>178</v>
      </c>
      <c r="B97" s="0" t="s">
        <v>30</v>
      </c>
      <c r="C97" s="0" t="s">
        <v>164</v>
      </c>
      <c r="D97" s="0" t="s">
        <v>22</v>
      </c>
      <c r="E97" s="0" t="n">
        <v>16</v>
      </c>
      <c r="F97" s="0" t="n">
        <v>0</v>
      </c>
      <c r="G97" s="15" t="n">
        <v>0</v>
      </c>
      <c r="H97" s="0" t="n">
        <v>701</v>
      </c>
      <c r="I97" s="15" t="n">
        <v>0.6708</v>
      </c>
      <c r="J97" s="0" t="n">
        <v>67</v>
      </c>
      <c r="K97" s="15" t="n">
        <v>0.1588</v>
      </c>
      <c r="M97" s="11" t="s">
        <v>178</v>
      </c>
      <c r="N97" s="0" t="str">
        <f aca="false">VLOOKUP(A97,C$3:K$363,2,FALSE())</f>
        <v>WR</v>
      </c>
      <c r="O97" s="0" t="n">
        <f aca="false">VLOOKUP(A97,C$3:K$363,3,FALSE())</f>
        <v>12</v>
      </c>
      <c r="P97" s="0" t="n">
        <f aca="false">VLOOKUP(A97,C$3:K$363,4,FALSE())</f>
        <v>613</v>
      </c>
      <c r="Q97" s="0" t="n">
        <f aca="false">VLOOKUP(A97,C$3:K$363,6,FALSE())</f>
        <v>0</v>
      </c>
      <c r="R97" s="0" t="n">
        <f aca="false">VLOOKUP(A97,C$3:K$363,8,FALSE())</f>
        <v>5</v>
      </c>
      <c r="AF97" s="11" t="s">
        <v>288</v>
      </c>
    </row>
    <row r="98" customFormat="false" ht="15" hidden="false" customHeight="false" outlineLevel="0" collapsed="false">
      <c r="A98" s="0" t="s">
        <v>180</v>
      </c>
      <c r="B98" s="0" t="s">
        <v>30</v>
      </c>
      <c r="C98" s="0" t="s">
        <v>166</v>
      </c>
      <c r="D98" s="0" t="s">
        <v>497</v>
      </c>
      <c r="E98" s="0" t="n">
        <v>12</v>
      </c>
      <c r="F98" s="0" t="n">
        <v>0</v>
      </c>
      <c r="G98" s="15" t="n">
        <v>0</v>
      </c>
      <c r="H98" s="0" t="n">
        <v>705</v>
      </c>
      <c r="I98" s="15" t="n">
        <v>0.6657</v>
      </c>
      <c r="J98" s="0" t="n">
        <v>0</v>
      </c>
      <c r="K98" s="15" t="n">
        <v>0</v>
      </c>
      <c r="M98" s="11" t="s">
        <v>180</v>
      </c>
      <c r="AF98" s="11" t="s">
        <v>292</v>
      </c>
    </row>
    <row r="99" customFormat="false" ht="15" hidden="false" customHeight="false" outlineLevel="0" collapsed="false">
      <c r="A99" s="0" t="s">
        <v>182</v>
      </c>
      <c r="B99" s="0" t="s">
        <v>16</v>
      </c>
      <c r="C99" s="0" t="s">
        <v>717</v>
      </c>
      <c r="D99" s="0" t="s">
        <v>30</v>
      </c>
      <c r="E99" s="0" t="n">
        <v>11</v>
      </c>
      <c r="F99" s="0" t="n">
        <v>474</v>
      </c>
      <c r="G99" s="15" t="n">
        <v>0.4506</v>
      </c>
      <c r="H99" s="0" t="n">
        <v>0</v>
      </c>
      <c r="I99" s="15" t="n">
        <v>0</v>
      </c>
      <c r="J99" s="0" t="n">
        <v>4</v>
      </c>
      <c r="K99" s="15" t="n">
        <v>0.0092</v>
      </c>
      <c r="M99" s="11" t="s">
        <v>182</v>
      </c>
      <c r="AF99" s="11" t="s">
        <v>292</v>
      </c>
    </row>
    <row r="100" customFormat="false" ht="15" hidden="false" customHeight="false" outlineLevel="0" collapsed="false">
      <c r="A100" s="0" t="s">
        <v>184</v>
      </c>
      <c r="B100" s="0" t="s">
        <v>40</v>
      </c>
      <c r="C100" s="0" t="s">
        <v>717</v>
      </c>
      <c r="D100" s="0" t="s">
        <v>30</v>
      </c>
      <c r="E100" s="0" t="n">
        <v>5</v>
      </c>
      <c r="F100" s="0" t="n">
        <v>186</v>
      </c>
      <c r="G100" s="15" t="n">
        <v>0.1883</v>
      </c>
      <c r="H100" s="0" t="n">
        <v>0</v>
      </c>
      <c r="I100" s="15" t="n">
        <v>0</v>
      </c>
      <c r="J100" s="0" t="n">
        <v>25</v>
      </c>
      <c r="K100" s="15" t="n">
        <v>0.0597</v>
      </c>
      <c r="M100" s="11" t="s">
        <v>184</v>
      </c>
      <c r="N100" s="0" t="str">
        <f aca="false">VLOOKUP(A100,C$3:K$363,2,FALSE())</f>
        <v>CB</v>
      </c>
      <c r="O100" s="0" t="n">
        <f aca="false">VLOOKUP(A100,C$3:K$363,3,FALSE())</f>
        <v>11</v>
      </c>
      <c r="P100" s="0" t="n">
        <f aca="false">VLOOKUP(A100,C$3:K$363,4,FALSE())</f>
        <v>0</v>
      </c>
      <c r="Q100" s="0" t="n">
        <f aca="false">VLOOKUP(A100,C$3:K$363,6,FALSE())</f>
        <v>654</v>
      </c>
      <c r="R100" s="0" t="n">
        <f aca="false">VLOOKUP(A100,C$3:K$363,8,FALSE())</f>
        <v>41</v>
      </c>
      <c r="AF100" s="11" t="s">
        <v>742</v>
      </c>
    </row>
    <row r="101" customFormat="false" ht="15" hidden="false" customHeight="false" outlineLevel="0" collapsed="false">
      <c r="A101" s="0" t="s">
        <v>186</v>
      </c>
      <c r="B101" s="0" t="s">
        <v>19</v>
      </c>
      <c r="C101" s="0" t="s">
        <v>168</v>
      </c>
      <c r="D101" s="0" t="s">
        <v>16</v>
      </c>
      <c r="E101" s="0" t="n">
        <v>15</v>
      </c>
      <c r="F101" s="0" t="n">
        <v>932</v>
      </c>
      <c r="G101" s="15" t="n">
        <v>0.9246</v>
      </c>
      <c r="H101" s="0" t="n">
        <v>0</v>
      </c>
      <c r="I101" s="15" t="n">
        <v>0</v>
      </c>
      <c r="J101" s="0" t="n">
        <v>0</v>
      </c>
      <c r="K101" s="15" t="n">
        <v>0</v>
      </c>
      <c r="M101" s="11" t="s">
        <v>186</v>
      </c>
      <c r="AF101" s="11" t="s">
        <v>742</v>
      </c>
    </row>
    <row r="102" customFormat="false" ht="15" hidden="false" customHeight="false" outlineLevel="0" collapsed="false">
      <c r="A102" s="0" t="s">
        <v>187</v>
      </c>
      <c r="B102" s="0" t="s">
        <v>102</v>
      </c>
      <c r="C102" s="0" t="s">
        <v>718</v>
      </c>
      <c r="D102" s="0" t="s">
        <v>27</v>
      </c>
      <c r="E102" s="0" t="n">
        <v>3</v>
      </c>
      <c r="F102" s="0" t="n">
        <v>0</v>
      </c>
      <c r="G102" s="15" t="n">
        <v>0</v>
      </c>
      <c r="H102" s="0" t="n">
        <v>1</v>
      </c>
      <c r="I102" s="15" t="n">
        <v>0.0009</v>
      </c>
      <c r="J102" s="0" t="n">
        <v>58</v>
      </c>
      <c r="K102" s="15" t="n">
        <v>0.1289</v>
      </c>
      <c r="M102" s="11" t="s">
        <v>187</v>
      </c>
      <c r="AF102" s="11" t="s">
        <v>307</v>
      </c>
    </row>
    <row r="103" customFormat="false" ht="15" hidden="false" customHeight="false" outlineLevel="0" collapsed="false">
      <c r="A103" s="0" t="s">
        <v>188</v>
      </c>
      <c r="B103" s="0" t="s">
        <v>19</v>
      </c>
      <c r="C103" s="0" t="s">
        <v>718</v>
      </c>
      <c r="D103" s="0" t="s">
        <v>27</v>
      </c>
      <c r="E103" s="0" t="n">
        <v>7</v>
      </c>
      <c r="F103" s="0" t="n">
        <v>0</v>
      </c>
      <c r="G103" s="15" t="n">
        <v>0</v>
      </c>
      <c r="H103" s="0" t="n">
        <v>2</v>
      </c>
      <c r="I103" s="15" t="n">
        <v>0.0019</v>
      </c>
      <c r="J103" s="0" t="n">
        <v>119</v>
      </c>
      <c r="K103" s="15" t="n">
        <v>0.2755</v>
      </c>
      <c r="M103" s="11" t="s">
        <v>188</v>
      </c>
      <c r="AF103" s="11" t="s">
        <v>307</v>
      </c>
    </row>
    <row r="104" customFormat="false" ht="15" hidden="false" customHeight="false" outlineLevel="0" collapsed="false">
      <c r="A104" s="0" t="s">
        <v>189</v>
      </c>
      <c r="B104" s="0" t="s">
        <v>13</v>
      </c>
      <c r="C104" s="0" t="s">
        <v>170</v>
      </c>
      <c r="D104" s="0" t="s">
        <v>497</v>
      </c>
      <c r="E104" s="0" t="n">
        <v>15</v>
      </c>
      <c r="F104" s="0" t="n">
        <v>0</v>
      </c>
      <c r="G104" s="15" t="n">
        <v>0</v>
      </c>
      <c r="H104" s="0" t="n">
        <v>544</v>
      </c>
      <c r="I104" s="15" t="n">
        <v>0.4936</v>
      </c>
      <c r="J104" s="0" t="n">
        <v>143</v>
      </c>
      <c r="K104" s="15" t="n">
        <v>0.3178</v>
      </c>
      <c r="M104" s="11" t="s">
        <v>189</v>
      </c>
      <c r="N104" s="0" t="str">
        <f aca="false">VLOOKUP(A104,C$3:K$363,2,FALSE())</f>
        <v>TE</v>
      </c>
      <c r="O104" s="0" t="n">
        <f aca="false">VLOOKUP(A104,C$3:K$363,3,FALSE())</f>
        <v>16</v>
      </c>
      <c r="P104" s="0" t="n">
        <f aca="false">VLOOKUP(A104,C$3:K$363,4,FALSE())</f>
        <v>549</v>
      </c>
      <c r="Q104" s="0" t="n">
        <f aca="false">VLOOKUP(A104,C$3:K$363,6,FALSE())</f>
        <v>0</v>
      </c>
      <c r="R104" s="0" t="n">
        <f aca="false">VLOOKUP(A104,C$3:K$363,8,FALSE())</f>
        <v>0</v>
      </c>
      <c r="AF104" s="11" t="s">
        <v>743</v>
      </c>
    </row>
    <row r="105" customFormat="false" ht="15" hidden="false" customHeight="false" outlineLevel="0" collapsed="false">
      <c r="A105" s="0" t="s">
        <v>190</v>
      </c>
      <c r="B105" s="0" t="s">
        <v>22</v>
      </c>
      <c r="C105" s="0" t="s">
        <v>172</v>
      </c>
      <c r="D105" s="0" t="s">
        <v>33</v>
      </c>
      <c r="E105" s="0" t="n">
        <v>14</v>
      </c>
      <c r="F105" s="0" t="n">
        <v>551</v>
      </c>
      <c r="G105" s="15" t="n">
        <v>0.5381</v>
      </c>
      <c r="H105" s="0" t="n">
        <v>0</v>
      </c>
      <c r="I105" s="15" t="n">
        <v>0</v>
      </c>
      <c r="J105" s="0" t="n">
        <v>0</v>
      </c>
      <c r="K105" s="15" t="n">
        <v>0</v>
      </c>
      <c r="M105" s="11" t="s">
        <v>190</v>
      </c>
      <c r="N105" s="0" t="str">
        <f aca="false">VLOOKUP(A105,C$3:K$363,2,FALSE())</f>
        <v>DE</v>
      </c>
      <c r="O105" s="0" t="n">
        <f aca="false">VLOOKUP(A105,C$3:K$363,3,FALSE())</f>
        <v>16</v>
      </c>
      <c r="P105" s="0" t="n">
        <f aca="false">VLOOKUP(A105,C$3:K$363,4,FALSE())</f>
        <v>0</v>
      </c>
      <c r="Q105" s="0" t="n">
        <f aca="false">VLOOKUP(A105,C$3:K$363,6,FALSE())</f>
        <v>332</v>
      </c>
      <c r="R105" s="0" t="n">
        <f aca="false">VLOOKUP(A105,C$3:K$363,8,FALSE())</f>
        <v>11</v>
      </c>
      <c r="AF105" s="11" t="s">
        <v>743</v>
      </c>
    </row>
    <row r="106" customFormat="false" ht="15" hidden="false" customHeight="false" outlineLevel="0" collapsed="false">
      <c r="A106" s="0" t="s">
        <v>191</v>
      </c>
      <c r="B106" s="0" t="s">
        <v>138</v>
      </c>
      <c r="C106" s="0" t="s">
        <v>719</v>
      </c>
      <c r="D106" s="0" t="s">
        <v>102</v>
      </c>
      <c r="E106" s="0" t="n">
        <v>2</v>
      </c>
      <c r="F106" s="0" t="n">
        <v>0</v>
      </c>
      <c r="G106" s="15" t="n">
        <v>0</v>
      </c>
      <c r="H106" s="0" t="n">
        <v>0</v>
      </c>
      <c r="I106" s="15" t="n">
        <v>0</v>
      </c>
      <c r="J106" s="0" t="n">
        <v>46</v>
      </c>
      <c r="K106" s="15" t="n">
        <v>0.1072</v>
      </c>
      <c r="M106" s="11" t="s">
        <v>191</v>
      </c>
      <c r="AF106" s="11" t="s">
        <v>744</v>
      </c>
    </row>
    <row r="107" customFormat="false" ht="15" hidden="false" customHeight="false" outlineLevel="0" collapsed="false">
      <c r="A107" s="0" t="s">
        <v>192</v>
      </c>
      <c r="B107" s="0" t="s">
        <v>91</v>
      </c>
      <c r="C107" s="0" t="s">
        <v>719</v>
      </c>
      <c r="D107" s="0" t="s">
        <v>102</v>
      </c>
      <c r="E107" s="0" t="n">
        <v>8</v>
      </c>
      <c r="F107" s="0" t="n">
        <v>0</v>
      </c>
      <c r="G107" s="15" t="n">
        <v>0</v>
      </c>
      <c r="H107" s="0" t="n">
        <v>11</v>
      </c>
      <c r="I107" s="15" t="n">
        <v>0.0098</v>
      </c>
      <c r="J107" s="0" t="n">
        <v>136</v>
      </c>
      <c r="K107" s="15" t="n">
        <v>0.2931</v>
      </c>
      <c r="M107" s="11" t="s">
        <v>192</v>
      </c>
      <c r="N107" s="0" t="str">
        <f aca="false">VLOOKUP(A107,C$3:K$363,2,FALSE())</f>
        <v>G</v>
      </c>
      <c r="O107" s="0" t="n">
        <f aca="false">VLOOKUP(A107,C$3:K$363,3,FALSE())</f>
        <v>15</v>
      </c>
      <c r="P107" s="0" t="n">
        <f aca="false">VLOOKUP(A107,C$3:K$363,4,FALSE())</f>
        <v>888</v>
      </c>
      <c r="Q107" s="0" t="n">
        <f aca="false">VLOOKUP(A107,C$3:K$363,6,FALSE())</f>
        <v>0</v>
      </c>
      <c r="R107" s="0" t="n">
        <f aca="false">VLOOKUP(A107,C$3:K$363,8,FALSE())</f>
        <v>48</v>
      </c>
      <c r="AF107" s="11" t="s">
        <v>744</v>
      </c>
    </row>
    <row r="108" customFormat="false" ht="15" hidden="false" customHeight="false" outlineLevel="0" collapsed="false">
      <c r="A108" s="0" t="s">
        <v>194</v>
      </c>
      <c r="B108" s="0" t="s">
        <v>33</v>
      </c>
      <c r="C108" s="0" t="s">
        <v>720</v>
      </c>
      <c r="D108" s="0" t="s">
        <v>40</v>
      </c>
      <c r="E108" s="0" t="n">
        <v>1</v>
      </c>
      <c r="F108" s="0" t="n">
        <v>0</v>
      </c>
      <c r="G108" s="15" t="n">
        <v>0</v>
      </c>
      <c r="H108" s="0" t="n">
        <v>0</v>
      </c>
      <c r="I108" s="15" t="n">
        <v>0</v>
      </c>
      <c r="J108" s="0" t="n">
        <v>13</v>
      </c>
      <c r="K108" s="15" t="n">
        <v>0.0281</v>
      </c>
      <c r="M108" s="11" t="s">
        <v>194</v>
      </c>
      <c r="AF108" s="11" t="s">
        <v>745</v>
      </c>
    </row>
    <row r="109" customFormat="false" ht="15" hidden="false" customHeight="false" outlineLevel="0" collapsed="false">
      <c r="A109" s="0" t="s">
        <v>195</v>
      </c>
      <c r="B109" s="0" t="s">
        <v>19</v>
      </c>
      <c r="C109" s="0" t="s">
        <v>720</v>
      </c>
      <c r="D109" s="0" t="s">
        <v>40</v>
      </c>
      <c r="E109" s="0" t="n">
        <v>8</v>
      </c>
      <c r="F109" s="0" t="n">
        <v>0</v>
      </c>
      <c r="G109" s="15" t="n">
        <v>0</v>
      </c>
      <c r="H109" s="0" t="n">
        <v>53</v>
      </c>
      <c r="I109" s="15" t="n">
        <v>0.0515</v>
      </c>
      <c r="J109" s="0" t="n">
        <v>135</v>
      </c>
      <c r="K109" s="15" t="n">
        <v>0.2961</v>
      </c>
      <c r="M109" s="11" t="s">
        <v>195</v>
      </c>
      <c r="AF109" s="11" t="s">
        <v>745</v>
      </c>
    </row>
    <row r="110" customFormat="false" ht="15" hidden="false" customHeight="false" outlineLevel="0" collapsed="false">
      <c r="A110" s="0" t="s">
        <v>196</v>
      </c>
      <c r="B110" s="0" t="s">
        <v>56</v>
      </c>
      <c r="C110" s="0" t="s">
        <v>176</v>
      </c>
      <c r="D110" s="0" t="s">
        <v>40</v>
      </c>
      <c r="E110" s="0" t="n">
        <v>16</v>
      </c>
      <c r="F110" s="0" t="n">
        <v>0</v>
      </c>
      <c r="G110" s="15" t="n">
        <v>0</v>
      </c>
      <c r="H110" s="0" t="n">
        <v>1026</v>
      </c>
      <c r="I110" s="15" t="n">
        <v>0.912</v>
      </c>
      <c r="J110" s="0" t="n">
        <v>197</v>
      </c>
      <c r="K110" s="15" t="n">
        <v>0.4246</v>
      </c>
      <c r="M110" s="11" t="s">
        <v>196</v>
      </c>
      <c r="N110" s="0" t="str">
        <f aca="false">VLOOKUP(A110,C$3:K$363,2,FALSE())</f>
        <v>T</v>
      </c>
      <c r="O110" s="0" t="n">
        <f aca="false">VLOOKUP(A110,C$3:K$363,3,FALSE())</f>
        <v>6</v>
      </c>
      <c r="P110" s="0" t="n">
        <f aca="false">VLOOKUP(A110,C$3:K$363,4,FALSE())</f>
        <v>394</v>
      </c>
      <c r="Q110" s="0" t="n">
        <f aca="false">VLOOKUP(A110,C$3:K$363,6,FALSE())</f>
        <v>0</v>
      </c>
      <c r="R110" s="0" t="n">
        <f aca="false">VLOOKUP(A110,C$3:K$363,8,FALSE())</f>
        <v>26</v>
      </c>
      <c r="AF110" s="11" t="s">
        <v>746</v>
      </c>
    </row>
    <row r="111" customFormat="false" ht="15" hidden="false" customHeight="false" outlineLevel="0" collapsed="false">
      <c r="A111" s="0" t="s">
        <v>197</v>
      </c>
      <c r="B111" s="0" t="s">
        <v>102</v>
      </c>
      <c r="C111" s="0" t="s">
        <v>178</v>
      </c>
      <c r="D111" s="0" t="s">
        <v>30</v>
      </c>
      <c r="E111" s="0" t="n">
        <v>12</v>
      </c>
      <c r="F111" s="0" t="n">
        <v>613</v>
      </c>
      <c r="G111" s="15" t="n">
        <v>0.5951</v>
      </c>
      <c r="H111" s="0" t="n">
        <v>0</v>
      </c>
      <c r="I111" s="15" t="n">
        <v>0</v>
      </c>
      <c r="J111" s="0" t="n">
        <v>5</v>
      </c>
      <c r="K111" s="15" t="n">
        <v>0.011</v>
      </c>
      <c r="M111" s="11" t="s">
        <v>197</v>
      </c>
      <c r="AF111" s="11" t="s">
        <v>746</v>
      </c>
    </row>
    <row r="112" customFormat="false" ht="15" hidden="false" customHeight="false" outlineLevel="0" collapsed="false">
      <c r="A112" s="0" t="s">
        <v>198</v>
      </c>
      <c r="B112" s="0" t="s">
        <v>33</v>
      </c>
      <c r="C112" s="0" t="s">
        <v>722</v>
      </c>
      <c r="D112" s="0" t="s">
        <v>30</v>
      </c>
      <c r="E112" s="0" t="n">
        <v>8</v>
      </c>
      <c r="F112" s="0" t="n">
        <v>416</v>
      </c>
      <c r="G112" s="15" t="n">
        <v>0.4211</v>
      </c>
      <c r="H112" s="0" t="n">
        <v>0</v>
      </c>
      <c r="I112" s="15" t="n">
        <v>0</v>
      </c>
      <c r="J112" s="0" t="n">
        <v>0</v>
      </c>
      <c r="K112" s="15" t="n">
        <v>0</v>
      </c>
      <c r="M112" s="11" t="s">
        <v>198</v>
      </c>
      <c r="AF112" s="11" t="s">
        <v>747</v>
      </c>
    </row>
    <row r="113" customFormat="false" ht="15" hidden="false" customHeight="false" outlineLevel="0" collapsed="false">
      <c r="A113" s="0" t="s">
        <v>199</v>
      </c>
      <c r="B113" s="0" t="s">
        <v>25</v>
      </c>
      <c r="C113" s="0" t="s">
        <v>722</v>
      </c>
      <c r="D113" s="0" t="s">
        <v>30</v>
      </c>
      <c r="E113" s="0" t="n">
        <v>4</v>
      </c>
      <c r="F113" s="0" t="n">
        <v>39</v>
      </c>
      <c r="G113" s="15" t="n">
        <v>0.0367</v>
      </c>
      <c r="H113" s="0" t="n">
        <v>0</v>
      </c>
      <c r="I113" s="15" t="n">
        <v>0</v>
      </c>
      <c r="J113" s="0" t="n">
        <v>6</v>
      </c>
      <c r="K113" s="15" t="n">
        <v>0.014</v>
      </c>
      <c r="M113" s="11" t="s">
        <v>199</v>
      </c>
      <c r="N113" s="0" t="str">
        <f aca="false">VLOOKUP(A113,C$3:K$363,2,FALSE())</f>
        <v>LB</v>
      </c>
      <c r="O113" s="0" t="n">
        <f aca="false">VLOOKUP(A113,C$3:K$363,3,FALSE())</f>
        <v>4</v>
      </c>
      <c r="P113" s="0" t="n">
        <f aca="false">VLOOKUP(A113,C$3:K$363,4,FALSE())</f>
        <v>0</v>
      </c>
      <c r="Q113" s="0" t="n">
        <f aca="false">VLOOKUP(A113,C$3:K$363,6,FALSE())</f>
        <v>34</v>
      </c>
      <c r="R113" s="0" t="n">
        <f aca="false">VLOOKUP(A113,C$3:K$363,8,FALSE())</f>
        <v>7</v>
      </c>
      <c r="AF113" s="11" t="s">
        <v>747</v>
      </c>
    </row>
    <row r="114" customFormat="false" ht="15" hidden="false" customHeight="false" outlineLevel="0" collapsed="false">
      <c r="A114" s="0" t="s">
        <v>201</v>
      </c>
      <c r="B114" s="0" t="s">
        <v>22</v>
      </c>
      <c r="C114" s="0" t="s">
        <v>723</v>
      </c>
      <c r="D114" s="0" t="s">
        <v>511</v>
      </c>
      <c r="E114" s="0" t="n">
        <v>1</v>
      </c>
      <c r="F114" s="0" t="n">
        <v>68</v>
      </c>
      <c r="G114" s="15" t="n">
        <v>0.0621</v>
      </c>
      <c r="H114" s="0" t="n">
        <v>0</v>
      </c>
      <c r="I114" s="15" t="n">
        <v>0</v>
      </c>
      <c r="J114" s="0" t="n">
        <v>6</v>
      </c>
      <c r="K114" s="15" t="n">
        <v>0.0122</v>
      </c>
      <c r="M114" s="11" t="s">
        <v>201</v>
      </c>
      <c r="AF114" s="11" t="s">
        <v>748</v>
      </c>
    </row>
    <row r="115" customFormat="false" ht="15" hidden="false" customHeight="false" outlineLevel="0" collapsed="false">
      <c r="A115" s="0" t="s">
        <v>203</v>
      </c>
      <c r="B115" s="0" t="s">
        <v>30</v>
      </c>
      <c r="C115" s="0" t="s">
        <v>723</v>
      </c>
      <c r="D115" s="0" t="s">
        <v>511</v>
      </c>
      <c r="E115" s="0" t="n">
        <v>9</v>
      </c>
      <c r="F115" s="0" t="n">
        <v>552</v>
      </c>
      <c r="G115" s="15" t="n">
        <v>0.5173</v>
      </c>
      <c r="H115" s="0" t="n">
        <v>0</v>
      </c>
      <c r="I115" s="15" t="n">
        <v>0</v>
      </c>
      <c r="J115" s="0" t="n">
        <v>8</v>
      </c>
      <c r="K115" s="15" t="n">
        <v>0.0168</v>
      </c>
      <c r="M115" s="11" t="s">
        <v>203</v>
      </c>
      <c r="AF115" s="11" t="s">
        <v>748</v>
      </c>
    </row>
    <row r="116" customFormat="false" ht="15" hidden="false" customHeight="false" outlineLevel="0" collapsed="false">
      <c r="A116" s="0" t="s">
        <v>204</v>
      </c>
      <c r="B116" s="0" t="s">
        <v>33</v>
      </c>
      <c r="C116" s="0" t="s">
        <v>724</v>
      </c>
      <c r="D116" s="0" t="s">
        <v>22</v>
      </c>
      <c r="E116" s="0" t="n">
        <v>5</v>
      </c>
      <c r="F116" s="0" t="n">
        <v>0</v>
      </c>
      <c r="G116" s="15" t="n">
        <v>0</v>
      </c>
      <c r="H116" s="0" t="n">
        <v>126</v>
      </c>
      <c r="I116" s="15" t="n">
        <v>0.1157</v>
      </c>
      <c r="J116" s="0" t="n">
        <v>2</v>
      </c>
      <c r="K116" s="15" t="n">
        <v>0.0042</v>
      </c>
      <c r="M116" s="11" t="s">
        <v>204</v>
      </c>
      <c r="N116" s="0" t="str">
        <f aca="false">VLOOKUP(A116,C$3:K$363,2,FALSE())</f>
        <v>RB</v>
      </c>
      <c r="O116" s="0" t="n">
        <f aca="false">VLOOKUP(A116,C$3:K$363,3,FALSE())</f>
        <v>16</v>
      </c>
      <c r="P116" s="0" t="n">
        <f aca="false">VLOOKUP(A116,C$3:K$363,4,FALSE())</f>
        <v>536</v>
      </c>
      <c r="Q116" s="0" t="n">
        <f aca="false">VLOOKUP(A116,C$3:K$363,6,FALSE())</f>
        <v>0</v>
      </c>
      <c r="R116" s="0" t="n">
        <f aca="false">VLOOKUP(A116,C$3:K$363,8,FALSE())</f>
        <v>0</v>
      </c>
      <c r="AF116" s="11" t="s">
        <v>749</v>
      </c>
    </row>
    <row r="117" customFormat="false" ht="15" hidden="false" customHeight="false" outlineLevel="0" collapsed="false">
      <c r="A117" s="0" t="s">
        <v>206</v>
      </c>
      <c r="B117" s="0" t="s">
        <v>27</v>
      </c>
      <c r="C117" s="0" t="s">
        <v>724</v>
      </c>
      <c r="D117" s="0" t="s">
        <v>22</v>
      </c>
      <c r="E117" s="0" t="n">
        <v>4</v>
      </c>
      <c r="F117" s="0" t="n">
        <v>0</v>
      </c>
      <c r="G117" s="15" t="n">
        <v>0</v>
      </c>
      <c r="H117" s="0" t="n">
        <v>101</v>
      </c>
      <c r="I117" s="15" t="n">
        <v>0.092</v>
      </c>
      <c r="J117" s="0" t="n">
        <v>1</v>
      </c>
      <c r="K117" s="15" t="n">
        <v>0.0021</v>
      </c>
      <c r="M117" s="11" t="s">
        <v>206</v>
      </c>
      <c r="AF117" s="11" t="s">
        <v>749</v>
      </c>
    </row>
    <row r="118" customFormat="false" ht="15" hidden="false" customHeight="false" outlineLevel="0" collapsed="false">
      <c r="A118" s="0" t="s">
        <v>207</v>
      </c>
      <c r="B118" s="0" t="s">
        <v>208</v>
      </c>
      <c r="C118" s="0" t="s">
        <v>184</v>
      </c>
      <c r="D118" s="0" t="s">
        <v>40</v>
      </c>
      <c r="E118" s="0" t="n">
        <v>11</v>
      </c>
      <c r="F118" s="0" t="n">
        <v>0</v>
      </c>
      <c r="G118" s="15" t="n">
        <v>0</v>
      </c>
      <c r="H118" s="0" t="n">
        <v>654</v>
      </c>
      <c r="I118" s="15" t="n">
        <v>0.5903</v>
      </c>
      <c r="J118" s="0" t="n">
        <v>41</v>
      </c>
      <c r="K118" s="15" t="n">
        <v>0.0938</v>
      </c>
      <c r="M118" s="11" t="s">
        <v>207</v>
      </c>
      <c r="AF118" s="11" t="s">
        <v>749</v>
      </c>
    </row>
    <row r="119" customFormat="false" ht="15" hidden="false" customHeight="false" outlineLevel="0" collapsed="false">
      <c r="A119" s="0" t="s">
        <v>209</v>
      </c>
      <c r="B119" s="0" t="s">
        <v>40</v>
      </c>
      <c r="C119" s="0" t="s">
        <v>189</v>
      </c>
      <c r="D119" s="0" t="s">
        <v>13</v>
      </c>
      <c r="E119" s="0" t="n">
        <v>16</v>
      </c>
      <c r="F119" s="0" t="n">
        <v>549</v>
      </c>
      <c r="G119" s="15" t="n">
        <v>0.5274</v>
      </c>
      <c r="H119" s="0" t="n">
        <v>0</v>
      </c>
      <c r="I119" s="15" t="n">
        <v>0</v>
      </c>
      <c r="J119" s="0" t="n">
        <v>0</v>
      </c>
      <c r="K119" s="15" t="n">
        <v>0</v>
      </c>
      <c r="M119" s="11" t="s">
        <v>209</v>
      </c>
      <c r="AF119" s="11" t="s">
        <v>750</v>
      </c>
    </row>
    <row r="120" customFormat="false" ht="15" hidden="false" customHeight="false" outlineLevel="0" collapsed="false">
      <c r="A120" s="0" t="s">
        <v>210</v>
      </c>
      <c r="B120" s="0" t="s">
        <v>13</v>
      </c>
      <c r="C120" s="0" t="s">
        <v>190</v>
      </c>
      <c r="D120" s="0" t="s">
        <v>22</v>
      </c>
      <c r="E120" s="0" t="n">
        <v>16</v>
      </c>
      <c r="F120" s="0" t="n">
        <v>0</v>
      </c>
      <c r="G120" s="15" t="n">
        <v>0</v>
      </c>
      <c r="H120" s="0" t="n">
        <v>332</v>
      </c>
      <c r="I120" s="15" t="n">
        <v>0.3091</v>
      </c>
      <c r="J120" s="0" t="n">
        <v>11</v>
      </c>
      <c r="K120" s="15" t="n">
        <v>0.0221</v>
      </c>
      <c r="M120" s="11" t="s">
        <v>210</v>
      </c>
      <c r="AF120" s="11" t="s">
        <v>750</v>
      </c>
    </row>
    <row r="121" customFormat="false" ht="15" hidden="false" customHeight="false" outlineLevel="0" collapsed="false">
      <c r="A121" s="0" t="s">
        <v>212</v>
      </c>
      <c r="B121" s="0" t="s">
        <v>56</v>
      </c>
      <c r="C121" s="0" t="s">
        <v>192</v>
      </c>
      <c r="D121" s="0" t="s">
        <v>504</v>
      </c>
      <c r="E121" s="0" t="n">
        <v>15</v>
      </c>
      <c r="F121" s="0" t="n">
        <v>888</v>
      </c>
      <c r="G121" s="15" t="n">
        <v>0.881</v>
      </c>
      <c r="H121" s="0" t="n">
        <v>0</v>
      </c>
      <c r="I121" s="15" t="n">
        <v>0</v>
      </c>
      <c r="J121" s="0" t="n">
        <v>48</v>
      </c>
      <c r="K121" s="15" t="n">
        <v>0.1121</v>
      </c>
      <c r="M121" s="11" t="s">
        <v>212</v>
      </c>
      <c r="N121" s="0" t="str">
        <f aca="false">VLOOKUP(A121,C$3:K$363,2,FALSE())</f>
        <v>G</v>
      </c>
      <c r="O121" s="0" t="n">
        <f aca="false">VLOOKUP(A121,C$3:K$363,3,FALSE())</f>
        <v>5</v>
      </c>
      <c r="P121" s="0" t="n">
        <f aca="false">VLOOKUP(A121,C$3:K$363,4,FALSE())</f>
        <v>313</v>
      </c>
      <c r="Q121" s="0" t="n">
        <f aca="false">VLOOKUP(A121,C$3:K$363,6,FALSE())</f>
        <v>0</v>
      </c>
      <c r="R121" s="0" t="n">
        <f aca="false">VLOOKUP(A121,C$3:K$363,8,FALSE())</f>
        <v>20</v>
      </c>
      <c r="AF121" s="11" t="s">
        <v>751</v>
      </c>
    </row>
    <row r="122" customFormat="false" ht="15" hidden="false" customHeight="false" outlineLevel="0" collapsed="false">
      <c r="A122" s="0" t="s">
        <v>213</v>
      </c>
      <c r="B122" s="0" t="s">
        <v>22</v>
      </c>
      <c r="C122" s="0" t="s">
        <v>725</v>
      </c>
      <c r="D122" s="0" t="s">
        <v>22</v>
      </c>
      <c r="E122" s="0" t="n">
        <v>4</v>
      </c>
      <c r="F122" s="0" t="n">
        <v>0</v>
      </c>
      <c r="G122" s="15" t="n">
        <v>0</v>
      </c>
      <c r="H122" s="0" t="n">
        <v>78</v>
      </c>
      <c r="I122" s="15" t="n">
        <v>0.0716</v>
      </c>
      <c r="J122" s="0" t="n">
        <v>13</v>
      </c>
      <c r="K122" s="15" t="n">
        <v>0.0276</v>
      </c>
      <c r="M122" s="11" t="s">
        <v>213</v>
      </c>
      <c r="AF122" s="11" t="s">
        <v>751</v>
      </c>
    </row>
    <row r="123" customFormat="false" ht="15" hidden="false" customHeight="false" outlineLevel="0" collapsed="false">
      <c r="A123" s="0" t="s">
        <v>215</v>
      </c>
      <c r="B123" s="0" t="s">
        <v>22</v>
      </c>
      <c r="C123" s="0" t="s">
        <v>725</v>
      </c>
      <c r="D123" s="0" t="s">
        <v>22</v>
      </c>
      <c r="E123" s="0" t="n">
        <v>3</v>
      </c>
      <c r="F123" s="0" t="n">
        <v>0</v>
      </c>
      <c r="G123" s="15" t="n">
        <v>0</v>
      </c>
      <c r="H123" s="0" t="n">
        <v>123</v>
      </c>
      <c r="I123" s="15" t="n">
        <v>0.1163</v>
      </c>
      <c r="J123" s="0" t="n">
        <v>29</v>
      </c>
      <c r="K123" s="15" t="n">
        <v>0.0628</v>
      </c>
      <c r="M123" s="11" t="s">
        <v>215</v>
      </c>
      <c r="N123" s="0" t="str">
        <f aca="false">VLOOKUP(A123,C$3:K$363,2,FALSE())</f>
        <v>LB</v>
      </c>
      <c r="O123" s="0" t="n">
        <f aca="false">VLOOKUP(A123,C$3:K$363,3,FALSE())</f>
        <v>16</v>
      </c>
      <c r="P123" s="0" t="n">
        <f aca="false">VLOOKUP(A123,C$3:K$363,4,FALSE())</f>
        <v>0</v>
      </c>
      <c r="Q123" s="0" t="n">
        <f aca="false">VLOOKUP(A123,C$3:K$363,6,FALSE())</f>
        <v>895</v>
      </c>
      <c r="R123" s="0" t="n">
        <f aca="false">VLOOKUP(A123,C$3:K$363,8,FALSE())</f>
        <v>80</v>
      </c>
      <c r="AF123" s="11" t="s">
        <v>619</v>
      </c>
    </row>
    <row r="124" customFormat="false" ht="15" hidden="false" customHeight="false" outlineLevel="0" collapsed="false">
      <c r="A124" s="0" t="s">
        <v>216</v>
      </c>
      <c r="B124" s="0" t="s">
        <v>56</v>
      </c>
      <c r="C124" s="0" t="s">
        <v>726</v>
      </c>
      <c r="D124" s="0" t="s">
        <v>40</v>
      </c>
      <c r="E124" s="0" t="n">
        <v>1</v>
      </c>
      <c r="F124" s="0" t="n">
        <v>0</v>
      </c>
      <c r="G124" s="15" t="n">
        <v>0</v>
      </c>
      <c r="H124" s="0" t="n">
        <v>28</v>
      </c>
      <c r="I124" s="15" t="n">
        <v>0.0253</v>
      </c>
      <c r="J124" s="0" t="n">
        <v>4</v>
      </c>
      <c r="K124" s="15" t="n">
        <v>0.0092</v>
      </c>
      <c r="M124" s="11" t="s">
        <v>216</v>
      </c>
      <c r="N124" s="0" t="str">
        <f aca="false">VLOOKUP(A124,C$3:K$363,2,FALSE())</f>
        <v>T</v>
      </c>
      <c r="O124" s="0" t="n">
        <f aca="false">VLOOKUP(A124,C$3:K$363,3,FALSE())</f>
        <v>16</v>
      </c>
      <c r="P124" s="0" t="n">
        <f aca="false">VLOOKUP(A124,C$3:K$363,4,FALSE())</f>
        <v>1024</v>
      </c>
      <c r="Q124" s="0" t="n">
        <f aca="false">VLOOKUP(A124,C$3:K$363,6,FALSE())</f>
        <v>0</v>
      </c>
      <c r="R124" s="0" t="n">
        <f aca="false">VLOOKUP(A124,C$3:K$363,8,FALSE())</f>
        <v>74</v>
      </c>
      <c r="AF124" s="11" t="s">
        <v>619</v>
      </c>
    </row>
    <row r="125" customFormat="false" ht="15" hidden="false" customHeight="false" outlineLevel="0" collapsed="false">
      <c r="A125" s="0" t="s">
        <v>218</v>
      </c>
      <c r="B125" s="0" t="s">
        <v>13</v>
      </c>
      <c r="C125" s="0" t="s">
        <v>726</v>
      </c>
      <c r="D125" s="0" t="s">
        <v>40</v>
      </c>
      <c r="E125" s="0" t="n">
        <v>6</v>
      </c>
      <c r="F125" s="0" t="n">
        <v>0</v>
      </c>
      <c r="G125" s="15" t="n">
        <v>0</v>
      </c>
      <c r="H125" s="0" t="n">
        <v>44</v>
      </c>
      <c r="I125" s="15" t="n">
        <v>0.0391</v>
      </c>
      <c r="J125" s="0" t="n">
        <v>74</v>
      </c>
      <c r="K125" s="15" t="n">
        <v>0.1595</v>
      </c>
      <c r="M125" s="11" t="s">
        <v>218</v>
      </c>
      <c r="AF125" s="11" t="s">
        <v>682</v>
      </c>
    </row>
    <row r="126" customFormat="false" ht="15" hidden="false" customHeight="false" outlineLevel="0" collapsed="false">
      <c r="A126" s="0" t="s">
        <v>219</v>
      </c>
      <c r="B126" s="0" t="s">
        <v>30</v>
      </c>
      <c r="C126" s="0" t="s">
        <v>196</v>
      </c>
      <c r="D126" s="0" t="s">
        <v>511</v>
      </c>
      <c r="E126" s="0" t="n">
        <v>6</v>
      </c>
      <c r="F126" s="0" t="n">
        <v>394</v>
      </c>
      <c r="G126" s="15" t="n">
        <v>0.3785</v>
      </c>
      <c r="H126" s="0" t="n">
        <v>0</v>
      </c>
      <c r="I126" s="15" t="n">
        <v>0</v>
      </c>
      <c r="J126" s="0" t="n">
        <v>26</v>
      </c>
      <c r="K126" s="15" t="n">
        <v>0.0552</v>
      </c>
      <c r="M126" s="11" t="s">
        <v>219</v>
      </c>
      <c r="AF126" s="11" t="s">
        <v>682</v>
      </c>
    </row>
    <row r="127" customFormat="false" ht="15" hidden="false" customHeight="false" outlineLevel="0" collapsed="false">
      <c r="A127" s="0" t="s">
        <v>220</v>
      </c>
      <c r="B127" s="0" t="s">
        <v>22</v>
      </c>
      <c r="C127" s="0" t="s">
        <v>199</v>
      </c>
      <c r="D127" s="0" t="s">
        <v>497</v>
      </c>
      <c r="E127" s="0" t="n">
        <v>4</v>
      </c>
      <c r="F127" s="0" t="n">
        <v>0</v>
      </c>
      <c r="G127" s="15" t="n">
        <v>0</v>
      </c>
      <c r="H127" s="0" t="n">
        <v>34</v>
      </c>
      <c r="I127" s="15" t="n">
        <v>0.0321</v>
      </c>
      <c r="J127" s="0" t="n">
        <v>7</v>
      </c>
      <c r="K127" s="15" t="n">
        <v>0.0167</v>
      </c>
      <c r="M127" s="11" t="s">
        <v>220</v>
      </c>
      <c r="AF127" s="11" t="s">
        <v>752</v>
      </c>
    </row>
    <row r="128" customFormat="false" ht="15" hidden="false" customHeight="false" outlineLevel="0" collapsed="false">
      <c r="A128" s="0" t="s">
        <v>221</v>
      </c>
      <c r="B128" s="0" t="s">
        <v>65</v>
      </c>
      <c r="C128" s="0" t="s">
        <v>727</v>
      </c>
      <c r="D128" s="0" t="s">
        <v>30</v>
      </c>
      <c r="E128" s="0" t="n">
        <v>1</v>
      </c>
      <c r="F128" s="0" t="n">
        <v>29</v>
      </c>
      <c r="G128" s="15" t="n">
        <v>0.0257</v>
      </c>
      <c r="H128" s="0" t="n">
        <v>0</v>
      </c>
      <c r="I128" s="15" t="n">
        <v>0</v>
      </c>
      <c r="J128" s="0" t="n">
        <v>12</v>
      </c>
      <c r="K128" s="15" t="n">
        <v>0.0263</v>
      </c>
      <c r="M128" s="11" t="s">
        <v>221</v>
      </c>
      <c r="AF128" s="11" t="s">
        <v>752</v>
      </c>
    </row>
    <row r="129" customFormat="false" ht="15" hidden="false" customHeight="false" outlineLevel="0" collapsed="false">
      <c r="A129" s="0" t="s">
        <v>222</v>
      </c>
      <c r="B129" s="0" t="s">
        <v>138</v>
      </c>
      <c r="C129" s="0" t="s">
        <v>727</v>
      </c>
      <c r="D129" s="0" t="s">
        <v>30</v>
      </c>
      <c r="E129" s="0" t="n">
        <v>2</v>
      </c>
      <c r="F129" s="0" t="n">
        <v>79</v>
      </c>
      <c r="G129" s="15" t="n">
        <v>0.0729</v>
      </c>
      <c r="H129" s="0" t="n">
        <v>0</v>
      </c>
      <c r="I129" s="15" t="n">
        <v>0</v>
      </c>
      <c r="J129" s="0" t="n">
        <v>19</v>
      </c>
      <c r="K129" s="15" t="n">
        <v>0.0422</v>
      </c>
      <c r="M129" s="11" t="s">
        <v>222</v>
      </c>
      <c r="N129" s="0" t="str">
        <f aca="false">VLOOKUP(A129,C$3:K$363,2,FALSE())</f>
        <v>C</v>
      </c>
      <c r="O129" s="0" t="n">
        <f aca="false">VLOOKUP(A129,C$3:K$363,3,FALSE())</f>
        <v>2</v>
      </c>
      <c r="P129" s="0" t="n">
        <f aca="false">VLOOKUP(A129,C$3:K$363,4,FALSE())</f>
        <v>0</v>
      </c>
      <c r="Q129" s="0" t="n">
        <f aca="false">VLOOKUP(A129,C$3:K$363,6,FALSE())</f>
        <v>0</v>
      </c>
      <c r="R129" s="0" t="n">
        <f aca="false">VLOOKUP(A129,C$3:K$363,8,FALSE())</f>
        <v>5</v>
      </c>
      <c r="AF129" s="11" t="s">
        <v>753</v>
      </c>
    </row>
    <row r="130" customFormat="false" ht="15" hidden="false" customHeight="false" outlineLevel="0" collapsed="false">
      <c r="A130" s="0" t="s">
        <v>223</v>
      </c>
      <c r="B130" s="0" t="s">
        <v>33</v>
      </c>
      <c r="C130" s="0" t="s">
        <v>728</v>
      </c>
      <c r="D130" s="0" t="s">
        <v>102</v>
      </c>
      <c r="E130" s="0" t="n">
        <v>8</v>
      </c>
      <c r="F130" s="0" t="n">
        <v>0</v>
      </c>
      <c r="G130" s="15" t="n">
        <v>0</v>
      </c>
      <c r="H130" s="0" t="n">
        <v>196</v>
      </c>
      <c r="I130" s="15" t="n">
        <v>0.1835</v>
      </c>
      <c r="J130" s="0" t="n">
        <v>162</v>
      </c>
      <c r="K130" s="15" t="n">
        <v>0.375</v>
      </c>
      <c r="M130" s="11" t="s">
        <v>223</v>
      </c>
      <c r="N130" s="0" t="str">
        <f aca="false">VLOOKUP(A130,C$3:K$363,2,FALSE())</f>
        <v>RB</v>
      </c>
      <c r="O130" s="0" t="n">
        <f aca="false">VLOOKUP(A130,C$3:K$363,3,FALSE())</f>
        <v>14</v>
      </c>
      <c r="P130" s="0" t="n">
        <f aca="false">VLOOKUP(A130,C$3:K$363,4,FALSE())</f>
        <v>383</v>
      </c>
      <c r="Q130" s="0" t="n">
        <f aca="false">VLOOKUP(A130,C$3:K$363,6,FALSE())</f>
        <v>0</v>
      </c>
      <c r="R130" s="0" t="n">
        <f aca="false">VLOOKUP(A130,C$3:K$363,8,FALSE())</f>
        <v>6</v>
      </c>
      <c r="AF130" s="11" t="s">
        <v>753</v>
      </c>
    </row>
    <row r="131" customFormat="false" ht="15" hidden="false" customHeight="false" outlineLevel="0" collapsed="false">
      <c r="A131" s="0" t="s">
        <v>224</v>
      </c>
      <c r="B131" s="0" t="s">
        <v>33</v>
      </c>
      <c r="C131" s="0" t="s">
        <v>728</v>
      </c>
      <c r="D131" s="0" t="s">
        <v>102</v>
      </c>
      <c r="E131" s="0" t="n">
        <v>1</v>
      </c>
      <c r="F131" s="0" t="n">
        <v>0</v>
      </c>
      <c r="G131" s="15" t="n">
        <v>0</v>
      </c>
      <c r="H131" s="0" t="n">
        <v>0</v>
      </c>
      <c r="I131" s="15" t="n">
        <v>0</v>
      </c>
      <c r="J131" s="0" t="n">
        <v>19</v>
      </c>
      <c r="K131" s="15" t="n">
        <v>0.0386</v>
      </c>
      <c r="M131" s="11" t="s">
        <v>224</v>
      </c>
      <c r="AF131" s="11" t="s">
        <v>754</v>
      </c>
    </row>
    <row r="132" customFormat="false" ht="15" hidden="false" customHeight="false" outlineLevel="0" collapsed="false">
      <c r="A132" s="0" t="s">
        <v>225</v>
      </c>
      <c r="B132" s="0" t="s">
        <v>30</v>
      </c>
      <c r="C132" s="0" t="s">
        <v>204</v>
      </c>
      <c r="D132" s="0" t="s">
        <v>33</v>
      </c>
      <c r="E132" s="0" t="n">
        <v>16</v>
      </c>
      <c r="F132" s="0" t="n">
        <v>536</v>
      </c>
      <c r="G132" s="15" t="n">
        <v>0.5019</v>
      </c>
      <c r="H132" s="0" t="n">
        <v>0</v>
      </c>
      <c r="I132" s="15" t="n">
        <v>0</v>
      </c>
      <c r="J132" s="0" t="n">
        <v>0</v>
      </c>
      <c r="K132" s="15" t="n">
        <v>0</v>
      </c>
      <c r="M132" s="11" t="s">
        <v>225</v>
      </c>
      <c r="N132" s="0" t="str">
        <f aca="false">VLOOKUP(A132,C$3:K$363,2,FALSE())</f>
        <v>WR</v>
      </c>
      <c r="O132" s="0" t="n">
        <f aca="false">VLOOKUP(A132,C$3:K$363,3,FALSE())</f>
        <v>7</v>
      </c>
      <c r="P132" s="0" t="n">
        <f aca="false">VLOOKUP(A132,C$3:K$363,4,FALSE())</f>
        <v>117</v>
      </c>
      <c r="Q132" s="0" t="n">
        <f aca="false">VLOOKUP(A132,C$3:K$363,6,FALSE())</f>
        <v>0</v>
      </c>
      <c r="R132" s="0" t="n">
        <f aca="false">VLOOKUP(A132,C$3:K$363,8,FALSE())</f>
        <v>91</v>
      </c>
      <c r="AF132" s="11" t="s">
        <v>754</v>
      </c>
    </row>
    <row r="133" customFormat="false" ht="15" hidden="false" customHeight="false" outlineLevel="0" collapsed="false">
      <c r="A133" s="0" t="s">
        <v>226</v>
      </c>
      <c r="B133" s="0" t="s">
        <v>30</v>
      </c>
      <c r="C133" s="0" t="s">
        <v>729</v>
      </c>
      <c r="D133" s="0" t="s">
        <v>102</v>
      </c>
      <c r="E133" s="0" t="n">
        <v>1</v>
      </c>
      <c r="F133" s="0" t="n">
        <v>0</v>
      </c>
      <c r="G133" s="15" t="n">
        <v>0</v>
      </c>
      <c r="H133" s="0" t="n">
        <v>26</v>
      </c>
      <c r="I133" s="15" t="n">
        <v>0.0242</v>
      </c>
      <c r="J133" s="0" t="n">
        <v>21</v>
      </c>
      <c r="K133" s="15" t="n">
        <v>0.0423</v>
      </c>
      <c r="M133" s="11" t="s">
        <v>226</v>
      </c>
      <c r="N133" s="0" t="str">
        <f aca="false">VLOOKUP(A133,C$3:K$363,2,FALSE())</f>
        <v>WR</v>
      </c>
      <c r="O133" s="0" t="n">
        <f aca="false">VLOOKUP(A133,C$3:K$363,3,FALSE())</f>
        <v>16</v>
      </c>
      <c r="P133" s="0" t="n">
        <f aca="false">VLOOKUP(A133,C$3:K$363,4,FALSE())</f>
        <v>929</v>
      </c>
      <c r="Q133" s="0" t="n">
        <f aca="false">VLOOKUP(A133,C$3:K$363,6,FALSE())</f>
        <v>0</v>
      </c>
      <c r="R133" s="0" t="n">
        <f aca="false">VLOOKUP(A133,C$3:K$363,8,FALSE())</f>
        <v>40</v>
      </c>
      <c r="AF133" s="11" t="s">
        <v>755</v>
      </c>
    </row>
    <row r="134" customFormat="false" ht="15" hidden="false" customHeight="false" outlineLevel="0" collapsed="false">
      <c r="A134" s="0" t="s">
        <v>227</v>
      </c>
      <c r="B134" s="0" t="s">
        <v>40</v>
      </c>
      <c r="C134" s="0" t="s">
        <v>729</v>
      </c>
      <c r="D134" s="0" t="s">
        <v>102</v>
      </c>
      <c r="E134" s="0" t="n">
        <v>4</v>
      </c>
      <c r="F134" s="0" t="n">
        <v>0</v>
      </c>
      <c r="G134" s="15" t="n">
        <v>0</v>
      </c>
      <c r="H134" s="0" t="n">
        <v>0</v>
      </c>
      <c r="I134" s="15" t="n">
        <v>0</v>
      </c>
      <c r="J134" s="0" t="n">
        <v>68</v>
      </c>
      <c r="K134" s="15" t="n">
        <v>0.1596</v>
      </c>
      <c r="M134" s="11" t="s">
        <v>227</v>
      </c>
      <c r="N134" s="0" t="str">
        <f aca="false">VLOOKUP(A134,C$3:K$363,2,FALSE())</f>
        <v>CB</v>
      </c>
      <c r="O134" s="0" t="n">
        <f aca="false">VLOOKUP(A134,C$3:K$363,3,FALSE())</f>
        <v>1</v>
      </c>
      <c r="P134" s="0" t="n">
        <f aca="false">VLOOKUP(A134,C$3:K$363,4,FALSE())</f>
        <v>0</v>
      </c>
      <c r="Q134" s="0" t="n">
        <f aca="false">VLOOKUP(A134,C$3:K$363,6,FALSE())</f>
        <v>63</v>
      </c>
      <c r="R134" s="0" t="n">
        <f aca="false">VLOOKUP(A134,C$3:K$363,8,FALSE())</f>
        <v>4</v>
      </c>
      <c r="AF134" s="11" t="s">
        <v>755</v>
      </c>
    </row>
    <row r="135" customFormat="false" ht="15" hidden="false" customHeight="false" outlineLevel="0" collapsed="false">
      <c r="A135" s="0" t="s">
        <v>229</v>
      </c>
      <c r="B135" s="0" t="s">
        <v>56</v>
      </c>
      <c r="C135" s="0" t="s">
        <v>212</v>
      </c>
      <c r="D135" s="0" t="s">
        <v>504</v>
      </c>
      <c r="E135" s="0" t="n">
        <v>5</v>
      </c>
      <c r="F135" s="0" t="n">
        <v>313</v>
      </c>
      <c r="G135" s="15" t="n">
        <v>0.3039</v>
      </c>
      <c r="H135" s="0" t="n">
        <v>0</v>
      </c>
      <c r="I135" s="15" t="n">
        <v>0</v>
      </c>
      <c r="J135" s="0" t="n">
        <v>20</v>
      </c>
      <c r="K135" s="15" t="n">
        <v>0.0442</v>
      </c>
      <c r="M135" s="11" t="s">
        <v>229</v>
      </c>
      <c r="AF135" s="11" t="s">
        <v>755</v>
      </c>
    </row>
    <row r="136" customFormat="false" ht="15" hidden="false" customHeight="false" outlineLevel="0" collapsed="false">
      <c r="A136" s="0" t="s">
        <v>230</v>
      </c>
      <c r="B136" s="0" t="s">
        <v>19</v>
      </c>
      <c r="C136" s="0" t="s">
        <v>730</v>
      </c>
      <c r="D136" s="0" t="s">
        <v>22</v>
      </c>
      <c r="E136" s="0" t="n">
        <v>2</v>
      </c>
      <c r="F136" s="0" t="n">
        <v>0</v>
      </c>
      <c r="G136" s="15" t="n">
        <v>0</v>
      </c>
      <c r="H136" s="0" t="n">
        <v>68</v>
      </c>
      <c r="I136" s="15" t="n">
        <v>0.0624</v>
      </c>
      <c r="J136" s="0" t="n">
        <v>2</v>
      </c>
      <c r="K136" s="15" t="n">
        <v>0.0042</v>
      </c>
      <c r="M136" s="11" t="s">
        <v>230</v>
      </c>
      <c r="N136" s="0" t="str">
        <f aca="false">VLOOKUP(A136,C$3:K$363,2,FALSE())</f>
        <v>DT</v>
      </c>
      <c r="O136" s="0" t="n">
        <f aca="false">VLOOKUP(A136,C$3:K$363,3,FALSE())</f>
        <v>16</v>
      </c>
      <c r="P136" s="0" t="n">
        <f aca="false">VLOOKUP(A136,C$3:K$363,4,FALSE())</f>
        <v>0</v>
      </c>
      <c r="Q136" s="0" t="n">
        <f aca="false">VLOOKUP(A136,C$3:K$363,6,FALSE())</f>
        <v>425</v>
      </c>
      <c r="R136" s="0" t="n">
        <f aca="false">VLOOKUP(A136,C$3:K$363,8,FALSE())</f>
        <v>30</v>
      </c>
      <c r="AF136" s="11" t="s">
        <v>756</v>
      </c>
    </row>
    <row r="137" customFormat="false" ht="15" hidden="false" customHeight="false" outlineLevel="0" collapsed="false">
      <c r="A137" s="0" t="s">
        <v>232</v>
      </c>
      <c r="B137" s="0" t="s">
        <v>40</v>
      </c>
      <c r="C137" s="0" t="s">
        <v>730</v>
      </c>
      <c r="D137" s="0" t="s">
        <v>22</v>
      </c>
      <c r="E137" s="0" t="n">
        <v>1</v>
      </c>
      <c r="F137" s="0" t="n">
        <v>0</v>
      </c>
      <c r="G137" s="15" t="n">
        <v>0</v>
      </c>
      <c r="H137" s="0" t="n">
        <v>7</v>
      </c>
      <c r="I137" s="15" t="n">
        <v>0.0066</v>
      </c>
      <c r="J137" s="0" t="n">
        <v>0</v>
      </c>
      <c r="K137" s="15" t="n">
        <v>0</v>
      </c>
      <c r="M137" s="11" t="s">
        <v>232</v>
      </c>
      <c r="N137" s="0" t="str">
        <f aca="false">VLOOKUP(A137,C$3:K$363,2,FALSE())</f>
        <v>SS</v>
      </c>
      <c r="O137" s="0" t="n">
        <f aca="false">VLOOKUP(A137,C$3:K$363,3,FALSE())</f>
        <v>12</v>
      </c>
      <c r="P137" s="0" t="n">
        <f aca="false">VLOOKUP(A137,C$3:K$363,4,FALSE())</f>
        <v>0</v>
      </c>
      <c r="Q137" s="0" t="n">
        <f aca="false">VLOOKUP(A137,C$3:K$363,6,FALSE())</f>
        <v>168</v>
      </c>
      <c r="R137" s="0" t="n">
        <f aca="false">VLOOKUP(A137,C$3:K$363,8,FALSE())</f>
        <v>164</v>
      </c>
      <c r="AF137" s="11" t="s">
        <v>756</v>
      </c>
    </row>
    <row r="138" customFormat="false" ht="15" hidden="false" customHeight="false" outlineLevel="0" collapsed="false">
      <c r="A138" s="0" t="s">
        <v>233</v>
      </c>
      <c r="B138" s="0" t="s">
        <v>30</v>
      </c>
      <c r="C138" s="0" t="s">
        <v>215</v>
      </c>
      <c r="D138" s="0" t="s">
        <v>497</v>
      </c>
      <c r="E138" s="0" t="n">
        <v>16</v>
      </c>
      <c r="F138" s="0" t="n">
        <v>0</v>
      </c>
      <c r="G138" s="15" t="n">
        <v>0</v>
      </c>
      <c r="H138" s="0" t="n">
        <v>895</v>
      </c>
      <c r="I138" s="15" t="n">
        <v>0.874</v>
      </c>
      <c r="J138" s="0" t="n">
        <v>80</v>
      </c>
      <c r="K138" s="15" t="n">
        <v>0.1626</v>
      </c>
      <c r="M138" s="11" t="s">
        <v>233</v>
      </c>
      <c r="N138" s="0" t="str">
        <f aca="false">VLOOKUP(A138,C$3:K$363,2,FALSE())</f>
        <v>WR</v>
      </c>
      <c r="O138" s="0" t="n">
        <f aca="false">VLOOKUP(A138,C$3:K$363,3,FALSE())</f>
        <v>16</v>
      </c>
      <c r="P138" s="0" t="n">
        <f aca="false">VLOOKUP(A138,C$3:K$363,4,FALSE())</f>
        <v>50</v>
      </c>
      <c r="Q138" s="0" t="n">
        <f aca="false">VLOOKUP(A138,C$3:K$363,6,FALSE())</f>
        <v>0</v>
      </c>
      <c r="R138" s="0" t="n">
        <f aca="false">VLOOKUP(A138,C$3:K$363,8,FALSE())</f>
        <v>247</v>
      </c>
      <c r="AF138" s="11" t="s">
        <v>757</v>
      </c>
    </row>
    <row r="139" customFormat="false" ht="15" hidden="false" customHeight="false" outlineLevel="0" collapsed="false">
      <c r="A139" s="0" t="s">
        <v>235</v>
      </c>
      <c r="B139" s="0" t="s">
        <v>16</v>
      </c>
      <c r="C139" s="0" t="s">
        <v>731</v>
      </c>
      <c r="D139" s="0" t="s">
        <v>30</v>
      </c>
      <c r="E139" s="0" t="n">
        <v>1</v>
      </c>
      <c r="F139" s="0" t="n">
        <v>20</v>
      </c>
      <c r="G139" s="15" t="n">
        <v>0.0183</v>
      </c>
      <c r="H139" s="0" t="n">
        <v>0</v>
      </c>
      <c r="I139" s="15" t="n">
        <v>0</v>
      </c>
      <c r="J139" s="0" t="n">
        <v>9</v>
      </c>
      <c r="K139" s="15" t="n">
        <v>0.0183</v>
      </c>
      <c r="M139" s="11" t="s">
        <v>235</v>
      </c>
      <c r="AF139" s="11" t="s">
        <v>757</v>
      </c>
    </row>
    <row r="140" customFormat="false" ht="15" hidden="false" customHeight="false" outlineLevel="0" collapsed="false">
      <c r="A140" s="0" t="s">
        <v>237</v>
      </c>
      <c r="B140" s="0" t="s">
        <v>102</v>
      </c>
      <c r="C140" s="0" t="s">
        <v>731</v>
      </c>
      <c r="D140" s="0" t="s">
        <v>30</v>
      </c>
      <c r="E140" s="0" t="n">
        <v>1</v>
      </c>
      <c r="F140" s="0" t="n">
        <v>42</v>
      </c>
      <c r="G140" s="15" t="n">
        <v>0.0373</v>
      </c>
      <c r="H140" s="0" t="n">
        <v>0</v>
      </c>
      <c r="I140" s="15" t="n">
        <v>0</v>
      </c>
      <c r="J140" s="0" t="n">
        <v>0</v>
      </c>
      <c r="K140" s="15" t="n">
        <v>0</v>
      </c>
      <c r="M140" s="11" t="s">
        <v>237</v>
      </c>
      <c r="AF140" s="11" t="s">
        <v>560</v>
      </c>
    </row>
    <row r="141" customFormat="false" ht="15" hidden="false" customHeight="false" outlineLevel="0" collapsed="false">
      <c r="A141" s="0" t="s">
        <v>239</v>
      </c>
      <c r="B141" s="0" t="s">
        <v>25</v>
      </c>
      <c r="C141" s="0" t="s">
        <v>216</v>
      </c>
      <c r="D141" s="0" t="s">
        <v>511</v>
      </c>
      <c r="E141" s="0" t="n">
        <v>16</v>
      </c>
      <c r="F141" s="0" t="n">
        <v>1024</v>
      </c>
      <c r="G141" s="15" t="n">
        <v>1</v>
      </c>
      <c r="H141" s="0" t="n">
        <v>0</v>
      </c>
      <c r="I141" s="15" t="n">
        <v>0</v>
      </c>
      <c r="J141" s="0" t="n">
        <v>74</v>
      </c>
      <c r="K141" s="15" t="n">
        <v>0.1749</v>
      </c>
      <c r="M141" s="11" t="s">
        <v>239</v>
      </c>
      <c r="N141" s="0" t="str">
        <f aca="false">VLOOKUP(A141,C$3:K$363,2,FALSE())</f>
        <v>DE</v>
      </c>
      <c r="O141" s="0" t="n">
        <f aca="false">VLOOKUP(A141,C$3:K$363,3,FALSE())</f>
        <v>4</v>
      </c>
      <c r="P141" s="0" t="n">
        <f aca="false">VLOOKUP(A141,C$3:K$363,4,FALSE())</f>
        <v>0</v>
      </c>
      <c r="Q141" s="0" t="n">
        <f aca="false">VLOOKUP(A141,C$3:K$363,6,FALSE())</f>
        <v>59</v>
      </c>
      <c r="R141" s="0" t="n">
        <f aca="false">VLOOKUP(A141,C$3:K$363,8,FALSE())</f>
        <v>43</v>
      </c>
      <c r="AF141" s="11" t="s">
        <v>560</v>
      </c>
    </row>
    <row r="142" customFormat="false" ht="15" hidden="false" customHeight="false" outlineLevel="0" collapsed="false">
      <c r="A142" s="0" t="s">
        <v>240</v>
      </c>
      <c r="B142" s="0" t="s">
        <v>65</v>
      </c>
      <c r="C142" s="0" t="s">
        <v>732</v>
      </c>
      <c r="D142" s="0" t="s">
        <v>497</v>
      </c>
      <c r="E142" s="0" t="n">
        <v>1</v>
      </c>
      <c r="F142" s="0" t="n">
        <v>0</v>
      </c>
      <c r="G142" s="15" t="n">
        <v>0</v>
      </c>
      <c r="H142" s="0" t="n">
        <v>27</v>
      </c>
      <c r="I142" s="15" t="n">
        <v>0.0255</v>
      </c>
      <c r="J142" s="0" t="n">
        <v>7</v>
      </c>
      <c r="K142" s="15" t="n">
        <v>0.0155</v>
      </c>
      <c r="M142" s="11" t="s">
        <v>240</v>
      </c>
      <c r="N142" s="0" t="str">
        <f aca="false">VLOOKUP(A142,C$3:K$363,2,FALSE())</f>
        <v>LB</v>
      </c>
      <c r="O142" s="0" t="n">
        <f aca="false">VLOOKUP(A142,C$3:K$363,3,FALSE())</f>
        <v>16</v>
      </c>
      <c r="P142" s="0" t="n">
        <f aca="false">VLOOKUP(A142,C$3:K$363,4,FALSE())</f>
        <v>0</v>
      </c>
      <c r="Q142" s="0" t="n">
        <f aca="false">VLOOKUP(A142,C$3:K$363,6,FALSE())</f>
        <v>181</v>
      </c>
      <c r="R142" s="0" t="n">
        <f aca="false">VLOOKUP(A142,C$3:K$363,8,FALSE())</f>
        <v>278</v>
      </c>
      <c r="AF142" s="11" t="s">
        <v>758</v>
      </c>
    </row>
    <row r="143" customFormat="false" ht="15" hidden="false" customHeight="false" outlineLevel="0" collapsed="false">
      <c r="A143" s="0" t="s">
        <v>242</v>
      </c>
      <c r="B143" s="0" t="s">
        <v>30</v>
      </c>
      <c r="C143" s="0" t="s">
        <v>732</v>
      </c>
      <c r="D143" s="0" t="s">
        <v>497</v>
      </c>
      <c r="E143" s="0" t="n">
        <v>5</v>
      </c>
      <c r="F143" s="0" t="n">
        <v>0</v>
      </c>
      <c r="G143" s="15" t="n">
        <v>0</v>
      </c>
      <c r="H143" s="0" t="n">
        <v>40</v>
      </c>
      <c r="I143" s="15" t="n">
        <v>0.0408</v>
      </c>
      <c r="J143" s="0" t="n">
        <v>0</v>
      </c>
      <c r="K143" s="15" t="n">
        <v>0</v>
      </c>
      <c r="M143" s="11" t="s">
        <v>242</v>
      </c>
      <c r="AF143" s="11" t="s">
        <v>758</v>
      </c>
    </row>
    <row r="144" customFormat="false" ht="15" hidden="false" customHeight="false" outlineLevel="0" collapsed="false">
      <c r="A144" s="0" t="s">
        <v>244</v>
      </c>
      <c r="B144" s="0" t="s">
        <v>33</v>
      </c>
      <c r="C144" s="0" t="s">
        <v>222</v>
      </c>
      <c r="D144" s="0" t="s">
        <v>138</v>
      </c>
      <c r="E144" s="0" t="n">
        <v>2</v>
      </c>
      <c r="F144" s="0" t="n">
        <v>0</v>
      </c>
      <c r="G144" s="15" t="n">
        <v>0</v>
      </c>
      <c r="H144" s="0" t="n">
        <v>0</v>
      </c>
      <c r="I144" s="15" t="n">
        <v>0</v>
      </c>
      <c r="J144" s="0" t="n">
        <v>5</v>
      </c>
      <c r="K144" s="15" t="n">
        <v>0.0117</v>
      </c>
      <c r="M144" s="11" t="s">
        <v>244</v>
      </c>
      <c r="N144" s="0" t="str">
        <f aca="false">VLOOKUP(A144,C$3:K$363,2,FALSE())</f>
        <v>RB</v>
      </c>
      <c r="O144" s="0" t="n">
        <f aca="false">VLOOKUP(A144,C$3:K$363,3,FALSE())</f>
        <v>7</v>
      </c>
      <c r="P144" s="0" t="n">
        <f aca="false">VLOOKUP(A144,C$3:K$363,4,FALSE())</f>
        <v>77</v>
      </c>
      <c r="Q144" s="0" t="n">
        <f aca="false">VLOOKUP(A144,C$3:K$363,6,FALSE())</f>
        <v>0</v>
      </c>
      <c r="R144" s="0" t="n">
        <f aca="false">VLOOKUP(A144,C$3:K$363,8,FALSE())</f>
        <v>7</v>
      </c>
      <c r="AF144" s="11" t="s">
        <v>759</v>
      </c>
    </row>
    <row r="145" customFormat="false" ht="15" hidden="false" customHeight="false" outlineLevel="0" collapsed="false">
      <c r="A145" s="0" t="s">
        <v>245</v>
      </c>
      <c r="B145" s="0" t="s">
        <v>33</v>
      </c>
      <c r="C145" s="0" t="s">
        <v>223</v>
      </c>
      <c r="D145" s="0" t="s">
        <v>33</v>
      </c>
      <c r="E145" s="0" t="n">
        <v>14</v>
      </c>
      <c r="F145" s="0" t="n">
        <v>383</v>
      </c>
      <c r="G145" s="15" t="n">
        <v>0.3363</v>
      </c>
      <c r="H145" s="0" t="n">
        <v>0</v>
      </c>
      <c r="I145" s="15" t="n">
        <v>0</v>
      </c>
      <c r="J145" s="0" t="n">
        <v>6</v>
      </c>
      <c r="K145" s="15" t="n">
        <v>0.0133</v>
      </c>
      <c r="M145" s="11" t="s">
        <v>245</v>
      </c>
      <c r="N145" s="0" t="str">
        <f aca="false">VLOOKUP(A145,C$3:K$363,2,FALSE())</f>
        <v>RB</v>
      </c>
      <c r="O145" s="0" t="n">
        <f aca="false">VLOOKUP(A145,C$3:K$363,3,FALSE())</f>
        <v>16</v>
      </c>
      <c r="P145" s="0" t="n">
        <f aca="false">VLOOKUP(A145,C$3:K$363,4,FALSE())</f>
        <v>527</v>
      </c>
      <c r="Q145" s="0" t="n">
        <f aca="false">VLOOKUP(A145,C$3:K$363,6,FALSE())</f>
        <v>0</v>
      </c>
      <c r="R145" s="0" t="n">
        <f aca="false">VLOOKUP(A145,C$3:K$363,8,FALSE())</f>
        <v>70</v>
      </c>
      <c r="AF145" s="11" t="s">
        <v>759</v>
      </c>
    </row>
    <row r="146" customFormat="false" ht="15" hidden="false" customHeight="false" outlineLevel="0" collapsed="false">
      <c r="A146" s="0" t="s">
        <v>247</v>
      </c>
      <c r="B146" s="0" t="s">
        <v>33</v>
      </c>
      <c r="C146" s="0" t="s">
        <v>225</v>
      </c>
      <c r="D146" s="0" t="s">
        <v>30</v>
      </c>
      <c r="E146" s="0" t="n">
        <v>7</v>
      </c>
      <c r="F146" s="0" t="n">
        <v>117</v>
      </c>
      <c r="G146" s="15" t="n">
        <v>0.1124</v>
      </c>
      <c r="H146" s="0" t="n">
        <v>0</v>
      </c>
      <c r="I146" s="15" t="n">
        <v>0</v>
      </c>
      <c r="J146" s="0" t="n">
        <v>91</v>
      </c>
      <c r="K146" s="15" t="n">
        <v>0.1932</v>
      </c>
      <c r="M146" s="11" t="s">
        <v>247</v>
      </c>
      <c r="AF146" s="11" t="s">
        <v>760</v>
      </c>
    </row>
    <row r="147" customFormat="false" ht="15" hidden="false" customHeight="false" outlineLevel="0" collapsed="false">
      <c r="A147" s="0" t="s">
        <v>248</v>
      </c>
      <c r="B147" s="0" t="s">
        <v>27</v>
      </c>
      <c r="C147" s="0" t="s">
        <v>226</v>
      </c>
      <c r="D147" s="0" t="s">
        <v>30</v>
      </c>
      <c r="E147" s="0" t="n">
        <v>16</v>
      </c>
      <c r="F147" s="0" t="n">
        <v>929</v>
      </c>
      <c r="G147" s="15" t="n">
        <v>0.8959</v>
      </c>
      <c r="H147" s="0" t="n">
        <v>0</v>
      </c>
      <c r="I147" s="15" t="n">
        <v>0</v>
      </c>
      <c r="J147" s="0" t="n">
        <v>40</v>
      </c>
      <c r="K147" s="15" t="n">
        <v>0.0897</v>
      </c>
      <c r="M147" s="11" t="s">
        <v>248</v>
      </c>
      <c r="N147" s="0" t="str">
        <f aca="false">VLOOKUP(A147,C$3:K$363,2,FALSE())</f>
        <v>FS</v>
      </c>
      <c r="O147" s="0" t="n">
        <f aca="false">VLOOKUP(A147,C$3:K$363,3,FALSE())</f>
        <v>7</v>
      </c>
      <c r="P147" s="0" t="n">
        <f aca="false">VLOOKUP(A147,C$3:K$363,4,FALSE())</f>
        <v>0</v>
      </c>
      <c r="Q147" s="0" t="n">
        <f aca="false">VLOOKUP(A147,C$3:K$363,6,FALSE())</f>
        <v>429</v>
      </c>
      <c r="R147" s="0" t="n">
        <f aca="false">VLOOKUP(A147,C$3:K$363,8,FALSE())</f>
        <v>36</v>
      </c>
      <c r="AF147" s="11" t="s">
        <v>760</v>
      </c>
    </row>
    <row r="148" customFormat="false" ht="15" hidden="false" customHeight="false" outlineLevel="0" collapsed="false">
      <c r="A148" s="0" t="s">
        <v>250</v>
      </c>
      <c r="B148" s="0" t="s">
        <v>16</v>
      </c>
      <c r="C148" s="0" t="s">
        <v>227</v>
      </c>
      <c r="D148" s="0" t="s">
        <v>40</v>
      </c>
      <c r="E148" s="0" t="n">
        <v>1</v>
      </c>
      <c r="F148" s="0" t="n">
        <v>0</v>
      </c>
      <c r="G148" s="15" t="n">
        <v>0</v>
      </c>
      <c r="H148" s="0" t="n">
        <v>63</v>
      </c>
      <c r="I148" s="15" t="n">
        <v>0.0601</v>
      </c>
      <c r="J148" s="0" t="n">
        <v>4</v>
      </c>
      <c r="K148" s="15" t="n">
        <v>0.0093</v>
      </c>
      <c r="M148" s="11" t="s">
        <v>250</v>
      </c>
      <c r="N148" s="0" t="str">
        <f aca="false">VLOOKUP(A148,C$3:K$363,2,FALSE())</f>
        <v>QB</v>
      </c>
      <c r="O148" s="0" t="n">
        <f aca="false">VLOOKUP(A148,C$3:K$363,3,FALSE())</f>
        <v>6</v>
      </c>
      <c r="P148" s="0" t="n">
        <f aca="false">VLOOKUP(A148,C$3:K$363,4,FALSE())</f>
        <v>351</v>
      </c>
      <c r="Q148" s="0" t="n">
        <f aca="false">VLOOKUP(A148,C$3:K$363,6,FALSE())</f>
        <v>0</v>
      </c>
      <c r="R148" s="0" t="n">
        <f aca="false">VLOOKUP(A148,C$3:K$363,8,FALSE())</f>
        <v>0</v>
      </c>
      <c r="AF148" s="11" t="s">
        <v>761</v>
      </c>
    </row>
    <row r="149" customFormat="false" ht="15" hidden="false" customHeight="false" outlineLevel="0" collapsed="false">
      <c r="A149" s="0" t="s">
        <v>252</v>
      </c>
      <c r="B149" s="0" t="s">
        <v>13</v>
      </c>
      <c r="C149" s="0" t="s">
        <v>733</v>
      </c>
      <c r="D149" s="0" t="s">
        <v>33</v>
      </c>
      <c r="E149" s="0" t="n">
        <v>7</v>
      </c>
      <c r="F149" s="0" t="n">
        <v>320</v>
      </c>
      <c r="G149" s="15" t="n">
        <v>0.3086</v>
      </c>
      <c r="H149" s="0" t="n">
        <v>0</v>
      </c>
      <c r="I149" s="15" t="n">
        <v>0</v>
      </c>
      <c r="J149" s="0" t="n">
        <v>0</v>
      </c>
      <c r="K149" s="15" t="n">
        <v>0</v>
      </c>
      <c r="M149" s="11" t="s">
        <v>252</v>
      </c>
      <c r="AF149" s="11" t="s">
        <v>761</v>
      </c>
    </row>
    <row r="150" customFormat="false" ht="15" hidden="false" customHeight="false" outlineLevel="0" collapsed="false">
      <c r="A150" s="0" t="s">
        <v>254</v>
      </c>
      <c r="B150" s="0" t="s">
        <v>56</v>
      </c>
      <c r="C150" s="0" t="s">
        <v>733</v>
      </c>
      <c r="D150" s="0" t="s">
        <v>33</v>
      </c>
      <c r="E150" s="0" t="n">
        <v>7</v>
      </c>
      <c r="F150" s="0" t="n">
        <v>187</v>
      </c>
      <c r="G150" s="15" t="n">
        <v>0.1653</v>
      </c>
      <c r="H150" s="0" t="n">
        <v>0</v>
      </c>
      <c r="I150" s="15" t="n">
        <v>0</v>
      </c>
      <c r="J150" s="0" t="n">
        <v>0</v>
      </c>
      <c r="K150" s="15" t="n">
        <v>0</v>
      </c>
      <c r="M150" s="11" t="s">
        <v>254</v>
      </c>
      <c r="N150" s="0" t="str">
        <f aca="false">VLOOKUP(A150,C$3:K$363,2,FALSE())</f>
        <v>G</v>
      </c>
      <c r="O150" s="0" t="n">
        <f aca="false">VLOOKUP(A150,C$3:K$363,3,FALSE())</f>
        <v>16</v>
      </c>
      <c r="P150" s="0" t="n">
        <f aca="false">VLOOKUP(A150,C$3:K$363,4,FALSE())</f>
        <v>1068</v>
      </c>
      <c r="Q150" s="0" t="n">
        <f aca="false">VLOOKUP(A150,C$3:K$363,6,FALSE())</f>
        <v>0</v>
      </c>
      <c r="R150" s="0" t="n">
        <f aca="false">VLOOKUP(A150,C$3:K$363,8,FALSE())</f>
        <v>46</v>
      </c>
      <c r="AF150" s="11" t="s">
        <v>762</v>
      </c>
    </row>
    <row r="151" customFormat="false" ht="15" hidden="false" customHeight="false" outlineLevel="0" collapsed="false">
      <c r="A151" s="0" t="s">
        <v>256</v>
      </c>
      <c r="B151" s="0" t="s">
        <v>30</v>
      </c>
      <c r="C151" s="0" t="s">
        <v>230</v>
      </c>
      <c r="D151" s="0" t="s">
        <v>19</v>
      </c>
      <c r="E151" s="0" t="n">
        <v>16</v>
      </c>
      <c r="F151" s="0" t="n">
        <v>0</v>
      </c>
      <c r="G151" s="15" t="n">
        <v>0</v>
      </c>
      <c r="H151" s="0" t="n">
        <v>425</v>
      </c>
      <c r="I151" s="15" t="n">
        <v>0.3857</v>
      </c>
      <c r="J151" s="0" t="n">
        <v>30</v>
      </c>
      <c r="K151" s="15" t="n">
        <v>0.0667</v>
      </c>
      <c r="M151" s="11" t="s">
        <v>256</v>
      </c>
      <c r="N151" s="0" t="str">
        <f aca="false">VLOOKUP(A151,C$3:K$363,2,FALSE())</f>
        <v>WR</v>
      </c>
      <c r="O151" s="0" t="n">
        <f aca="false">VLOOKUP(A151,C$3:K$363,3,FALSE())</f>
        <v>10</v>
      </c>
      <c r="P151" s="0" t="n">
        <f aca="false">VLOOKUP(A151,C$3:K$363,4,FALSE())</f>
        <v>491</v>
      </c>
      <c r="Q151" s="0" t="n">
        <f aca="false">VLOOKUP(A151,C$3:K$363,6,FALSE())</f>
        <v>0</v>
      </c>
      <c r="R151" s="0" t="n">
        <f aca="false">VLOOKUP(A151,C$3:K$363,8,FALSE())</f>
        <v>0</v>
      </c>
      <c r="AF151" s="11" t="s">
        <v>762</v>
      </c>
    </row>
    <row r="152" customFormat="false" ht="15" hidden="false" customHeight="false" outlineLevel="0" collapsed="false">
      <c r="A152" s="0" t="s">
        <v>258</v>
      </c>
      <c r="B152" s="0" t="s">
        <v>91</v>
      </c>
      <c r="C152" s="0" t="s">
        <v>232</v>
      </c>
      <c r="D152" s="0" t="s">
        <v>27</v>
      </c>
      <c r="E152" s="0" t="n">
        <v>12</v>
      </c>
      <c r="F152" s="0" t="n">
        <v>0</v>
      </c>
      <c r="G152" s="15" t="n">
        <v>0</v>
      </c>
      <c r="H152" s="0" t="n">
        <v>168</v>
      </c>
      <c r="I152" s="15" t="n">
        <v>0.1631</v>
      </c>
      <c r="J152" s="0" t="n">
        <v>164</v>
      </c>
      <c r="K152" s="15" t="n">
        <v>0.3596</v>
      </c>
      <c r="M152" s="11" t="s">
        <v>258</v>
      </c>
      <c r="AF152" s="11" t="s">
        <v>763</v>
      </c>
    </row>
    <row r="153" customFormat="false" ht="15" hidden="false" customHeight="false" outlineLevel="0" collapsed="false">
      <c r="A153" s="0" t="s">
        <v>259</v>
      </c>
      <c r="B153" s="0" t="s">
        <v>16</v>
      </c>
      <c r="C153" s="0" t="s">
        <v>233</v>
      </c>
      <c r="D153" s="0" t="s">
        <v>30</v>
      </c>
      <c r="E153" s="0" t="n">
        <v>16</v>
      </c>
      <c r="F153" s="0" t="n">
        <v>50</v>
      </c>
      <c r="G153" s="15" t="n">
        <v>0.0478</v>
      </c>
      <c r="H153" s="0" t="n">
        <v>0</v>
      </c>
      <c r="I153" s="15" t="n">
        <v>0</v>
      </c>
      <c r="J153" s="0" t="n">
        <v>247</v>
      </c>
      <c r="K153" s="15" t="n">
        <v>0.5853</v>
      </c>
      <c r="M153" s="11" t="s">
        <v>259</v>
      </c>
      <c r="AF153" s="11" t="s">
        <v>763</v>
      </c>
    </row>
    <row r="154" customFormat="false" ht="15" hidden="false" customHeight="false" outlineLevel="0" collapsed="false">
      <c r="A154" s="0" t="s">
        <v>260</v>
      </c>
      <c r="B154" s="0" t="s">
        <v>91</v>
      </c>
      <c r="C154" s="0" t="s">
        <v>239</v>
      </c>
      <c r="D154" s="0" t="s">
        <v>22</v>
      </c>
      <c r="E154" s="0" t="n">
        <v>4</v>
      </c>
      <c r="F154" s="0" t="n">
        <v>0</v>
      </c>
      <c r="G154" s="15" t="n">
        <v>0</v>
      </c>
      <c r="H154" s="0" t="n">
        <v>59</v>
      </c>
      <c r="I154" s="15" t="n">
        <v>0.0563</v>
      </c>
      <c r="J154" s="0" t="n">
        <v>43</v>
      </c>
      <c r="K154" s="15" t="n">
        <v>0.1002</v>
      </c>
      <c r="M154" s="11" t="s">
        <v>260</v>
      </c>
      <c r="N154" s="0" t="str">
        <f aca="false">VLOOKUP(A154,C$3:K$363,2,FALSE())</f>
        <v>G</v>
      </c>
      <c r="O154" s="0" t="n">
        <f aca="false">VLOOKUP(A154,C$3:K$363,3,FALSE())</f>
        <v>10</v>
      </c>
      <c r="P154" s="0" t="n">
        <f aca="false">VLOOKUP(A154,C$3:K$363,4,FALSE())</f>
        <v>403</v>
      </c>
      <c r="Q154" s="0" t="n">
        <f aca="false">VLOOKUP(A154,C$3:K$363,6,FALSE())</f>
        <v>0</v>
      </c>
      <c r="R154" s="0" t="n">
        <f aca="false">VLOOKUP(A154,C$3:K$363,8,FALSE())</f>
        <v>25</v>
      </c>
      <c r="AF154" s="11" t="s">
        <v>764</v>
      </c>
    </row>
    <row r="155" customFormat="false" ht="15" hidden="false" customHeight="false" outlineLevel="0" collapsed="false">
      <c r="A155" s="0" t="s">
        <v>261</v>
      </c>
      <c r="B155" s="0" t="s">
        <v>25</v>
      </c>
      <c r="C155" s="0" t="s">
        <v>240</v>
      </c>
      <c r="D155" s="0" t="s">
        <v>497</v>
      </c>
      <c r="E155" s="0" t="n">
        <v>16</v>
      </c>
      <c r="F155" s="0" t="n">
        <v>0</v>
      </c>
      <c r="G155" s="15" t="n">
        <v>0</v>
      </c>
      <c r="H155" s="0" t="n">
        <v>181</v>
      </c>
      <c r="I155" s="15" t="n">
        <v>0.1682</v>
      </c>
      <c r="J155" s="0" t="n">
        <v>278</v>
      </c>
      <c r="K155" s="15" t="n">
        <v>0.6137</v>
      </c>
      <c r="M155" s="11" t="s">
        <v>261</v>
      </c>
      <c r="AF155" s="11" t="s">
        <v>764</v>
      </c>
    </row>
    <row r="156" customFormat="false" ht="15" hidden="false" customHeight="false" outlineLevel="0" collapsed="false">
      <c r="A156" s="0" t="s">
        <v>263</v>
      </c>
      <c r="B156" s="0" t="s">
        <v>102</v>
      </c>
      <c r="C156" s="0" t="s">
        <v>244</v>
      </c>
      <c r="D156" s="0" t="s">
        <v>33</v>
      </c>
      <c r="E156" s="0" t="n">
        <v>7</v>
      </c>
      <c r="F156" s="0" t="n">
        <v>77</v>
      </c>
      <c r="G156" s="15" t="n">
        <v>0.08</v>
      </c>
      <c r="H156" s="0" t="n">
        <v>0</v>
      </c>
      <c r="I156" s="15" t="n">
        <v>0</v>
      </c>
      <c r="J156" s="0" t="n">
        <v>7</v>
      </c>
      <c r="K156" s="15" t="n">
        <v>0.0156</v>
      </c>
      <c r="M156" s="11" t="s">
        <v>263</v>
      </c>
      <c r="AF156" s="11" t="s">
        <v>765</v>
      </c>
    </row>
    <row r="157" customFormat="false" ht="15" hidden="false" customHeight="false" outlineLevel="0" collapsed="false">
      <c r="A157" s="0" t="s">
        <v>264</v>
      </c>
      <c r="B157" s="0" t="s">
        <v>25</v>
      </c>
      <c r="C157" s="0" t="s">
        <v>245</v>
      </c>
      <c r="D157" s="0" t="s">
        <v>33</v>
      </c>
      <c r="E157" s="0" t="n">
        <v>16</v>
      </c>
      <c r="F157" s="0" t="n">
        <v>527</v>
      </c>
      <c r="G157" s="15" t="n">
        <v>0.4722</v>
      </c>
      <c r="H157" s="0" t="n">
        <v>0</v>
      </c>
      <c r="I157" s="15" t="n">
        <v>0</v>
      </c>
      <c r="J157" s="0" t="n">
        <v>70</v>
      </c>
      <c r="K157" s="15" t="n">
        <v>0.1563</v>
      </c>
      <c r="M157" s="11" t="s">
        <v>264</v>
      </c>
      <c r="AF157" s="11" t="s">
        <v>765</v>
      </c>
    </row>
    <row r="158" customFormat="false" ht="15" hidden="false" customHeight="false" outlineLevel="0" collapsed="false">
      <c r="A158" s="0" t="s">
        <v>266</v>
      </c>
      <c r="B158" s="0" t="s">
        <v>138</v>
      </c>
      <c r="C158" s="0" t="s">
        <v>734</v>
      </c>
      <c r="D158" s="0" t="s">
        <v>497</v>
      </c>
      <c r="E158" s="0" t="n">
        <v>5</v>
      </c>
      <c r="F158" s="0" t="n">
        <v>0</v>
      </c>
      <c r="G158" s="15" t="n">
        <v>0</v>
      </c>
      <c r="H158" s="0" t="n">
        <v>0</v>
      </c>
      <c r="I158" s="15" t="n">
        <v>0</v>
      </c>
      <c r="J158" s="0" t="n">
        <v>78</v>
      </c>
      <c r="K158" s="15" t="n">
        <v>0.1844</v>
      </c>
      <c r="M158" s="11" t="s">
        <v>266</v>
      </c>
      <c r="N158" s="0" t="str">
        <f aca="false">VLOOKUP(A158,C$3:K$363,2,FALSE())</f>
        <v>C</v>
      </c>
      <c r="O158" s="0" t="n">
        <f aca="false">VLOOKUP(A158,C$3:K$363,3,FALSE())</f>
        <v>8</v>
      </c>
      <c r="P158" s="0" t="n">
        <f aca="false">VLOOKUP(A158,C$3:K$363,4,FALSE())</f>
        <v>103</v>
      </c>
      <c r="Q158" s="0" t="n">
        <f aca="false">VLOOKUP(A158,C$3:K$363,6,FALSE())</f>
        <v>0</v>
      </c>
      <c r="R158" s="0" t="n">
        <f aca="false">VLOOKUP(A158,C$3:K$363,8,FALSE())</f>
        <v>43</v>
      </c>
      <c r="AF158" s="11" t="s">
        <v>766</v>
      </c>
    </row>
    <row r="159" customFormat="false" ht="15" hidden="false" customHeight="false" outlineLevel="0" collapsed="false">
      <c r="A159" s="0" t="s">
        <v>267</v>
      </c>
      <c r="B159" s="0" t="s">
        <v>16</v>
      </c>
      <c r="C159" s="0" t="s">
        <v>734</v>
      </c>
      <c r="D159" s="0" t="s">
        <v>497</v>
      </c>
      <c r="E159" s="0" t="n">
        <v>6</v>
      </c>
      <c r="F159" s="0" t="n">
        <v>0</v>
      </c>
      <c r="G159" s="15" t="n">
        <v>0</v>
      </c>
      <c r="H159" s="0" t="n">
        <v>0</v>
      </c>
      <c r="I159" s="15" t="n">
        <v>0</v>
      </c>
      <c r="J159" s="0" t="n">
        <v>69</v>
      </c>
      <c r="K159" s="15" t="n">
        <v>0.1523</v>
      </c>
      <c r="M159" s="11" t="s">
        <v>267</v>
      </c>
      <c r="AF159" s="11" t="s">
        <v>766</v>
      </c>
    </row>
    <row r="160" customFormat="false" ht="15" hidden="false" customHeight="false" outlineLevel="0" collapsed="false">
      <c r="A160" s="0" t="s">
        <v>268</v>
      </c>
      <c r="B160" s="0" t="s">
        <v>30</v>
      </c>
      <c r="C160" s="0" t="s">
        <v>248</v>
      </c>
      <c r="D160" s="0" t="s">
        <v>102</v>
      </c>
      <c r="E160" s="0" t="n">
        <v>7</v>
      </c>
      <c r="F160" s="0" t="n">
        <v>0</v>
      </c>
      <c r="G160" s="15" t="n">
        <v>0</v>
      </c>
      <c r="H160" s="0" t="n">
        <v>429</v>
      </c>
      <c r="I160" s="15" t="n">
        <v>0.3813</v>
      </c>
      <c r="J160" s="0" t="n">
        <v>36</v>
      </c>
      <c r="K160" s="15" t="n">
        <v>0.0776</v>
      </c>
      <c r="M160" s="11" t="s">
        <v>268</v>
      </c>
      <c r="N160" s="0" t="str">
        <f aca="false">VLOOKUP(A160,C$3:K$363,2,FALSE())</f>
        <v>WR</v>
      </c>
      <c r="O160" s="0" t="n">
        <f aca="false">VLOOKUP(A160,C$3:K$363,3,FALSE())</f>
        <v>10</v>
      </c>
      <c r="P160" s="0" t="n">
        <f aca="false">VLOOKUP(A160,C$3:K$363,4,FALSE())</f>
        <v>508</v>
      </c>
      <c r="Q160" s="0" t="n">
        <f aca="false">VLOOKUP(A160,C$3:K$363,6,FALSE())</f>
        <v>0</v>
      </c>
      <c r="R160" s="0" t="n">
        <f aca="false">VLOOKUP(A160,C$3:K$363,8,FALSE())</f>
        <v>1</v>
      </c>
      <c r="AF160" s="11" t="s">
        <v>637</v>
      </c>
    </row>
    <row r="161" customFormat="false" ht="15" hidden="false" customHeight="false" outlineLevel="0" collapsed="false">
      <c r="A161" s="0" t="s">
        <v>269</v>
      </c>
      <c r="B161" s="0" t="s">
        <v>13</v>
      </c>
      <c r="C161" s="0" t="s">
        <v>250</v>
      </c>
      <c r="D161" s="0" t="s">
        <v>16</v>
      </c>
      <c r="E161" s="0" t="n">
        <v>6</v>
      </c>
      <c r="F161" s="0" t="n">
        <v>351</v>
      </c>
      <c r="G161" s="15" t="n">
        <v>0.3191</v>
      </c>
      <c r="H161" s="0" t="n">
        <v>0</v>
      </c>
      <c r="I161" s="15" t="n">
        <v>0</v>
      </c>
      <c r="J161" s="0" t="n">
        <v>0</v>
      </c>
      <c r="K161" s="15" t="n">
        <v>0</v>
      </c>
      <c r="M161" s="11" t="s">
        <v>269</v>
      </c>
      <c r="AF161" s="11" t="s">
        <v>637</v>
      </c>
    </row>
    <row r="162" customFormat="false" ht="15" hidden="false" customHeight="false" outlineLevel="0" collapsed="false">
      <c r="A162" s="0" t="s">
        <v>270</v>
      </c>
      <c r="B162" s="0" t="s">
        <v>25</v>
      </c>
      <c r="C162" s="0" t="s">
        <v>608</v>
      </c>
      <c r="D162" s="0" t="s">
        <v>511</v>
      </c>
      <c r="E162" s="0" t="n">
        <v>7</v>
      </c>
      <c r="F162" s="0" t="n">
        <v>465</v>
      </c>
      <c r="G162" s="15" t="n">
        <v>0.4354</v>
      </c>
      <c r="H162" s="0" t="n">
        <v>0</v>
      </c>
      <c r="I162" s="15" t="n">
        <v>0</v>
      </c>
      <c r="J162" s="0" t="n">
        <v>0</v>
      </c>
      <c r="K162" s="15" t="n">
        <v>0</v>
      </c>
      <c r="M162" s="11" t="s">
        <v>270</v>
      </c>
      <c r="N162" s="0" t="str">
        <f aca="false">VLOOKUP(A162,C$3:K$363,2,FALSE())</f>
        <v>LB</v>
      </c>
      <c r="O162" s="0" t="n">
        <f aca="false">VLOOKUP(A162,C$3:K$363,3,FALSE())</f>
        <v>3</v>
      </c>
      <c r="P162" s="0" t="n">
        <f aca="false">VLOOKUP(A162,C$3:K$363,4,FALSE())</f>
        <v>0</v>
      </c>
      <c r="Q162" s="0" t="n">
        <f aca="false">VLOOKUP(A162,C$3:K$363,6,FALSE())</f>
        <v>0</v>
      </c>
      <c r="R162" s="0" t="n">
        <f aca="false">VLOOKUP(A162,C$3:K$363,8,FALSE())</f>
        <v>51</v>
      </c>
      <c r="AF162" s="11" t="s">
        <v>767</v>
      </c>
    </row>
    <row r="163" customFormat="false" ht="15" hidden="false" customHeight="false" outlineLevel="0" collapsed="false">
      <c r="A163" s="0" t="s">
        <v>272</v>
      </c>
      <c r="B163" s="0" t="s">
        <v>25</v>
      </c>
      <c r="C163" s="0" t="s">
        <v>608</v>
      </c>
      <c r="D163" s="0" t="s">
        <v>497</v>
      </c>
      <c r="E163" s="0" t="n">
        <v>12</v>
      </c>
      <c r="F163" s="0" t="n">
        <v>0</v>
      </c>
      <c r="G163" s="15" t="n">
        <v>0</v>
      </c>
      <c r="H163" s="0" t="n">
        <v>104</v>
      </c>
      <c r="I163" s="15" t="n">
        <v>0.0989</v>
      </c>
      <c r="J163" s="0" t="n">
        <v>213</v>
      </c>
      <c r="K163" s="15" t="n">
        <v>0.5047</v>
      </c>
      <c r="M163" s="11" t="s">
        <v>272</v>
      </c>
      <c r="AF163" s="11" t="s">
        <v>767</v>
      </c>
    </row>
    <row r="164" customFormat="false" ht="15" hidden="false" customHeight="false" outlineLevel="0" collapsed="false">
      <c r="A164" s="0" t="s">
        <v>273</v>
      </c>
      <c r="B164" s="0" t="s">
        <v>30</v>
      </c>
      <c r="C164" s="0" t="s">
        <v>254</v>
      </c>
      <c r="D164" s="0" t="s">
        <v>504</v>
      </c>
      <c r="E164" s="0" t="n">
        <v>16</v>
      </c>
      <c r="F164" s="0" t="n">
        <v>1068</v>
      </c>
      <c r="G164" s="15" t="n">
        <v>1</v>
      </c>
      <c r="H164" s="0" t="n">
        <v>0</v>
      </c>
      <c r="I164" s="15" t="n">
        <v>0</v>
      </c>
      <c r="J164" s="0" t="n">
        <v>46</v>
      </c>
      <c r="K164" s="15" t="n">
        <v>0.1065</v>
      </c>
      <c r="M164" s="11" t="s">
        <v>273</v>
      </c>
    </row>
    <row r="165" customFormat="false" ht="15" hidden="false" customHeight="false" outlineLevel="0" collapsed="false">
      <c r="A165" s="0" t="s">
        <v>274</v>
      </c>
      <c r="B165" s="0" t="s">
        <v>22</v>
      </c>
      <c r="C165" s="0" t="s">
        <v>256</v>
      </c>
      <c r="D165" s="0" t="s">
        <v>30</v>
      </c>
      <c r="E165" s="0" t="n">
        <v>10</v>
      </c>
      <c r="F165" s="0" t="n">
        <v>491</v>
      </c>
      <c r="G165" s="15" t="n">
        <v>0.438</v>
      </c>
      <c r="H165" s="0" t="n">
        <v>0</v>
      </c>
      <c r="I165" s="15" t="n">
        <v>0</v>
      </c>
      <c r="J165" s="0" t="n">
        <v>0</v>
      </c>
      <c r="K165" s="15" t="n">
        <v>0</v>
      </c>
      <c r="M165" s="11" t="s">
        <v>274</v>
      </c>
      <c r="N165" s="0" t="str">
        <f aca="false">VLOOKUP(A165,C$3:K$363,2,FALSE())</f>
        <v>DT</v>
      </c>
      <c r="O165" s="0" t="n">
        <f aca="false">VLOOKUP(A165,C$3:K$363,3,FALSE())</f>
        <v>13</v>
      </c>
      <c r="P165" s="0" t="n">
        <f aca="false">VLOOKUP(A165,C$3:K$363,4,FALSE())</f>
        <v>0</v>
      </c>
      <c r="Q165" s="0" t="n">
        <f aca="false">VLOOKUP(A165,C$3:K$363,6,FALSE())</f>
        <v>334</v>
      </c>
      <c r="R165" s="0" t="n">
        <f aca="false">VLOOKUP(A165,C$3:K$363,8,FALSE())</f>
        <v>52</v>
      </c>
    </row>
    <row r="166" customFormat="false" ht="15" hidden="false" customHeight="false" outlineLevel="0" collapsed="false">
      <c r="A166" s="0" t="s">
        <v>275</v>
      </c>
      <c r="B166" s="0" t="s">
        <v>30</v>
      </c>
      <c r="C166" s="0" t="s">
        <v>260</v>
      </c>
      <c r="D166" s="0" t="s">
        <v>504</v>
      </c>
      <c r="E166" s="0" t="n">
        <v>10</v>
      </c>
      <c r="F166" s="0" t="n">
        <v>403</v>
      </c>
      <c r="G166" s="15" t="n">
        <v>0.3721</v>
      </c>
      <c r="H166" s="0" t="n">
        <v>0</v>
      </c>
      <c r="I166" s="15" t="n">
        <v>0</v>
      </c>
      <c r="J166" s="0" t="n">
        <v>25</v>
      </c>
      <c r="K166" s="15" t="n">
        <v>0.0556</v>
      </c>
      <c r="M166" s="11" t="s">
        <v>275</v>
      </c>
    </row>
    <row r="167" customFormat="false" ht="15" hidden="false" customHeight="false" outlineLevel="0" collapsed="false">
      <c r="A167" s="0" t="s">
        <v>277</v>
      </c>
      <c r="B167" s="0" t="s">
        <v>56</v>
      </c>
      <c r="C167" s="0" t="s">
        <v>735</v>
      </c>
      <c r="D167" s="0" t="s">
        <v>497</v>
      </c>
      <c r="E167" s="0" t="n">
        <v>3</v>
      </c>
      <c r="F167" s="0" t="n">
        <v>0</v>
      </c>
      <c r="G167" s="15" t="n">
        <v>0</v>
      </c>
      <c r="H167" s="0" t="n">
        <v>0</v>
      </c>
      <c r="I167" s="15" t="n">
        <v>0</v>
      </c>
      <c r="J167" s="0" t="n">
        <v>62</v>
      </c>
      <c r="K167" s="15" t="n">
        <v>0.1319</v>
      </c>
      <c r="M167" s="11" t="s">
        <v>277</v>
      </c>
      <c r="N167" s="0" t="str">
        <f aca="false">VLOOKUP(A167,C$3:K$363,2,FALSE())</f>
        <v>C</v>
      </c>
      <c r="O167" s="0" t="n">
        <f aca="false">VLOOKUP(A167,C$3:K$363,3,FALSE())</f>
        <v>16</v>
      </c>
      <c r="P167" s="0" t="n">
        <f aca="false">VLOOKUP(A167,C$3:K$363,4,FALSE())</f>
        <v>1061</v>
      </c>
      <c r="Q167" s="0" t="n">
        <f aca="false">VLOOKUP(A167,C$3:K$363,6,FALSE())</f>
        <v>0</v>
      </c>
      <c r="R167" s="0" t="n">
        <f aca="false">VLOOKUP(A167,C$3:K$363,8,FALSE())</f>
        <v>58</v>
      </c>
    </row>
    <row r="168" customFormat="false" ht="15" hidden="false" customHeight="false" outlineLevel="0" collapsed="false">
      <c r="A168" s="0" t="s">
        <v>278</v>
      </c>
      <c r="B168" s="0" t="s">
        <v>19</v>
      </c>
      <c r="C168" s="0" t="s">
        <v>735</v>
      </c>
      <c r="D168" s="0" t="s">
        <v>497</v>
      </c>
      <c r="E168" s="0" t="n">
        <v>1</v>
      </c>
      <c r="F168" s="0" t="n">
        <v>0</v>
      </c>
      <c r="G168" s="15" t="n">
        <v>0</v>
      </c>
      <c r="H168" s="0" t="n">
        <v>18</v>
      </c>
      <c r="I168" s="15" t="n">
        <v>0.017</v>
      </c>
      <c r="J168" s="0" t="n">
        <v>0</v>
      </c>
      <c r="K168" s="15" t="n">
        <v>0</v>
      </c>
      <c r="M168" s="11" t="s">
        <v>278</v>
      </c>
      <c r="N168" s="0" t="str">
        <f aca="false">VLOOKUP(A168,C$3:K$363,2,FALSE())</f>
        <v>NT</v>
      </c>
      <c r="O168" s="0" t="n">
        <f aca="false">VLOOKUP(A168,C$3:K$363,3,FALSE())</f>
        <v>16</v>
      </c>
      <c r="P168" s="0" t="n">
        <f aca="false">VLOOKUP(A168,C$3:K$363,4,FALSE())</f>
        <v>0</v>
      </c>
      <c r="Q168" s="0" t="n">
        <f aca="false">VLOOKUP(A168,C$3:K$363,6,FALSE())</f>
        <v>462</v>
      </c>
      <c r="R168" s="0" t="n">
        <f aca="false">VLOOKUP(A168,C$3:K$363,8,FALSE())</f>
        <v>71</v>
      </c>
    </row>
    <row r="169" customFormat="false" ht="15" hidden="false" customHeight="false" outlineLevel="0" collapsed="false">
      <c r="A169" s="0" t="s">
        <v>279</v>
      </c>
      <c r="B169" s="0" t="s">
        <v>40</v>
      </c>
      <c r="C169" s="0" t="s">
        <v>735</v>
      </c>
      <c r="D169" s="0" t="s">
        <v>497</v>
      </c>
      <c r="E169" s="0" t="n">
        <v>2</v>
      </c>
      <c r="F169" s="0" t="n">
        <v>0</v>
      </c>
      <c r="G169" s="15" t="n">
        <v>0</v>
      </c>
      <c r="H169" s="0" t="n">
        <v>29</v>
      </c>
      <c r="I169" s="15" t="n">
        <v>0.0274</v>
      </c>
      <c r="J169" s="0" t="n">
        <v>12</v>
      </c>
      <c r="K169" s="15" t="n">
        <v>0.026</v>
      </c>
      <c r="M169" s="11" t="s">
        <v>279</v>
      </c>
    </row>
    <row r="170" customFormat="false" ht="15" hidden="false" customHeight="false" outlineLevel="0" collapsed="false">
      <c r="A170" s="0" t="s">
        <v>280</v>
      </c>
      <c r="B170" s="0" t="s">
        <v>33</v>
      </c>
      <c r="C170" s="0" t="s">
        <v>266</v>
      </c>
      <c r="D170" s="0" t="s">
        <v>138</v>
      </c>
      <c r="E170" s="0" t="n">
        <v>8</v>
      </c>
      <c r="F170" s="0" t="n">
        <v>103</v>
      </c>
      <c r="G170" s="15" t="n">
        <v>0.0994</v>
      </c>
      <c r="H170" s="0" t="n">
        <v>0</v>
      </c>
      <c r="I170" s="15" t="n">
        <v>0</v>
      </c>
      <c r="J170" s="0" t="n">
        <v>43</v>
      </c>
      <c r="K170" s="15" t="n">
        <v>0.0915</v>
      </c>
      <c r="M170" s="11" t="s">
        <v>280</v>
      </c>
    </row>
    <row r="171" customFormat="false" ht="15" hidden="false" customHeight="false" outlineLevel="0" collapsed="false">
      <c r="A171" s="0" t="s">
        <v>282</v>
      </c>
      <c r="B171" s="0" t="s">
        <v>91</v>
      </c>
      <c r="C171" s="0" t="s">
        <v>268</v>
      </c>
      <c r="D171" s="0" t="s">
        <v>30</v>
      </c>
      <c r="E171" s="0" t="n">
        <v>10</v>
      </c>
      <c r="F171" s="0" t="n">
        <v>508</v>
      </c>
      <c r="G171" s="15" t="n">
        <v>0.4829</v>
      </c>
      <c r="H171" s="0" t="n">
        <v>0</v>
      </c>
      <c r="I171" s="15" t="n">
        <v>0</v>
      </c>
      <c r="J171" s="0" t="n">
        <v>1</v>
      </c>
      <c r="K171" s="15" t="n">
        <v>0.0023</v>
      </c>
      <c r="M171" s="11" t="s">
        <v>282</v>
      </c>
    </row>
    <row r="172" customFormat="false" ht="15" hidden="false" customHeight="false" outlineLevel="0" collapsed="false">
      <c r="A172" s="0" t="s">
        <v>283</v>
      </c>
      <c r="B172" s="0" t="s">
        <v>19</v>
      </c>
      <c r="C172" s="0" t="s">
        <v>270</v>
      </c>
      <c r="D172" s="0" t="s">
        <v>497</v>
      </c>
      <c r="E172" s="0" t="n">
        <v>3</v>
      </c>
      <c r="F172" s="0" t="n">
        <v>0</v>
      </c>
      <c r="G172" s="15" t="n">
        <v>0</v>
      </c>
      <c r="H172" s="0" t="n">
        <v>0</v>
      </c>
      <c r="I172" s="15" t="n">
        <v>0</v>
      </c>
      <c r="J172" s="0" t="n">
        <v>51</v>
      </c>
      <c r="K172" s="15" t="n">
        <v>0.1206</v>
      </c>
      <c r="M172" s="11" t="s">
        <v>283</v>
      </c>
    </row>
    <row r="173" customFormat="false" ht="15" hidden="false" customHeight="false" outlineLevel="0" collapsed="false">
      <c r="A173" s="0" t="s">
        <v>284</v>
      </c>
      <c r="B173" s="0" t="s">
        <v>33</v>
      </c>
      <c r="C173" s="0" t="s">
        <v>671</v>
      </c>
      <c r="D173" s="0" t="s">
        <v>497</v>
      </c>
      <c r="E173" s="0" t="n">
        <v>8</v>
      </c>
      <c r="F173" s="0" t="n">
        <v>0</v>
      </c>
      <c r="G173" s="15" t="n">
        <v>0</v>
      </c>
      <c r="H173" s="0" t="n">
        <v>0</v>
      </c>
      <c r="I173" s="15" t="n">
        <v>0</v>
      </c>
      <c r="J173" s="0" t="n">
        <v>145</v>
      </c>
      <c r="K173" s="15" t="n">
        <v>0.3356</v>
      </c>
      <c r="M173" s="11" t="s">
        <v>284</v>
      </c>
      <c r="N173" s="0" t="str">
        <f aca="false">VLOOKUP(A173,C$3:K$363,2,FALSE())</f>
        <v>RB</v>
      </c>
      <c r="O173" s="0" t="n">
        <f aca="false">VLOOKUP(A173,C$3:K$363,3,FALSE())</f>
        <v>3</v>
      </c>
      <c r="P173" s="0" t="n">
        <f aca="false">VLOOKUP(A173,C$3:K$363,4,FALSE())</f>
        <v>102</v>
      </c>
      <c r="Q173" s="0" t="n">
        <f aca="false">VLOOKUP(A173,C$3:K$363,6,FALSE())</f>
        <v>0</v>
      </c>
      <c r="R173" s="0" t="n">
        <f aca="false">VLOOKUP(A173,C$3:K$363,8,FALSE())</f>
        <v>9</v>
      </c>
    </row>
    <row r="174" customFormat="false" ht="15" hidden="false" customHeight="false" outlineLevel="0" collapsed="false">
      <c r="A174" s="0" t="s">
        <v>285</v>
      </c>
      <c r="B174" s="0" t="s">
        <v>22</v>
      </c>
      <c r="C174" s="0" t="s">
        <v>671</v>
      </c>
      <c r="D174" s="0" t="s">
        <v>497</v>
      </c>
      <c r="E174" s="0" t="n">
        <v>2</v>
      </c>
      <c r="F174" s="0" t="n">
        <v>0</v>
      </c>
      <c r="G174" s="15" t="n">
        <v>0</v>
      </c>
      <c r="H174" s="0" t="n">
        <v>0</v>
      </c>
      <c r="I174" s="15" t="n">
        <v>0</v>
      </c>
      <c r="J174" s="0" t="n">
        <v>27</v>
      </c>
      <c r="K174" s="15" t="n">
        <v>0.0629</v>
      </c>
      <c r="M174" s="11" t="s">
        <v>285</v>
      </c>
      <c r="N174" s="0" t="str">
        <f aca="false">VLOOKUP(A174,C$3:K$363,2,FALSE())</f>
        <v>LB</v>
      </c>
      <c r="O174" s="0" t="n">
        <f aca="false">VLOOKUP(A174,C$3:K$363,3,FALSE())</f>
        <v>16</v>
      </c>
      <c r="P174" s="0" t="n">
        <f aca="false">VLOOKUP(A174,C$3:K$363,4,FALSE())</f>
        <v>0</v>
      </c>
      <c r="Q174" s="0" t="n">
        <f aca="false">VLOOKUP(A174,C$3:K$363,6,FALSE())</f>
        <v>457</v>
      </c>
      <c r="R174" s="0" t="n">
        <f aca="false">VLOOKUP(A174,C$3:K$363,8,FALSE())</f>
        <v>306</v>
      </c>
    </row>
    <row r="175" customFormat="false" ht="15" hidden="false" customHeight="false" outlineLevel="0" collapsed="false">
      <c r="A175" s="0" t="s">
        <v>286</v>
      </c>
      <c r="B175" s="0" t="s">
        <v>25</v>
      </c>
      <c r="C175" s="0" t="s">
        <v>274</v>
      </c>
      <c r="D175" s="0" t="s">
        <v>19</v>
      </c>
      <c r="E175" s="0" t="n">
        <v>13</v>
      </c>
      <c r="F175" s="0" t="n">
        <v>0</v>
      </c>
      <c r="G175" s="15" t="n">
        <v>0</v>
      </c>
      <c r="H175" s="0" t="n">
        <v>334</v>
      </c>
      <c r="I175" s="15" t="n">
        <v>0.3154</v>
      </c>
      <c r="J175" s="0" t="n">
        <v>52</v>
      </c>
      <c r="K175" s="15" t="n">
        <v>0.1086</v>
      </c>
      <c r="M175" s="11" t="s">
        <v>286</v>
      </c>
      <c r="N175" s="12" t="str">
        <f aca="false">VLOOKUP(A175,C$3:K$363,2,FALSE())</f>
        <v>LB</v>
      </c>
      <c r="O175" s="12" t="n">
        <v>13</v>
      </c>
      <c r="P175" s="12" t="n">
        <f aca="false">VLOOKUP(A175,C$3:K$363,4,FALSE())</f>
        <v>0</v>
      </c>
      <c r="Q175" s="12" t="n">
        <f aca="false">55+47</f>
        <v>102</v>
      </c>
      <c r="R175" s="12" t="n">
        <f aca="false">163+12</f>
        <v>175</v>
      </c>
      <c r="S175" s="13" t="s">
        <v>768</v>
      </c>
      <c r="T175" s="13" t="n">
        <v>4</v>
      </c>
      <c r="U175" s="13" t="n">
        <v>0</v>
      </c>
      <c r="V175" s="16" t="n">
        <v>0</v>
      </c>
      <c r="W175" s="13" t="n">
        <v>47</v>
      </c>
      <c r="X175" s="16" t="n">
        <v>0.0432</v>
      </c>
      <c r="Y175" s="13" t="n">
        <v>12</v>
      </c>
      <c r="Z175" s="16" t="n">
        <v>0.0255</v>
      </c>
    </row>
    <row r="176" customFormat="false" ht="15" hidden="false" customHeight="false" outlineLevel="0" collapsed="false">
      <c r="A176" s="0" t="s">
        <v>287</v>
      </c>
      <c r="B176" s="0" t="s">
        <v>40</v>
      </c>
      <c r="C176" s="0" t="s">
        <v>277</v>
      </c>
      <c r="D176" s="0" t="s">
        <v>138</v>
      </c>
      <c r="E176" s="0" t="n">
        <v>16</v>
      </c>
      <c r="F176" s="0" t="n">
        <v>1061</v>
      </c>
      <c r="G176" s="15" t="n">
        <v>0.9944</v>
      </c>
      <c r="H176" s="0" t="n">
        <v>0</v>
      </c>
      <c r="I176" s="15" t="n">
        <v>0</v>
      </c>
      <c r="J176" s="0" t="n">
        <v>58</v>
      </c>
      <c r="K176" s="15" t="n">
        <v>0.1216</v>
      </c>
      <c r="M176" s="11" t="s">
        <v>287</v>
      </c>
      <c r="N176" s="0" t="str">
        <f aca="false">VLOOKUP(A176,C$3:K$363,2,FALSE())</f>
        <v>FS</v>
      </c>
      <c r="O176" s="0" t="n">
        <f aca="false">VLOOKUP(A176,C$3:K$363,3,FALSE())</f>
        <v>13</v>
      </c>
      <c r="P176" s="0" t="n">
        <f aca="false">VLOOKUP(A176,C$3:K$363,4,FALSE())</f>
        <v>0</v>
      </c>
      <c r="Q176" s="0" t="n">
        <f aca="false">VLOOKUP(A176,C$3:K$363,6,FALSE())</f>
        <v>69</v>
      </c>
      <c r="R176" s="0" t="n">
        <f aca="false">VLOOKUP(A176,C$3:K$363,8,FALSE())</f>
        <v>279</v>
      </c>
    </row>
    <row r="177" customFormat="false" ht="15" hidden="false" customHeight="false" outlineLevel="0" collapsed="false">
      <c r="A177" s="0" t="s">
        <v>288</v>
      </c>
      <c r="B177" s="0" t="s">
        <v>40</v>
      </c>
      <c r="C177" s="0" t="s">
        <v>278</v>
      </c>
      <c r="D177" s="0" t="s">
        <v>508</v>
      </c>
      <c r="E177" s="0" t="n">
        <v>16</v>
      </c>
      <c r="F177" s="0" t="n">
        <v>0</v>
      </c>
      <c r="G177" s="15" t="n">
        <v>0</v>
      </c>
      <c r="H177" s="0" t="n">
        <v>462</v>
      </c>
      <c r="I177" s="15" t="n">
        <v>0.4447</v>
      </c>
      <c r="J177" s="0" t="n">
        <v>71</v>
      </c>
      <c r="K177" s="15" t="n">
        <v>0.1659</v>
      </c>
      <c r="M177" s="11" t="s">
        <v>288</v>
      </c>
      <c r="N177" s="12" t="str">
        <f aca="false">VLOOKUP(A177,C$3:K$363,2,FALSE())</f>
        <v>CB</v>
      </c>
      <c r="O177" s="12" t="n">
        <v>2</v>
      </c>
      <c r="P177" s="12" t="n">
        <f aca="false">VLOOKUP(A177,C$3:K$363,4,FALSE())</f>
        <v>0</v>
      </c>
      <c r="Q177" s="12" t="n">
        <f aca="false">VLOOKUP(A177,C$3:K$363,6,FALSE())</f>
        <v>50</v>
      </c>
      <c r="R177" s="12" t="n">
        <v>29</v>
      </c>
      <c r="S177" s="13" t="s">
        <v>40</v>
      </c>
      <c r="T177" s="13" t="n">
        <v>1</v>
      </c>
      <c r="U177" s="13" t="n">
        <v>0</v>
      </c>
      <c r="V177" s="16" t="n">
        <v>0</v>
      </c>
      <c r="W177" s="13" t="n">
        <v>0</v>
      </c>
      <c r="X177" s="16" t="n">
        <v>0</v>
      </c>
      <c r="Y177" s="13" t="n">
        <v>10</v>
      </c>
      <c r="Z177" s="16" t="n">
        <v>0.0216</v>
      </c>
    </row>
    <row r="178" customFormat="false" ht="15" hidden="false" customHeight="false" outlineLevel="0" collapsed="false">
      <c r="A178" s="0" t="s">
        <v>290</v>
      </c>
      <c r="B178" s="0" t="s">
        <v>16</v>
      </c>
      <c r="C178" s="0" t="s">
        <v>737</v>
      </c>
      <c r="D178" s="0" t="s">
        <v>19</v>
      </c>
      <c r="E178" s="0" t="n">
        <v>1</v>
      </c>
      <c r="F178" s="0" t="n">
        <v>0</v>
      </c>
      <c r="G178" s="15" t="n">
        <v>0</v>
      </c>
      <c r="H178" s="0" t="n">
        <v>45</v>
      </c>
      <c r="I178" s="15" t="n">
        <v>0.0409</v>
      </c>
      <c r="J178" s="0" t="n">
        <v>4</v>
      </c>
      <c r="K178" s="15" t="n">
        <v>0.0087</v>
      </c>
      <c r="M178" s="11" t="s">
        <v>290</v>
      </c>
    </row>
    <row r="179" customFormat="false" ht="15" hidden="false" customHeight="false" outlineLevel="0" collapsed="false">
      <c r="A179" s="0" t="s">
        <v>291</v>
      </c>
      <c r="B179" s="0" t="s">
        <v>19</v>
      </c>
      <c r="C179" s="0" t="s">
        <v>737</v>
      </c>
      <c r="D179" s="0" t="s">
        <v>19</v>
      </c>
      <c r="E179" s="0" t="n">
        <v>3</v>
      </c>
      <c r="F179" s="0" t="n">
        <v>0</v>
      </c>
      <c r="G179" s="15" t="n">
        <v>0</v>
      </c>
      <c r="H179" s="0" t="n">
        <v>44</v>
      </c>
      <c r="I179" s="15" t="n">
        <v>0.0427</v>
      </c>
      <c r="J179" s="0" t="n">
        <v>4</v>
      </c>
      <c r="K179" s="15" t="n">
        <v>0.0088</v>
      </c>
      <c r="M179" s="11" t="s">
        <v>291</v>
      </c>
    </row>
    <row r="180" customFormat="false" ht="15" hidden="false" customHeight="false" outlineLevel="0" collapsed="false">
      <c r="A180" s="0" t="s">
        <v>292</v>
      </c>
      <c r="B180" s="0" t="s">
        <v>30</v>
      </c>
      <c r="C180" s="0" t="s">
        <v>738</v>
      </c>
      <c r="D180" s="0" t="s">
        <v>497</v>
      </c>
      <c r="E180" s="0" t="n">
        <v>7</v>
      </c>
      <c r="F180" s="0" t="n">
        <v>0</v>
      </c>
      <c r="G180" s="15" t="n">
        <v>0</v>
      </c>
      <c r="H180" s="0" t="n">
        <v>0</v>
      </c>
      <c r="I180" s="15" t="n">
        <v>0</v>
      </c>
      <c r="J180" s="0" t="n">
        <v>44</v>
      </c>
      <c r="K180" s="15" t="n">
        <v>0.1043</v>
      </c>
      <c r="M180" s="11" t="s">
        <v>292</v>
      </c>
      <c r="N180" s="12" t="str">
        <f aca="false">VLOOKUP(A180,C$3:K$363,2,FALSE())</f>
        <v>WR</v>
      </c>
      <c r="O180" s="12" t="n">
        <v>14</v>
      </c>
      <c r="P180" s="12" t="n">
        <f aca="false">220+378</f>
        <v>598</v>
      </c>
      <c r="Q180" s="12" t="n">
        <f aca="false">VLOOKUP(A180,C$3:K$363,6,FALSE())</f>
        <v>0</v>
      </c>
      <c r="R180" s="12" t="n">
        <v>5</v>
      </c>
      <c r="S180" s="13" t="s">
        <v>30</v>
      </c>
      <c r="T180" s="13" t="n">
        <v>8</v>
      </c>
      <c r="U180" s="13" t="n">
        <v>378</v>
      </c>
      <c r="V180" s="16" t="n">
        <v>0.3546</v>
      </c>
      <c r="W180" s="13" t="n">
        <v>0</v>
      </c>
      <c r="X180" s="16" t="n">
        <v>0</v>
      </c>
      <c r="Y180" s="13" t="n">
        <v>2</v>
      </c>
      <c r="Z180" s="16" t="n">
        <v>0.0046</v>
      </c>
    </row>
    <row r="181" customFormat="false" ht="15" hidden="false" customHeight="false" outlineLevel="0" collapsed="false">
      <c r="A181" s="0" t="s">
        <v>293</v>
      </c>
      <c r="B181" s="0" t="s">
        <v>40</v>
      </c>
      <c r="C181" s="0" t="s">
        <v>738</v>
      </c>
      <c r="D181" s="0" t="s">
        <v>497</v>
      </c>
      <c r="E181" s="0" t="n">
        <v>2</v>
      </c>
      <c r="F181" s="0" t="n">
        <v>0</v>
      </c>
      <c r="G181" s="15" t="n">
        <v>0</v>
      </c>
      <c r="H181" s="0" t="n">
        <v>0</v>
      </c>
      <c r="I181" s="15" t="n">
        <v>0</v>
      </c>
      <c r="J181" s="0" t="n">
        <v>36</v>
      </c>
      <c r="K181" s="15" t="n">
        <v>0.0807</v>
      </c>
      <c r="M181" s="11" t="s">
        <v>293</v>
      </c>
    </row>
    <row r="182" customFormat="false" ht="15" hidden="false" customHeight="false" outlineLevel="0" collapsed="false">
      <c r="A182" s="0" t="s">
        <v>295</v>
      </c>
      <c r="B182" s="0" t="s">
        <v>102</v>
      </c>
      <c r="C182" s="0" t="s">
        <v>738</v>
      </c>
      <c r="D182" s="0" t="s">
        <v>497</v>
      </c>
      <c r="E182" s="0" t="n">
        <v>1</v>
      </c>
      <c r="F182" s="0" t="n">
        <v>0</v>
      </c>
      <c r="G182" s="15" t="n">
        <v>0</v>
      </c>
      <c r="H182" s="0" t="n">
        <v>0</v>
      </c>
      <c r="I182" s="15" t="n">
        <v>0</v>
      </c>
      <c r="J182" s="0" t="n">
        <v>9</v>
      </c>
      <c r="K182" s="15" t="n">
        <v>0.0189</v>
      </c>
      <c r="M182" s="11" t="s">
        <v>295</v>
      </c>
    </row>
    <row r="183" customFormat="false" ht="15" hidden="false" customHeight="false" outlineLevel="0" collapsed="false">
      <c r="A183" s="0" t="s">
        <v>296</v>
      </c>
      <c r="B183" s="0" t="s">
        <v>19</v>
      </c>
      <c r="C183" s="0" t="s">
        <v>739</v>
      </c>
      <c r="D183" s="0" t="s">
        <v>30</v>
      </c>
      <c r="E183" s="0" t="n">
        <v>4</v>
      </c>
      <c r="F183" s="0" t="n">
        <v>74</v>
      </c>
      <c r="G183" s="15" t="n">
        <v>0.0703</v>
      </c>
      <c r="H183" s="0" t="n">
        <v>0</v>
      </c>
      <c r="I183" s="15" t="n">
        <v>0</v>
      </c>
      <c r="J183" s="0" t="n">
        <v>9</v>
      </c>
      <c r="K183" s="15" t="n">
        <v>0.0206</v>
      </c>
      <c r="M183" s="11" t="s">
        <v>296</v>
      </c>
    </row>
    <row r="184" customFormat="false" ht="15" hidden="false" customHeight="false" outlineLevel="0" collapsed="false">
      <c r="A184" s="0" t="s">
        <v>297</v>
      </c>
      <c r="B184" s="0" t="s">
        <v>22</v>
      </c>
      <c r="C184" s="0" t="s">
        <v>739</v>
      </c>
      <c r="D184" s="0" t="s">
        <v>30</v>
      </c>
      <c r="E184" s="0" t="n">
        <v>9</v>
      </c>
      <c r="F184" s="0" t="n">
        <v>176</v>
      </c>
      <c r="G184" s="15" t="n">
        <v>0.1651</v>
      </c>
      <c r="H184" s="0" t="n">
        <v>0</v>
      </c>
      <c r="I184" s="15" t="n">
        <v>0</v>
      </c>
      <c r="J184" s="0" t="n">
        <v>53</v>
      </c>
      <c r="K184" s="15" t="n">
        <v>0.1207</v>
      </c>
      <c r="M184" s="11" t="s">
        <v>297</v>
      </c>
      <c r="N184" s="0" t="str">
        <f aca="false">VLOOKUP(A184,C$3:K$363,2,FALSE())</f>
        <v>DE</v>
      </c>
      <c r="O184" s="0" t="n">
        <f aca="false">VLOOKUP(A184,C$3:K$363,3,FALSE())</f>
        <v>15</v>
      </c>
      <c r="P184" s="0" t="n">
        <f aca="false">VLOOKUP(A184,C$3:K$363,4,FALSE())</f>
        <v>1</v>
      </c>
      <c r="Q184" s="0" t="n">
        <f aca="false">VLOOKUP(A184,C$3:K$363,6,FALSE())</f>
        <v>252</v>
      </c>
      <c r="R184" s="0" t="n">
        <f aca="false">VLOOKUP(A184,C$3:K$363,8,FALSE())</f>
        <v>164</v>
      </c>
    </row>
    <row r="185" customFormat="false" ht="15" hidden="false" customHeight="false" outlineLevel="0" collapsed="false">
      <c r="A185" s="0" t="s">
        <v>299</v>
      </c>
      <c r="B185" s="0" t="s">
        <v>30</v>
      </c>
      <c r="C185" s="0" t="s">
        <v>741</v>
      </c>
      <c r="D185" s="0" t="s">
        <v>30</v>
      </c>
      <c r="E185" s="0" t="n">
        <v>6</v>
      </c>
      <c r="F185" s="0" t="n">
        <v>33</v>
      </c>
      <c r="G185" s="15" t="n">
        <v>0.0305</v>
      </c>
      <c r="H185" s="0" t="n">
        <v>0</v>
      </c>
      <c r="I185" s="15" t="n">
        <v>0</v>
      </c>
      <c r="J185" s="0" t="n">
        <v>97</v>
      </c>
      <c r="K185" s="15" t="n">
        <v>0.2156</v>
      </c>
      <c r="M185" s="11" t="s">
        <v>299</v>
      </c>
    </row>
    <row r="186" customFormat="false" ht="15" hidden="false" customHeight="false" outlineLevel="0" collapsed="false">
      <c r="A186" s="0" t="s">
        <v>300</v>
      </c>
      <c r="B186" s="0" t="s">
        <v>25</v>
      </c>
      <c r="C186" s="0" t="s">
        <v>741</v>
      </c>
      <c r="D186" s="0" t="s">
        <v>30</v>
      </c>
      <c r="E186" s="0" t="n">
        <v>2</v>
      </c>
      <c r="F186" s="0" t="n">
        <v>0</v>
      </c>
      <c r="G186" s="15" t="n">
        <v>0</v>
      </c>
      <c r="H186" s="0" t="n">
        <v>0</v>
      </c>
      <c r="I186" s="15" t="n">
        <v>0</v>
      </c>
      <c r="J186" s="0" t="n">
        <v>21</v>
      </c>
      <c r="K186" s="15" t="n">
        <v>0.0447</v>
      </c>
      <c r="M186" s="11" t="s">
        <v>300</v>
      </c>
      <c r="N186" s="0" t="str">
        <f aca="false">VLOOKUP(A186,C$3:K$363,2,FALSE())</f>
        <v>LB</v>
      </c>
      <c r="O186" s="0" t="n">
        <f aca="false">VLOOKUP(A186,C$3:K$363,3,FALSE())</f>
        <v>14</v>
      </c>
      <c r="P186" s="0" t="n">
        <f aca="false">VLOOKUP(A186,C$3:K$363,4,FALSE())</f>
        <v>0</v>
      </c>
      <c r="Q186" s="0" t="n">
        <f aca="false">VLOOKUP(A186,C$3:K$363,6,FALSE())</f>
        <v>251</v>
      </c>
      <c r="R186" s="0" t="n">
        <f aca="false">VLOOKUP(A186,C$3:K$363,8,FALSE())</f>
        <v>249</v>
      </c>
    </row>
    <row r="187" customFormat="false" ht="15" hidden="false" customHeight="false" outlineLevel="0" collapsed="false">
      <c r="A187" s="0" t="s">
        <v>301</v>
      </c>
      <c r="B187" s="0" t="s">
        <v>25</v>
      </c>
      <c r="C187" s="0" t="s">
        <v>284</v>
      </c>
      <c r="D187" s="0" t="s">
        <v>33</v>
      </c>
      <c r="E187" s="0" t="n">
        <v>3</v>
      </c>
      <c r="F187" s="0" t="n">
        <v>102</v>
      </c>
      <c r="G187" s="15" t="n">
        <v>0.1008</v>
      </c>
      <c r="H187" s="0" t="n">
        <v>0</v>
      </c>
      <c r="I187" s="15" t="n">
        <v>0</v>
      </c>
      <c r="J187" s="0" t="n">
        <v>9</v>
      </c>
      <c r="K187" s="15" t="n">
        <v>0.0189</v>
      </c>
      <c r="M187" s="11" t="s">
        <v>301</v>
      </c>
    </row>
    <row r="188" customFormat="false" ht="15" hidden="false" customHeight="false" outlineLevel="0" collapsed="false">
      <c r="A188" s="0" t="s">
        <v>302</v>
      </c>
      <c r="B188" s="0" t="s">
        <v>25</v>
      </c>
      <c r="C188" s="0" t="s">
        <v>285</v>
      </c>
      <c r="D188" s="0" t="s">
        <v>497</v>
      </c>
      <c r="E188" s="0" t="n">
        <v>16</v>
      </c>
      <c r="F188" s="0" t="n">
        <v>0</v>
      </c>
      <c r="G188" s="15" t="n">
        <v>0</v>
      </c>
      <c r="H188" s="0" t="n">
        <v>457</v>
      </c>
      <c r="I188" s="15" t="n">
        <v>0.4315</v>
      </c>
      <c r="J188" s="0" t="n">
        <v>306</v>
      </c>
      <c r="K188" s="15" t="n">
        <v>0.6388</v>
      </c>
      <c r="M188" s="11" t="s">
        <v>302</v>
      </c>
      <c r="N188" s="0" t="str">
        <f aca="false">VLOOKUP(A188,C$3:K$363,2,FALSE())</f>
        <v>DE</v>
      </c>
      <c r="O188" s="0" t="n">
        <f aca="false">VLOOKUP(A188,C$3:K$363,3,FALSE())</f>
        <v>16</v>
      </c>
      <c r="P188" s="0" t="n">
        <f aca="false">VLOOKUP(A188,C$3:K$363,4,FALSE())</f>
        <v>0</v>
      </c>
      <c r="Q188" s="0" t="n">
        <f aca="false">VLOOKUP(A188,C$3:K$363,6,FALSE())</f>
        <v>930</v>
      </c>
      <c r="R188" s="0" t="n">
        <f aca="false">VLOOKUP(A188,C$3:K$363,8,FALSE())</f>
        <v>85</v>
      </c>
    </row>
    <row r="189" customFormat="false" ht="15" hidden="false" customHeight="false" outlineLevel="0" collapsed="false">
      <c r="A189" s="0" t="s">
        <v>304</v>
      </c>
      <c r="B189" s="0" t="s">
        <v>19</v>
      </c>
      <c r="C189" s="0" t="s">
        <v>286</v>
      </c>
      <c r="D189" s="0" t="s">
        <v>497</v>
      </c>
      <c r="E189" s="0" t="n">
        <v>9</v>
      </c>
      <c r="F189" s="0" t="n">
        <v>0</v>
      </c>
      <c r="G189" s="15" t="n">
        <v>0</v>
      </c>
      <c r="H189" s="0" t="n">
        <v>55</v>
      </c>
      <c r="I189" s="15" t="n">
        <v>0.0557</v>
      </c>
      <c r="J189" s="0" t="n">
        <v>163</v>
      </c>
      <c r="K189" s="15" t="n">
        <v>0.3575</v>
      </c>
      <c r="M189" s="11" t="s">
        <v>304</v>
      </c>
      <c r="N189" s="0" t="str">
        <f aca="false">VLOOKUP(A189,C$3:K$363,2,FALSE())</f>
        <v>DT</v>
      </c>
      <c r="O189" s="0" t="n">
        <f aca="false">VLOOKUP(A189,C$3:K$363,3,FALSE())</f>
        <v>4</v>
      </c>
      <c r="P189" s="0" t="n">
        <f aca="false">VLOOKUP(A189,C$3:K$363,4,FALSE())</f>
        <v>0</v>
      </c>
      <c r="Q189" s="0" t="n">
        <f aca="false">VLOOKUP(A189,C$3:K$363,6,FALSE())</f>
        <v>68</v>
      </c>
      <c r="R189" s="0" t="n">
        <f aca="false">VLOOKUP(A189,C$3:K$363,8,FALSE())</f>
        <v>16</v>
      </c>
    </row>
    <row r="190" customFormat="false" ht="15" hidden="false" customHeight="false" outlineLevel="0" collapsed="false">
      <c r="A190" s="0" t="s">
        <v>306</v>
      </c>
      <c r="B190" s="0" t="s">
        <v>22</v>
      </c>
      <c r="C190" s="0" t="s">
        <v>286</v>
      </c>
      <c r="D190" s="0" t="s">
        <v>768</v>
      </c>
      <c r="E190" s="0" t="n">
        <v>4</v>
      </c>
      <c r="F190" s="0" t="n">
        <v>0</v>
      </c>
      <c r="G190" s="15" t="n">
        <v>0</v>
      </c>
      <c r="H190" s="0" t="n">
        <v>47</v>
      </c>
      <c r="I190" s="15" t="n">
        <v>0.0432</v>
      </c>
      <c r="J190" s="0" t="n">
        <v>12</v>
      </c>
      <c r="K190" s="15" t="n">
        <v>0.0255</v>
      </c>
      <c r="M190" s="11" t="s">
        <v>306</v>
      </c>
      <c r="N190" s="0" t="str">
        <f aca="false">VLOOKUP(A190,C$3:K$363,2,FALSE())</f>
        <v>DE</v>
      </c>
      <c r="O190" s="0" t="n">
        <f aca="false">VLOOKUP(A190,C$3:K$363,3,FALSE())</f>
        <v>15</v>
      </c>
      <c r="P190" s="0" t="n">
        <f aca="false">VLOOKUP(A190,C$3:K$363,4,FALSE())</f>
        <v>0</v>
      </c>
      <c r="Q190" s="0" t="n">
        <f aca="false">VLOOKUP(A190,C$3:K$363,6,FALSE())</f>
        <v>452</v>
      </c>
      <c r="R190" s="0" t="n">
        <f aca="false">VLOOKUP(A190,C$3:K$363,8,FALSE())</f>
        <v>39</v>
      </c>
    </row>
    <row r="191" customFormat="false" ht="15" hidden="false" customHeight="false" outlineLevel="0" collapsed="false">
      <c r="A191" s="0" t="s">
        <v>307</v>
      </c>
      <c r="B191" s="0" t="s">
        <v>40</v>
      </c>
      <c r="C191" s="0" t="s">
        <v>287</v>
      </c>
      <c r="D191" s="0" t="s">
        <v>102</v>
      </c>
      <c r="E191" s="0" t="n">
        <v>13</v>
      </c>
      <c r="F191" s="0" t="n">
        <v>0</v>
      </c>
      <c r="G191" s="15" t="n">
        <v>0</v>
      </c>
      <c r="H191" s="0" t="n">
        <v>69</v>
      </c>
      <c r="I191" s="15" t="n">
        <v>0.0664</v>
      </c>
      <c r="J191" s="0" t="n">
        <v>279</v>
      </c>
      <c r="K191" s="15" t="n">
        <v>0.6519</v>
      </c>
      <c r="M191" s="11" t="s">
        <v>307</v>
      </c>
      <c r="N191" s="12" t="str">
        <f aca="false">VLOOKUP(A191,C$3:K$363,2,FALSE())</f>
        <v>CB</v>
      </c>
      <c r="O191" s="12" t="n">
        <f aca="false">VLOOKUP(A191,C$3:K$363,3,FALSE())</f>
        <v>16</v>
      </c>
      <c r="P191" s="12" t="n">
        <f aca="false">VLOOKUP(A191,C$3:K$363,4,FALSE())</f>
        <v>0</v>
      </c>
      <c r="Q191" s="12" t="n">
        <f aca="false">VLOOKUP(A191,C$3:K$363,6,FALSE())</f>
        <v>1017</v>
      </c>
      <c r="R191" s="12" t="n">
        <f aca="false">VLOOKUP(A191,C$3:K$363,8,FALSE())</f>
        <v>65</v>
      </c>
      <c r="S191" s="13" t="s">
        <v>504</v>
      </c>
      <c r="T191" s="13" t="n">
        <v>9</v>
      </c>
      <c r="U191" s="13" t="n">
        <v>89</v>
      </c>
      <c r="V191" s="16" t="n">
        <v>0.0813</v>
      </c>
      <c r="W191" s="13" t="n">
        <v>0</v>
      </c>
      <c r="X191" s="16" t="n">
        <v>0</v>
      </c>
      <c r="Y191" s="13" t="n">
        <v>40</v>
      </c>
      <c r="Z191" s="16" t="n">
        <v>0.0813</v>
      </c>
    </row>
    <row r="192" customFormat="false" ht="15" hidden="false" customHeight="false" outlineLevel="0" collapsed="false">
      <c r="A192" s="0" t="s">
        <v>308</v>
      </c>
      <c r="B192" s="0" t="s">
        <v>25</v>
      </c>
      <c r="C192" s="0" t="s">
        <v>288</v>
      </c>
      <c r="D192" s="0" t="s">
        <v>40</v>
      </c>
      <c r="E192" s="0" t="n">
        <v>1</v>
      </c>
      <c r="F192" s="0" t="n">
        <v>0</v>
      </c>
      <c r="G192" s="15" t="n">
        <v>0</v>
      </c>
      <c r="H192" s="0" t="n">
        <v>50</v>
      </c>
      <c r="I192" s="15" t="n">
        <v>0.0454</v>
      </c>
      <c r="J192" s="0" t="n">
        <v>19</v>
      </c>
      <c r="K192" s="15" t="n">
        <v>0.0411</v>
      </c>
      <c r="M192" s="11" t="s">
        <v>308</v>
      </c>
      <c r="N192" s="0" t="str">
        <f aca="false">VLOOKUP(A192,C$3:K$363,2,FALSE())</f>
        <v>LB</v>
      </c>
      <c r="O192" s="0" t="n">
        <f aca="false">VLOOKUP(A192,C$3:K$363,3,FALSE())</f>
        <v>13</v>
      </c>
      <c r="P192" s="0" t="n">
        <f aca="false">VLOOKUP(A192,C$3:K$363,4,FALSE())</f>
        <v>0</v>
      </c>
      <c r="Q192" s="0" t="n">
        <f aca="false">VLOOKUP(A192,C$3:K$363,6,FALSE())</f>
        <v>710</v>
      </c>
      <c r="R192" s="0" t="n">
        <f aca="false">VLOOKUP(A192,C$3:K$363,8,FALSE())</f>
        <v>76</v>
      </c>
    </row>
    <row r="193" customFormat="false" ht="15" hidden="false" customHeight="false" outlineLevel="0" collapsed="false">
      <c r="A193" s="0" t="s">
        <v>309</v>
      </c>
      <c r="B193" s="0" t="s">
        <v>33</v>
      </c>
      <c r="C193" s="0" t="s">
        <v>288</v>
      </c>
      <c r="D193" s="0" t="s">
        <v>40</v>
      </c>
      <c r="E193" s="0" t="n">
        <v>1</v>
      </c>
      <c r="F193" s="0" t="n">
        <v>0</v>
      </c>
      <c r="G193" s="15" t="n">
        <v>0</v>
      </c>
      <c r="H193" s="0" t="n">
        <v>0</v>
      </c>
      <c r="I193" s="15" t="n">
        <v>0</v>
      </c>
      <c r="J193" s="0" t="n">
        <v>10</v>
      </c>
      <c r="K193" s="15" t="n">
        <v>0.0216</v>
      </c>
      <c r="M193" s="11" t="s">
        <v>309</v>
      </c>
    </row>
    <row r="194" customFormat="false" ht="15" hidden="false" customHeight="false" outlineLevel="0" collapsed="false">
      <c r="A194" s="0" t="s">
        <v>310</v>
      </c>
      <c r="B194" s="0" t="s">
        <v>33</v>
      </c>
      <c r="C194" s="0" t="s">
        <v>292</v>
      </c>
      <c r="D194" s="0" t="s">
        <v>30</v>
      </c>
      <c r="E194" s="0" t="n">
        <v>6</v>
      </c>
      <c r="F194" s="0" t="n">
        <v>220</v>
      </c>
      <c r="G194" s="15" t="n">
        <v>0.2091</v>
      </c>
      <c r="H194" s="0" t="n">
        <v>0</v>
      </c>
      <c r="I194" s="15" t="n">
        <v>0</v>
      </c>
      <c r="J194" s="0" t="n">
        <v>3</v>
      </c>
      <c r="K194" s="15" t="n">
        <v>0.0069</v>
      </c>
      <c r="M194" s="11" t="s">
        <v>310</v>
      </c>
    </row>
    <row r="195" customFormat="false" ht="15" hidden="false" customHeight="false" outlineLevel="0" collapsed="false">
      <c r="A195" s="0" t="s">
        <v>311</v>
      </c>
      <c r="B195" s="0" t="s">
        <v>40</v>
      </c>
      <c r="C195" s="0" t="s">
        <v>292</v>
      </c>
      <c r="D195" s="0" t="s">
        <v>30</v>
      </c>
      <c r="E195" s="0" t="n">
        <v>8</v>
      </c>
      <c r="F195" s="0" t="n">
        <v>378</v>
      </c>
      <c r="G195" s="15" t="n">
        <v>0.3546</v>
      </c>
      <c r="H195" s="0" t="n">
        <v>0</v>
      </c>
      <c r="I195" s="15" t="n">
        <v>0</v>
      </c>
      <c r="J195" s="0" t="n">
        <v>2</v>
      </c>
      <c r="K195" s="15" t="n">
        <v>0.0046</v>
      </c>
      <c r="M195" s="11" t="s">
        <v>311</v>
      </c>
      <c r="N195" s="0" t="str">
        <f aca="false">VLOOKUP(A195,C$3:K$363,2,FALSE())</f>
        <v>FS</v>
      </c>
      <c r="O195" s="0" t="n">
        <f aca="false">VLOOKUP(A195,C$3:K$363,3,FALSE())</f>
        <v>12</v>
      </c>
      <c r="P195" s="0" t="n">
        <f aca="false">VLOOKUP(A195,C$3:K$363,4,FALSE())</f>
        <v>0</v>
      </c>
      <c r="Q195" s="0" t="n">
        <f aca="false">VLOOKUP(A195,C$3:K$363,6,FALSE())</f>
        <v>688</v>
      </c>
      <c r="R195" s="0" t="n">
        <f aca="false">VLOOKUP(A195,C$3:K$363,8,FALSE())</f>
        <v>4</v>
      </c>
    </row>
    <row r="196" customFormat="false" ht="15" hidden="false" customHeight="false" outlineLevel="0" collapsed="false">
      <c r="A196" s="0" t="s">
        <v>312</v>
      </c>
      <c r="B196" s="0" t="s">
        <v>65</v>
      </c>
      <c r="C196" s="0" t="s">
        <v>742</v>
      </c>
      <c r="D196" s="0" t="s">
        <v>30</v>
      </c>
      <c r="E196" s="0" t="n">
        <v>9</v>
      </c>
      <c r="F196" s="0" t="n">
        <v>352</v>
      </c>
      <c r="G196" s="15" t="n">
        <v>0.3296</v>
      </c>
      <c r="H196" s="0" t="n">
        <v>0</v>
      </c>
      <c r="I196" s="15" t="n">
        <v>0</v>
      </c>
      <c r="J196" s="0" t="n">
        <v>1</v>
      </c>
      <c r="K196" s="15" t="n">
        <v>0.0023</v>
      </c>
      <c r="M196" s="11" t="s">
        <v>312</v>
      </c>
    </row>
    <row r="197" customFormat="false" ht="15" hidden="false" customHeight="false" outlineLevel="0" collapsed="false">
      <c r="A197" s="0" t="s">
        <v>313</v>
      </c>
      <c r="B197" s="0" t="s">
        <v>22</v>
      </c>
      <c r="C197" s="0" t="s">
        <v>742</v>
      </c>
      <c r="D197" s="0" t="s">
        <v>30</v>
      </c>
      <c r="E197" s="0" t="n">
        <v>3</v>
      </c>
      <c r="F197" s="0" t="n">
        <v>40</v>
      </c>
      <c r="G197" s="15" t="n">
        <v>0.0351</v>
      </c>
      <c r="H197" s="0" t="n">
        <v>0</v>
      </c>
      <c r="I197" s="15" t="n">
        <v>0</v>
      </c>
      <c r="J197" s="0" t="n">
        <v>0</v>
      </c>
      <c r="K197" s="15" t="n">
        <v>0</v>
      </c>
      <c r="M197" s="11" t="s">
        <v>313</v>
      </c>
    </row>
    <row r="198" customFormat="false" ht="15" hidden="false" customHeight="false" outlineLevel="0" collapsed="false">
      <c r="A198" s="0" t="s">
        <v>315</v>
      </c>
      <c r="B198" s="0" t="s">
        <v>40</v>
      </c>
      <c r="C198" s="0" t="s">
        <v>297</v>
      </c>
      <c r="D198" s="0" t="s">
        <v>22</v>
      </c>
      <c r="E198" s="0" t="n">
        <v>15</v>
      </c>
      <c r="F198" s="0" t="n">
        <v>1</v>
      </c>
      <c r="G198" s="15" t="n">
        <v>0.0009</v>
      </c>
      <c r="H198" s="0" t="n">
        <v>252</v>
      </c>
      <c r="I198" s="15" t="n">
        <v>0.2287</v>
      </c>
      <c r="J198" s="0" t="n">
        <v>164</v>
      </c>
      <c r="K198" s="15" t="n">
        <v>0.3644</v>
      </c>
      <c r="M198" s="11" t="s">
        <v>315</v>
      </c>
    </row>
    <row r="199" customFormat="false" ht="15" hidden="false" customHeight="false" outlineLevel="0" collapsed="false">
      <c r="A199" s="0" t="s">
        <v>316</v>
      </c>
      <c r="B199" s="0" t="s">
        <v>30</v>
      </c>
      <c r="C199" s="0" t="s">
        <v>300</v>
      </c>
      <c r="D199" s="0" t="s">
        <v>497</v>
      </c>
      <c r="E199" s="0" t="n">
        <v>14</v>
      </c>
      <c r="F199" s="0" t="n">
        <v>0</v>
      </c>
      <c r="G199" s="15" t="n">
        <v>0</v>
      </c>
      <c r="H199" s="0" t="n">
        <v>251</v>
      </c>
      <c r="I199" s="15" t="n">
        <v>0.228</v>
      </c>
      <c r="J199" s="0" t="n">
        <v>249</v>
      </c>
      <c r="K199" s="15" t="n">
        <v>0.539</v>
      </c>
      <c r="M199" s="11" t="s">
        <v>316</v>
      </c>
    </row>
    <row r="200" customFormat="false" ht="15" hidden="false" customHeight="false" outlineLevel="0" collapsed="false">
      <c r="A200" s="0" t="s">
        <v>317</v>
      </c>
      <c r="B200" s="0" t="s">
        <v>16</v>
      </c>
      <c r="C200" s="0" t="s">
        <v>302</v>
      </c>
      <c r="D200" s="0" t="s">
        <v>22</v>
      </c>
      <c r="E200" s="0" t="n">
        <v>16</v>
      </c>
      <c r="F200" s="0" t="n">
        <v>0</v>
      </c>
      <c r="G200" s="15" t="n">
        <v>0</v>
      </c>
      <c r="H200" s="0" t="n">
        <v>930</v>
      </c>
      <c r="I200" s="15" t="n">
        <v>0.8951</v>
      </c>
      <c r="J200" s="0" t="n">
        <v>85</v>
      </c>
      <c r="K200" s="15" t="n">
        <v>0.1986</v>
      </c>
      <c r="M200" s="11" t="s">
        <v>317</v>
      </c>
      <c r="N200" s="0" t="str">
        <f aca="false">VLOOKUP(A200,C$3:K$363,2,FALSE())</f>
        <v>TE</v>
      </c>
      <c r="O200" s="0" t="n">
        <f aca="false">VLOOKUP(A200,C$3:K$363,3,FALSE())</f>
        <v>12</v>
      </c>
      <c r="P200" s="0" t="n">
        <f aca="false">VLOOKUP(A200,C$3:K$363,4,FALSE())</f>
        <v>155</v>
      </c>
      <c r="Q200" s="0" t="n">
        <f aca="false">VLOOKUP(A200,C$3:K$363,6,FALSE())</f>
        <v>0</v>
      </c>
      <c r="R200" s="0" t="n">
        <f aca="false">VLOOKUP(A200,C$3:K$363,8,FALSE())</f>
        <v>48</v>
      </c>
    </row>
    <row r="201" customFormat="false" ht="15" hidden="false" customHeight="false" outlineLevel="0" collapsed="false">
      <c r="A201" s="0" t="s">
        <v>318</v>
      </c>
      <c r="B201" s="0" t="s">
        <v>33</v>
      </c>
      <c r="C201" s="0" t="s">
        <v>304</v>
      </c>
      <c r="D201" s="0" t="s">
        <v>19</v>
      </c>
      <c r="E201" s="0" t="n">
        <v>4</v>
      </c>
      <c r="F201" s="0" t="n">
        <v>0</v>
      </c>
      <c r="G201" s="15" t="n">
        <v>0</v>
      </c>
      <c r="H201" s="0" t="n">
        <v>68</v>
      </c>
      <c r="I201" s="15" t="n">
        <v>0.0624</v>
      </c>
      <c r="J201" s="0" t="n">
        <v>16</v>
      </c>
      <c r="K201" s="15" t="n">
        <v>0.034</v>
      </c>
      <c r="M201" s="11" t="s">
        <v>318</v>
      </c>
    </row>
    <row r="202" customFormat="false" ht="15" hidden="false" customHeight="false" outlineLevel="0" collapsed="false">
      <c r="A202" s="0" t="s">
        <v>320</v>
      </c>
      <c r="B202" s="0" t="s">
        <v>40</v>
      </c>
      <c r="C202" s="0" t="s">
        <v>306</v>
      </c>
      <c r="D202" s="0" t="s">
        <v>22</v>
      </c>
      <c r="E202" s="0" t="n">
        <v>15</v>
      </c>
      <c r="F202" s="0" t="n">
        <v>0</v>
      </c>
      <c r="G202" s="15" t="n">
        <v>0</v>
      </c>
      <c r="H202" s="0" t="n">
        <v>452</v>
      </c>
      <c r="I202" s="15" t="n">
        <v>0.405</v>
      </c>
      <c r="J202" s="0" t="n">
        <v>39</v>
      </c>
      <c r="K202" s="15" t="n">
        <v>0.083</v>
      </c>
      <c r="M202" s="11" t="s">
        <v>320</v>
      </c>
    </row>
    <row r="203" customFormat="false" ht="15" hidden="false" customHeight="false" outlineLevel="0" collapsed="false">
      <c r="A203" s="0" t="s">
        <v>321</v>
      </c>
      <c r="B203" s="0" t="s">
        <v>19</v>
      </c>
      <c r="C203" s="0" t="s">
        <v>307</v>
      </c>
      <c r="D203" s="0" t="s">
        <v>40</v>
      </c>
      <c r="E203" s="0" t="n">
        <v>16</v>
      </c>
      <c r="F203" s="0" t="n">
        <v>0</v>
      </c>
      <c r="G203" s="15" t="n">
        <v>0</v>
      </c>
      <c r="H203" s="0" t="n">
        <v>1017</v>
      </c>
      <c r="I203" s="15" t="n">
        <v>0.9612</v>
      </c>
      <c r="J203" s="0" t="n">
        <v>65</v>
      </c>
      <c r="K203" s="15" t="n">
        <v>0.1551</v>
      </c>
      <c r="M203" s="11" t="s">
        <v>321</v>
      </c>
    </row>
    <row r="204" customFormat="false" ht="15" hidden="false" customHeight="false" outlineLevel="0" collapsed="false">
      <c r="A204" s="0" t="s">
        <v>322</v>
      </c>
      <c r="B204" s="0" t="s">
        <v>13</v>
      </c>
      <c r="C204" s="0" t="s">
        <v>307</v>
      </c>
      <c r="D204" s="0" t="s">
        <v>504</v>
      </c>
      <c r="E204" s="0" t="n">
        <v>9</v>
      </c>
      <c r="F204" s="0" t="n">
        <v>89</v>
      </c>
      <c r="G204" s="15" t="n">
        <v>0.0813</v>
      </c>
      <c r="H204" s="0" t="n">
        <v>0</v>
      </c>
      <c r="I204" s="15" t="n">
        <v>0</v>
      </c>
      <c r="J204" s="0" t="n">
        <v>40</v>
      </c>
      <c r="K204" s="15" t="n">
        <v>0.0813</v>
      </c>
      <c r="M204" s="11" t="s">
        <v>322</v>
      </c>
    </row>
    <row r="205" customFormat="false" ht="15" hidden="false" customHeight="false" outlineLevel="0" collapsed="false">
      <c r="A205" s="0" t="s">
        <v>323</v>
      </c>
      <c r="B205" s="0" t="s">
        <v>324</v>
      </c>
      <c r="C205" s="0" t="s">
        <v>308</v>
      </c>
      <c r="D205" s="0" t="s">
        <v>497</v>
      </c>
      <c r="E205" s="0" t="n">
        <v>13</v>
      </c>
      <c r="F205" s="0" t="n">
        <v>0</v>
      </c>
      <c r="G205" s="15" t="n">
        <v>0</v>
      </c>
      <c r="H205" s="0" t="n">
        <v>710</v>
      </c>
      <c r="I205" s="15" t="n">
        <v>0.6698</v>
      </c>
      <c r="J205" s="0" t="n">
        <v>76</v>
      </c>
      <c r="K205" s="15" t="n">
        <v>0.1685</v>
      </c>
      <c r="M205" s="11" t="s">
        <v>323</v>
      </c>
    </row>
    <row r="206" customFormat="false" ht="15" hidden="false" customHeight="false" outlineLevel="0" collapsed="false">
      <c r="A206" s="0" t="s">
        <v>326</v>
      </c>
      <c r="B206" s="0" t="s">
        <v>30</v>
      </c>
      <c r="C206" s="0" t="s">
        <v>743</v>
      </c>
      <c r="D206" s="0" t="s">
        <v>40</v>
      </c>
      <c r="E206" s="0" t="n">
        <v>4</v>
      </c>
      <c r="F206" s="0" t="n">
        <v>0</v>
      </c>
      <c r="G206" s="15" t="n">
        <v>0</v>
      </c>
      <c r="H206" s="0" t="n">
        <v>0</v>
      </c>
      <c r="I206" s="15" t="n">
        <v>0</v>
      </c>
      <c r="J206" s="0" t="n">
        <v>37</v>
      </c>
      <c r="K206" s="15" t="n">
        <v>0.0843</v>
      </c>
      <c r="M206" s="11" t="s">
        <v>326</v>
      </c>
    </row>
    <row r="207" customFormat="false" ht="15" hidden="false" customHeight="false" outlineLevel="0" collapsed="false">
      <c r="A207" s="0" t="s">
        <v>327</v>
      </c>
      <c r="B207" s="0" t="s">
        <v>138</v>
      </c>
      <c r="C207" s="0" t="s">
        <v>743</v>
      </c>
      <c r="D207" s="0" t="s">
        <v>40</v>
      </c>
      <c r="E207" s="0" t="n">
        <v>1</v>
      </c>
      <c r="F207" s="0" t="n">
        <v>0</v>
      </c>
      <c r="G207" s="15" t="n">
        <v>0</v>
      </c>
      <c r="H207" s="0" t="n">
        <v>2</v>
      </c>
      <c r="I207" s="15" t="n">
        <v>0.0019</v>
      </c>
      <c r="J207" s="0" t="n">
        <v>14</v>
      </c>
      <c r="K207" s="15" t="n">
        <v>0.0332</v>
      </c>
      <c r="M207" s="11" t="s">
        <v>327</v>
      </c>
    </row>
    <row r="208" customFormat="false" ht="15" hidden="false" customHeight="false" outlineLevel="0" collapsed="false">
      <c r="A208" s="0" t="s">
        <v>328</v>
      </c>
      <c r="B208" s="0" t="s">
        <v>40</v>
      </c>
      <c r="C208" s="0" t="s">
        <v>744</v>
      </c>
      <c r="D208" s="0" t="s">
        <v>40</v>
      </c>
      <c r="E208" s="0" t="n">
        <v>10</v>
      </c>
      <c r="F208" s="0" t="n">
        <v>0</v>
      </c>
      <c r="G208" s="15" t="n">
        <v>0</v>
      </c>
      <c r="H208" s="0" t="n">
        <v>30</v>
      </c>
      <c r="I208" s="15" t="n">
        <v>0.0271</v>
      </c>
      <c r="J208" s="0" t="n">
        <v>138</v>
      </c>
      <c r="K208" s="15" t="n">
        <v>0.3158</v>
      </c>
      <c r="M208" s="11" t="s">
        <v>328</v>
      </c>
    </row>
    <row r="209" customFormat="false" ht="15" hidden="false" customHeight="false" outlineLevel="0" collapsed="false">
      <c r="A209" s="0" t="s">
        <v>329</v>
      </c>
      <c r="B209" s="0" t="s">
        <v>22</v>
      </c>
      <c r="C209" s="0" t="s">
        <v>744</v>
      </c>
      <c r="D209" s="0" t="s">
        <v>40</v>
      </c>
      <c r="E209" s="0" t="n">
        <v>6</v>
      </c>
      <c r="F209" s="0" t="n">
        <v>0</v>
      </c>
      <c r="G209" s="15" t="n">
        <v>0</v>
      </c>
      <c r="H209" s="0" t="n">
        <v>10</v>
      </c>
      <c r="I209" s="15" t="n">
        <v>0.0097</v>
      </c>
      <c r="J209" s="0" t="n">
        <v>96</v>
      </c>
      <c r="K209" s="15" t="n">
        <v>0.1979</v>
      </c>
      <c r="M209" s="11" t="s">
        <v>329</v>
      </c>
      <c r="N209" s="0" t="str">
        <f aca="false">VLOOKUP(A209,C$3:K$363,2,FALSE())</f>
        <v>DE</v>
      </c>
      <c r="O209" s="0" t="n">
        <f aca="false">VLOOKUP(A209,C$3:K$363,3,FALSE())</f>
        <v>14</v>
      </c>
      <c r="P209" s="0" t="n">
        <f aca="false">VLOOKUP(A209,C$3:K$363,4,FALSE())</f>
        <v>0</v>
      </c>
      <c r="Q209" s="0" t="n">
        <f aca="false">VLOOKUP(A209,C$3:K$363,6,FALSE())</f>
        <v>253</v>
      </c>
      <c r="R209" s="0" t="n">
        <f aca="false">VLOOKUP(A209,C$3:K$363,8,FALSE())</f>
        <v>91</v>
      </c>
    </row>
    <row r="210" customFormat="false" ht="15" hidden="false" customHeight="false" outlineLevel="0" collapsed="false">
      <c r="A210" s="0" t="s">
        <v>330</v>
      </c>
      <c r="B210" s="0" t="s">
        <v>30</v>
      </c>
      <c r="C210" s="0" t="s">
        <v>311</v>
      </c>
      <c r="D210" s="0" t="s">
        <v>102</v>
      </c>
      <c r="E210" s="0" t="n">
        <v>12</v>
      </c>
      <c r="F210" s="0" t="n">
        <v>0</v>
      </c>
      <c r="G210" s="15" t="n">
        <v>0</v>
      </c>
      <c r="H210" s="0" t="n">
        <v>688</v>
      </c>
      <c r="I210" s="15" t="n">
        <v>0.6406</v>
      </c>
      <c r="J210" s="0" t="n">
        <v>4</v>
      </c>
      <c r="K210" s="15" t="n">
        <v>0.008</v>
      </c>
      <c r="M210" s="11" t="s">
        <v>330</v>
      </c>
      <c r="N210" s="0" t="str">
        <f aca="false">VLOOKUP(A210,C$3:K$363,2,FALSE())</f>
        <v>WR</v>
      </c>
      <c r="O210" s="0" t="n">
        <f aca="false">VLOOKUP(A210,C$3:K$363,3,FALSE())</f>
        <v>14</v>
      </c>
      <c r="P210" s="0" t="n">
        <f aca="false">VLOOKUP(A210,C$3:K$363,4,FALSE())</f>
        <v>737</v>
      </c>
      <c r="Q210" s="0" t="n">
        <f aca="false">VLOOKUP(A210,C$3:K$363,6,FALSE())</f>
        <v>0</v>
      </c>
      <c r="R210" s="0" t="n">
        <f aca="false">VLOOKUP(A210,C$3:K$363,8,FALSE())</f>
        <v>24</v>
      </c>
    </row>
    <row r="211" customFormat="false" ht="15" hidden="false" customHeight="false" outlineLevel="0" collapsed="false">
      <c r="A211" s="0" t="s">
        <v>331</v>
      </c>
      <c r="B211" s="0" t="s">
        <v>102</v>
      </c>
      <c r="C211" s="0" t="s">
        <v>745</v>
      </c>
      <c r="D211" s="0" t="s">
        <v>497</v>
      </c>
      <c r="E211" s="0" t="n">
        <v>5</v>
      </c>
      <c r="F211" s="0" t="n">
        <v>0</v>
      </c>
      <c r="G211" s="15" t="n">
        <v>0</v>
      </c>
      <c r="H211" s="0" t="n">
        <v>231</v>
      </c>
      <c r="I211" s="15" t="n">
        <v>0.2183</v>
      </c>
      <c r="J211" s="0" t="n">
        <v>0</v>
      </c>
      <c r="K211" s="15" t="n">
        <v>0</v>
      </c>
      <c r="M211" s="11" t="s">
        <v>331</v>
      </c>
    </row>
    <row r="212" customFormat="false" ht="15" hidden="false" customHeight="false" outlineLevel="0" collapsed="false">
      <c r="A212" s="0" t="s">
        <v>333</v>
      </c>
      <c r="B212" s="0" t="s">
        <v>30</v>
      </c>
      <c r="C212" s="0" t="s">
        <v>745</v>
      </c>
      <c r="D212" s="0" t="s">
        <v>497</v>
      </c>
      <c r="E212" s="0" t="n">
        <v>5</v>
      </c>
      <c r="F212" s="0" t="n">
        <v>0</v>
      </c>
      <c r="G212" s="15" t="n">
        <v>0</v>
      </c>
      <c r="H212" s="0" t="n">
        <v>146</v>
      </c>
      <c r="I212" s="15" t="n">
        <v>0.1426</v>
      </c>
      <c r="J212" s="0" t="n">
        <v>1</v>
      </c>
      <c r="K212" s="15" t="n">
        <v>0.002</v>
      </c>
      <c r="M212" s="11" t="s">
        <v>333</v>
      </c>
      <c r="N212" s="0" t="str">
        <f aca="false">VLOOKUP(A212,C$3:K$363,2,FALSE())</f>
        <v>WR</v>
      </c>
      <c r="O212" s="0" t="n">
        <f aca="false">VLOOKUP(A212,C$3:K$363,3,FALSE())</f>
        <v>15</v>
      </c>
      <c r="P212" s="0" t="n">
        <f aca="false">VLOOKUP(A212,C$3:K$363,4,FALSE())</f>
        <v>681</v>
      </c>
      <c r="Q212" s="0" t="n">
        <f aca="false">VLOOKUP(A212,C$3:K$363,6,FALSE())</f>
        <v>0</v>
      </c>
      <c r="R212" s="0" t="n">
        <f aca="false">VLOOKUP(A212,C$3:K$363,8,FALSE())</f>
        <v>22</v>
      </c>
    </row>
    <row r="213" customFormat="false" ht="15" hidden="false" customHeight="false" outlineLevel="0" collapsed="false">
      <c r="A213" s="0" t="s">
        <v>334</v>
      </c>
      <c r="B213" s="0" t="s">
        <v>56</v>
      </c>
      <c r="C213" s="0" t="s">
        <v>317</v>
      </c>
      <c r="D213" s="0" t="s">
        <v>13</v>
      </c>
      <c r="E213" s="0" t="n">
        <v>12</v>
      </c>
      <c r="F213" s="0" t="n">
        <v>155</v>
      </c>
      <c r="G213" s="15" t="n">
        <v>0.1473</v>
      </c>
      <c r="H213" s="0" t="n">
        <v>0</v>
      </c>
      <c r="I213" s="15" t="n">
        <v>0</v>
      </c>
      <c r="J213" s="0" t="n">
        <v>48</v>
      </c>
      <c r="K213" s="15" t="n">
        <v>0.1098</v>
      </c>
      <c r="M213" s="11" t="s">
        <v>334</v>
      </c>
      <c r="N213" s="0" t="str">
        <f aca="false">VLOOKUP(A213,C$3:K$363,2,FALSE())</f>
        <v>T</v>
      </c>
      <c r="O213" s="0" t="n">
        <f aca="false">VLOOKUP(A213,C$3:K$363,3,FALSE())</f>
        <v>5</v>
      </c>
      <c r="P213" s="0" t="n">
        <f aca="false">VLOOKUP(A213,C$3:K$363,4,FALSE())</f>
        <v>75</v>
      </c>
      <c r="Q213" s="0" t="n">
        <f aca="false">VLOOKUP(A213,C$3:K$363,6,FALSE())</f>
        <v>0</v>
      </c>
      <c r="R213" s="0" t="n">
        <f aca="false">VLOOKUP(A213,C$3:K$363,8,FALSE())</f>
        <v>11</v>
      </c>
    </row>
    <row r="214" customFormat="false" ht="15" hidden="false" customHeight="false" outlineLevel="0" collapsed="false">
      <c r="A214" s="0" t="s">
        <v>335</v>
      </c>
      <c r="B214" s="0" t="s">
        <v>30</v>
      </c>
      <c r="C214" s="0" t="s">
        <v>746</v>
      </c>
      <c r="D214" s="0" t="s">
        <v>13</v>
      </c>
      <c r="E214" s="0" t="n">
        <v>9</v>
      </c>
      <c r="F214" s="0" t="n">
        <v>116</v>
      </c>
      <c r="G214" s="15" t="n">
        <v>0.1065</v>
      </c>
      <c r="H214" s="0" t="n">
        <v>0</v>
      </c>
      <c r="I214" s="15" t="n">
        <v>0</v>
      </c>
      <c r="J214" s="0" t="n">
        <v>90</v>
      </c>
      <c r="K214" s="15" t="n">
        <v>0.2113</v>
      </c>
      <c r="M214" s="11" t="s">
        <v>335</v>
      </c>
      <c r="N214" s="0" t="str">
        <f aca="false">VLOOKUP(A214,C$3:K$363,2,FALSE())</f>
        <v>WR</v>
      </c>
      <c r="O214" s="0" t="n">
        <f aca="false">VLOOKUP(A214,C$3:K$363,3,FALSE())</f>
        <v>4</v>
      </c>
      <c r="P214" s="0" t="n">
        <f aca="false">VLOOKUP(A214,C$3:K$363,4,FALSE())</f>
        <v>11</v>
      </c>
      <c r="Q214" s="0" t="n">
        <f aca="false">VLOOKUP(A214,C$3:K$363,6,FALSE())</f>
        <v>0</v>
      </c>
      <c r="R214" s="0" t="n">
        <f aca="false">VLOOKUP(A214,C$3:K$363,8,FALSE())</f>
        <v>28</v>
      </c>
    </row>
    <row r="215" customFormat="false" ht="15" hidden="false" customHeight="false" outlineLevel="0" collapsed="false">
      <c r="A215" s="0" t="s">
        <v>336</v>
      </c>
      <c r="B215" s="0" t="s">
        <v>138</v>
      </c>
      <c r="C215" s="0" t="s">
        <v>746</v>
      </c>
      <c r="D215" s="0" t="s">
        <v>13</v>
      </c>
      <c r="E215" s="0" t="n">
        <v>3</v>
      </c>
      <c r="F215" s="0" t="n">
        <v>58</v>
      </c>
      <c r="G215" s="15" t="n">
        <v>0.0568</v>
      </c>
      <c r="H215" s="0" t="n">
        <v>0</v>
      </c>
      <c r="I215" s="15" t="n">
        <v>0</v>
      </c>
      <c r="J215" s="0" t="n">
        <v>26</v>
      </c>
      <c r="K215" s="15" t="n">
        <v>0.0549</v>
      </c>
      <c r="M215" s="11" t="s">
        <v>336</v>
      </c>
      <c r="N215" s="0" t="str">
        <f aca="false">VLOOKUP(A215,C$3:K$363,2,FALSE())</f>
        <v>C</v>
      </c>
      <c r="O215" s="0" t="n">
        <f aca="false">VLOOKUP(A215,C$3:K$363,3,FALSE())</f>
        <v>16</v>
      </c>
      <c r="P215" s="0" t="n">
        <f aca="false">VLOOKUP(A215,C$3:K$363,4,FALSE())</f>
        <v>1127</v>
      </c>
      <c r="Q215" s="0" t="n">
        <f aca="false">VLOOKUP(A215,C$3:K$363,6,FALSE())</f>
        <v>0</v>
      </c>
      <c r="R215" s="0" t="n">
        <f aca="false">VLOOKUP(A215,C$3:K$363,8,FALSE())</f>
        <v>46</v>
      </c>
    </row>
    <row r="216" customFormat="false" ht="15" hidden="false" customHeight="false" outlineLevel="0" collapsed="false">
      <c r="A216" s="0" t="s">
        <v>337</v>
      </c>
      <c r="B216" s="0" t="s">
        <v>56</v>
      </c>
      <c r="C216" s="0" t="s">
        <v>747</v>
      </c>
      <c r="D216" s="0" t="s">
        <v>33</v>
      </c>
      <c r="E216" s="0" t="n">
        <v>1</v>
      </c>
      <c r="F216" s="0" t="n">
        <v>0</v>
      </c>
      <c r="G216" s="15" t="n">
        <v>0</v>
      </c>
      <c r="H216" s="0" t="n">
        <v>0</v>
      </c>
      <c r="I216" s="15" t="n">
        <v>0</v>
      </c>
      <c r="J216" s="0" t="n">
        <v>8</v>
      </c>
      <c r="K216" s="15" t="n">
        <v>0.0179</v>
      </c>
      <c r="M216" s="11" t="s">
        <v>337</v>
      </c>
    </row>
    <row r="217" customFormat="false" ht="15" hidden="false" customHeight="false" outlineLevel="0" collapsed="false">
      <c r="A217" s="0" t="s">
        <v>338</v>
      </c>
      <c r="B217" s="0" t="s">
        <v>27</v>
      </c>
      <c r="C217" s="0" t="s">
        <v>747</v>
      </c>
      <c r="D217" s="0" t="s">
        <v>33</v>
      </c>
      <c r="E217" s="0" t="n">
        <v>3</v>
      </c>
      <c r="F217" s="0" t="n">
        <v>14</v>
      </c>
      <c r="G217" s="15" t="n">
        <v>0.0138</v>
      </c>
      <c r="H217" s="0" t="n">
        <v>0</v>
      </c>
      <c r="I217" s="15" t="n">
        <v>0</v>
      </c>
      <c r="J217" s="0" t="n">
        <v>47</v>
      </c>
      <c r="K217" s="15" t="n">
        <v>0.0987</v>
      </c>
      <c r="M217" s="11" t="s">
        <v>338</v>
      </c>
      <c r="N217" s="0" t="str">
        <f aca="false">VLOOKUP(A217,C$3:K$363,2,FALSE())</f>
        <v>SS</v>
      </c>
      <c r="O217" s="0" t="n">
        <f aca="false">VLOOKUP(A217,C$3:K$363,3,FALSE())</f>
        <v>4</v>
      </c>
      <c r="P217" s="0" t="n">
        <f aca="false">VLOOKUP(A217,C$3:K$363,4,FALSE())</f>
        <v>0</v>
      </c>
      <c r="Q217" s="0" t="n">
        <f aca="false">VLOOKUP(A217,C$3:K$363,6,FALSE())</f>
        <v>226</v>
      </c>
      <c r="R217" s="0" t="n">
        <f aca="false">VLOOKUP(A217,C$3:K$363,8,FALSE())</f>
        <v>34</v>
      </c>
    </row>
    <row r="218" customFormat="false" ht="15" hidden="false" customHeight="false" outlineLevel="0" collapsed="false">
      <c r="A218" s="0" t="s">
        <v>340</v>
      </c>
      <c r="B218" s="0" t="s">
        <v>65</v>
      </c>
      <c r="C218" s="0" t="s">
        <v>748</v>
      </c>
      <c r="D218" s="0" t="s">
        <v>19</v>
      </c>
      <c r="E218" s="0" t="n">
        <v>5</v>
      </c>
      <c r="F218" s="0" t="n">
        <v>0</v>
      </c>
      <c r="G218" s="15" t="n">
        <v>0</v>
      </c>
      <c r="H218" s="0" t="n">
        <v>138</v>
      </c>
      <c r="I218" s="15" t="n">
        <v>0.1245</v>
      </c>
      <c r="J218" s="0" t="n">
        <v>18</v>
      </c>
      <c r="K218" s="15" t="n">
        <v>0.0412</v>
      </c>
      <c r="M218" s="11" t="s">
        <v>340</v>
      </c>
    </row>
    <row r="219" customFormat="false" ht="15" hidden="false" customHeight="false" outlineLevel="0" collapsed="false">
      <c r="A219" s="0" t="s">
        <v>341</v>
      </c>
      <c r="B219" s="0" t="s">
        <v>30</v>
      </c>
      <c r="C219" s="0" t="s">
        <v>748</v>
      </c>
      <c r="D219" s="0" t="s">
        <v>19</v>
      </c>
      <c r="E219" s="0" t="n">
        <v>9</v>
      </c>
      <c r="F219" s="0" t="n">
        <v>0</v>
      </c>
      <c r="G219" s="15" t="n">
        <v>0</v>
      </c>
      <c r="H219" s="0" t="n">
        <v>278</v>
      </c>
      <c r="I219" s="15" t="n">
        <v>0.2686</v>
      </c>
      <c r="J219" s="0" t="n">
        <v>40</v>
      </c>
      <c r="K219" s="15" t="n">
        <v>0.0825</v>
      </c>
      <c r="M219" s="11" t="s">
        <v>341</v>
      </c>
      <c r="N219" s="0" t="str">
        <f aca="false">VLOOKUP(A219,C$3:K$363,2,FALSE())</f>
        <v>WR</v>
      </c>
      <c r="O219" s="0" t="n">
        <f aca="false">VLOOKUP(A219,C$3:K$363,3,FALSE())</f>
        <v>13</v>
      </c>
      <c r="P219" s="0" t="n">
        <f aca="false">VLOOKUP(A219,C$3:K$363,4,FALSE())</f>
        <v>262</v>
      </c>
      <c r="Q219" s="0" t="n">
        <f aca="false">VLOOKUP(A219,C$3:K$363,6,FALSE())</f>
        <v>0</v>
      </c>
      <c r="R219" s="0" t="n">
        <f aca="false">VLOOKUP(A219,C$3:K$363,8,FALSE())</f>
        <v>73</v>
      </c>
    </row>
    <row r="220" customFormat="false" ht="15" hidden="false" customHeight="false" outlineLevel="0" collapsed="false">
      <c r="A220" s="0" t="s">
        <v>343</v>
      </c>
      <c r="B220" s="0" t="s">
        <v>22</v>
      </c>
      <c r="C220" s="0" t="s">
        <v>329</v>
      </c>
      <c r="D220" s="0" t="s">
        <v>22</v>
      </c>
      <c r="E220" s="0" t="n">
        <v>14</v>
      </c>
      <c r="F220" s="0" t="n">
        <v>0</v>
      </c>
      <c r="G220" s="15" t="n">
        <v>0</v>
      </c>
      <c r="H220" s="0" t="n">
        <v>253</v>
      </c>
      <c r="I220" s="15" t="n">
        <v>0.2304</v>
      </c>
      <c r="J220" s="0" t="n">
        <v>91</v>
      </c>
      <c r="K220" s="15" t="n">
        <v>0.1908</v>
      </c>
      <c r="M220" s="11" t="s">
        <v>343</v>
      </c>
    </row>
    <row r="221" customFormat="false" ht="15" hidden="false" customHeight="false" outlineLevel="0" collapsed="false">
      <c r="A221" s="0" t="s">
        <v>344</v>
      </c>
      <c r="B221" s="0" t="s">
        <v>56</v>
      </c>
      <c r="C221" s="0" t="s">
        <v>749</v>
      </c>
      <c r="D221" s="0" t="s">
        <v>40</v>
      </c>
      <c r="E221" s="0" t="n">
        <v>10</v>
      </c>
      <c r="F221" s="0" t="n">
        <v>0</v>
      </c>
      <c r="G221" s="15" t="n">
        <v>0</v>
      </c>
      <c r="H221" s="0" t="n">
        <v>147</v>
      </c>
      <c r="I221" s="15" t="n">
        <v>0.1436</v>
      </c>
      <c r="J221" s="0" t="n">
        <v>122</v>
      </c>
      <c r="K221" s="15" t="n">
        <v>0.248</v>
      </c>
      <c r="M221" s="11" t="s">
        <v>344</v>
      </c>
      <c r="N221" s="0" t="str">
        <f aca="false">VLOOKUP(A221,C$3:K$363,2,FALSE())</f>
        <v>G</v>
      </c>
      <c r="O221" s="0" t="n">
        <f aca="false">VLOOKUP(A221,C$3:K$363,3,FALSE())</f>
        <v>15</v>
      </c>
      <c r="P221" s="0" t="n">
        <f aca="false">VLOOKUP(A221,C$3:K$363,4,FALSE())</f>
        <v>407</v>
      </c>
      <c r="Q221" s="0" t="n">
        <f aca="false">VLOOKUP(A221,C$3:K$363,6,FALSE())</f>
        <v>0</v>
      </c>
      <c r="R221" s="0" t="n">
        <f aca="false">VLOOKUP(A221,C$3:K$363,8,FALSE())</f>
        <v>71</v>
      </c>
    </row>
    <row r="222" customFormat="false" ht="15" hidden="false" customHeight="false" outlineLevel="0" collapsed="false">
      <c r="A222" s="0" t="s">
        <v>345</v>
      </c>
      <c r="B222" s="0" t="s">
        <v>30</v>
      </c>
      <c r="C222" s="0" t="s">
        <v>749</v>
      </c>
      <c r="D222" s="0" t="s">
        <v>102</v>
      </c>
      <c r="E222" s="0" t="n">
        <v>15</v>
      </c>
      <c r="F222" s="0" t="n">
        <v>0</v>
      </c>
      <c r="G222" s="15" t="n">
        <v>0</v>
      </c>
      <c r="H222" s="0" t="n">
        <v>958</v>
      </c>
      <c r="I222" s="15" t="n">
        <v>0.9055</v>
      </c>
      <c r="J222" s="0" t="n">
        <v>112</v>
      </c>
      <c r="K222" s="15" t="n">
        <v>0.2424</v>
      </c>
      <c r="M222" s="11" t="s">
        <v>345</v>
      </c>
      <c r="N222" s="0" t="str">
        <f aca="false">VLOOKUP(A222,C$3:K$363,2,FALSE())</f>
        <v>RB</v>
      </c>
      <c r="O222" s="0" t="n">
        <f aca="false">VLOOKUP(A222,C$3:K$363,3,FALSE())</f>
        <v>6</v>
      </c>
      <c r="P222" s="0" t="n">
        <f aca="false">VLOOKUP(A222,C$3:K$363,4,FALSE())</f>
        <v>175</v>
      </c>
      <c r="Q222" s="0" t="n">
        <f aca="false">VLOOKUP(A222,C$3:K$363,6,FALSE())</f>
        <v>0</v>
      </c>
      <c r="R222" s="0" t="n">
        <f aca="false">VLOOKUP(A222,C$3:K$363,8,FALSE())</f>
        <v>0</v>
      </c>
    </row>
    <row r="223" customFormat="false" ht="15" hidden="false" customHeight="false" outlineLevel="0" collapsed="false">
      <c r="A223" s="0" t="s">
        <v>346</v>
      </c>
      <c r="B223" s="0" t="s">
        <v>30</v>
      </c>
      <c r="C223" s="0" t="s">
        <v>749</v>
      </c>
      <c r="D223" s="0" t="s">
        <v>40</v>
      </c>
      <c r="E223" s="0" t="n">
        <v>5</v>
      </c>
      <c r="F223" s="0" t="n">
        <v>0</v>
      </c>
      <c r="G223" s="15" t="n">
        <v>0</v>
      </c>
      <c r="H223" s="0" t="n">
        <v>38</v>
      </c>
      <c r="I223" s="15" t="n">
        <v>0.0341</v>
      </c>
      <c r="J223" s="0" t="n">
        <v>67</v>
      </c>
      <c r="K223" s="15" t="n">
        <v>0.1426</v>
      </c>
      <c r="M223" s="11" t="s">
        <v>346</v>
      </c>
      <c r="N223" s="0" t="str">
        <f aca="false">VLOOKUP(A223,C$3:K$363,2,FALSE())</f>
        <v>WR</v>
      </c>
      <c r="O223" s="0" t="n">
        <f aca="false">VLOOKUP(A223,C$3:K$363,3,FALSE())</f>
        <v>15</v>
      </c>
      <c r="P223" s="0" t="n">
        <f aca="false">VLOOKUP(A223,C$3:K$363,4,FALSE())</f>
        <v>881</v>
      </c>
      <c r="Q223" s="0" t="n">
        <f aca="false">VLOOKUP(A223,C$3:K$363,6,FALSE())</f>
        <v>0</v>
      </c>
      <c r="R223" s="0" t="n">
        <f aca="false">VLOOKUP(A223,C$3:K$363,8,FALSE())</f>
        <v>0</v>
      </c>
    </row>
    <row r="224" customFormat="false" ht="15" hidden="false" customHeight="false" outlineLevel="0" collapsed="false">
      <c r="A224" s="0" t="s">
        <v>347</v>
      </c>
      <c r="B224" s="0" t="s">
        <v>19</v>
      </c>
      <c r="C224" s="0" t="s">
        <v>330</v>
      </c>
      <c r="D224" s="0" t="s">
        <v>30</v>
      </c>
      <c r="E224" s="0" t="n">
        <v>14</v>
      </c>
      <c r="F224" s="0" t="n">
        <v>737</v>
      </c>
      <c r="G224" s="15" t="n">
        <v>0.6545</v>
      </c>
      <c r="H224" s="0" t="n">
        <v>0</v>
      </c>
      <c r="I224" s="15" t="n">
        <v>0</v>
      </c>
      <c r="J224" s="0" t="n">
        <v>24</v>
      </c>
      <c r="K224" s="15" t="n">
        <v>0.0495</v>
      </c>
      <c r="M224" s="11" t="s">
        <v>347</v>
      </c>
      <c r="N224" s="0" t="str">
        <f aca="false">VLOOKUP(A224,C$3:K$363,2,FALSE())</f>
        <v>NT</v>
      </c>
      <c r="O224" s="0" t="n">
        <f aca="false">VLOOKUP(A224,C$3:K$363,3,FALSE())</f>
        <v>16</v>
      </c>
      <c r="P224" s="0" t="n">
        <f aca="false">VLOOKUP(A224,C$3:K$363,4,FALSE())</f>
        <v>0</v>
      </c>
      <c r="Q224" s="0" t="n">
        <f aca="false">VLOOKUP(A224,C$3:K$363,6,FALSE())</f>
        <v>303</v>
      </c>
      <c r="R224" s="0" t="n">
        <f aca="false">VLOOKUP(A224,C$3:K$363,8,FALSE())</f>
        <v>125</v>
      </c>
    </row>
    <row r="225" customFormat="false" ht="15" hidden="false" customHeight="false" outlineLevel="0" collapsed="false">
      <c r="A225" s="0" t="s">
        <v>349</v>
      </c>
      <c r="B225" s="0" t="s">
        <v>56</v>
      </c>
      <c r="C225" s="0" t="s">
        <v>333</v>
      </c>
      <c r="D225" s="0" t="s">
        <v>30</v>
      </c>
      <c r="E225" s="0" t="n">
        <v>15</v>
      </c>
      <c r="F225" s="0" t="n">
        <v>681</v>
      </c>
      <c r="G225" s="15" t="n">
        <v>0.6157</v>
      </c>
      <c r="H225" s="0" t="n">
        <v>0</v>
      </c>
      <c r="I225" s="15" t="n">
        <v>0</v>
      </c>
      <c r="J225" s="0" t="n">
        <v>22</v>
      </c>
      <c r="K225" s="15" t="n">
        <v>0.0498</v>
      </c>
      <c r="M225" s="11" t="s">
        <v>349</v>
      </c>
      <c r="N225" s="0" t="str">
        <f aca="false">VLOOKUP(A225,C$3:K$363,2,FALSE())</f>
        <v>T</v>
      </c>
      <c r="O225" s="0" t="n">
        <f aca="false">VLOOKUP(A225,C$3:K$363,3,FALSE())</f>
        <v>16</v>
      </c>
      <c r="P225" s="0" t="n">
        <f aca="false">VLOOKUP(A225,C$3:K$363,4,FALSE())</f>
        <v>958</v>
      </c>
      <c r="Q225" s="0" t="n">
        <f aca="false">VLOOKUP(A225,C$3:K$363,6,FALSE())</f>
        <v>0</v>
      </c>
      <c r="R225" s="0" t="n">
        <f aca="false">VLOOKUP(A225,C$3:K$363,8,FALSE())</f>
        <v>60</v>
      </c>
    </row>
    <row r="226" customFormat="false" ht="15" hidden="false" customHeight="false" outlineLevel="0" collapsed="false">
      <c r="A226" s="0" t="s">
        <v>351</v>
      </c>
      <c r="B226" s="0" t="s">
        <v>27</v>
      </c>
      <c r="C226" s="0" t="s">
        <v>750</v>
      </c>
      <c r="D226" s="0" t="s">
        <v>13</v>
      </c>
      <c r="E226" s="0" t="n">
        <v>7</v>
      </c>
      <c r="F226" s="0" t="n">
        <v>388</v>
      </c>
      <c r="G226" s="15" t="n">
        <v>0.3706</v>
      </c>
      <c r="H226" s="0" t="n">
        <v>0</v>
      </c>
      <c r="I226" s="15" t="n">
        <v>0</v>
      </c>
      <c r="J226" s="0" t="n">
        <v>1</v>
      </c>
      <c r="K226" s="15" t="n">
        <v>0.0024</v>
      </c>
      <c r="M226" s="11" t="s">
        <v>351</v>
      </c>
      <c r="N226" s="0" t="str">
        <f aca="false">VLOOKUP(A226,C$3:K$363,2,FALSE())</f>
        <v>SS</v>
      </c>
      <c r="O226" s="0" t="n">
        <f aca="false">VLOOKUP(A226,C$3:K$363,3,FALSE())</f>
        <v>15</v>
      </c>
      <c r="P226" s="0" t="n">
        <f aca="false">VLOOKUP(A226,C$3:K$363,4,FALSE())</f>
        <v>0</v>
      </c>
      <c r="Q226" s="0" t="n">
        <f aca="false">VLOOKUP(A226,C$3:K$363,6,FALSE())</f>
        <v>40</v>
      </c>
      <c r="R226" s="0" t="n">
        <f aca="false">VLOOKUP(A226,C$3:K$363,8,FALSE())</f>
        <v>267</v>
      </c>
    </row>
    <row r="227" customFormat="false" ht="15" hidden="false" customHeight="false" outlineLevel="0" collapsed="false">
      <c r="A227" s="0" t="s">
        <v>353</v>
      </c>
      <c r="B227" s="0" t="s">
        <v>40</v>
      </c>
      <c r="C227" s="0" t="s">
        <v>750</v>
      </c>
      <c r="D227" s="0" t="s">
        <v>13</v>
      </c>
      <c r="E227" s="0" t="n">
        <v>2</v>
      </c>
      <c r="F227" s="0" t="n">
        <v>24</v>
      </c>
      <c r="G227" s="15" t="n">
        <v>0.0211</v>
      </c>
      <c r="H227" s="0" t="n">
        <v>0</v>
      </c>
      <c r="I227" s="15" t="n">
        <v>0</v>
      </c>
      <c r="J227" s="0" t="n">
        <v>0</v>
      </c>
      <c r="K227" s="15" t="n">
        <v>0</v>
      </c>
      <c r="M227" s="11" t="s">
        <v>353</v>
      </c>
      <c r="N227" s="0" t="str">
        <f aca="false">VLOOKUP(A227,C$3:K$363,2,FALSE())</f>
        <v>CB</v>
      </c>
      <c r="O227" s="0" t="n">
        <f aca="false">VLOOKUP(A227,C$3:K$363,3,FALSE())</f>
        <v>15</v>
      </c>
      <c r="P227" s="0" t="n">
        <f aca="false">VLOOKUP(A227,C$3:K$363,4,FALSE())</f>
        <v>0</v>
      </c>
      <c r="Q227" s="0" t="n">
        <f aca="false">VLOOKUP(A227,C$3:K$363,6,FALSE())</f>
        <v>555</v>
      </c>
      <c r="R227" s="0" t="n">
        <f aca="false">VLOOKUP(A227,C$3:K$363,8,FALSE())</f>
        <v>161</v>
      </c>
    </row>
    <row r="228" customFormat="false" ht="15" hidden="false" customHeight="false" outlineLevel="0" collapsed="false">
      <c r="A228" s="0" t="s">
        <v>354</v>
      </c>
      <c r="B228" s="0" t="s">
        <v>13</v>
      </c>
      <c r="C228" s="0" t="s">
        <v>334</v>
      </c>
      <c r="D228" s="0" t="s">
        <v>511</v>
      </c>
      <c r="E228" s="0" t="n">
        <v>5</v>
      </c>
      <c r="F228" s="0" t="n">
        <v>75</v>
      </c>
      <c r="G228" s="15" t="n">
        <v>0.0678</v>
      </c>
      <c r="H228" s="0" t="n">
        <v>0</v>
      </c>
      <c r="I228" s="15" t="n">
        <v>0</v>
      </c>
      <c r="J228" s="0" t="n">
        <v>11</v>
      </c>
      <c r="K228" s="15" t="n">
        <v>0.0249</v>
      </c>
      <c r="M228" s="11" t="s">
        <v>354</v>
      </c>
    </row>
    <row r="229" customFormat="false" ht="15" hidden="false" customHeight="false" outlineLevel="0" collapsed="false">
      <c r="A229" s="0" t="s">
        <v>356</v>
      </c>
      <c r="B229" s="0" t="s">
        <v>30</v>
      </c>
      <c r="C229" s="0" t="s">
        <v>335</v>
      </c>
      <c r="D229" s="0" t="s">
        <v>30</v>
      </c>
      <c r="E229" s="0" t="n">
        <v>4</v>
      </c>
      <c r="F229" s="0" t="n">
        <v>11</v>
      </c>
      <c r="G229" s="15" t="n">
        <v>0.0107</v>
      </c>
      <c r="H229" s="0" t="n">
        <v>0</v>
      </c>
      <c r="I229" s="15" t="n">
        <v>0</v>
      </c>
      <c r="J229" s="0" t="n">
        <v>28</v>
      </c>
      <c r="K229" s="15" t="n">
        <v>0.0618</v>
      </c>
      <c r="M229" s="11" t="s">
        <v>356</v>
      </c>
      <c r="N229" s="0" t="str">
        <f aca="false">VLOOKUP(A229,C$3:K$363,2,FALSE())</f>
        <v>WR</v>
      </c>
      <c r="O229" s="0" t="n">
        <f aca="false">VLOOKUP(A229,C$3:K$363,3,FALSE())</f>
        <v>4</v>
      </c>
      <c r="P229" s="0" t="n">
        <f aca="false">VLOOKUP(A229,C$3:K$363,4,FALSE())</f>
        <v>211</v>
      </c>
      <c r="Q229" s="0" t="n">
        <f aca="false">VLOOKUP(A229,C$3:K$363,6,FALSE())</f>
        <v>0</v>
      </c>
      <c r="R229" s="0" t="n">
        <f aca="false">VLOOKUP(A229,C$3:K$363,8,FALSE())</f>
        <v>4</v>
      </c>
    </row>
    <row r="230" customFormat="false" ht="15" hidden="false" customHeight="false" outlineLevel="0" collapsed="false">
      <c r="A230" s="0" t="s">
        <v>357</v>
      </c>
      <c r="B230" s="0" t="s">
        <v>132</v>
      </c>
      <c r="C230" s="0" t="s">
        <v>751</v>
      </c>
      <c r="D230" s="0" t="s">
        <v>13</v>
      </c>
      <c r="E230" s="0" t="n">
        <v>2</v>
      </c>
      <c r="F230" s="0" t="n">
        <v>13</v>
      </c>
      <c r="G230" s="15" t="n">
        <v>0.0115</v>
      </c>
      <c r="H230" s="0" t="n">
        <v>0</v>
      </c>
      <c r="I230" s="15" t="n">
        <v>0</v>
      </c>
      <c r="J230" s="0" t="n">
        <v>5</v>
      </c>
      <c r="K230" s="15" t="n">
        <v>0.011</v>
      </c>
      <c r="M230" s="11" t="s">
        <v>357</v>
      </c>
      <c r="N230" s="0" t="str">
        <f aca="false">VLOOKUP(A230,C$3:K$363,2,FALSE())</f>
        <v>P</v>
      </c>
      <c r="O230" s="0" t="n">
        <f aca="false">VLOOKUP(A230,C$3:K$363,3,FALSE())</f>
        <v>16</v>
      </c>
      <c r="P230" s="0" t="n">
        <f aca="false">VLOOKUP(A230,C$3:K$363,4,FALSE())</f>
        <v>0</v>
      </c>
      <c r="Q230" s="0" t="n">
        <f aca="false">VLOOKUP(A230,C$3:K$363,6,FALSE())</f>
        <v>0</v>
      </c>
      <c r="R230" s="0" t="n">
        <f aca="false">VLOOKUP(A230,C$3:K$363,8,FALSE())</f>
        <v>142</v>
      </c>
    </row>
    <row r="231" customFormat="false" ht="15" hidden="false" customHeight="false" outlineLevel="0" collapsed="false">
      <c r="A231" s="0" t="s">
        <v>358</v>
      </c>
      <c r="B231" s="0" t="s">
        <v>30</v>
      </c>
      <c r="C231" s="0" t="s">
        <v>751</v>
      </c>
      <c r="D231" s="0" t="s">
        <v>13</v>
      </c>
      <c r="E231" s="0" t="n">
        <v>3</v>
      </c>
      <c r="F231" s="0" t="n">
        <v>38</v>
      </c>
      <c r="G231" s="15" t="n">
        <v>0.0351</v>
      </c>
      <c r="H231" s="0" t="n">
        <v>0</v>
      </c>
      <c r="I231" s="15" t="n">
        <v>0</v>
      </c>
      <c r="J231" s="0" t="n">
        <v>2</v>
      </c>
      <c r="K231" s="15" t="n">
        <v>0.0044</v>
      </c>
      <c r="M231" s="11" t="s">
        <v>358</v>
      </c>
      <c r="N231" s="0" t="str">
        <f aca="false">VLOOKUP(A231,C$3:K$363,2,FALSE())</f>
        <v>WR</v>
      </c>
      <c r="O231" s="0" t="n">
        <f aca="false">VLOOKUP(A231,C$3:K$363,3,FALSE())</f>
        <v>16</v>
      </c>
      <c r="P231" s="0" t="n">
        <f aca="false">VLOOKUP(A231,C$3:K$363,4,FALSE())</f>
        <v>817</v>
      </c>
      <c r="Q231" s="0" t="n">
        <f aca="false">VLOOKUP(A231,C$3:K$363,6,FALSE())</f>
        <v>0</v>
      </c>
      <c r="R231" s="0" t="n">
        <f aca="false">VLOOKUP(A231,C$3:K$363,8,FALSE())</f>
        <v>6</v>
      </c>
    </row>
    <row r="232" customFormat="false" ht="15" hidden="false" customHeight="false" outlineLevel="0" collapsed="false">
      <c r="A232" s="0" t="s">
        <v>360</v>
      </c>
      <c r="B232" s="0" t="s">
        <v>40</v>
      </c>
      <c r="C232" s="0" t="s">
        <v>336</v>
      </c>
      <c r="D232" s="0" t="s">
        <v>138</v>
      </c>
      <c r="E232" s="0" t="n">
        <v>16</v>
      </c>
      <c r="F232" s="0" t="n">
        <v>1127</v>
      </c>
      <c r="G232" s="15" t="n">
        <v>1</v>
      </c>
      <c r="H232" s="0" t="n">
        <v>0</v>
      </c>
      <c r="I232" s="15" t="n">
        <v>0</v>
      </c>
      <c r="J232" s="0" t="n">
        <v>46</v>
      </c>
      <c r="K232" s="15" t="n">
        <v>0.1009</v>
      </c>
      <c r="M232" s="11" t="s">
        <v>360</v>
      </c>
      <c r="N232" s="0" t="str">
        <f aca="false">VLOOKUP(A232,C$3:K$363,2,FALSE())</f>
        <v>CB</v>
      </c>
      <c r="O232" s="0" t="n">
        <f aca="false">VLOOKUP(A232,C$3:K$363,3,FALSE())</f>
        <v>14</v>
      </c>
      <c r="P232" s="0" t="n">
        <f aca="false">VLOOKUP(A232,C$3:K$363,4,FALSE())</f>
        <v>0</v>
      </c>
      <c r="Q232" s="0" t="n">
        <f aca="false">VLOOKUP(A232,C$3:K$363,6,FALSE())</f>
        <v>419</v>
      </c>
      <c r="R232" s="0" t="n">
        <f aca="false">VLOOKUP(A232,C$3:K$363,8,FALSE())</f>
        <v>142</v>
      </c>
    </row>
    <row r="233" customFormat="false" ht="15" hidden="false" customHeight="false" outlineLevel="0" collapsed="false">
      <c r="A233" s="0" t="s">
        <v>362</v>
      </c>
      <c r="B233" s="0" t="s">
        <v>40</v>
      </c>
      <c r="C233" s="0" t="s">
        <v>338</v>
      </c>
      <c r="D233" s="0" t="s">
        <v>27</v>
      </c>
      <c r="E233" s="0" t="n">
        <v>4</v>
      </c>
      <c r="F233" s="0" t="n">
        <v>0</v>
      </c>
      <c r="G233" s="15" t="n">
        <v>0</v>
      </c>
      <c r="H233" s="0" t="n">
        <v>226</v>
      </c>
      <c r="I233" s="15" t="n">
        <v>0.2104</v>
      </c>
      <c r="J233" s="0" t="n">
        <v>34</v>
      </c>
      <c r="K233" s="15" t="n">
        <v>0.0684</v>
      </c>
      <c r="M233" s="11" t="s">
        <v>362</v>
      </c>
      <c r="N233" s="0" t="str">
        <f aca="false">VLOOKUP(A233,C$3:K$363,2,FALSE())</f>
        <v>CB</v>
      </c>
      <c r="O233" s="0" t="n">
        <f aca="false">VLOOKUP(A233,C$3:K$363,3,FALSE())</f>
        <v>9</v>
      </c>
      <c r="P233" s="0" t="n">
        <f aca="false">VLOOKUP(A233,C$3:K$363,4,FALSE())</f>
        <v>0</v>
      </c>
      <c r="Q233" s="0" t="n">
        <f aca="false">VLOOKUP(A233,C$3:K$363,6,FALSE())</f>
        <v>375</v>
      </c>
      <c r="R233" s="0" t="n">
        <f aca="false">VLOOKUP(A233,C$3:K$363,8,FALSE())</f>
        <v>11</v>
      </c>
    </row>
    <row r="234" customFormat="false" ht="15" hidden="false" customHeight="false" outlineLevel="0" collapsed="false">
      <c r="A234" s="0" t="s">
        <v>364</v>
      </c>
      <c r="B234" s="0" t="s">
        <v>65</v>
      </c>
      <c r="C234" s="0" t="s">
        <v>619</v>
      </c>
      <c r="D234" s="0" t="s">
        <v>19</v>
      </c>
      <c r="E234" s="0" t="n">
        <v>1</v>
      </c>
      <c r="F234" s="0" t="n">
        <v>0</v>
      </c>
      <c r="G234" s="15" t="n">
        <v>0</v>
      </c>
      <c r="H234" s="0" t="n">
        <v>18</v>
      </c>
      <c r="I234" s="15" t="n">
        <v>0.0174</v>
      </c>
      <c r="J234" s="0" t="n">
        <v>6</v>
      </c>
      <c r="K234" s="15" t="n">
        <v>0.0124</v>
      </c>
      <c r="M234" s="11" t="s">
        <v>364</v>
      </c>
      <c r="N234" s="0" t="str">
        <f aca="false">VLOOKUP(A234,C$3:K$363,2,FALSE())</f>
        <v>LB</v>
      </c>
      <c r="O234" s="0" t="n">
        <f aca="false">VLOOKUP(A234,C$3:K$363,3,FALSE())</f>
        <v>16</v>
      </c>
      <c r="P234" s="0" t="n">
        <f aca="false">VLOOKUP(A234,C$3:K$363,4,FALSE())</f>
        <v>0</v>
      </c>
      <c r="Q234" s="0" t="n">
        <f aca="false">VLOOKUP(A234,C$3:K$363,6,FALSE())</f>
        <v>1098</v>
      </c>
      <c r="R234" s="0" t="n">
        <f aca="false">VLOOKUP(A234,C$3:K$363,8,FALSE())</f>
        <v>81</v>
      </c>
    </row>
    <row r="235" customFormat="false" ht="15" hidden="false" customHeight="false" outlineLevel="0" collapsed="false">
      <c r="A235" s="0" t="s">
        <v>365</v>
      </c>
      <c r="B235" s="0" t="s">
        <v>25</v>
      </c>
      <c r="C235" s="0" t="s">
        <v>619</v>
      </c>
      <c r="D235" s="0" t="s">
        <v>22</v>
      </c>
      <c r="E235" s="0" t="n">
        <v>16</v>
      </c>
      <c r="F235" s="0" t="n">
        <v>0</v>
      </c>
      <c r="G235" s="15" t="n">
        <v>0</v>
      </c>
      <c r="H235" s="0" t="n">
        <v>931</v>
      </c>
      <c r="I235" s="15" t="n">
        <v>0.8479</v>
      </c>
      <c r="J235" s="0" t="n">
        <v>6</v>
      </c>
      <c r="K235" s="15" t="n">
        <v>0.0126</v>
      </c>
      <c r="M235" s="11" t="s">
        <v>365</v>
      </c>
    </row>
    <row r="236" customFormat="false" ht="15" hidden="false" customHeight="false" outlineLevel="0" collapsed="false">
      <c r="A236" s="0" t="s">
        <v>366</v>
      </c>
      <c r="B236" s="0" t="s">
        <v>30</v>
      </c>
      <c r="C236" s="0" t="s">
        <v>341</v>
      </c>
      <c r="D236" s="0" t="s">
        <v>30</v>
      </c>
      <c r="E236" s="0" t="n">
        <v>13</v>
      </c>
      <c r="F236" s="0" t="n">
        <v>262</v>
      </c>
      <c r="G236" s="15" t="n">
        <v>0.2415</v>
      </c>
      <c r="H236" s="0" t="n">
        <v>0</v>
      </c>
      <c r="I236" s="15" t="n">
        <v>0</v>
      </c>
      <c r="J236" s="0" t="n">
        <v>73</v>
      </c>
      <c r="K236" s="15" t="n">
        <v>0.1553</v>
      </c>
      <c r="M236" s="11" t="s">
        <v>366</v>
      </c>
    </row>
    <row r="237" customFormat="false" ht="15" hidden="false" customHeight="false" outlineLevel="0" collapsed="false">
      <c r="A237" s="0" t="s">
        <v>368</v>
      </c>
      <c r="B237" s="0" t="s">
        <v>40</v>
      </c>
      <c r="C237" s="0" t="s">
        <v>344</v>
      </c>
      <c r="D237" s="0" t="s">
        <v>504</v>
      </c>
      <c r="E237" s="0" t="n">
        <v>15</v>
      </c>
      <c r="F237" s="0" t="n">
        <v>407</v>
      </c>
      <c r="G237" s="15" t="n">
        <v>0.3829</v>
      </c>
      <c r="H237" s="0" t="n">
        <v>0</v>
      </c>
      <c r="I237" s="15" t="n">
        <v>0</v>
      </c>
      <c r="J237" s="0" t="n">
        <v>71</v>
      </c>
      <c r="K237" s="15" t="n">
        <v>0.1655</v>
      </c>
      <c r="M237" s="11" t="s">
        <v>368</v>
      </c>
    </row>
    <row r="238" customFormat="false" ht="15" hidden="false" customHeight="false" outlineLevel="0" collapsed="false">
      <c r="A238" s="0" t="s">
        <v>369</v>
      </c>
      <c r="B238" s="0" t="s">
        <v>19</v>
      </c>
      <c r="C238" s="0" t="s">
        <v>682</v>
      </c>
      <c r="D238" s="0" t="s">
        <v>27</v>
      </c>
      <c r="E238" s="0" t="n">
        <v>13</v>
      </c>
      <c r="F238" s="0" t="n">
        <v>0</v>
      </c>
      <c r="G238" s="15" t="n">
        <v>0</v>
      </c>
      <c r="H238" s="0" t="n">
        <v>151</v>
      </c>
      <c r="I238" s="15" t="n">
        <v>0.1444</v>
      </c>
      <c r="J238" s="0" t="n">
        <v>286</v>
      </c>
      <c r="K238" s="15" t="n">
        <v>0.6413</v>
      </c>
      <c r="M238" s="11" t="s">
        <v>369</v>
      </c>
    </row>
    <row r="239" customFormat="false" ht="15" hidden="false" customHeight="false" outlineLevel="0" collapsed="false">
      <c r="A239" s="0" t="s">
        <v>370</v>
      </c>
      <c r="B239" s="0" t="s">
        <v>208</v>
      </c>
      <c r="C239" s="0" t="s">
        <v>682</v>
      </c>
      <c r="D239" s="0" t="s">
        <v>30</v>
      </c>
      <c r="E239" s="0" t="n">
        <v>16</v>
      </c>
      <c r="F239" s="0" t="n">
        <v>851</v>
      </c>
      <c r="G239" s="15" t="n">
        <v>0.8206</v>
      </c>
      <c r="H239" s="0" t="n">
        <v>0</v>
      </c>
      <c r="I239" s="15" t="n">
        <v>0</v>
      </c>
      <c r="J239" s="0" t="n">
        <v>6</v>
      </c>
      <c r="K239" s="15" t="n">
        <v>0.013</v>
      </c>
      <c r="M239" s="11" t="s">
        <v>370</v>
      </c>
    </row>
    <row r="240" customFormat="false" ht="15" hidden="false" customHeight="false" outlineLevel="0" collapsed="false">
      <c r="A240" s="0" t="s">
        <v>372</v>
      </c>
      <c r="B240" s="0" t="s">
        <v>40</v>
      </c>
      <c r="C240" s="0" t="s">
        <v>345</v>
      </c>
      <c r="D240" s="0" t="s">
        <v>33</v>
      </c>
      <c r="E240" s="0" t="n">
        <v>6</v>
      </c>
      <c r="F240" s="0" t="n">
        <v>175</v>
      </c>
      <c r="G240" s="15" t="n">
        <v>0.164</v>
      </c>
      <c r="H240" s="0" t="n">
        <v>0</v>
      </c>
      <c r="I240" s="15" t="n">
        <v>0</v>
      </c>
      <c r="J240" s="0" t="n">
        <v>0</v>
      </c>
      <c r="K240" s="15" t="n">
        <v>0</v>
      </c>
      <c r="M240" s="11" t="s">
        <v>372</v>
      </c>
      <c r="N240" s="0" t="str">
        <f aca="false">VLOOKUP(A240,C$3:K$363,2,FALSE())</f>
        <v>SS</v>
      </c>
      <c r="O240" s="0" t="n">
        <f aca="false">VLOOKUP(A240,C$3:K$363,3,FALSE())</f>
        <v>15</v>
      </c>
      <c r="P240" s="0" t="n">
        <f aca="false">VLOOKUP(A240,C$3:K$363,4,FALSE())</f>
        <v>0</v>
      </c>
      <c r="Q240" s="0" t="n">
        <f aca="false">VLOOKUP(A240,C$3:K$363,6,FALSE())</f>
        <v>954</v>
      </c>
      <c r="R240" s="0" t="n">
        <f aca="false">VLOOKUP(A240,C$3:K$363,8,FALSE())</f>
        <v>35</v>
      </c>
    </row>
    <row r="241" customFormat="false" ht="15" hidden="false" customHeight="false" outlineLevel="0" collapsed="false">
      <c r="A241" s="0" t="s">
        <v>374</v>
      </c>
      <c r="B241" s="0" t="s">
        <v>13</v>
      </c>
      <c r="C241" s="0" t="s">
        <v>346</v>
      </c>
      <c r="D241" s="0" t="s">
        <v>30</v>
      </c>
      <c r="E241" s="0" t="n">
        <v>15</v>
      </c>
      <c r="F241" s="0" t="n">
        <v>881</v>
      </c>
      <c r="G241" s="15" t="n">
        <v>0.809</v>
      </c>
      <c r="H241" s="0" t="n">
        <v>0</v>
      </c>
      <c r="I241" s="15" t="n">
        <v>0</v>
      </c>
      <c r="J241" s="0" t="n">
        <v>0</v>
      </c>
      <c r="K241" s="15" t="n">
        <v>0</v>
      </c>
      <c r="M241" s="11" t="s">
        <v>374</v>
      </c>
      <c r="N241" s="0" t="str">
        <f aca="false">VLOOKUP(A241,C$3:K$363,2,FALSE())</f>
        <v>TE</v>
      </c>
      <c r="O241" s="0" t="n">
        <f aca="false">VLOOKUP(A241,C$3:K$363,3,FALSE())</f>
        <v>15</v>
      </c>
      <c r="P241" s="0" t="n">
        <f aca="false">VLOOKUP(A241,C$3:K$363,4,FALSE())</f>
        <v>305</v>
      </c>
      <c r="Q241" s="0" t="n">
        <f aca="false">VLOOKUP(A241,C$3:K$363,6,FALSE())</f>
        <v>0</v>
      </c>
      <c r="R241" s="0" t="n">
        <f aca="false">VLOOKUP(A241,C$3:K$363,8,FALSE())</f>
        <v>108</v>
      </c>
    </row>
    <row r="242" customFormat="false" ht="15" hidden="false" customHeight="false" outlineLevel="0" collapsed="false">
      <c r="A242" s="0" t="s">
        <v>375</v>
      </c>
      <c r="B242" s="0" t="s">
        <v>30</v>
      </c>
      <c r="C242" s="0" t="s">
        <v>752</v>
      </c>
      <c r="D242" s="0" t="s">
        <v>536</v>
      </c>
      <c r="E242" s="0" t="n">
        <v>4</v>
      </c>
      <c r="F242" s="0" t="n">
        <v>0</v>
      </c>
      <c r="G242" s="15" t="n">
        <v>0</v>
      </c>
      <c r="H242" s="0" t="n">
        <v>0</v>
      </c>
      <c r="I242" s="15" t="n">
        <v>0</v>
      </c>
      <c r="J242" s="0" t="n">
        <v>30</v>
      </c>
      <c r="K242" s="15" t="n">
        <v>0.0716</v>
      </c>
      <c r="M242" s="11" t="s">
        <v>375</v>
      </c>
    </row>
    <row r="243" customFormat="false" ht="15" hidden="false" customHeight="false" outlineLevel="0" collapsed="false">
      <c r="A243" s="0" t="s">
        <v>376</v>
      </c>
      <c r="B243" s="0" t="s">
        <v>19</v>
      </c>
      <c r="C243" s="0" t="s">
        <v>752</v>
      </c>
      <c r="D243" s="0" t="s">
        <v>536</v>
      </c>
      <c r="E243" s="0" t="n">
        <v>4</v>
      </c>
      <c r="F243" s="0" t="n">
        <v>0</v>
      </c>
      <c r="G243" s="15" t="n">
        <v>0</v>
      </c>
      <c r="H243" s="0" t="n">
        <v>0</v>
      </c>
      <c r="I243" s="15" t="n">
        <v>0</v>
      </c>
      <c r="J243" s="0" t="n">
        <v>36</v>
      </c>
      <c r="K243" s="15" t="n">
        <v>0.0853</v>
      </c>
      <c r="M243" s="11" t="s">
        <v>376</v>
      </c>
      <c r="N243" s="0" t="str">
        <f aca="false">VLOOKUP(A243,C$3:K$363,2,FALSE())</f>
        <v>DT</v>
      </c>
      <c r="O243" s="0" t="n">
        <f aca="false">VLOOKUP(A243,C$3:K$363,3,FALSE())</f>
        <v>15</v>
      </c>
      <c r="P243" s="0" t="n">
        <f aca="false">VLOOKUP(A243,C$3:K$363,4,FALSE())</f>
        <v>7</v>
      </c>
      <c r="Q243" s="0" t="n">
        <f aca="false">VLOOKUP(A243,C$3:K$363,6,FALSE())</f>
        <v>235</v>
      </c>
      <c r="R243" s="0" t="n">
        <f aca="false">VLOOKUP(A243,C$3:K$363,8,FALSE())</f>
        <v>52</v>
      </c>
    </row>
    <row r="244" customFormat="false" ht="15" hidden="false" customHeight="false" outlineLevel="0" collapsed="false">
      <c r="A244" s="0" t="s">
        <v>377</v>
      </c>
      <c r="B244" s="0" t="s">
        <v>25</v>
      </c>
      <c r="C244" s="0" t="s">
        <v>347</v>
      </c>
      <c r="D244" s="0" t="s">
        <v>508</v>
      </c>
      <c r="E244" s="0" t="n">
        <v>16</v>
      </c>
      <c r="F244" s="0" t="n">
        <v>0</v>
      </c>
      <c r="G244" s="15" t="n">
        <v>0</v>
      </c>
      <c r="H244" s="0" t="n">
        <v>303</v>
      </c>
      <c r="I244" s="15" t="n">
        <v>0.2715</v>
      </c>
      <c r="J244" s="0" t="n">
        <v>125</v>
      </c>
      <c r="K244" s="15" t="n">
        <v>0.266</v>
      </c>
      <c r="M244" s="11" t="s">
        <v>377</v>
      </c>
    </row>
    <row r="245" customFormat="false" ht="15" hidden="false" customHeight="false" outlineLevel="0" collapsed="false">
      <c r="A245" s="0" t="s">
        <v>378</v>
      </c>
      <c r="B245" s="0" t="s">
        <v>40</v>
      </c>
      <c r="C245" s="0" t="s">
        <v>349</v>
      </c>
      <c r="D245" s="0" t="s">
        <v>511</v>
      </c>
      <c r="E245" s="0" t="n">
        <v>16</v>
      </c>
      <c r="F245" s="0" t="n">
        <v>958</v>
      </c>
      <c r="G245" s="15" t="n">
        <v>0.9466</v>
      </c>
      <c r="H245" s="0" t="n">
        <v>0</v>
      </c>
      <c r="I245" s="15" t="n">
        <v>0</v>
      </c>
      <c r="J245" s="0" t="n">
        <v>60</v>
      </c>
      <c r="K245" s="15" t="n">
        <v>0.1261</v>
      </c>
      <c r="M245" s="11" t="s">
        <v>378</v>
      </c>
      <c r="N245" s="0" t="str">
        <f aca="false">VLOOKUP(A245,C$3:K$363,2,FALSE())</f>
        <v>CB</v>
      </c>
      <c r="O245" s="0" t="n">
        <f aca="false">VLOOKUP(A245,C$3:K$363,3,FALSE())</f>
        <v>16</v>
      </c>
      <c r="P245" s="0" t="n">
        <f aca="false">VLOOKUP(A245,C$3:K$363,4,FALSE())</f>
        <v>0</v>
      </c>
      <c r="Q245" s="0" t="n">
        <f aca="false">VLOOKUP(A245,C$3:K$363,6,FALSE())</f>
        <v>679</v>
      </c>
      <c r="R245" s="0" t="n">
        <f aca="false">VLOOKUP(A245,C$3:K$363,8,FALSE())</f>
        <v>114</v>
      </c>
    </row>
    <row r="246" customFormat="false" ht="15" hidden="false" customHeight="false" outlineLevel="0" collapsed="false">
      <c r="A246" s="0" t="s">
        <v>380</v>
      </c>
      <c r="B246" s="0" t="s">
        <v>91</v>
      </c>
      <c r="C246" s="0" t="s">
        <v>351</v>
      </c>
      <c r="D246" s="0" t="s">
        <v>27</v>
      </c>
      <c r="E246" s="0" t="n">
        <v>15</v>
      </c>
      <c r="F246" s="0" t="n">
        <v>0</v>
      </c>
      <c r="G246" s="15" t="n">
        <v>0</v>
      </c>
      <c r="H246" s="0" t="n">
        <v>40</v>
      </c>
      <c r="I246" s="15" t="n">
        <v>0.0363</v>
      </c>
      <c r="J246" s="0" t="n">
        <v>267</v>
      </c>
      <c r="K246" s="15" t="n">
        <v>0.5933</v>
      </c>
      <c r="M246" s="11" t="s">
        <v>380</v>
      </c>
      <c r="N246" s="0" t="str">
        <f aca="false">VLOOKUP(A246,C$3:K$363,2,FALSE())</f>
        <v>C</v>
      </c>
      <c r="O246" s="0" t="n">
        <f aca="false">VLOOKUP(A246,C$3:K$363,3,FALSE())</f>
        <v>16</v>
      </c>
      <c r="P246" s="0" t="n">
        <f aca="false">VLOOKUP(A246,C$3:K$363,4,FALSE())</f>
        <v>962</v>
      </c>
      <c r="Q246" s="0" t="n">
        <f aca="false">VLOOKUP(A246,C$3:K$363,6,FALSE())</f>
        <v>0</v>
      </c>
      <c r="R246" s="0" t="n">
        <f aca="false">VLOOKUP(A246,C$3:K$363,8,FALSE())</f>
        <v>0</v>
      </c>
    </row>
    <row r="247" customFormat="false" ht="15" hidden="false" customHeight="false" outlineLevel="0" collapsed="false">
      <c r="A247" s="0" t="s">
        <v>381</v>
      </c>
      <c r="B247" s="0" t="s">
        <v>19</v>
      </c>
      <c r="C247" s="0" t="s">
        <v>753</v>
      </c>
      <c r="D247" s="0" t="s">
        <v>497</v>
      </c>
      <c r="E247" s="0" t="n">
        <v>10</v>
      </c>
      <c r="F247" s="0" t="n">
        <v>0</v>
      </c>
      <c r="G247" s="15" t="n">
        <v>0</v>
      </c>
      <c r="H247" s="0" t="n">
        <v>643</v>
      </c>
      <c r="I247" s="15" t="n">
        <v>0.6189</v>
      </c>
      <c r="J247" s="0" t="n">
        <v>2</v>
      </c>
      <c r="K247" s="15" t="n">
        <v>0.0047</v>
      </c>
      <c r="M247" s="11" t="s">
        <v>381</v>
      </c>
    </row>
    <row r="248" customFormat="false" ht="15" hidden="false" customHeight="false" outlineLevel="0" collapsed="false">
      <c r="A248" s="0" t="s">
        <v>383</v>
      </c>
      <c r="B248" s="0" t="s">
        <v>30</v>
      </c>
      <c r="C248" s="0" t="s">
        <v>753</v>
      </c>
      <c r="D248" s="0" t="s">
        <v>497</v>
      </c>
      <c r="E248" s="0" t="n">
        <v>5</v>
      </c>
      <c r="F248" s="0" t="n">
        <v>0</v>
      </c>
      <c r="G248" s="15" t="n">
        <v>0</v>
      </c>
      <c r="H248" s="0" t="n">
        <v>354</v>
      </c>
      <c r="I248" s="15" t="n">
        <v>0.3147</v>
      </c>
      <c r="J248" s="0" t="n">
        <v>3</v>
      </c>
      <c r="K248" s="15" t="n">
        <v>0.0065</v>
      </c>
      <c r="M248" s="11" t="s">
        <v>383</v>
      </c>
      <c r="N248" s="0" t="str">
        <f aca="false">VLOOKUP(A248,C$3:K$363,2,FALSE())</f>
        <v>WR</v>
      </c>
      <c r="O248" s="0" t="n">
        <f aca="false">VLOOKUP(A248,C$3:K$363,3,FALSE())</f>
        <v>16</v>
      </c>
      <c r="P248" s="0" t="n">
        <f aca="false">VLOOKUP(A248,C$3:K$363,4,FALSE())</f>
        <v>612</v>
      </c>
      <c r="Q248" s="0" t="n">
        <f aca="false">VLOOKUP(A248,C$3:K$363,6,FALSE())</f>
        <v>0</v>
      </c>
      <c r="R248" s="0" t="n">
        <f aca="false">VLOOKUP(A248,C$3:K$363,8,FALSE())</f>
        <v>54</v>
      </c>
    </row>
    <row r="249" customFormat="false" ht="15" hidden="false" customHeight="false" outlineLevel="0" collapsed="false">
      <c r="A249" s="0" t="s">
        <v>385</v>
      </c>
      <c r="B249" s="0" t="s">
        <v>91</v>
      </c>
      <c r="C249" s="0" t="s">
        <v>353</v>
      </c>
      <c r="D249" s="0" t="s">
        <v>40</v>
      </c>
      <c r="E249" s="0" t="n">
        <v>15</v>
      </c>
      <c r="F249" s="0" t="n">
        <v>0</v>
      </c>
      <c r="G249" s="15" t="n">
        <v>0</v>
      </c>
      <c r="H249" s="0" t="n">
        <v>555</v>
      </c>
      <c r="I249" s="15" t="n">
        <v>0.5096</v>
      </c>
      <c r="J249" s="0" t="n">
        <v>161</v>
      </c>
      <c r="K249" s="15" t="n">
        <v>0.3418</v>
      </c>
      <c r="M249" s="11" t="s">
        <v>385</v>
      </c>
      <c r="N249" s="0" t="str">
        <f aca="false">VLOOKUP(A249,C$3:K$363,2,FALSE())</f>
        <v>G</v>
      </c>
      <c r="O249" s="0" t="n">
        <f aca="false">VLOOKUP(A249,C$3:K$363,3,FALSE())</f>
        <v>16</v>
      </c>
      <c r="P249" s="0" t="n">
        <f aca="false">VLOOKUP(A249,C$3:K$363,4,FALSE())</f>
        <v>53</v>
      </c>
      <c r="Q249" s="0" t="n">
        <f aca="false">VLOOKUP(A249,C$3:K$363,6,FALSE())</f>
        <v>0</v>
      </c>
      <c r="R249" s="0" t="n">
        <f aca="false">VLOOKUP(A249,C$3:K$363,8,FALSE())</f>
        <v>116</v>
      </c>
    </row>
    <row r="250" customFormat="false" ht="15" hidden="false" customHeight="false" outlineLevel="0" collapsed="false">
      <c r="A250" s="0" t="s">
        <v>386</v>
      </c>
      <c r="B250" s="0" t="s">
        <v>208</v>
      </c>
      <c r="C250" s="0" t="s">
        <v>754</v>
      </c>
      <c r="D250" s="0" t="s">
        <v>536</v>
      </c>
      <c r="E250" s="0" t="n">
        <v>2</v>
      </c>
      <c r="F250" s="0" t="n">
        <v>0</v>
      </c>
      <c r="G250" s="15" t="n">
        <v>0</v>
      </c>
      <c r="H250" s="0" t="n">
        <v>0</v>
      </c>
      <c r="I250" s="15" t="n">
        <v>0</v>
      </c>
      <c r="J250" s="0" t="n">
        <v>18</v>
      </c>
      <c r="K250" s="15" t="n">
        <v>0.042</v>
      </c>
      <c r="M250" s="11" t="s">
        <v>386</v>
      </c>
      <c r="N250" s="0" t="str">
        <f aca="false">VLOOKUP(A250,C$3:K$363,2,FALSE())</f>
        <v>TE</v>
      </c>
      <c r="O250" s="0" t="n">
        <f aca="false">VLOOKUP(A250,C$3:K$363,3,FALSE())</f>
        <v>13</v>
      </c>
      <c r="P250" s="0" t="n">
        <f aca="false">VLOOKUP(A250,C$3:K$363,4,FALSE())</f>
        <v>106</v>
      </c>
      <c r="Q250" s="0" t="n">
        <f aca="false">VLOOKUP(A250,C$3:K$363,6,FALSE())</f>
        <v>0</v>
      </c>
      <c r="R250" s="0" t="n">
        <f aca="false">VLOOKUP(A250,C$3:K$363,8,FALSE())</f>
        <v>208</v>
      </c>
    </row>
    <row r="251" customFormat="false" ht="15" hidden="false" customHeight="false" outlineLevel="0" collapsed="false">
      <c r="A251" s="0" t="s">
        <v>387</v>
      </c>
      <c r="B251" s="0" t="s">
        <v>25</v>
      </c>
      <c r="C251" s="0" t="s">
        <v>754</v>
      </c>
      <c r="D251" s="0" t="s">
        <v>536</v>
      </c>
      <c r="E251" s="0" t="n">
        <v>8</v>
      </c>
      <c r="F251" s="0" t="n">
        <v>0</v>
      </c>
      <c r="G251" s="15" t="n">
        <v>0</v>
      </c>
      <c r="H251" s="0" t="n">
        <v>0</v>
      </c>
      <c r="I251" s="15" t="n">
        <v>0</v>
      </c>
      <c r="J251" s="0" t="n">
        <v>69</v>
      </c>
      <c r="K251" s="15" t="n">
        <v>0.145</v>
      </c>
      <c r="M251" s="11" t="s">
        <v>387</v>
      </c>
      <c r="N251" s="0" t="str">
        <f aca="false">VLOOKUP(A251,C$3:K$363,2,FALSE())</f>
        <v>LB</v>
      </c>
      <c r="O251" s="0" t="n">
        <f aca="false">VLOOKUP(A251,C$3:K$363,3,FALSE())</f>
        <v>12</v>
      </c>
      <c r="P251" s="0" t="n">
        <f aca="false">VLOOKUP(A251,C$3:K$363,4,FALSE())</f>
        <v>0</v>
      </c>
      <c r="Q251" s="0" t="n">
        <f aca="false">VLOOKUP(A251,C$3:K$363,6,FALSE())</f>
        <v>671</v>
      </c>
      <c r="R251" s="0" t="n">
        <f aca="false">VLOOKUP(A251,C$3:K$363,8,FALSE())</f>
        <v>36</v>
      </c>
    </row>
    <row r="252" customFormat="false" ht="15" hidden="false" customHeight="false" outlineLevel="0" collapsed="false">
      <c r="A252" s="0" t="s">
        <v>388</v>
      </c>
      <c r="B252" s="0" t="s">
        <v>30</v>
      </c>
      <c r="C252" s="0" t="s">
        <v>755</v>
      </c>
      <c r="D252" s="0" t="s">
        <v>497</v>
      </c>
      <c r="E252" s="0" t="n">
        <v>5</v>
      </c>
      <c r="F252" s="0" t="n">
        <v>0</v>
      </c>
      <c r="G252" s="15" t="n">
        <v>0</v>
      </c>
      <c r="H252" s="0" t="n">
        <v>29</v>
      </c>
      <c r="I252" s="15" t="n">
        <v>0.0277</v>
      </c>
      <c r="J252" s="0" t="n">
        <v>95</v>
      </c>
      <c r="K252" s="15" t="n">
        <v>0.2214</v>
      </c>
      <c r="M252" s="11" t="s">
        <v>388</v>
      </c>
      <c r="N252" s="0" t="str">
        <f aca="false">VLOOKUP(A252,C$3:K$363,2,FALSE())</f>
        <v>WR</v>
      </c>
      <c r="O252" s="0" t="n">
        <f aca="false">VLOOKUP(A252,C$3:K$363,3,FALSE())</f>
        <v>15</v>
      </c>
      <c r="P252" s="0" t="n">
        <f aca="false">VLOOKUP(A252,C$3:K$363,4,FALSE())</f>
        <v>774</v>
      </c>
      <c r="Q252" s="0" t="n">
        <f aca="false">VLOOKUP(A252,C$3:K$363,6,FALSE())</f>
        <v>0</v>
      </c>
      <c r="R252" s="0" t="n">
        <f aca="false">VLOOKUP(A252,C$3:K$363,8,FALSE())</f>
        <v>1</v>
      </c>
    </row>
    <row r="253" customFormat="false" ht="15" hidden="false" customHeight="false" outlineLevel="0" collapsed="false">
      <c r="A253" s="0" t="s">
        <v>389</v>
      </c>
      <c r="B253" s="0" t="s">
        <v>22</v>
      </c>
      <c r="C253" s="0" t="s">
        <v>755</v>
      </c>
      <c r="D253" s="0" t="s">
        <v>497</v>
      </c>
      <c r="E253" s="0" t="n">
        <v>2</v>
      </c>
      <c r="F253" s="0" t="n">
        <v>0</v>
      </c>
      <c r="G253" s="15" t="n">
        <v>0</v>
      </c>
      <c r="H253" s="0" t="n">
        <v>4</v>
      </c>
      <c r="I253" s="15" t="n">
        <v>0.0036</v>
      </c>
      <c r="J253" s="0" t="n">
        <v>54</v>
      </c>
      <c r="K253" s="15" t="n">
        <v>0.12</v>
      </c>
      <c r="M253" s="11" t="s">
        <v>389</v>
      </c>
    </row>
    <row r="254" customFormat="false" ht="15" hidden="false" customHeight="false" outlineLevel="0" collapsed="false">
      <c r="A254" s="0" t="s">
        <v>390</v>
      </c>
      <c r="B254" s="0" t="s">
        <v>56</v>
      </c>
      <c r="C254" s="0" t="s">
        <v>755</v>
      </c>
      <c r="D254" s="0" t="s">
        <v>497</v>
      </c>
      <c r="E254" s="0" t="n">
        <v>1</v>
      </c>
      <c r="F254" s="0" t="n">
        <v>0</v>
      </c>
      <c r="G254" s="15" t="n">
        <v>0</v>
      </c>
      <c r="H254" s="0" t="n">
        <v>0</v>
      </c>
      <c r="I254" s="15" t="n">
        <v>0</v>
      </c>
      <c r="J254" s="0" t="n">
        <v>17</v>
      </c>
      <c r="K254" s="15" t="n">
        <v>0.0399</v>
      </c>
      <c r="M254" s="11" t="s">
        <v>390</v>
      </c>
      <c r="N254" s="0" t="str">
        <f aca="false">VLOOKUP(A254,C$3:K$363,2,FALSE())</f>
        <v>T</v>
      </c>
      <c r="O254" s="0" t="n">
        <f aca="false">VLOOKUP(A254,C$3:K$363,3,FALSE())</f>
        <v>7</v>
      </c>
      <c r="P254" s="0" t="n">
        <f aca="false">VLOOKUP(A254,C$3:K$363,4,FALSE())</f>
        <v>44</v>
      </c>
      <c r="Q254" s="0" t="n">
        <f aca="false">VLOOKUP(A254,C$3:K$363,6,FALSE())</f>
        <v>0</v>
      </c>
      <c r="R254" s="0" t="n">
        <f aca="false">VLOOKUP(A254,C$3:K$363,8,FALSE())</f>
        <v>25</v>
      </c>
    </row>
    <row r="255" customFormat="false" ht="15" hidden="false" customHeight="false" outlineLevel="0" collapsed="false">
      <c r="A255" s="0" t="s">
        <v>391</v>
      </c>
      <c r="B255" s="0" t="s">
        <v>19</v>
      </c>
      <c r="C255" s="0" t="s">
        <v>756</v>
      </c>
      <c r="D255" s="0" t="s">
        <v>22</v>
      </c>
      <c r="E255" s="0" t="n">
        <v>4</v>
      </c>
      <c r="F255" s="0" t="n">
        <v>0</v>
      </c>
      <c r="G255" s="15" t="n">
        <v>0</v>
      </c>
      <c r="H255" s="0" t="n">
        <v>88</v>
      </c>
      <c r="I255" s="15" t="n">
        <v>0.0794</v>
      </c>
      <c r="J255" s="0" t="n">
        <v>19</v>
      </c>
      <c r="K255" s="15" t="n">
        <v>0.0435</v>
      </c>
      <c r="M255" s="11" t="s">
        <v>391</v>
      </c>
      <c r="N255" s="0" t="str">
        <f aca="false">VLOOKUP(A255,C$3:K$363,2,FALSE())</f>
        <v>NT</v>
      </c>
      <c r="O255" s="0" t="n">
        <f aca="false">VLOOKUP(A255,C$3:K$363,3,FALSE())</f>
        <v>15</v>
      </c>
      <c r="P255" s="0" t="n">
        <f aca="false">VLOOKUP(A255,C$3:K$363,4,FALSE())</f>
        <v>0</v>
      </c>
      <c r="Q255" s="0" t="n">
        <f aca="false">VLOOKUP(A255,C$3:K$363,6,FALSE())</f>
        <v>384</v>
      </c>
      <c r="R255" s="0" t="n">
        <f aca="false">VLOOKUP(A255,C$3:K$363,8,FALSE())</f>
        <v>147</v>
      </c>
    </row>
    <row r="256" customFormat="false" ht="15" hidden="false" customHeight="false" outlineLevel="0" collapsed="false">
      <c r="A256" s="0" t="s">
        <v>393</v>
      </c>
      <c r="B256" s="0" t="s">
        <v>30</v>
      </c>
      <c r="C256" s="0" t="s">
        <v>756</v>
      </c>
      <c r="D256" s="0" t="s">
        <v>22</v>
      </c>
      <c r="E256" s="0" t="n">
        <v>4</v>
      </c>
      <c r="F256" s="0" t="n">
        <v>0</v>
      </c>
      <c r="G256" s="15" t="n">
        <v>0</v>
      </c>
      <c r="H256" s="0" t="n">
        <v>0</v>
      </c>
      <c r="I256" s="15" t="n">
        <v>0</v>
      </c>
      <c r="J256" s="0" t="n">
        <v>77</v>
      </c>
      <c r="K256" s="15" t="n">
        <v>0.1711</v>
      </c>
      <c r="M256" s="11" t="s">
        <v>393</v>
      </c>
    </row>
    <row r="257" customFormat="false" ht="15" hidden="false" customHeight="false" outlineLevel="0" collapsed="false">
      <c r="A257" s="0" t="s">
        <v>394</v>
      </c>
      <c r="B257" s="0" t="s">
        <v>33</v>
      </c>
      <c r="C257" s="0" t="s">
        <v>356</v>
      </c>
      <c r="D257" s="0" t="s">
        <v>30</v>
      </c>
      <c r="E257" s="0" t="n">
        <v>4</v>
      </c>
      <c r="F257" s="0" t="n">
        <v>211</v>
      </c>
      <c r="G257" s="15" t="n">
        <v>0.1948</v>
      </c>
      <c r="H257" s="0" t="n">
        <v>0</v>
      </c>
      <c r="I257" s="15" t="n">
        <v>0</v>
      </c>
      <c r="J257" s="0" t="n">
        <v>4</v>
      </c>
      <c r="K257" s="15" t="n">
        <v>0.0089</v>
      </c>
      <c r="M257" s="11" t="s">
        <v>394</v>
      </c>
    </row>
    <row r="258" customFormat="false" ht="15" hidden="false" customHeight="false" outlineLevel="0" collapsed="false">
      <c r="A258" s="0" t="s">
        <v>395</v>
      </c>
      <c r="B258" s="0" t="s">
        <v>40</v>
      </c>
      <c r="C258" s="0" t="s">
        <v>357</v>
      </c>
      <c r="D258" s="0" t="s">
        <v>132</v>
      </c>
      <c r="E258" s="0" t="n">
        <v>16</v>
      </c>
      <c r="F258" s="0" t="n">
        <v>0</v>
      </c>
      <c r="G258" s="15" t="n">
        <v>0</v>
      </c>
      <c r="H258" s="0" t="n">
        <v>0</v>
      </c>
      <c r="I258" s="15" t="n">
        <v>0</v>
      </c>
      <c r="J258" s="0" t="n">
        <v>142</v>
      </c>
      <c r="K258" s="15" t="n">
        <v>0.3389</v>
      </c>
      <c r="M258" s="11" t="s">
        <v>395</v>
      </c>
      <c r="N258" s="0" t="str">
        <f aca="false">VLOOKUP(A258,C$3:K$363,2,FALSE())</f>
        <v>CB</v>
      </c>
      <c r="O258" s="0" t="n">
        <f aca="false">VLOOKUP(A258,C$3:K$363,3,FALSE())</f>
        <v>1</v>
      </c>
      <c r="P258" s="0" t="n">
        <f aca="false">VLOOKUP(A258,C$3:K$363,4,FALSE())</f>
        <v>0</v>
      </c>
      <c r="Q258" s="0" t="n">
        <f aca="false">VLOOKUP(A258,C$3:K$363,6,FALSE())</f>
        <v>0</v>
      </c>
      <c r="R258" s="0" t="n">
        <f aca="false">VLOOKUP(A258,C$3:K$363,8,FALSE())</f>
        <v>24</v>
      </c>
    </row>
    <row r="259" customFormat="false" ht="15" hidden="false" customHeight="false" outlineLevel="0" collapsed="false">
      <c r="A259" s="0" t="s">
        <v>396</v>
      </c>
      <c r="B259" s="0" t="s">
        <v>16</v>
      </c>
      <c r="C259" s="0" t="s">
        <v>358</v>
      </c>
      <c r="D259" s="0" t="s">
        <v>30</v>
      </c>
      <c r="E259" s="0" t="n">
        <v>16</v>
      </c>
      <c r="F259" s="0" t="n">
        <v>817</v>
      </c>
      <c r="G259" s="15" t="n">
        <v>0.7657</v>
      </c>
      <c r="H259" s="0" t="n">
        <v>0</v>
      </c>
      <c r="I259" s="15" t="n">
        <v>0</v>
      </c>
      <c r="J259" s="0" t="n">
        <v>6</v>
      </c>
      <c r="K259" s="15" t="n">
        <v>0.0126</v>
      </c>
      <c r="M259" s="11" t="s">
        <v>396</v>
      </c>
    </row>
    <row r="260" customFormat="false" ht="15" hidden="false" customHeight="false" outlineLevel="0" collapsed="false">
      <c r="A260" s="0" t="s">
        <v>397</v>
      </c>
      <c r="B260" s="0" t="s">
        <v>19</v>
      </c>
      <c r="C260" s="0" t="s">
        <v>360</v>
      </c>
      <c r="D260" s="0" t="s">
        <v>40</v>
      </c>
      <c r="E260" s="0" t="n">
        <v>14</v>
      </c>
      <c r="F260" s="0" t="n">
        <v>0</v>
      </c>
      <c r="G260" s="15" t="n">
        <v>0</v>
      </c>
      <c r="H260" s="0" t="n">
        <v>419</v>
      </c>
      <c r="I260" s="15" t="n">
        <v>0.3806</v>
      </c>
      <c r="J260" s="0" t="n">
        <v>142</v>
      </c>
      <c r="K260" s="15" t="n">
        <v>0.3074</v>
      </c>
      <c r="M260" s="11" t="s">
        <v>397</v>
      </c>
      <c r="N260" s="0" t="str">
        <f aca="false">VLOOKUP(A260,C$3:K$363,2,FALSE())</f>
        <v>DE</v>
      </c>
      <c r="O260" s="0" t="n">
        <f aca="false">VLOOKUP(A260,C$3:K$363,3,FALSE())</f>
        <v>12</v>
      </c>
      <c r="P260" s="0" t="n">
        <f aca="false">VLOOKUP(A260,C$3:K$363,4,FALSE())</f>
        <v>0</v>
      </c>
      <c r="Q260" s="0" t="n">
        <f aca="false">VLOOKUP(A260,C$3:K$363,6,FALSE())</f>
        <v>570</v>
      </c>
      <c r="R260" s="0" t="n">
        <f aca="false">VLOOKUP(A260,C$3:K$363,8,FALSE())</f>
        <v>88</v>
      </c>
    </row>
    <row r="261" customFormat="false" ht="15" hidden="false" customHeight="false" outlineLevel="0" collapsed="false">
      <c r="A261" s="0" t="s">
        <v>398</v>
      </c>
      <c r="B261" s="0" t="s">
        <v>33</v>
      </c>
      <c r="C261" s="0" t="s">
        <v>362</v>
      </c>
      <c r="D261" s="0" t="s">
        <v>40</v>
      </c>
      <c r="E261" s="0" t="n">
        <v>9</v>
      </c>
      <c r="F261" s="0" t="n">
        <v>0</v>
      </c>
      <c r="G261" s="15" t="n">
        <v>0</v>
      </c>
      <c r="H261" s="0" t="n">
        <v>375</v>
      </c>
      <c r="I261" s="15" t="n">
        <v>0.3485</v>
      </c>
      <c r="J261" s="0" t="n">
        <v>11</v>
      </c>
      <c r="K261" s="15" t="n">
        <v>0.0243</v>
      </c>
      <c r="M261" s="11" t="s">
        <v>398</v>
      </c>
    </row>
    <row r="262" customFormat="false" ht="15" hidden="false" customHeight="false" outlineLevel="0" collapsed="false">
      <c r="A262" s="0" t="s">
        <v>399</v>
      </c>
      <c r="B262" s="0" t="s">
        <v>16</v>
      </c>
      <c r="C262" s="0" t="s">
        <v>364</v>
      </c>
      <c r="D262" s="0" t="s">
        <v>497</v>
      </c>
      <c r="E262" s="0" t="n">
        <v>16</v>
      </c>
      <c r="F262" s="0" t="n">
        <v>0</v>
      </c>
      <c r="G262" s="15" t="n">
        <v>0</v>
      </c>
      <c r="H262" s="0" t="n">
        <v>1098</v>
      </c>
      <c r="I262" s="15" t="n">
        <v>0.991</v>
      </c>
      <c r="J262" s="0" t="n">
        <v>81</v>
      </c>
      <c r="K262" s="15" t="n">
        <v>0.1854</v>
      </c>
      <c r="M262" s="11" t="s">
        <v>399</v>
      </c>
    </row>
    <row r="263" customFormat="false" ht="15" hidden="false" customHeight="false" outlineLevel="0" collapsed="false">
      <c r="A263" s="0" t="s">
        <v>400</v>
      </c>
      <c r="B263" s="0" t="s">
        <v>22</v>
      </c>
      <c r="C263" s="0" t="s">
        <v>757</v>
      </c>
      <c r="D263" s="0" t="s">
        <v>40</v>
      </c>
      <c r="E263" s="0" t="n">
        <v>6</v>
      </c>
      <c r="F263" s="0" t="n">
        <v>0</v>
      </c>
      <c r="G263" s="15" t="n">
        <v>0</v>
      </c>
      <c r="H263" s="0" t="n">
        <v>20</v>
      </c>
      <c r="I263" s="15" t="n">
        <v>0.0179</v>
      </c>
      <c r="J263" s="0" t="n">
        <v>45</v>
      </c>
      <c r="K263" s="15" t="n">
        <v>0.0957</v>
      </c>
      <c r="M263" s="11" t="s">
        <v>400</v>
      </c>
    </row>
    <row r="264" customFormat="false" ht="15" hidden="false" customHeight="false" outlineLevel="0" collapsed="false">
      <c r="A264" s="0" t="s">
        <v>401</v>
      </c>
      <c r="B264" s="0" t="s">
        <v>56</v>
      </c>
      <c r="C264" s="0" t="s">
        <v>757</v>
      </c>
      <c r="D264" s="0" t="s">
        <v>40</v>
      </c>
      <c r="E264" s="0" t="n">
        <v>8</v>
      </c>
      <c r="F264" s="0" t="n">
        <v>0</v>
      </c>
      <c r="G264" s="15" t="n">
        <v>0</v>
      </c>
      <c r="H264" s="0" t="n">
        <v>479</v>
      </c>
      <c r="I264" s="15" t="n">
        <v>0.4258</v>
      </c>
      <c r="J264" s="0" t="n">
        <v>69</v>
      </c>
      <c r="K264" s="15" t="n">
        <v>0.1487</v>
      </c>
      <c r="M264" s="11" t="s">
        <v>401</v>
      </c>
      <c r="N264" s="0" t="str">
        <f aca="false">VLOOKUP(A264,C$3:K$363,2,FALSE())</f>
        <v>T</v>
      </c>
      <c r="O264" s="0" t="n">
        <f aca="false">VLOOKUP(A264,C$3:K$363,3,FALSE())</f>
        <v>16</v>
      </c>
      <c r="P264" s="0" t="n">
        <f aca="false">VLOOKUP(A264,C$3:K$363,4,FALSE())</f>
        <v>935</v>
      </c>
      <c r="Q264" s="0" t="n">
        <f aca="false">VLOOKUP(A264,C$3:K$363,6,FALSE())</f>
        <v>0</v>
      </c>
      <c r="R264" s="0" t="n">
        <f aca="false">VLOOKUP(A264,C$3:K$363,8,FALSE())</f>
        <v>71</v>
      </c>
    </row>
    <row r="265" customFormat="false" ht="15" hidden="false" customHeight="false" outlineLevel="0" collapsed="false">
      <c r="A265" s="0" t="s">
        <v>402</v>
      </c>
      <c r="B265" s="0" t="s">
        <v>16</v>
      </c>
      <c r="C265" s="0" t="s">
        <v>560</v>
      </c>
      <c r="D265" s="0" t="s">
        <v>497</v>
      </c>
      <c r="E265" s="0" t="n">
        <v>5</v>
      </c>
      <c r="F265" s="0" t="n">
        <v>0</v>
      </c>
      <c r="G265" s="15" t="n">
        <v>0</v>
      </c>
      <c r="H265" s="0" t="n">
        <v>53</v>
      </c>
      <c r="I265" s="15" t="n">
        <v>0.0481</v>
      </c>
      <c r="J265" s="0" t="n">
        <v>93</v>
      </c>
      <c r="K265" s="15" t="n">
        <v>0.2067</v>
      </c>
      <c r="M265" s="11" t="s">
        <v>402</v>
      </c>
      <c r="N265" s="0" t="str">
        <f aca="false">VLOOKUP(A265,C$3:K$363,2,FALSE())</f>
        <v>QB</v>
      </c>
      <c r="O265" s="0" t="n">
        <f aca="false">VLOOKUP(A265,C$3:K$363,3,FALSE())</f>
        <v>1</v>
      </c>
      <c r="P265" s="0" t="n">
        <f aca="false">VLOOKUP(A265,C$3:K$363,4,FALSE())</f>
        <v>9</v>
      </c>
      <c r="Q265" s="0" t="n">
        <f aca="false">VLOOKUP(A265,C$3:K$363,6,FALSE())</f>
        <v>0</v>
      </c>
      <c r="R265" s="0" t="n">
        <f aca="false">VLOOKUP(A265,C$3:K$363,8,FALSE())</f>
        <v>0</v>
      </c>
    </row>
    <row r="266" customFormat="false" ht="15" hidden="false" customHeight="false" outlineLevel="0" collapsed="false">
      <c r="A266" s="0" t="s">
        <v>403</v>
      </c>
      <c r="B266" s="0" t="s">
        <v>25</v>
      </c>
      <c r="C266" s="0" t="s">
        <v>560</v>
      </c>
      <c r="D266" s="0" t="s">
        <v>497</v>
      </c>
      <c r="E266" s="0" t="n">
        <v>10</v>
      </c>
      <c r="F266" s="0" t="n">
        <v>0</v>
      </c>
      <c r="G266" s="15" t="n">
        <v>0</v>
      </c>
      <c r="H266" s="0" t="n">
        <v>427</v>
      </c>
      <c r="I266" s="15" t="n">
        <v>0.3796</v>
      </c>
      <c r="J266" s="0" t="n">
        <v>109</v>
      </c>
      <c r="K266" s="15" t="n">
        <v>0.2349</v>
      </c>
      <c r="M266" s="11" t="s">
        <v>403</v>
      </c>
      <c r="N266" s="0" t="str">
        <f aca="false">VLOOKUP(A266,C$3:K$363,2,FALSE())</f>
        <v>LB</v>
      </c>
      <c r="O266" s="0" t="n">
        <f aca="false">VLOOKUP(A266,C$3:K$363,3,FALSE())</f>
        <v>14</v>
      </c>
      <c r="P266" s="0" t="n">
        <f aca="false">VLOOKUP(A266,C$3:K$363,4,FALSE())</f>
        <v>0</v>
      </c>
      <c r="Q266" s="0" t="n">
        <f aca="false">VLOOKUP(A266,C$3:K$363,6,FALSE())</f>
        <v>846</v>
      </c>
      <c r="R266" s="0" t="n">
        <f aca="false">VLOOKUP(A266,C$3:K$363,8,FALSE())</f>
        <v>66</v>
      </c>
    </row>
    <row r="267" customFormat="false" ht="15" hidden="false" customHeight="false" outlineLevel="0" collapsed="false">
      <c r="A267" s="0" t="s">
        <v>404</v>
      </c>
      <c r="B267" s="0" t="s">
        <v>19</v>
      </c>
      <c r="C267" s="0" t="s">
        <v>372</v>
      </c>
      <c r="D267" s="0" t="s">
        <v>27</v>
      </c>
      <c r="E267" s="0" t="n">
        <v>15</v>
      </c>
      <c r="F267" s="0" t="n">
        <v>0</v>
      </c>
      <c r="G267" s="15" t="n">
        <v>0</v>
      </c>
      <c r="H267" s="0" t="n">
        <v>954</v>
      </c>
      <c r="I267" s="15" t="n">
        <v>0.9086</v>
      </c>
      <c r="J267" s="0" t="n">
        <v>35</v>
      </c>
      <c r="K267" s="15" t="n">
        <v>0.0827</v>
      </c>
      <c r="M267" s="11" t="s">
        <v>404</v>
      </c>
      <c r="N267" s="0" t="str">
        <f aca="false">VLOOKUP(A267,C$3:K$363,2,FALSE())</f>
        <v>DT</v>
      </c>
      <c r="O267" s="0" t="n">
        <f aca="false">VLOOKUP(A267,C$3:K$363,3,FALSE())</f>
        <v>15</v>
      </c>
      <c r="P267" s="0" t="n">
        <f aca="false">VLOOKUP(A267,C$3:K$363,4,FALSE())</f>
        <v>0</v>
      </c>
      <c r="Q267" s="0" t="n">
        <f aca="false">VLOOKUP(A267,C$3:K$363,6,FALSE())</f>
        <v>270</v>
      </c>
      <c r="R267" s="0" t="n">
        <f aca="false">VLOOKUP(A267,C$3:K$363,8,FALSE())</f>
        <v>140</v>
      </c>
    </row>
    <row r="268" customFormat="false" ht="15" hidden="false" customHeight="false" outlineLevel="0" collapsed="false">
      <c r="A268" s="0" t="s">
        <v>405</v>
      </c>
      <c r="B268" s="0" t="s">
        <v>40</v>
      </c>
      <c r="C268" s="0" t="s">
        <v>374</v>
      </c>
      <c r="D268" s="0" t="s">
        <v>13</v>
      </c>
      <c r="E268" s="0" t="n">
        <v>15</v>
      </c>
      <c r="F268" s="0" t="n">
        <v>305</v>
      </c>
      <c r="G268" s="15" t="n">
        <v>0.2913</v>
      </c>
      <c r="H268" s="0" t="n">
        <v>0</v>
      </c>
      <c r="I268" s="15" t="n">
        <v>0</v>
      </c>
      <c r="J268" s="0" t="n">
        <v>108</v>
      </c>
      <c r="K268" s="15" t="n">
        <v>0.2559</v>
      </c>
      <c r="M268" s="11" t="s">
        <v>405</v>
      </c>
      <c r="N268" s="0" t="str">
        <f aca="false">VLOOKUP(A268,C$3:K$363,2,FALSE())</f>
        <v>CB</v>
      </c>
      <c r="O268" s="0" t="n">
        <f aca="false">VLOOKUP(A268,C$3:K$363,3,FALSE())</f>
        <v>15</v>
      </c>
      <c r="P268" s="0" t="n">
        <f aca="false">VLOOKUP(A268,C$3:K$363,4,FALSE())</f>
        <v>0</v>
      </c>
      <c r="Q268" s="0" t="n">
        <f aca="false">VLOOKUP(A268,C$3:K$363,6,FALSE())</f>
        <v>705</v>
      </c>
      <c r="R268" s="0" t="n">
        <f aca="false">VLOOKUP(A268,C$3:K$363,8,FALSE())</f>
        <v>16</v>
      </c>
    </row>
    <row r="269" customFormat="false" ht="15" hidden="false" customHeight="false" outlineLevel="0" collapsed="false">
      <c r="A269" s="0" t="s">
        <v>406</v>
      </c>
      <c r="B269" s="0" t="s">
        <v>33</v>
      </c>
      <c r="C269" s="0" t="s">
        <v>758</v>
      </c>
      <c r="D269" s="0" t="s">
        <v>19</v>
      </c>
      <c r="E269" s="0" t="n">
        <v>6</v>
      </c>
      <c r="F269" s="0" t="n">
        <v>0</v>
      </c>
      <c r="G269" s="15" t="n">
        <v>0</v>
      </c>
      <c r="H269" s="0" t="n">
        <v>60</v>
      </c>
      <c r="I269" s="15" t="n">
        <v>0.057</v>
      </c>
      <c r="J269" s="0" t="n">
        <v>1</v>
      </c>
      <c r="K269" s="15" t="n">
        <v>0.0024</v>
      </c>
      <c r="M269" s="11" t="s">
        <v>406</v>
      </c>
      <c r="N269" s="0" t="str">
        <f aca="false">VLOOKUP(A269,C$3:K$363,2,FALSE())</f>
        <v>RB</v>
      </c>
      <c r="O269" s="0" t="n">
        <f aca="false">VLOOKUP(A269,C$3:K$363,3,FALSE())</f>
        <v>5</v>
      </c>
      <c r="P269" s="0" t="n">
        <f aca="false">VLOOKUP(A269,C$3:K$363,4,FALSE())</f>
        <v>66</v>
      </c>
      <c r="Q269" s="0" t="n">
        <f aca="false">VLOOKUP(A269,C$3:K$363,6,FALSE())</f>
        <v>0</v>
      </c>
      <c r="R269" s="0" t="n">
        <f aca="false">VLOOKUP(A269,C$3:K$363,8,FALSE())</f>
        <v>0</v>
      </c>
    </row>
    <row r="270" customFormat="false" ht="15" hidden="false" customHeight="false" outlineLevel="0" collapsed="false">
      <c r="A270" s="0" t="s">
        <v>408</v>
      </c>
      <c r="B270" s="0" t="s">
        <v>102</v>
      </c>
      <c r="C270" s="0" t="s">
        <v>758</v>
      </c>
      <c r="D270" s="0" t="s">
        <v>19</v>
      </c>
      <c r="E270" s="0" t="n">
        <v>6</v>
      </c>
      <c r="F270" s="0" t="n">
        <v>0</v>
      </c>
      <c r="G270" s="15" t="n">
        <v>0</v>
      </c>
      <c r="H270" s="0" t="n">
        <v>88</v>
      </c>
      <c r="I270" s="15" t="n">
        <v>0.083</v>
      </c>
      <c r="J270" s="0" t="n">
        <v>5</v>
      </c>
      <c r="K270" s="15" t="n">
        <v>0.0111</v>
      </c>
      <c r="M270" s="11" t="s">
        <v>408</v>
      </c>
      <c r="N270" s="0" t="str">
        <f aca="false">VLOOKUP(A270,C$3:K$363,2,FALSE())</f>
        <v>SS</v>
      </c>
      <c r="O270" s="0" t="n">
        <f aca="false">VLOOKUP(A270,C$3:K$363,3,FALSE())</f>
        <v>15</v>
      </c>
      <c r="P270" s="0" t="n">
        <f aca="false">VLOOKUP(A270,C$3:K$363,4,FALSE())</f>
        <v>0</v>
      </c>
      <c r="Q270" s="0" t="n">
        <f aca="false">VLOOKUP(A270,C$3:K$363,6,FALSE())</f>
        <v>92</v>
      </c>
      <c r="R270" s="0" t="n">
        <f aca="false">VLOOKUP(A270,C$3:K$363,8,FALSE())</f>
        <v>292</v>
      </c>
    </row>
    <row r="271" customFormat="false" ht="15" hidden="false" customHeight="false" outlineLevel="0" collapsed="false">
      <c r="A271" s="0" t="s">
        <v>409</v>
      </c>
      <c r="B271" s="0" t="s">
        <v>22</v>
      </c>
      <c r="C271" s="0" t="s">
        <v>376</v>
      </c>
      <c r="D271" s="0" t="s">
        <v>19</v>
      </c>
      <c r="E271" s="0" t="n">
        <v>15</v>
      </c>
      <c r="F271" s="0" t="n">
        <v>7</v>
      </c>
      <c r="G271" s="15" t="n">
        <v>0.0065</v>
      </c>
      <c r="H271" s="0" t="n">
        <v>235</v>
      </c>
      <c r="I271" s="15" t="n">
        <v>0.2132</v>
      </c>
      <c r="J271" s="0" t="n">
        <v>52</v>
      </c>
      <c r="K271" s="15" t="n">
        <v>0.1156</v>
      </c>
      <c r="M271" s="11" t="s">
        <v>409</v>
      </c>
    </row>
    <row r="272" customFormat="false" ht="15" hidden="false" customHeight="false" outlineLevel="0" collapsed="false">
      <c r="A272" s="0" t="s">
        <v>410</v>
      </c>
      <c r="B272" s="0" t="s">
        <v>30</v>
      </c>
      <c r="C272" s="0" t="s">
        <v>378</v>
      </c>
      <c r="D272" s="0" t="s">
        <v>40</v>
      </c>
      <c r="E272" s="0" t="n">
        <v>16</v>
      </c>
      <c r="F272" s="0" t="n">
        <v>0</v>
      </c>
      <c r="G272" s="15" t="n">
        <v>0</v>
      </c>
      <c r="H272" s="0" t="n">
        <v>679</v>
      </c>
      <c r="I272" s="15" t="n">
        <v>0.6162</v>
      </c>
      <c r="J272" s="0" t="n">
        <v>114</v>
      </c>
      <c r="K272" s="15" t="n">
        <v>0.2533</v>
      </c>
      <c r="M272" s="11" t="s">
        <v>410</v>
      </c>
    </row>
    <row r="273" customFormat="false" ht="15" hidden="false" customHeight="false" outlineLevel="0" collapsed="false">
      <c r="A273" s="0" t="s">
        <v>411</v>
      </c>
      <c r="B273" s="0" t="s">
        <v>33</v>
      </c>
      <c r="C273" s="0" t="s">
        <v>759</v>
      </c>
      <c r="D273" s="0" t="s">
        <v>13</v>
      </c>
      <c r="E273" s="0" t="n">
        <v>4</v>
      </c>
      <c r="F273" s="0" t="n">
        <v>24</v>
      </c>
      <c r="G273" s="15" t="n">
        <v>0.0233</v>
      </c>
      <c r="H273" s="0" t="n">
        <v>0</v>
      </c>
      <c r="I273" s="15" t="n">
        <v>0</v>
      </c>
      <c r="J273" s="0" t="n">
        <v>2</v>
      </c>
      <c r="K273" s="15" t="n">
        <v>0.0044</v>
      </c>
      <c r="M273" s="11" t="s">
        <v>411</v>
      </c>
    </row>
    <row r="274" customFormat="false" ht="15" hidden="false" customHeight="false" outlineLevel="0" collapsed="false">
      <c r="A274" s="0" t="s">
        <v>413</v>
      </c>
      <c r="B274" s="0" t="s">
        <v>33</v>
      </c>
      <c r="C274" s="0" t="s">
        <v>759</v>
      </c>
      <c r="D274" s="0" t="s">
        <v>13</v>
      </c>
      <c r="E274" s="0" t="n">
        <v>11</v>
      </c>
      <c r="F274" s="0" t="n">
        <v>90</v>
      </c>
      <c r="G274" s="15" t="n">
        <v>0.0876</v>
      </c>
      <c r="H274" s="0" t="n">
        <v>0</v>
      </c>
      <c r="I274" s="15" t="n">
        <v>0</v>
      </c>
      <c r="J274" s="0" t="n">
        <v>53</v>
      </c>
      <c r="K274" s="15" t="n">
        <v>0.1147</v>
      </c>
      <c r="M274" s="11" t="s">
        <v>413</v>
      </c>
    </row>
    <row r="275" customFormat="false" ht="15" hidden="false" customHeight="false" outlineLevel="0" collapsed="false">
      <c r="A275" s="0" t="s">
        <v>415</v>
      </c>
      <c r="B275" s="0" t="s">
        <v>19</v>
      </c>
      <c r="C275" s="0" t="s">
        <v>380</v>
      </c>
      <c r="D275" s="0" t="s">
        <v>138</v>
      </c>
      <c r="E275" s="0" t="n">
        <v>16</v>
      </c>
      <c r="F275" s="0" t="n">
        <v>962</v>
      </c>
      <c r="G275" s="15" t="n">
        <v>1</v>
      </c>
      <c r="H275" s="0" t="n">
        <v>0</v>
      </c>
      <c r="I275" s="15" t="n">
        <v>0</v>
      </c>
      <c r="J275" s="0" t="n">
        <v>0</v>
      </c>
      <c r="K275" s="15" t="n">
        <v>0</v>
      </c>
      <c r="M275" s="11" t="s">
        <v>415</v>
      </c>
      <c r="N275" s="0" t="str">
        <f aca="false">VLOOKUP(A275,C$3:K$363,2,FALSE())</f>
        <v>DT</v>
      </c>
      <c r="O275" s="0" t="n">
        <f aca="false">VLOOKUP(A275,C$3:K$363,3,FALSE())</f>
        <v>15</v>
      </c>
      <c r="P275" s="0" t="n">
        <f aca="false">VLOOKUP(A275,C$3:K$363,4,FALSE())</f>
        <v>0</v>
      </c>
      <c r="Q275" s="0" t="n">
        <f aca="false">VLOOKUP(A275,C$3:K$363,6,FALSE())</f>
        <v>493</v>
      </c>
      <c r="R275" s="0" t="n">
        <f aca="false">VLOOKUP(A275,C$3:K$363,8,FALSE())</f>
        <v>55</v>
      </c>
    </row>
    <row r="276" customFormat="false" ht="15" hidden="false" customHeight="false" outlineLevel="0" collapsed="false">
      <c r="A276" s="0" t="s">
        <v>416</v>
      </c>
      <c r="B276" s="0" t="s">
        <v>30</v>
      </c>
      <c r="C276" s="0" t="s">
        <v>383</v>
      </c>
      <c r="D276" s="0" t="s">
        <v>30</v>
      </c>
      <c r="E276" s="0" t="n">
        <v>16</v>
      </c>
      <c r="F276" s="0" t="n">
        <v>612</v>
      </c>
      <c r="G276" s="15" t="n">
        <v>0.6047</v>
      </c>
      <c r="H276" s="0" t="n">
        <v>0</v>
      </c>
      <c r="I276" s="15" t="n">
        <v>0</v>
      </c>
      <c r="J276" s="0" t="n">
        <v>54</v>
      </c>
      <c r="K276" s="15" t="n">
        <v>0.1134</v>
      </c>
      <c r="M276" s="11" t="s">
        <v>416</v>
      </c>
    </row>
    <row r="277" customFormat="false" ht="15" hidden="false" customHeight="false" outlineLevel="0" collapsed="false">
      <c r="A277" s="0" t="s">
        <v>417</v>
      </c>
      <c r="B277" s="0" t="s">
        <v>40</v>
      </c>
      <c r="C277" s="0" t="s">
        <v>385</v>
      </c>
      <c r="D277" s="0" t="s">
        <v>504</v>
      </c>
      <c r="E277" s="0" t="n">
        <v>16</v>
      </c>
      <c r="F277" s="0" t="n">
        <v>53</v>
      </c>
      <c r="G277" s="15" t="n">
        <v>0.0504</v>
      </c>
      <c r="H277" s="0" t="n">
        <v>0</v>
      </c>
      <c r="I277" s="15" t="n">
        <v>0</v>
      </c>
      <c r="J277" s="0" t="n">
        <v>116</v>
      </c>
      <c r="K277" s="15" t="n">
        <v>0.2654</v>
      </c>
      <c r="M277" s="11" t="s">
        <v>417</v>
      </c>
    </row>
    <row r="278" customFormat="false" ht="15" hidden="false" customHeight="false" outlineLevel="0" collapsed="false">
      <c r="A278" s="0" t="s">
        <v>419</v>
      </c>
      <c r="B278" s="0" t="s">
        <v>16</v>
      </c>
      <c r="C278" s="0" t="s">
        <v>386</v>
      </c>
      <c r="D278" s="0" t="s">
        <v>13</v>
      </c>
      <c r="E278" s="0" t="n">
        <v>13</v>
      </c>
      <c r="F278" s="0" t="n">
        <v>106</v>
      </c>
      <c r="G278" s="15" t="n">
        <v>0.1102</v>
      </c>
      <c r="H278" s="0" t="n">
        <v>0</v>
      </c>
      <c r="I278" s="15" t="n">
        <v>0</v>
      </c>
      <c r="J278" s="0" t="n">
        <v>208</v>
      </c>
      <c r="K278" s="15" t="n">
        <v>0.4622</v>
      </c>
      <c r="M278" s="11" t="s">
        <v>419</v>
      </c>
      <c r="N278" s="0" t="str">
        <f aca="false">VLOOKUP(A278,C$3:K$363,2,FALSE())</f>
        <v>QB</v>
      </c>
      <c r="O278" s="0" t="n">
        <f aca="false">VLOOKUP(A278,C$3:K$363,3,FALSE())</f>
        <v>8</v>
      </c>
      <c r="P278" s="0" t="n">
        <f aca="false">VLOOKUP(A278,C$3:K$363,4,FALSE())</f>
        <v>420</v>
      </c>
      <c r="Q278" s="0" t="n">
        <f aca="false">VLOOKUP(A278,C$3:K$363,6,FALSE())</f>
        <v>0</v>
      </c>
      <c r="R278" s="0" t="n">
        <f aca="false">VLOOKUP(A278,C$3:K$363,8,FALSE())</f>
        <v>0</v>
      </c>
    </row>
    <row r="279" customFormat="false" ht="15" hidden="false" customHeight="false" outlineLevel="0" collapsed="false">
      <c r="A279" s="0" t="s">
        <v>420</v>
      </c>
      <c r="B279" s="0" t="s">
        <v>91</v>
      </c>
      <c r="C279" s="0" t="s">
        <v>387</v>
      </c>
      <c r="D279" s="0" t="s">
        <v>497</v>
      </c>
      <c r="E279" s="0" t="n">
        <v>12</v>
      </c>
      <c r="F279" s="0" t="n">
        <v>0</v>
      </c>
      <c r="G279" s="15" t="n">
        <v>0</v>
      </c>
      <c r="H279" s="0" t="n">
        <v>671</v>
      </c>
      <c r="I279" s="15" t="n">
        <v>0.684</v>
      </c>
      <c r="J279" s="0" t="n">
        <v>36</v>
      </c>
      <c r="K279" s="15" t="n">
        <v>0.0814</v>
      </c>
      <c r="M279" s="11" t="s">
        <v>420</v>
      </c>
      <c r="N279" s="0" t="str">
        <f aca="false">VLOOKUP(A279,C$3:K$363,2,FALSE())</f>
        <v>G</v>
      </c>
      <c r="O279" s="0" t="n">
        <f aca="false">VLOOKUP(A279,C$3:K$363,3,FALSE())</f>
        <v>13</v>
      </c>
      <c r="P279" s="0" t="n">
        <f aca="false">VLOOKUP(A279,C$3:K$363,4,FALSE())</f>
        <v>844</v>
      </c>
      <c r="Q279" s="0" t="n">
        <f aca="false">VLOOKUP(A279,C$3:K$363,6,FALSE())</f>
        <v>0</v>
      </c>
      <c r="R279" s="0" t="n">
        <f aca="false">VLOOKUP(A279,C$3:K$363,8,FALSE())</f>
        <v>54</v>
      </c>
    </row>
    <row r="280" customFormat="false" ht="15" hidden="false" customHeight="false" outlineLevel="0" collapsed="false">
      <c r="A280" s="0" t="s">
        <v>421</v>
      </c>
      <c r="B280" s="0" t="s">
        <v>40</v>
      </c>
      <c r="C280" s="0" t="s">
        <v>388</v>
      </c>
      <c r="D280" s="0" t="s">
        <v>30</v>
      </c>
      <c r="E280" s="0" t="n">
        <v>15</v>
      </c>
      <c r="F280" s="0" t="n">
        <v>774</v>
      </c>
      <c r="G280" s="15" t="n">
        <v>0.7493</v>
      </c>
      <c r="H280" s="0" t="n">
        <v>0</v>
      </c>
      <c r="I280" s="15" t="n">
        <v>0</v>
      </c>
      <c r="J280" s="0" t="n">
        <v>1</v>
      </c>
      <c r="K280" s="15" t="n">
        <v>0.002</v>
      </c>
      <c r="M280" s="11" t="s">
        <v>421</v>
      </c>
    </row>
    <row r="281" customFormat="false" ht="15" hidden="false" customHeight="false" outlineLevel="0" collapsed="false">
      <c r="A281" s="0" t="s">
        <v>423</v>
      </c>
      <c r="B281" s="0" t="s">
        <v>138</v>
      </c>
      <c r="C281" s="0" t="s">
        <v>760</v>
      </c>
      <c r="D281" s="0" t="s">
        <v>497</v>
      </c>
      <c r="E281" s="0" t="n">
        <v>3</v>
      </c>
      <c r="F281" s="0" t="n">
        <v>0</v>
      </c>
      <c r="G281" s="15" t="n">
        <v>0</v>
      </c>
      <c r="H281" s="0" t="n">
        <v>0</v>
      </c>
      <c r="I281" s="15" t="n">
        <v>0</v>
      </c>
      <c r="J281" s="0" t="n">
        <v>72</v>
      </c>
      <c r="K281" s="15" t="n">
        <v>0.1589</v>
      </c>
      <c r="M281" s="11" t="s">
        <v>423</v>
      </c>
      <c r="N281" s="0" t="str">
        <f aca="false">VLOOKUP(A281,C$3:K$363,2,FALSE())</f>
        <v>C</v>
      </c>
      <c r="O281" s="0" t="n">
        <f aca="false">VLOOKUP(A281,C$3:K$363,3,FALSE())</f>
        <v>11</v>
      </c>
      <c r="P281" s="0" t="n">
        <f aca="false">VLOOKUP(A281,C$3:K$363,4,FALSE())</f>
        <v>709</v>
      </c>
      <c r="Q281" s="0" t="n">
        <f aca="false">VLOOKUP(A281,C$3:K$363,6,FALSE())</f>
        <v>0</v>
      </c>
      <c r="R281" s="0" t="n">
        <f aca="false">VLOOKUP(A281,C$3:K$363,8,FALSE())</f>
        <v>53</v>
      </c>
    </row>
    <row r="282" customFormat="false" ht="15" hidden="false" customHeight="false" outlineLevel="0" collapsed="false">
      <c r="A282" s="0" t="s">
        <v>424</v>
      </c>
      <c r="B282" s="0" t="s">
        <v>102</v>
      </c>
      <c r="C282" s="0" t="s">
        <v>760</v>
      </c>
      <c r="D282" s="0" t="s">
        <v>497</v>
      </c>
      <c r="E282" s="0" t="n">
        <v>4</v>
      </c>
      <c r="F282" s="0" t="n">
        <v>0</v>
      </c>
      <c r="G282" s="15" t="n">
        <v>0</v>
      </c>
      <c r="H282" s="0" t="n">
        <v>164</v>
      </c>
      <c r="I282" s="15" t="n">
        <v>0.1672</v>
      </c>
      <c r="J282" s="0" t="n">
        <v>20</v>
      </c>
      <c r="K282" s="15" t="n">
        <v>0.0452</v>
      </c>
      <c r="M282" s="11" t="s">
        <v>424</v>
      </c>
      <c r="N282" s="0" t="str">
        <f aca="false">VLOOKUP(A282,C$3:K$363,2,FALSE())</f>
        <v>FS</v>
      </c>
      <c r="O282" s="0" t="n">
        <f aca="false">VLOOKUP(A282,C$3:K$363,3,FALSE())</f>
        <v>16</v>
      </c>
      <c r="P282" s="0" t="n">
        <f aca="false">VLOOKUP(A282,C$3:K$363,4,FALSE())</f>
        <v>0</v>
      </c>
      <c r="Q282" s="0" t="n">
        <f aca="false">VLOOKUP(A282,C$3:K$363,6,FALSE())</f>
        <v>1041</v>
      </c>
      <c r="R282" s="0" t="n">
        <f aca="false">VLOOKUP(A282,C$3:K$363,8,FALSE())</f>
        <v>84</v>
      </c>
    </row>
    <row r="283" customFormat="false" ht="15" hidden="false" customHeight="false" outlineLevel="0" collapsed="false">
      <c r="A283" s="0" t="s">
        <v>425</v>
      </c>
      <c r="B283" s="0" t="s">
        <v>33</v>
      </c>
      <c r="C283" s="0" t="s">
        <v>390</v>
      </c>
      <c r="D283" s="0" t="s">
        <v>511</v>
      </c>
      <c r="E283" s="0" t="n">
        <v>7</v>
      </c>
      <c r="F283" s="0" t="n">
        <v>44</v>
      </c>
      <c r="G283" s="15" t="n">
        <v>0.0418</v>
      </c>
      <c r="H283" s="0" t="n">
        <v>0</v>
      </c>
      <c r="I283" s="15" t="n">
        <v>0</v>
      </c>
      <c r="J283" s="0" t="n">
        <v>25</v>
      </c>
      <c r="K283" s="15" t="n">
        <v>0.0572</v>
      </c>
      <c r="M283" s="11" t="s">
        <v>425</v>
      </c>
    </row>
    <row r="284" customFormat="false" ht="15" hidden="false" customHeight="false" outlineLevel="0" collapsed="false">
      <c r="A284" s="0" t="s">
        <v>426</v>
      </c>
      <c r="B284" s="0" t="s">
        <v>22</v>
      </c>
      <c r="C284" s="0" t="s">
        <v>391</v>
      </c>
      <c r="D284" s="0" t="s">
        <v>508</v>
      </c>
      <c r="E284" s="0" t="n">
        <v>15</v>
      </c>
      <c r="F284" s="0" t="n">
        <v>0</v>
      </c>
      <c r="G284" s="15" t="n">
        <v>0</v>
      </c>
      <c r="H284" s="0" t="n">
        <v>384</v>
      </c>
      <c r="I284" s="15" t="n">
        <v>0.3859</v>
      </c>
      <c r="J284" s="0" t="n">
        <v>147</v>
      </c>
      <c r="K284" s="15" t="n">
        <v>0.3281</v>
      </c>
      <c r="M284" s="11" t="s">
        <v>426</v>
      </c>
    </row>
    <row r="285" customFormat="false" ht="15" hidden="false" customHeight="false" outlineLevel="0" collapsed="false">
      <c r="A285" s="0" t="s">
        <v>427</v>
      </c>
      <c r="B285" s="0" t="s">
        <v>25</v>
      </c>
      <c r="C285" s="0" t="s">
        <v>761</v>
      </c>
      <c r="D285" s="0" t="s">
        <v>19</v>
      </c>
      <c r="E285" s="0" t="n">
        <v>6</v>
      </c>
      <c r="F285" s="0" t="n">
        <v>0</v>
      </c>
      <c r="G285" s="15" t="n">
        <v>0</v>
      </c>
      <c r="H285" s="0" t="n">
        <v>125</v>
      </c>
      <c r="I285" s="15" t="n">
        <v>0.1208</v>
      </c>
      <c r="J285" s="0" t="n">
        <v>42</v>
      </c>
      <c r="K285" s="15" t="n">
        <v>0.0866</v>
      </c>
      <c r="M285" s="11" t="s">
        <v>427</v>
      </c>
      <c r="N285" s="0" t="str">
        <f aca="false">VLOOKUP(A285,C$3:K$363,2,FALSE())</f>
        <v>LB</v>
      </c>
      <c r="O285" s="0" t="n">
        <f aca="false">VLOOKUP(A285,C$3:K$363,3,FALSE())</f>
        <v>6</v>
      </c>
      <c r="P285" s="0" t="n">
        <f aca="false">VLOOKUP(A285,C$3:K$363,4,FALSE())</f>
        <v>0</v>
      </c>
      <c r="Q285" s="0" t="n">
        <f aca="false">VLOOKUP(A285,C$3:K$363,6,FALSE())</f>
        <v>57</v>
      </c>
      <c r="R285" s="0" t="n">
        <f aca="false">VLOOKUP(A285,C$3:K$363,8,FALSE())</f>
        <v>94</v>
      </c>
    </row>
    <row r="286" customFormat="false" ht="15" hidden="false" customHeight="false" outlineLevel="0" collapsed="false">
      <c r="A286" s="0" t="s">
        <v>428</v>
      </c>
      <c r="B286" s="0" t="s">
        <v>30</v>
      </c>
      <c r="C286" s="0" t="s">
        <v>761</v>
      </c>
      <c r="D286" s="0" t="s">
        <v>19</v>
      </c>
      <c r="E286" s="0" t="n">
        <v>6</v>
      </c>
      <c r="F286" s="0" t="n">
        <v>0</v>
      </c>
      <c r="G286" s="15" t="n">
        <v>0</v>
      </c>
      <c r="H286" s="0" t="n">
        <v>195</v>
      </c>
      <c r="I286" s="15" t="n">
        <v>0.1733</v>
      </c>
      <c r="J286" s="0" t="n">
        <v>2</v>
      </c>
      <c r="K286" s="15" t="n">
        <v>0.0043</v>
      </c>
      <c r="M286" s="11" t="s">
        <v>428</v>
      </c>
      <c r="N286" s="0" t="str">
        <f aca="false">VLOOKUP(A286,C$3:K$363,2,FALSE())</f>
        <v>TE</v>
      </c>
      <c r="O286" s="0" t="n">
        <f aca="false">VLOOKUP(A286,C$3:K$363,3,FALSE())</f>
        <v>15</v>
      </c>
      <c r="P286" s="0" t="n">
        <f aca="false">VLOOKUP(A286,C$3:K$363,4,FALSE())</f>
        <v>300</v>
      </c>
      <c r="Q286" s="0" t="n">
        <f aca="false">VLOOKUP(A286,C$3:K$363,6,FALSE())</f>
        <v>0</v>
      </c>
      <c r="R286" s="0" t="n">
        <f aca="false">VLOOKUP(A286,C$3:K$363,8,FALSE())</f>
        <v>308</v>
      </c>
    </row>
    <row r="287" customFormat="false" ht="15" hidden="false" customHeight="false" outlineLevel="0" collapsed="false">
      <c r="A287" s="0" t="s">
        <v>429</v>
      </c>
      <c r="B287" s="0" t="s">
        <v>13</v>
      </c>
      <c r="C287" s="0" t="s">
        <v>395</v>
      </c>
      <c r="D287" s="0" t="s">
        <v>40</v>
      </c>
      <c r="E287" s="0" t="n">
        <v>1</v>
      </c>
      <c r="F287" s="0" t="n">
        <v>0</v>
      </c>
      <c r="G287" s="15" t="n">
        <v>0</v>
      </c>
      <c r="H287" s="0" t="n">
        <v>0</v>
      </c>
      <c r="I287" s="15" t="n">
        <v>0</v>
      </c>
      <c r="J287" s="0" t="n">
        <v>24</v>
      </c>
      <c r="K287" s="15" t="n">
        <v>0.0511</v>
      </c>
      <c r="M287" s="11" t="s">
        <v>429</v>
      </c>
      <c r="N287" s="0" t="str">
        <f aca="false">VLOOKUP(A287,C$3:K$363,2,FALSE())</f>
        <v>TE</v>
      </c>
      <c r="O287" s="0" t="n">
        <f aca="false">VLOOKUP(A287,C$3:K$363,3,FALSE())</f>
        <v>15</v>
      </c>
      <c r="P287" s="0" t="n">
        <f aca="false">VLOOKUP(A287,C$3:K$363,4,FALSE())</f>
        <v>414</v>
      </c>
      <c r="Q287" s="0" t="n">
        <f aca="false">VLOOKUP(A287,C$3:K$363,6,FALSE())</f>
        <v>0</v>
      </c>
      <c r="R287" s="0" t="n">
        <f aca="false">VLOOKUP(A287,C$3:K$363,8,FALSE())</f>
        <v>96</v>
      </c>
    </row>
    <row r="288" customFormat="false" ht="15" hidden="false" customHeight="false" outlineLevel="0" collapsed="false">
      <c r="A288" s="0" t="s">
        <v>430</v>
      </c>
      <c r="B288" s="0" t="s">
        <v>33</v>
      </c>
      <c r="C288" s="0" t="s">
        <v>397</v>
      </c>
      <c r="D288" s="0" t="s">
        <v>22</v>
      </c>
      <c r="E288" s="0" t="n">
        <v>12</v>
      </c>
      <c r="F288" s="0" t="n">
        <v>0</v>
      </c>
      <c r="G288" s="15" t="n">
        <v>0</v>
      </c>
      <c r="H288" s="0" t="n">
        <v>570</v>
      </c>
      <c r="I288" s="15" t="n">
        <v>0.581</v>
      </c>
      <c r="J288" s="0" t="n">
        <v>88</v>
      </c>
      <c r="K288" s="15" t="n">
        <v>0.1991</v>
      </c>
      <c r="M288" s="11" t="s">
        <v>430</v>
      </c>
    </row>
    <row r="289" customFormat="false" ht="15" hidden="false" customHeight="false" outlineLevel="0" collapsed="false">
      <c r="A289" s="0" t="s">
        <v>431</v>
      </c>
      <c r="B289" s="0" t="s">
        <v>138</v>
      </c>
      <c r="C289" s="0" t="s">
        <v>762</v>
      </c>
      <c r="D289" s="0" t="s">
        <v>497</v>
      </c>
      <c r="E289" s="0" t="n">
        <v>10</v>
      </c>
      <c r="F289" s="0" t="n">
        <v>0</v>
      </c>
      <c r="G289" s="15" t="n">
        <v>0</v>
      </c>
      <c r="H289" s="0" t="n">
        <v>0</v>
      </c>
      <c r="I289" s="15" t="n">
        <v>0</v>
      </c>
      <c r="J289" s="0" t="n">
        <v>234</v>
      </c>
      <c r="K289" s="15" t="n">
        <v>0.4979</v>
      </c>
      <c r="M289" s="11" t="s">
        <v>431</v>
      </c>
      <c r="N289" s="0" t="str">
        <f aca="false">VLOOKUP(A289,C$3:K$363,2,FALSE())</f>
        <v>G,C</v>
      </c>
      <c r="O289" s="0" t="n">
        <f aca="false">VLOOKUP(A289,C$3:K$363,3,FALSE())</f>
        <v>14</v>
      </c>
      <c r="P289" s="0" t="n">
        <f aca="false">VLOOKUP(A289,C$3:K$363,4,FALSE())</f>
        <v>720</v>
      </c>
      <c r="Q289" s="0" t="n">
        <f aca="false">VLOOKUP(A289,C$3:K$363,6,FALSE())</f>
        <v>0</v>
      </c>
      <c r="R289" s="0" t="n">
        <f aca="false">VLOOKUP(A289,C$3:K$363,8,FALSE())</f>
        <v>38</v>
      </c>
    </row>
    <row r="290" customFormat="false" ht="15" hidden="false" customHeight="false" outlineLevel="0" collapsed="false">
      <c r="A290" s="0" t="s">
        <v>432</v>
      </c>
      <c r="B290" s="0" t="s">
        <v>25</v>
      </c>
      <c r="C290" s="0" t="s">
        <v>762</v>
      </c>
      <c r="D290" s="0" t="s">
        <v>497</v>
      </c>
      <c r="E290" s="0" t="n">
        <v>1</v>
      </c>
      <c r="F290" s="0" t="n">
        <v>0</v>
      </c>
      <c r="G290" s="15" t="n">
        <v>0</v>
      </c>
      <c r="H290" s="0" t="n">
        <v>0</v>
      </c>
      <c r="I290" s="15" t="n">
        <v>0</v>
      </c>
      <c r="J290" s="0" t="n">
        <v>22</v>
      </c>
      <c r="K290" s="15" t="n">
        <v>0.0498</v>
      </c>
      <c r="M290" s="11" t="s">
        <v>432</v>
      </c>
    </row>
    <row r="291" customFormat="false" ht="15" hidden="false" customHeight="false" outlineLevel="0" collapsed="false">
      <c r="A291" s="0" t="s">
        <v>434</v>
      </c>
      <c r="B291" s="0" t="s">
        <v>40</v>
      </c>
      <c r="C291" s="0" t="s">
        <v>401</v>
      </c>
      <c r="D291" s="0" t="s">
        <v>511</v>
      </c>
      <c r="E291" s="0" t="n">
        <v>16</v>
      </c>
      <c r="F291" s="0" t="n">
        <v>935</v>
      </c>
      <c r="G291" s="15" t="n">
        <v>0.9149</v>
      </c>
      <c r="H291" s="0" t="n">
        <v>0</v>
      </c>
      <c r="I291" s="15" t="n">
        <v>0</v>
      </c>
      <c r="J291" s="0" t="n">
        <v>71</v>
      </c>
      <c r="K291" s="15" t="n">
        <v>0.1498</v>
      </c>
      <c r="M291" s="11" t="s">
        <v>434</v>
      </c>
    </row>
    <row r="292" customFormat="false" ht="15" hidden="false" customHeight="false" outlineLevel="0" collapsed="false">
      <c r="A292" s="0" t="s">
        <v>435</v>
      </c>
      <c r="B292" s="0" t="s">
        <v>27</v>
      </c>
      <c r="C292" s="0" t="s">
        <v>402</v>
      </c>
      <c r="D292" s="0" t="s">
        <v>16</v>
      </c>
      <c r="E292" s="0" t="n">
        <v>1</v>
      </c>
      <c r="F292" s="0" t="n">
        <v>9</v>
      </c>
      <c r="G292" s="15" t="n">
        <v>0.0081</v>
      </c>
      <c r="H292" s="0" t="n">
        <v>0</v>
      </c>
      <c r="I292" s="15" t="n">
        <v>0</v>
      </c>
      <c r="J292" s="0" t="n">
        <v>0</v>
      </c>
      <c r="K292" s="15" t="n">
        <v>0</v>
      </c>
      <c r="M292" s="11" t="s">
        <v>435</v>
      </c>
    </row>
    <row r="293" customFormat="false" ht="15" hidden="false" customHeight="false" outlineLevel="0" collapsed="false">
      <c r="A293" s="0" t="s">
        <v>436</v>
      </c>
      <c r="B293" s="0" t="s">
        <v>30</v>
      </c>
      <c r="C293" s="0" t="s">
        <v>403</v>
      </c>
      <c r="D293" s="0" t="s">
        <v>497</v>
      </c>
      <c r="E293" s="0" t="n">
        <v>14</v>
      </c>
      <c r="F293" s="0" t="n">
        <v>0</v>
      </c>
      <c r="G293" s="15" t="n">
        <v>0</v>
      </c>
      <c r="H293" s="0" t="n">
        <v>846</v>
      </c>
      <c r="I293" s="15" t="n">
        <v>0.8174</v>
      </c>
      <c r="J293" s="0" t="n">
        <v>66</v>
      </c>
      <c r="K293" s="15" t="n">
        <v>0.1361</v>
      </c>
      <c r="M293" s="11" t="s">
        <v>436</v>
      </c>
    </row>
    <row r="294" customFormat="false" ht="15" hidden="false" customHeight="false" outlineLevel="0" collapsed="false">
      <c r="A294" s="0" t="s">
        <v>438</v>
      </c>
      <c r="B294" s="0" t="s">
        <v>56</v>
      </c>
      <c r="C294" s="0" t="s">
        <v>404</v>
      </c>
      <c r="D294" s="0" t="s">
        <v>19</v>
      </c>
      <c r="E294" s="0" t="n">
        <v>15</v>
      </c>
      <c r="F294" s="0" t="n">
        <v>0</v>
      </c>
      <c r="G294" s="15" t="n">
        <v>0</v>
      </c>
      <c r="H294" s="0" t="n">
        <v>270</v>
      </c>
      <c r="I294" s="15" t="n">
        <v>0.2576</v>
      </c>
      <c r="J294" s="0" t="n">
        <v>140</v>
      </c>
      <c r="K294" s="15" t="n">
        <v>0.3263</v>
      </c>
      <c r="M294" s="11" t="s">
        <v>438</v>
      </c>
      <c r="N294" s="0" t="str">
        <f aca="false">VLOOKUP(A294,C$3:K$363,2,FALSE())</f>
        <v>C</v>
      </c>
      <c r="O294" s="0" t="n">
        <f aca="false">VLOOKUP(A294,C$3:K$363,3,FALSE())</f>
        <v>15</v>
      </c>
      <c r="P294" s="0" t="n">
        <f aca="false">VLOOKUP(A294,C$3:K$363,4,FALSE())</f>
        <v>938</v>
      </c>
      <c r="Q294" s="0" t="n">
        <f aca="false">VLOOKUP(A294,C$3:K$363,6,FALSE())</f>
        <v>0</v>
      </c>
      <c r="R294" s="0" t="n">
        <f aca="false">VLOOKUP(A294,C$3:K$363,8,FALSE())</f>
        <v>0</v>
      </c>
    </row>
    <row r="295" customFormat="false" ht="15" hidden="false" customHeight="false" outlineLevel="0" collapsed="false">
      <c r="A295" s="0" t="s">
        <v>439</v>
      </c>
      <c r="B295" s="0" t="s">
        <v>138</v>
      </c>
      <c r="C295" s="0" t="s">
        <v>405</v>
      </c>
      <c r="D295" s="0" t="s">
        <v>40</v>
      </c>
      <c r="E295" s="0" t="n">
        <v>15</v>
      </c>
      <c r="F295" s="0" t="n">
        <v>0</v>
      </c>
      <c r="G295" s="15" t="n">
        <v>0</v>
      </c>
      <c r="H295" s="0" t="n">
        <v>705</v>
      </c>
      <c r="I295" s="15" t="n">
        <v>0.6403</v>
      </c>
      <c r="J295" s="0" t="n">
        <v>16</v>
      </c>
      <c r="K295" s="15" t="n">
        <v>0.0346</v>
      </c>
      <c r="M295" s="11" t="s">
        <v>439</v>
      </c>
      <c r="N295" s="0" t="str">
        <f aca="false">VLOOKUP(A295,C$3:K$363,2,FALSE())</f>
        <v>C</v>
      </c>
      <c r="O295" s="0" t="n">
        <f aca="false">VLOOKUP(A295,C$3:K$363,3,FALSE())</f>
        <v>4</v>
      </c>
      <c r="P295" s="0" t="n">
        <f aca="false">VLOOKUP(A295,C$3:K$363,4,FALSE())</f>
        <v>241</v>
      </c>
      <c r="Q295" s="0" t="n">
        <f aca="false">VLOOKUP(A295,C$3:K$363,6,FALSE())</f>
        <v>0</v>
      </c>
      <c r="R295" s="0" t="n">
        <f aca="false">VLOOKUP(A295,C$3:K$363,8,FALSE())</f>
        <v>0</v>
      </c>
    </row>
    <row r="296" customFormat="false" ht="15" hidden="false" customHeight="false" outlineLevel="0" collapsed="false">
      <c r="A296" s="0" t="s">
        <v>440</v>
      </c>
      <c r="B296" s="0" t="s">
        <v>22</v>
      </c>
      <c r="C296" s="0" t="s">
        <v>406</v>
      </c>
      <c r="D296" s="0" t="s">
        <v>33</v>
      </c>
      <c r="E296" s="0" t="n">
        <v>5</v>
      </c>
      <c r="F296" s="0" t="n">
        <v>66</v>
      </c>
      <c r="G296" s="15" t="n">
        <v>0.0608</v>
      </c>
      <c r="H296" s="0" t="n">
        <v>0</v>
      </c>
      <c r="I296" s="15" t="n">
        <v>0</v>
      </c>
      <c r="J296" s="0" t="n">
        <v>0</v>
      </c>
      <c r="K296" s="15" t="n">
        <v>0</v>
      </c>
      <c r="M296" s="11" t="s">
        <v>440</v>
      </c>
      <c r="N296" s="0" t="str">
        <f aca="false">VLOOKUP(A296,C$3:K$363,2,FALSE())</f>
        <v>DE</v>
      </c>
      <c r="O296" s="0" t="n">
        <f aca="false">VLOOKUP(A296,C$3:K$363,3,FALSE())</f>
        <v>15</v>
      </c>
      <c r="P296" s="0" t="n">
        <f aca="false">VLOOKUP(A296,C$3:K$363,4,FALSE())</f>
        <v>0</v>
      </c>
      <c r="Q296" s="0" t="n">
        <f aca="false">VLOOKUP(A296,C$3:K$363,6,FALSE())</f>
        <v>313</v>
      </c>
      <c r="R296" s="0" t="n">
        <f aca="false">VLOOKUP(A296,C$3:K$363,8,FALSE())</f>
        <v>189</v>
      </c>
    </row>
    <row r="297" customFormat="false" ht="15" hidden="false" customHeight="false" outlineLevel="0" collapsed="false">
      <c r="A297" s="0" t="s">
        <v>441</v>
      </c>
      <c r="B297" s="0" t="s">
        <v>19</v>
      </c>
      <c r="C297" s="0" t="s">
        <v>408</v>
      </c>
      <c r="D297" s="0" t="s">
        <v>27</v>
      </c>
      <c r="E297" s="0" t="n">
        <v>15</v>
      </c>
      <c r="F297" s="0" t="n">
        <v>0</v>
      </c>
      <c r="G297" s="15" t="n">
        <v>0</v>
      </c>
      <c r="H297" s="0" t="n">
        <v>92</v>
      </c>
      <c r="I297" s="15" t="n">
        <v>0.0824</v>
      </c>
      <c r="J297" s="0" t="n">
        <v>292</v>
      </c>
      <c r="K297" s="15" t="n">
        <v>0.6213</v>
      </c>
      <c r="M297" s="11" t="s">
        <v>441</v>
      </c>
    </row>
    <row r="298" customFormat="false" ht="15" hidden="false" customHeight="false" outlineLevel="0" collapsed="false">
      <c r="A298" s="0" t="s">
        <v>442</v>
      </c>
      <c r="B298" s="0" t="s">
        <v>30</v>
      </c>
      <c r="C298" s="0" t="s">
        <v>415</v>
      </c>
      <c r="D298" s="0" t="s">
        <v>19</v>
      </c>
      <c r="E298" s="0" t="n">
        <v>15</v>
      </c>
      <c r="F298" s="0" t="n">
        <v>0</v>
      </c>
      <c r="G298" s="15" t="n">
        <v>0</v>
      </c>
      <c r="H298" s="0" t="n">
        <v>493</v>
      </c>
      <c r="I298" s="15" t="n">
        <v>0.4786</v>
      </c>
      <c r="J298" s="0" t="n">
        <v>55</v>
      </c>
      <c r="K298" s="15" t="n">
        <v>0.1206</v>
      </c>
      <c r="M298" s="11" t="s">
        <v>442</v>
      </c>
      <c r="N298" s="0" t="str">
        <f aca="false">VLOOKUP(A298,C$3:K$363,2,FALSE())</f>
        <v>WR</v>
      </c>
      <c r="O298" s="0" t="n">
        <f aca="false">VLOOKUP(A298,C$3:K$363,3,FALSE())</f>
        <v>11</v>
      </c>
      <c r="P298" s="0" t="n">
        <f aca="false">VLOOKUP(A298,C$3:K$363,4,FALSE())</f>
        <v>259</v>
      </c>
      <c r="Q298" s="0" t="n">
        <f aca="false">VLOOKUP(A298,C$3:K$363,6,FALSE())</f>
        <v>0</v>
      </c>
      <c r="R298" s="0" t="n">
        <f aca="false">VLOOKUP(A298,C$3:K$363,8,FALSE())</f>
        <v>58</v>
      </c>
    </row>
    <row r="299" customFormat="false" ht="15" hidden="false" customHeight="false" outlineLevel="0" collapsed="false">
      <c r="A299" s="0" t="s">
        <v>443</v>
      </c>
      <c r="B299" s="0" t="s">
        <v>13</v>
      </c>
      <c r="C299" s="0" t="s">
        <v>419</v>
      </c>
      <c r="D299" s="0" t="s">
        <v>16</v>
      </c>
      <c r="E299" s="0" t="n">
        <v>8</v>
      </c>
      <c r="F299" s="0" t="n">
        <v>420</v>
      </c>
      <c r="G299" s="15" t="n">
        <v>0.3836</v>
      </c>
      <c r="H299" s="0" t="n">
        <v>0</v>
      </c>
      <c r="I299" s="15" t="n">
        <v>0</v>
      </c>
      <c r="J299" s="0" t="n">
        <v>0</v>
      </c>
      <c r="K299" s="15" t="n">
        <v>0</v>
      </c>
      <c r="M299" s="11" t="s">
        <v>443</v>
      </c>
      <c r="N299" s="0" t="str">
        <f aca="false">VLOOKUP(A299,C$3:K$363,2,FALSE())</f>
        <v>TE</v>
      </c>
      <c r="O299" s="0" t="n">
        <f aca="false">VLOOKUP(A299,C$3:K$363,3,FALSE())</f>
        <v>15</v>
      </c>
      <c r="P299" s="0" t="n">
        <f aca="false">VLOOKUP(A299,C$3:K$363,4,FALSE())</f>
        <v>169</v>
      </c>
      <c r="Q299" s="0" t="n">
        <f aca="false">VLOOKUP(A299,C$3:K$363,6,FALSE())</f>
        <v>0</v>
      </c>
      <c r="R299" s="0" t="n">
        <f aca="false">VLOOKUP(A299,C$3:K$363,8,FALSE())</f>
        <v>42</v>
      </c>
    </row>
    <row r="300" customFormat="false" ht="15" hidden="false" customHeight="false" outlineLevel="0" collapsed="false">
      <c r="A300" s="0" t="s">
        <v>444</v>
      </c>
      <c r="B300" s="0" t="s">
        <v>91</v>
      </c>
      <c r="C300" s="0" t="s">
        <v>763</v>
      </c>
      <c r="D300" s="0" t="s">
        <v>504</v>
      </c>
      <c r="E300" s="0" t="n">
        <v>4</v>
      </c>
      <c r="F300" s="0" t="n">
        <v>32</v>
      </c>
      <c r="G300" s="15" t="n">
        <v>0.0295</v>
      </c>
      <c r="H300" s="0" t="n">
        <v>0</v>
      </c>
      <c r="I300" s="15" t="n">
        <v>0</v>
      </c>
      <c r="J300" s="0" t="n">
        <v>17</v>
      </c>
      <c r="K300" s="15" t="n">
        <v>0.0362</v>
      </c>
      <c r="M300" s="11" t="s">
        <v>444</v>
      </c>
      <c r="N300" s="0" t="str">
        <f aca="false">VLOOKUP(A300,C$3:K$363,2,FALSE())</f>
        <v>G</v>
      </c>
      <c r="O300" s="0" t="n">
        <f aca="false">VLOOKUP(A300,C$3:K$363,3,FALSE())</f>
        <v>16</v>
      </c>
      <c r="P300" s="0" t="n">
        <f aca="false">VLOOKUP(A300,C$3:K$363,4,FALSE())</f>
        <v>1075</v>
      </c>
      <c r="Q300" s="0" t="n">
        <f aca="false">VLOOKUP(A300,C$3:K$363,6,FALSE())</f>
        <v>0</v>
      </c>
      <c r="R300" s="0" t="n">
        <f aca="false">VLOOKUP(A300,C$3:K$363,8,FALSE())</f>
        <v>62</v>
      </c>
    </row>
    <row r="301" customFormat="false" ht="15" hidden="false" customHeight="false" outlineLevel="0" collapsed="false">
      <c r="A301" s="0" t="s">
        <v>445</v>
      </c>
      <c r="B301" s="0" t="s">
        <v>65</v>
      </c>
      <c r="C301" s="0" t="s">
        <v>763</v>
      </c>
      <c r="D301" s="0" t="s">
        <v>504</v>
      </c>
      <c r="E301" s="0" t="n">
        <v>9</v>
      </c>
      <c r="F301" s="0" t="n">
        <v>193</v>
      </c>
      <c r="G301" s="15" t="n">
        <v>0.1907</v>
      </c>
      <c r="H301" s="0" t="n">
        <v>0</v>
      </c>
      <c r="I301" s="15" t="n">
        <v>0</v>
      </c>
      <c r="J301" s="0" t="n">
        <v>32</v>
      </c>
      <c r="K301" s="15" t="n">
        <v>0.0672</v>
      </c>
      <c r="M301" s="11" t="s">
        <v>445</v>
      </c>
    </row>
    <row r="302" customFormat="false" ht="15" hidden="false" customHeight="false" outlineLevel="0" collapsed="false">
      <c r="A302" s="0" t="s">
        <v>446</v>
      </c>
      <c r="B302" s="0" t="s">
        <v>91</v>
      </c>
      <c r="C302" s="0" t="s">
        <v>764</v>
      </c>
      <c r="D302" s="0" t="s">
        <v>19</v>
      </c>
      <c r="E302" s="0" t="n">
        <v>1</v>
      </c>
      <c r="F302" s="0" t="n">
        <v>0</v>
      </c>
      <c r="G302" s="15" t="n">
        <v>0</v>
      </c>
      <c r="H302" s="0" t="n">
        <v>22</v>
      </c>
      <c r="I302" s="15" t="n">
        <v>0.0208</v>
      </c>
      <c r="J302" s="0" t="n">
        <v>9</v>
      </c>
      <c r="K302" s="15" t="n">
        <v>0.0195</v>
      </c>
      <c r="M302" s="11" t="s">
        <v>446</v>
      </c>
      <c r="N302" s="0" t="str">
        <f aca="false">VLOOKUP(A302,C$3:K$363,2,FALSE())</f>
        <v>G</v>
      </c>
      <c r="O302" s="0" t="n">
        <f aca="false">VLOOKUP(A302,C$3:K$363,3,FALSE())</f>
        <v>15</v>
      </c>
      <c r="P302" s="0" t="n">
        <f aca="false">VLOOKUP(A302,C$3:K$363,4,FALSE())</f>
        <v>790</v>
      </c>
      <c r="Q302" s="0" t="n">
        <f aca="false">VLOOKUP(A302,C$3:K$363,6,FALSE())</f>
        <v>0</v>
      </c>
      <c r="R302" s="0" t="n">
        <f aca="false">VLOOKUP(A302,C$3:K$363,8,FALSE())</f>
        <v>81</v>
      </c>
    </row>
    <row r="303" customFormat="false" ht="15" hidden="false" customHeight="false" outlineLevel="0" collapsed="false">
      <c r="A303" s="0" t="s">
        <v>447</v>
      </c>
      <c r="B303" s="0" t="s">
        <v>16</v>
      </c>
      <c r="C303" s="0" t="s">
        <v>764</v>
      </c>
      <c r="D303" s="0" t="s">
        <v>19</v>
      </c>
      <c r="E303" s="0" t="n">
        <v>4</v>
      </c>
      <c r="F303" s="0" t="n">
        <v>0</v>
      </c>
      <c r="G303" s="15" t="n">
        <v>0</v>
      </c>
      <c r="H303" s="0" t="n">
        <v>69</v>
      </c>
      <c r="I303" s="15" t="n">
        <v>0.0613</v>
      </c>
      <c r="J303" s="0" t="n">
        <v>0</v>
      </c>
      <c r="K303" s="15" t="n">
        <v>0</v>
      </c>
      <c r="M303" s="11" t="s">
        <v>447</v>
      </c>
    </row>
    <row r="304" customFormat="false" ht="15" hidden="false" customHeight="false" outlineLevel="0" collapsed="false">
      <c r="A304" s="0" t="s">
        <v>448</v>
      </c>
      <c r="B304" s="0" t="s">
        <v>22</v>
      </c>
      <c r="C304" s="0" t="s">
        <v>765</v>
      </c>
      <c r="D304" s="0" t="s">
        <v>40</v>
      </c>
      <c r="E304" s="0" t="n">
        <v>5</v>
      </c>
      <c r="F304" s="0" t="n">
        <v>0</v>
      </c>
      <c r="G304" s="15" t="n">
        <v>0</v>
      </c>
      <c r="H304" s="0" t="n">
        <v>0</v>
      </c>
      <c r="I304" s="15" t="n">
        <v>0</v>
      </c>
      <c r="J304" s="0" t="n">
        <v>48</v>
      </c>
      <c r="K304" s="15" t="n">
        <v>0.1021</v>
      </c>
      <c r="M304" s="11" t="s">
        <v>448</v>
      </c>
    </row>
    <row r="305" customFormat="false" ht="15" hidden="false" customHeight="false" outlineLevel="0" collapsed="false">
      <c r="A305" s="0" t="s">
        <v>450</v>
      </c>
      <c r="B305" s="0" t="s">
        <v>19</v>
      </c>
      <c r="C305" s="0" t="s">
        <v>765</v>
      </c>
      <c r="D305" s="0" t="s">
        <v>40</v>
      </c>
      <c r="E305" s="0" t="n">
        <v>4</v>
      </c>
      <c r="F305" s="0" t="n">
        <v>0</v>
      </c>
      <c r="G305" s="15" t="n">
        <v>0</v>
      </c>
      <c r="H305" s="0" t="n">
        <v>16</v>
      </c>
      <c r="I305" s="15" t="n">
        <v>0.014</v>
      </c>
      <c r="J305" s="0" t="n">
        <v>61</v>
      </c>
      <c r="K305" s="15" t="n">
        <v>0.1356</v>
      </c>
      <c r="M305" s="11" t="s">
        <v>450</v>
      </c>
    </row>
    <row r="306" customFormat="false" ht="15" hidden="false" customHeight="false" outlineLevel="0" collapsed="false">
      <c r="A306" s="0" t="s">
        <v>452</v>
      </c>
      <c r="B306" s="0" t="s">
        <v>56</v>
      </c>
      <c r="C306" s="0" t="s">
        <v>766</v>
      </c>
      <c r="D306" s="0" t="s">
        <v>27</v>
      </c>
      <c r="E306" s="0" t="n">
        <v>13</v>
      </c>
      <c r="F306" s="0" t="n">
        <v>0</v>
      </c>
      <c r="G306" s="15" t="n">
        <v>0</v>
      </c>
      <c r="H306" s="0" t="n">
        <v>99</v>
      </c>
      <c r="I306" s="15" t="n">
        <v>0.0894</v>
      </c>
      <c r="J306" s="0" t="n">
        <v>153</v>
      </c>
      <c r="K306" s="15" t="n">
        <v>0.3501</v>
      </c>
      <c r="M306" s="11" t="s">
        <v>452</v>
      </c>
      <c r="N306" s="0" t="str">
        <f aca="false">VLOOKUP(A306,C$3:K$363,2,FALSE())</f>
        <v>G</v>
      </c>
      <c r="O306" s="0" t="n">
        <f aca="false">VLOOKUP(A306,C$3:K$363,3,FALSE())</f>
        <v>16</v>
      </c>
      <c r="P306" s="0" t="n">
        <f aca="false">VLOOKUP(A306,C$3:K$363,4,FALSE())</f>
        <v>1018</v>
      </c>
      <c r="Q306" s="0" t="n">
        <f aca="false">VLOOKUP(A306,C$3:K$363,6,FALSE())</f>
        <v>0</v>
      </c>
      <c r="R306" s="0" t="n">
        <f aca="false">VLOOKUP(A306,C$3:K$363,8,FALSE())</f>
        <v>68</v>
      </c>
    </row>
    <row r="307" customFormat="false" ht="15" hidden="false" customHeight="false" outlineLevel="0" collapsed="false">
      <c r="C307" s="0" t="s">
        <v>766</v>
      </c>
      <c r="D307" s="0" t="s">
        <v>27</v>
      </c>
      <c r="E307" s="0" t="n">
        <v>1</v>
      </c>
      <c r="F307" s="0" t="n">
        <v>0</v>
      </c>
      <c r="G307" s="15" t="n">
        <v>0</v>
      </c>
      <c r="H307" s="0" t="n">
        <v>0</v>
      </c>
      <c r="I307" s="15" t="n">
        <v>0</v>
      </c>
      <c r="J307" s="0" t="n">
        <v>7</v>
      </c>
      <c r="K307" s="15" t="n">
        <v>0.0154</v>
      </c>
    </row>
    <row r="308" customFormat="false" ht="15" hidden="false" customHeight="false" outlineLevel="0" collapsed="false">
      <c r="C308" s="0" t="s">
        <v>420</v>
      </c>
      <c r="D308" s="0" t="s">
        <v>504</v>
      </c>
      <c r="E308" s="0" t="n">
        <v>13</v>
      </c>
      <c r="F308" s="0" t="n">
        <v>844</v>
      </c>
      <c r="G308" s="15" t="n">
        <v>0.7917</v>
      </c>
      <c r="H308" s="0" t="n">
        <v>0</v>
      </c>
      <c r="I308" s="15" t="n">
        <v>0</v>
      </c>
      <c r="J308" s="0" t="n">
        <v>54</v>
      </c>
      <c r="K308" s="15" t="n">
        <v>0.123</v>
      </c>
    </row>
    <row r="309" customFormat="false" ht="15" hidden="false" customHeight="false" outlineLevel="0" collapsed="false">
      <c r="C309" s="0" t="s">
        <v>637</v>
      </c>
      <c r="D309" s="0" t="s">
        <v>33</v>
      </c>
      <c r="E309" s="0" t="n">
        <v>6</v>
      </c>
      <c r="F309" s="0" t="n">
        <v>103</v>
      </c>
      <c r="G309" s="15" t="n">
        <v>0.0979</v>
      </c>
      <c r="H309" s="0" t="n">
        <v>0</v>
      </c>
      <c r="I309" s="15" t="n">
        <v>0</v>
      </c>
      <c r="J309" s="0" t="n">
        <v>41</v>
      </c>
      <c r="K309" s="15" t="n">
        <v>0.0938</v>
      </c>
    </row>
    <row r="310" customFormat="false" ht="15" hidden="false" customHeight="false" outlineLevel="0" collapsed="false">
      <c r="C310" s="0" t="s">
        <v>637</v>
      </c>
      <c r="D310" s="0" t="s">
        <v>33</v>
      </c>
      <c r="E310" s="0" t="n">
        <v>3</v>
      </c>
      <c r="F310" s="0" t="n">
        <v>13</v>
      </c>
      <c r="G310" s="15" t="n">
        <v>0.0125</v>
      </c>
      <c r="H310" s="0" t="n">
        <v>0</v>
      </c>
      <c r="I310" s="15" t="n">
        <v>0</v>
      </c>
      <c r="J310" s="0" t="n">
        <v>15</v>
      </c>
      <c r="K310" s="15" t="n">
        <v>0.0319</v>
      </c>
    </row>
    <row r="311" customFormat="false" ht="15" hidden="false" customHeight="false" outlineLevel="0" collapsed="false">
      <c r="C311" s="0" t="s">
        <v>423</v>
      </c>
      <c r="D311" s="0" t="s">
        <v>138</v>
      </c>
      <c r="E311" s="0" t="n">
        <v>11</v>
      </c>
      <c r="F311" s="0" t="n">
        <v>709</v>
      </c>
      <c r="G311" s="15" t="n">
        <v>0.6811</v>
      </c>
      <c r="H311" s="0" t="n">
        <v>0</v>
      </c>
      <c r="I311" s="15" t="n">
        <v>0</v>
      </c>
      <c r="J311" s="0" t="n">
        <v>53</v>
      </c>
      <c r="K311" s="15" t="n">
        <v>0.1125</v>
      </c>
    </row>
    <row r="312" customFormat="false" ht="15" hidden="false" customHeight="false" outlineLevel="0" collapsed="false">
      <c r="C312" s="0" t="s">
        <v>424</v>
      </c>
      <c r="D312" s="0" t="s">
        <v>102</v>
      </c>
      <c r="E312" s="0" t="n">
        <v>16</v>
      </c>
      <c r="F312" s="0" t="n">
        <v>0</v>
      </c>
      <c r="G312" s="15" t="n">
        <v>0</v>
      </c>
      <c r="H312" s="0" t="n">
        <v>1041</v>
      </c>
      <c r="I312" s="15" t="n">
        <v>0.9933</v>
      </c>
      <c r="J312" s="0" t="n">
        <v>84</v>
      </c>
      <c r="K312" s="15" t="n">
        <v>0.1958</v>
      </c>
    </row>
    <row r="313" customFormat="false" ht="15" hidden="false" customHeight="false" outlineLevel="0" collapsed="false">
      <c r="C313" s="0" t="s">
        <v>427</v>
      </c>
      <c r="D313" s="0" t="s">
        <v>497</v>
      </c>
      <c r="E313" s="0" t="n">
        <v>6</v>
      </c>
      <c r="F313" s="0" t="n">
        <v>0</v>
      </c>
      <c r="G313" s="15" t="n">
        <v>0</v>
      </c>
      <c r="H313" s="0" t="n">
        <v>57</v>
      </c>
      <c r="I313" s="15" t="n">
        <v>0.0538</v>
      </c>
      <c r="J313" s="0" t="n">
        <v>94</v>
      </c>
      <c r="K313" s="15" t="n">
        <v>0.2084</v>
      </c>
    </row>
    <row r="314" customFormat="false" ht="15" hidden="false" customHeight="false" outlineLevel="0" collapsed="false">
      <c r="C314" s="0" t="s">
        <v>428</v>
      </c>
      <c r="D314" s="0" t="s">
        <v>13</v>
      </c>
      <c r="E314" s="0" t="n">
        <v>15</v>
      </c>
      <c r="F314" s="0" t="n">
        <v>300</v>
      </c>
      <c r="G314" s="15" t="n">
        <v>0.2653</v>
      </c>
      <c r="H314" s="0" t="n">
        <v>0</v>
      </c>
      <c r="I314" s="15" t="n">
        <v>0</v>
      </c>
      <c r="J314" s="0" t="n">
        <v>308</v>
      </c>
      <c r="K314" s="15" t="n">
        <v>0.6754</v>
      </c>
    </row>
    <row r="315" customFormat="false" ht="15" hidden="false" customHeight="false" outlineLevel="0" collapsed="false">
      <c r="C315" s="0" t="s">
        <v>429</v>
      </c>
      <c r="D315" s="0" t="s">
        <v>13</v>
      </c>
      <c r="E315" s="0" t="n">
        <v>15</v>
      </c>
      <c r="F315" s="0" t="n">
        <v>414</v>
      </c>
      <c r="G315" s="15" t="n">
        <v>0.3693</v>
      </c>
      <c r="H315" s="0" t="n">
        <v>0</v>
      </c>
      <c r="I315" s="15" t="n">
        <v>0</v>
      </c>
      <c r="J315" s="0" t="n">
        <v>96</v>
      </c>
      <c r="K315" s="15" t="n">
        <v>0.2004</v>
      </c>
    </row>
    <row r="316" customFormat="false" ht="15" hidden="false" customHeight="false" outlineLevel="0" collapsed="false">
      <c r="C316" s="0" t="s">
        <v>431</v>
      </c>
      <c r="D316" s="0" t="s">
        <v>645</v>
      </c>
      <c r="E316" s="0" t="n">
        <v>14</v>
      </c>
      <c r="F316" s="0" t="n">
        <v>720</v>
      </c>
      <c r="G316" s="15" t="n">
        <v>0.6754</v>
      </c>
      <c r="H316" s="0" t="n">
        <v>0</v>
      </c>
      <c r="I316" s="15" t="n">
        <v>0</v>
      </c>
      <c r="J316" s="0" t="n">
        <v>38</v>
      </c>
      <c r="K316" s="15" t="n">
        <v>0.0866</v>
      </c>
    </row>
    <row r="317" customFormat="false" ht="15" hidden="false" customHeight="false" outlineLevel="0" collapsed="false">
      <c r="C317" s="0" t="s">
        <v>438</v>
      </c>
      <c r="D317" s="0" t="s">
        <v>138</v>
      </c>
      <c r="E317" s="0" t="n">
        <v>15</v>
      </c>
      <c r="F317" s="0" t="n">
        <v>938</v>
      </c>
      <c r="G317" s="15" t="n">
        <v>0.9054</v>
      </c>
      <c r="H317" s="0" t="n">
        <v>0</v>
      </c>
      <c r="I317" s="15" t="n">
        <v>0</v>
      </c>
      <c r="J317" s="0" t="n">
        <v>0</v>
      </c>
      <c r="K317" s="15" t="n">
        <v>0</v>
      </c>
    </row>
    <row r="318" customFormat="false" ht="15" hidden="false" customHeight="false" outlineLevel="0" collapsed="false">
      <c r="C318" s="0" t="s">
        <v>439</v>
      </c>
      <c r="D318" s="0" t="s">
        <v>138</v>
      </c>
      <c r="E318" s="0" t="n">
        <v>4</v>
      </c>
      <c r="F318" s="0" t="n">
        <v>241</v>
      </c>
      <c r="G318" s="15" t="n">
        <v>0.2225</v>
      </c>
      <c r="H318" s="0" t="n">
        <v>0</v>
      </c>
      <c r="I318" s="15" t="n">
        <v>0</v>
      </c>
      <c r="J318" s="0" t="n">
        <v>0</v>
      </c>
      <c r="K318" s="15" t="n">
        <v>0</v>
      </c>
    </row>
    <row r="319" customFormat="false" ht="15" hidden="false" customHeight="false" outlineLevel="0" collapsed="false">
      <c r="C319" s="0" t="s">
        <v>440</v>
      </c>
      <c r="D319" s="0" t="s">
        <v>22</v>
      </c>
      <c r="E319" s="0" t="n">
        <v>15</v>
      </c>
      <c r="F319" s="0" t="n">
        <v>0</v>
      </c>
      <c r="G319" s="15" t="n">
        <v>0</v>
      </c>
      <c r="H319" s="0" t="n">
        <v>313</v>
      </c>
      <c r="I319" s="15" t="n">
        <v>0.2956</v>
      </c>
      <c r="J319" s="0" t="n">
        <v>189</v>
      </c>
      <c r="K319" s="15" t="n">
        <v>0.4437</v>
      </c>
    </row>
    <row r="320" customFormat="false" ht="15" hidden="false" customHeight="false" outlineLevel="0" collapsed="false">
      <c r="C320" s="0" t="s">
        <v>442</v>
      </c>
      <c r="D320" s="0" t="s">
        <v>30</v>
      </c>
      <c r="E320" s="0" t="n">
        <v>11</v>
      </c>
      <c r="F320" s="0" t="n">
        <v>259</v>
      </c>
      <c r="G320" s="15" t="n">
        <v>0.2498</v>
      </c>
      <c r="H320" s="0" t="n">
        <v>0</v>
      </c>
      <c r="I320" s="15" t="n">
        <v>0</v>
      </c>
      <c r="J320" s="0" t="n">
        <v>58</v>
      </c>
      <c r="K320" s="15" t="n">
        <v>0.1255</v>
      </c>
    </row>
    <row r="321" customFormat="false" ht="15" hidden="false" customHeight="false" outlineLevel="0" collapsed="false">
      <c r="C321" s="0" t="s">
        <v>767</v>
      </c>
      <c r="D321" s="0" t="s">
        <v>19</v>
      </c>
      <c r="E321" s="0" t="n">
        <v>8</v>
      </c>
      <c r="F321" s="0" t="n">
        <v>0</v>
      </c>
      <c r="G321" s="15" t="n">
        <v>0</v>
      </c>
      <c r="H321" s="0" t="n">
        <v>203</v>
      </c>
      <c r="I321" s="15" t="n">
        <v>0.1819</v>
      </c>
      <c r="J321" s="0" t="n">
        <v>2</v>
      </c>
      <c r="K321" s="15" t="n">
        <v>0.0043</v>
      </c>
    </row>
    <row r="322" customFormat="false" ht="15" hidden="false" customHeight="false" outlineLevel="0" collapsed="false">
      <c r="C322" s="0" t="s">
        <v>767</v>
      </c>
      <c r="D322" s="0" t="s">
        <v>19</v>
      </c>
      <c r="E322" s="0" t="n">
        <v>5</v>
      </c>
      <c r="F322" s="0" t="n">
        <v>0</v>
      </c>
      <c r="G322" s="15" t="n">
        <v>0</v>
      </c>
      <c r="H322" s="0" t="n">
        <v>103</v>
      </c>
      <c r="I322" s="15" t="n">
        <v>0.0916</v>
      </c>
      <c r="J322" s="0" t="n">
        <v>0</v>
      </c>
      <c r="K322" s="15" t="n">
        <v>0</v>
      </c>
    </row>
    <row r="323" customFormat="false" ht="15" hidden="false" customHeight="false" outlineLevel="0" collapsed="false">
      <c r="C323" s="0" t="s">
        <v>443</v>
      </c>
      <c r="D323" s="0" t="s">
        <v>13</v>
      </c>
      <c r="E323" s="0" t="n">
        <v>15</v>
      </c>
      <c r="F323" s="0" t="n">
        <v>169</v>
      </c>
      <c r="G323" s="15" t="n">
        <v>0.1528</v>
      </c>
      <c r="H323" s="0" t="n">
        <v>0</v>
      </c>
      <c r="I323" s="15" t="n">
        <v>0</v>
      </c>
      <c r="J323" s="0" t="n">
        <v>42</v>
      </c>
      <c r="K323" s="15" t="n">
        <v>0.095</v>
      </c>
    </row>
    <row r="324" customFormat="false" ht="15" hidden="false" customHeight="false" outlineLevel="0" collapsed="false">
      <c r="C324" s="0" t="s">
        <v>444</v>
      </c>
      <c r="D324" s="0" t="s">
        <v>504</v>
      </c>
      <c r="E324" s="0" t="n">
        <v>16</v>
      </c>
      <c r="F324" s="0" t="n">
        <v>1075</v>
      </c>
      <c r="G324" s="15" t="n">
        <v>0.9817</v>
      </c>
      <c r="H324" s="0" t="n">
        <v>0</v>
      </c>
      <c r="I324" s="15" t="n">
        <v>0</v>
      </c>
      <c r="J324" s="0" t="n">
        <v>62</v>
      </c>
      <c r="K324" s="15" t="n">
        <v>0.126</v>
      </c>
    </row>
    <row r="325" customFormat="false" ht="15" hidden="false" customHeight="false" outlineLevel="0" collapsed="false">
      <c r="C325" s="0" t="s">
        <v>446</v>
      </c>
      <c r="D325" s="0" t="s">
        <v>504</v>
      </c>
      <c r="E325" s="0" t="n">
        <v>15</v>
      </c>
      <c r="F325" s="0" t="n">
        <v>790</v>
      </c>
      <c r="G325" s="15" t="n">
        <v>0.7692</v>
      </c>
      <c r="H325" s="0" t="n">
        <v>0</v>
      </c>
      <c r="I325" s="15" t="n">
        <v>0</v>
      </c>
      <c r="J325" s="0" t="n">
        <v>81</v>
      </c>
      <c r="K325" s="15" t="n">
        <v>0.1753</v>
      </c>
    </row>
    <row r="326" customFormat="false" ht="15" hidden="false" customHeight="false" outlineLevel="0" collapsed="false">
      <c r="C326" s="0" t="s">
        <v>452</v>
      </c>
      <c r="D326" s="0" t="s">
        <v>504</v>
      </c>
      <c r="E326" s="0" t="n">
        <v>16</v>
      </c>
      <c r="F326" s="0" t="n">
        <v>1018</v>
      </c>
      <c r="G326" s="15" t="n">
        <v>0.9559</v>
      </c>
      <c r="H326" s="0" t="n">
        <v>0</v>
      </c>
      <c r="I326" s="15" t="n">
        <v>0</v>
      </c>
      <c r="J326" s="0" t="n">
        <v>68</v>
      </c>
      <c r="K326" s="15" t="n">
        <v>0.1611</v>
      </c>
    </row>
  </sheetData>
  <conditionalFormatting sqref="M1:M1048576">
    <cfRule type="duplicateValues" priority="2" aboveAverage="0" equalAverage="0" bottom="0" percent="0" rank="0" text="" dxfId="13"/>
  </conditionalFormatting>
  <conditionalFormatting sqref="C1:C1048576">
    <cfRule type="duplicateValues" priority="3" aboveAverage="0" equalAverage="0" bottom="0" percent="0" rank="0" text="" dxfId="14"/>
  </conditionalFormatting>
  <conditionalFormatting sqref="AF1:AF1048576">
    <cfRule type="duplicateValues" priority="4" aboveAverage="0" equalAverage="0" bottom="0" percent="0" rank="0" text="" dxfId="15"/>
  </conditionalFormatting>
  <conditionalFormatting sqref="AF1:AF1048576 M1:M1048576">
    <cfRule type="duplicateValues" priority="5" aboveAverage="0" equalAverage="0" bottom="0" percent="0" rank="0" text="" dxfId="1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5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G13" activeCellId="1" sqref="E307:L308 G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2" min="2" style="0" width="6"/>
    <col collapsed="false" customWidth="true" hidden="false" outlineLevel="0" max="3" min="3" style="0" width="13.85"/>
    <col collapsed="false" customWidth="true" hidden="false" outlineLevel="0" max="4" min="4" style="0" width="13.57"/>
    <col collapsed="false" customWidth="true" hidden="false" outlineLevel="0" max="5" min="5" style="0" width="14"/>
    <col collapsed="false" customWidth="true" hidden="false" outlineLevel="0" max="6" min="6" style="0" width="13.85"/>
    <col collapsed="false" customWidth="true" hidden="false" outlineLevel="0" max="7" min="7" style="0" width="13.57"/>
    <col collapsed="false" customWidth="true" hidden="false" outlineLevel="0" max="8" min="8" style="0" width="14"/>
    <col collapsed="false" customWidth="true" hidden="false" outlineLevel="0" max="9" min="9" style="0" width="13.85"/>
    <col collapsed="false" customWidth="true" hidden="false" outlineLevel="0" max="10" min="10" style="0" width="13.57"/>
    <col collapsed="false" customWidth="true" hidden="false" outlineLevel="0" max="11" min="11" style="0" width="14"/>
    <col collapsed="false" customWidth="true" hidden="false" outlineLevel="0" max="12" min="12" style="0" width="13.85"/>
    <col collapsed="false" customWidth="true" hidden="false" outlineLevel="0" max="13" min="13" style="0" width="13.57"/>
    <col collapsed="false" customWidth="true" hidden="false" outlineLevel="0" max="14" min="14" style="0" width="14"/>
  </cols>
  <sheetData>
    <row r="1" customFormat="false" ht="15" hidden="false" customHeight="false" outlineLevel="0" collapsed="false">
      <c r="A1" s="2" t="s">
        <v>453</v>
      </c>
      <c r="B1" s="5" t="s">
        <v>2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  <row r="2" customFormat="false" ht="15" hidden="false" customHeight="false" outlineLevel="0" collapsed="false">
      <c r="A2" s="0" t="s">
        <v>12</v>
      </c>
      <c r="B2" s="0" t="s">
        <v>13</v>
      </c>
    </row>
    <row r="3" customFormat="false" ht="15" hidden="false" customHeight="false" outlineLevel="0" collapsed="false">
      <c r="A3" s="0" t="s">
        <v>15</v>
      </c>
      <c r="B3" s="0" t="s">
        <v>16</v>
      </c>
      <c r="F3" s="0" t="n">
        <v>257</v>
      </c>
      <c r="G3" s="0" t="n">
        <v>0</v>
      </c>
      <c r="H3" s="0" t="n">
        <v>0</v>
      </c>
      <c r="I3" s="0" t="n">
        <v>2</v>
      </c>
      <c r="J3" s="0" t="n">
        <v>0</v>
      </c>
      <c r="K3" s="0" t="n">
        <v>0</v>
      </c>
      <c r="L3" s="0" t="n">
        <v>26</v>
      </c>
      <c r="M3" s="0" t="n">
        <v>0</v>
      </c>
      <c r="N3" s="0" t="n">
        <v>0</v>
      </c>
    </row>
    <row r="4" customFormat="false" ht="15" hidden="false" customHeight="false" outlineLevel="0" collapsed="false">
      <c r="A4" s="0" t="s">
        <v>18</v>
      </c>
      <c r="B4" s="0" t="s">
        <v>19</v>
      </c>
      <c r="C4" s="0" t="n">
        <v>0</v>
      </c>
      <c r="D4" s="0" t="n">
        <v>648</v>
      </c>
      <c r="E4" s="0" t="n">
        <v>74</v>
      </c>
      <c r="F4" s="0" t="n">
        <v>0</v>
      </c>
      <c r="G4" s="0" t="n">
        <v>915</v>
      </c>
      <c r="H4" s="0" t="n">
        <v>76</v>
      </c>
      <c r="I4" s="0" t="n">
        <v>0</v>
      </c>
      <c r="J4" s="0" t="n">
        <v>829</v>
      </c>
      <c r="K4" s="0" t="n">
        <v>63</v>
      </c>
      <c r="L4" s="0" t="n">
        <v>0</v>
      </c>
      <c r="M4" s="0" t="n">
        <v>790</v>
      </c>
      <c r="N4" s="0" t="n">
        <v>72</v>
      </c>
    </row>
    <row r="5" customFormat="false" ht="15" hidden="false" customHeight="false" outlineLevel="0" collapsed="false">
      <c r="A5" s="0" t="s">
        <v>21</v>
      </c>
      <c r="B5" s="0" t="s">
        <v>22</v>
      </c>
      <c r="C5" s="0" t="n">
        <v>0</v>
      </c>
      <c r="D5" s="0" t="n">
        <v>468</v>
      </c>
      <c r="E5" s="0" t="n">
        <v>114</v>
      </c>
      <c r="F5" s="0" t="n">
        <v>0</v>
      </c>
      <c r="G5" s="0" t="n">
        <v>793</v>
      </c>
      <c r="H5" s="0" t="n">
        <v>62</v>
      </c>
      <c r="I5" s="0" t="n">
        <v>0</v>
      </c>
      <c r="J5" s="0" t="n">
        <v>222</v>
      </c>
      <c r="K5" s="0" t="n">
        <v>25</v>
      </c>
      <c r="L5" s="0" t="n">
        <v>0</v>
      </c>
      <c r="M5" s="0" t="n">
        <v>157</v>
      </c>
      <c r="N5" s="0" t="n">
        <v>1</v>
      </c>
    </row>
    <row r="6" customFormat="false" ht="15" hidden="false" customHeight="false" outlineLevel="0" collapsed="false">
      <c r="A6" s="0" t="s">
        <v>24</v>
      </c>
      <c r="B6" s="0" t="s">
        <v>25</v>
      </c>
    </row>
    <row r="7" customFormat="false" ht="15" hidden="false" customHeight="false" outlineLevel="0" collapsed="false">
      <c r="A7" s="0" t="s">
        <v>26</v>
      </c>
      <c r="B7" s="0" t="s">
        <v>27</v>
      </c>
      <c r="C7" s="0" t="n">
        <v>0</v>
      </c>
      <c r="D7" s="0" t="n">
        <v>1</v>
      </c>
      <c r="E7" s="0" t="n">
        <v>63</v>
      </c>
    </row>
    <row r="8" customFormat="false" ht="15" hidden="false" customHeight="false" outlineLevel="0" collapsed="false">
      <c r="A8" s="0" t="s">
        <v>29</v>
      </c>
      <c r="B8" s="0" t="s">
        <v>30</v>
      </c>
      <c r="C8" s="0" t="n">
        <v>216</v>
      </c>
      <c r="D8" s="0" t="n">
        <v>0</v>
      </c>
      <c r="E8" s="0" t="n">
        <v>98</v>
      </c>
      <c r="F8" s="0" t="n">
        <v>655</v>
      </c>
      <c r="G8" s="0" t="n">
        <v>0</v>
      </c>
      <c r="H8" s="0" t="n">
        <v>28</v>
      </c>
      <c r="I8" s="0" t="n">
        <v>467</v>
      </c>
      <c r="J8" s="0" t="n">
        <v>0</v>
      </c>
      <c r="K8" s="0" t="n">
        <v>153</v>
      </c>
      <c r="L8" s="0" t="n">
        <v>536</v>
      </c>
      <c r="M8" s="0" t="n">
        <v>0</v>
      </c>
      <c r="N8" s="0" t="n">
        <v>56</v>
      </c>
    </row>
    <row r="9" customFormat="false" ht="15" hidden="false" customHeight="false" outlineLevel="0" collapsed="false">
      <c r="A9" s="0" t="s">
        <v>32</v>
      </c>
      <c r="B9" s="0" t="s">
        <v>33</v>
      </c>
      <c r="C9" s="0" t="n">
        <v>335</v>
      </c>
      <c r="D9" s="0" t="n">
        <v>0</v>
      </c>
      <c r="E9" s="0" t="n">
        <v>206</v>
      </c>
      <c r="F9" s="0" t="n">
        <v>368</v>
      </c>
      <c r="G9" s="0" t="n">
        <v>0</v>
      </c>
      <c r="H9" s="0" t="n">
        <v>178</v>
      </c>
      <c r="I9" s="0" t="n">
        <v>237</v>
      </c>
      <c r="J9" s="0" t="n">
        <v>0</v>
      </c>
      <c r="K9" s="0" t="n">
        <v>166</v>
      </c>
      <c r="L9" s="0" t="n">
        <v>156</v>
      </c>
      <c r="M9" s="0" t="n">
        <v>0</v>
      </c>
      <c r="N9" s="0" t="n">
        <v>198</v>
      </c>
    </row>
    <row r="10" customFormat="false" ht="15" hidden="false" customHeight="false" outlineLevel="0" collapsed="false">
      <c r="A10" s="0" t="s">
        <v>35</v>
      </c>
      <c r="B10" s="0" t="s">
        <v>30</v>
      </c>
      <c r="C10" s="0" t="n">
        <v>788</v>
      </c>
      <c r="D10" s="0" t="n">
        <v>0</v>
      </c>
      <c r="E10" s="0" t="n">
        <v>2</v>
      </c>
      <c r="F10" s="0" t="n">
        <v>865</v>
      </c>
      <c r="G10" s="0" t="n">
        <v>0</v>
      </c>
      <c r="H10" s="0" t="n">
        <v>4</v>
      </c>
      <c r="I10" s="0" t="n">
        <v>637</v>
      </c>
      <c r="J10" s="0" t="n">
        <v>0</v>
      </c>
      <c r="K10" s="0" t="n">
        <v>1</v>
      </c>
      <c r="L10" s="0" t="n">
        <v>537</v>
      </c>
      <c r="M10" s="0" t="n">
        <v>0</v>
      </c>
      <c r="N10" s="0" t="n">
        <v>1</v>
      </c>
    </row>
    <row r="11" customFormat="false" ht="15" hidden="false" customHeight="false" outlineLevel="0" collapsed="false">
      <c r="A11" s="0" t="s">
        <v>37</v>
      </c>
      <c r="B11" s="0" t="s">
        <v>30</v>
      </c>
      <c r="C11" s="0" t="n">
        <v>516</v>
      </c>
      <c r="D11" s="0" t="n">
        <v>0</v>
      </c>
      <c r="E11" s="0" t="n">
        <v>3</v>
      </c>
      <c r="F11" s="0" t="n">
        <v>983</v>
      </c>
      <c r="G11" s="0" t="n">
        <v>0</v>
      </c>
      <c r="H11" s="0" t="n">
        <v>4</v>
      </c>
      <c r="I11" s="0" t="n">
        <v>1048</v>
      </c>
      <c r="J11" s="0" t="n">
        <v>0</v>
      </c>
      <c r="K11" s="0" t="n">
        <v>2</v>
      </c>
      <c r="L11" s="0" t="n">
        <v>3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0" t="s">
        <v>39</v>
      </c>
      <c r="B12" s="0" t="s">
        <v>40</v>
      </c>
      <c r="C12" s="0" t="n">
        <v>0</v>
      </c>
      <c r="D12" s="0" t="n">
        <v>223</v>
      </c>
      <c r="E12" s="0" t="n">
        <v>184</v>
      </c>
      <c r="F12" s="0" t="n">
        <v>0</v>
      </c>
      <c r="G12" s="0" t="n">
        <v>724</v>
      </c>
      <c r="H12" s="0" t="n">
        <v>163</v>
      </c>
      <c r="I12" s="0" t="n">
        <v>0</v>
      </c>
      <c r="J12" s="0" t="n">
        <v>814</v>
      </c>
      <c r="K12" s="0" t="n">
        <v>65</v>
      </c>
      <c r="L12" s="0" t="n">
        <v>0</v>
      </c>
      <c r="M12" s="0" t="n">
        <v>939</v>
      </c>
      <c r="N12" s="0" t="n">
        <v>75</v>
      </c>
    </row>
    <row r="13" customFormat="false" ht="15" hidden="false" customHeight="false" outlineLevel="0" collapsed="false">
      <c r="A13" s="0" t="s">
        <v>42</v>
      </c>
      <c r="B13" s="0" t="s">
        <v>33</v>
      </c>
      <c r="C13" s="0" t="n">
        <v>519</v>
      </c>
      <c r="D13" s="0" t="n">
        <v>0</v>
      </c>
      <c r="E13" s="0" t="n">
        <v>10</v>
      </c>
      <c r="F13" s="0" t="n">
        <v>157</v>
      </c>
      <c r="G13" s="0" t="n">
        <v>1</v>
      </c>
      <c r="H13" s="0" t="n">
        <v>190</v>
      </c>
      <c r="I13" s="0" t="n">
        <v>27</v>
      </c>
      <c r="J13" s="0" t="n">
        <v>0</v>
      </c>
      <c r="K13" s="0" t="n">
        <v>0</v>
      </c>
      <c r="L13" s="0" t="n">
        <v>13</v>
      </c>
      <c r="M13" s="0" t="n">
        <v>0</v>
      </c>
      <c r="N13" s="0" t="n">
        <v>112</v>
      </c>
    </row>
    <row r="14" customFormat="false" ht="15" hidden="false" customHeight="false" outlineLevel="0" collapsed="false">
      <c r="A14" s="0" t="s">
        <v>44</v>
      </c>
      <c r="B14" s="0" t="s">
        <v>25</v>
      </c>
      <c r="C14" s="0" t="n">
        <v>0</v>
      </c>
      <c r="D14" s="0" t="n">
        <v>776</v>
      </c>
      <c r="E14" s="0" t="n">
        <v>70</v>
      </c>
      <c r="F14" s="0" t="n">
        <v>0</v>
      </c>
      <c r="G14" s="0" t="n">
        <v>827</v>
      </c>
      <c r="H14" s="0" t="n">
        <v>51</v>
      </c>
      <c r="I14" s="0" t="n">
        <v>0</v>
      </c>
      <c r="J14" s="0" t="n">
        <v>1025</v>
      </c>
      <c r="K14" s="0" t="n">
        <v>70</v>
      </c>
      <c r="L14" s="0" t="n">
        <v>0</v>
      </c>
      <c r="M14" s="0" t="n">
        <v>923</v>
      </c>
      <c r="N14" s="0" t="n">
        <v>61</v>
      </c>
    </row>
    <row r="15" customFormat="false" ht="15" hidden="false" customHeight="false" outlineLevel="0" collapsed="false">
      <c r="A15" s="0" t="s">
        <v>46</v>
      </c>
      <c r="B15" s="0" t="s">
        <v>30</v>
      </c>
      <c r="C15" s="0" t="n">
        <v>3</v>
      </c>
      <c r="D15" s="0" t="n">
        <v>0</v>
      </c>
      <c r="E15" s="0" t="n">
        <v>56</v>
      </c>
    </row>
    <row r="16" customFormat="false" ht="15" hidden="false" customHeight="false" outlineLevel="0" collapsed="false">
      <c r="A16" s="0" t="s">
        <v>48</v>
      </c>
      <c r="B16" s="0" t="s">
        <v>25</v>
      </c>
      <c r="C16" s="0" t="n">
        <v>0</v>
      </c>
      <c r="D16" s="0" t="n">
        <v>529</v>
      </c>
      <c r="E16" s="0" t="n">
        <v>139</v>
      </c>
      <c r="F16" s="0" t="n">
        <v>0</v>
      </c>
      <c r="G16" s="0" t="n">
        <v>538</v>
      </c>
      <c r="H16" s="0" t="n">
        <v>118</v>
      </c>
      <c r="I16" s="0" t="n">
        <v>0</v>
      </c>
      <c r="J16" s="0" t="n">
        <v>581</v>
      </c>
      <c r="K16" s="0" t="n">
        <v>111</v>
      </c>
      <c r="L16" s="0" t="n">
        <v>0</v>
      </c>
      <c r="M16" s="0" t="n">
        <v>545</v>
      </c>
      <c r="N16" s="0" t="n">
        <v>32</v>
      </c>
    </row>
    <row r="17" customFormat="false" ht="15" hidden="false" customHeight="false" outlineLevel="0" collapsed="false">
      <c r="A17" s="0" t="s">
        <v>50</v>
      </c>
      <c r="B17" s="0" t="s">
        <v>19</v>
      </c>
      <c r="C17" s="0" t="n">
        <v>0</v>
      </c>
      <c r="D17" s="0" t="n">
        <v>82</v>
      </c>
      <c r="E17" s="0" t="n">
        <v>16</v>
      </c>
      <c r="I17" s="0" t="n">
        <v>0</v>
      </c>
      <c r="J17" s="0" t="n">
        <v>127</v>
      </c>
      <c r="K17" s="0" t="n">
        <v>64</v>
      </c>
      <c r="L17" s="0" t="n">
        <v>0</v>
      </c>
      <c r="M17" s="0" t="n">
        <v>5</v>
      </c>
      <c r="N17" s="0" t="n">
        <v>60</v>
      </c>
    </row>
    <row r="18" customFormat="false" ht="15" hidden="false" customHeight="false" outlineLevel="0" collapsed="false">
      <c r="A18" s="0" t="s">
        <v>51</v>
      </c>
      <c r="B18" s="0" t="s">
        <v>40</v>
      </c>
      <c r="C18" s="0" t="n">
        <v>0</v>
      </c>
      <c r="D18" s="0" t="n">
        <v>16</v>
      </c>
      <c r="E18" s="0" t="n">
        <v>243</v>
      </c>
      <c r="F18" s="0" t="n">
        <v>0</v>
      </c>
      <c r="G18" s="0" t="n">
        <v>140</v>
      </c>
      <c r="H18" s="0" t="n">
        <v>134</v>
      </c>
      <c r="L18" s="0" t="n">
        <v>0</v>
      </c>
      <c r="M18" s="0" t="n">
        <v>41</v>
      </c>
      <c r="N18" s="0" t="n">
        <v>23</v>
      </c>
    </row>
    <row r="19" customFormat="false" ht="15" hidden="false" customHeight="false" outlineLevel="0" collapsed="false">
      <c r="A19" s="0" t="s">
        <v>53</v>
      </c>
      <c r="B19" s="0" t="s">
        <v>33</v>
      </c>
      <c r="C19" s="0" t="n">
        <v>13</v>
      </c>
      <c r="D19" s="0" t="n">
        <v>0</v>
      </c>
      <c r="E19" s="0" t="n">
        <v>31</v>
      </c>
      <c r="F19" s="0" t="n">
        <v>422</v>
      </c>
      <c r="G19" s="0" t="n">
        <v>0</v>
      </c>
      <c r="H19" s="0" t="n">
        <v>105</v>
      </c>
      <c r="I19" s="0" t="n">
        <v>9</v>
      </c>
      <c r="J19" s="0" t="n">
        <v>0</v>
      </c>
      <c r="K19" s="0" t="n">
        <v>231</v>
      </c>
    </row>
    <row r="20" customFormat="false" ht="15" hidden="false" customHeight="false" outlineLevel="0" collapsed="false">
      <c r="A20" s="0" t="s">
        <v>55</v>
      </c>
      <c r="B20" s="0" t="s">
        <v>56</v>
      </c>
    </row>
    <row r="21" customFormat="false" ht="15" hidden="false" customHeight="false" outlineLevel="0" collapsed="false">
      <c r="A21" s="0" t="s">
        <v>58</v>
      </c>
      <c r="B21" s="0" t="s">
        <v>13</v>
      </c>
    </row>
    <row r="22" customFormat="false" ht="15" hidden="false" customHeight="false" outlineLevel="0" collapsed="false">
      <c r="A22" s="0" t="s">
        <v>60</v>
      </c>
      <c r="B22" s="0" t="s">
        <v>30</v>
      </c>
    </row>
    <row r="23" customFormat="false" ht="15" hidden="false" customHeight="false" outlineLevel="0" collapsed="false">
      <c r="A23" s="0" t="s">
        <v>62</v>
      </c>
      <c r="B23" s="0" t="s">
        <v>13</v>
      </c>
      <c r="C23" s="0" t="n">
        <v>449</v>
      </c>
      <c r="D23" s="0" t="n">
        <v>0</v>
      </c>
      <c r="E23" s="0" t="n">
        <v>0</v>
      </c>
      <c r="F23" s="0" t="n">
        <v>214</v>
      </c>
      <c r="G23" s="0" t="n">
        <v>0</v>
      </c>
      <c r="H23" s="0" t="n">
        <v>1</v>
      </c>
      <c r="I23" s="0" t="n">
        <v>138</v>
      </c>
      <c r="J23" s="0" t="n">
        <v>0</v>
      </c>
      <c r="K23" s="0" t="n">
        <v>6</v>
      </c>
      <c r="L23" s="0" t="n">
        <v>653</v>
      </c>
      <c r="M23" s="0" t="n">
        <v>0</v>
      </c>
      <c r="N23" s="0" t="n">
        <v>12</v>
      </c>
    </row>
    <row r="24" customFormat="false" ht="15" hidden="false" customHeight="false" outlineLevel="0" collapsed="false">
      <c r="A24" s="0" t="s">
        <v>64</v>
      </c>
      <c r="B24" s="0" t="s">
        <v>65</v>
      </c>
      <c r="C24" s="0" t="n">
        <v>0</v>
      </c>
      <c r="D24" s="0" t="n">
        <v>812</v>
      </c>
      <c r="E24" s="0" t="n">
        <v>258</v>
      </c>
      <c r="F24" s="0" t="n">
        <v>0</v>
      </c>
      <c r="G24" s="0" t="n">
        <v>922</v>
      </c>
      <c r="H24" s="0" t="n">
        <v>95</v>
      </c>
      <c r="I24" s="0" t="n">
        <v>190</v>
      </c>
      <c r="J24" s="0" t="n">
        <v>909</v>
      </c>
      <c r="K24" s="0" t="n">
        <v>74</v>
      </c>
      <c r="L24" s="0" t="n">
        <v>0</v>
      </c>
      <c r="M24" s="0" t="n">
        <v>654</v>
      </c>
      <c r="N24" s="0" t="n">
        <v>33</v>
      </c>
    </row>
    <row r="25" customFormat="false" ht="15" hidden="false" customHeight="false" outlineLevel="0" collapsed="false">
      <c r="A25" s="0" t="s">
        <v>67</v>
      </c>
      <c r="B25" s="0" t="s">
        <v>40</v>
      </c>
      <c r="C25" s="0" t="n">
        <v>0</v>
      </c>
      <c r="D25" s="0" t="n">
        <v>864</v>
      </c>
      <c r="E25" s="0" t="n">
        <v>132</v>
      </c>
      <c r="F25" s="0" t="n">
        <v>0</v>
      </c>
      <c r="G25" s="0" t="n">
        <v>915</v>
      </c>
      <c r="H25" s="0" t="n">
        <v>121</v>
      </c>
      <c r="I25" s="0" t="n">
        <v>0</v>
      </c>
      <c r="J25" s="0" t="n">
        <v>763</v>
      </c>
      <c r="K25" s="0" t="n">
        <v>105</v>
      </c>
      <c r="L25" s="0" t="n">
        <v>0</v>
      </c>
      <c r="M25" s="0" t="n">
        <v>855</v>
      </c>
      <c r="N25" s="0" t="n">
        <v>82</v>
      </c>
    </row>
    <row r="26" customFormat="false" ht="15" hidden="false" customHeight="false" outlineLevel="0" collapsed="false">
      <c r="A26" s="0" t="s">
        <v>69</v>
      </c>
      <c r="B26" s="0" t="s">
        <v>40</v>
      </c>
      <c r="C26" s="0" t="n">
        <v>0</v>
      </c>
      <c r="D26" s="0" t="n">
        <v>449</v>
      </c>
      <c r="E26" s="0" t="n">
        <v>53</v>
      </c>
      <c r="F26" s="0" t="n">
        <v>0</v>
      </c>
      <c r="G26" s="0" t="n">
        <v>788</v>
      </c>
      <c r="H26" s="0" t="n">
        <v>69</v>
      </c>
      <c r="I26" s="0" t="n">
        <v>0</v>
      </c>
      <c r="J26" s="0" t="n">
        <v>198</v>
      </c>
      <c r="K26" s="0" t="n">
        <v>8</v>
      </c>
      <c r="L26" s="0" t="n">
        <v>0</v>
      </c>
      <c r="M26" s="0" t="n">
        <v>10</v>
      </c>
      <c r="N26" s="0" t="n">
        <v>144</v>
      </c>
    </row>
    <row r="27" customFormat="false" ht="15" hidden="false" customHeight="false" outlineLevel="0" collapsed="false">
      <c r="A27" s="0" t="s">
        <v>71</v>
      </c>
      <c r="B27" s="0" t="s">
        <v>40</v>
      </c>
    </row>
    <row r="28" customFormat="false" ht="15" hidden="false" customHeight="false" outlineLevel="0" collapsed="false">
      <c r="A28" s="0" t="s">
        <v>73</v>
      </c>
      <c r="B28" s="0" t="s">
        <v>30</v>
      </c>
      <c r="F28" s="0" t="n">
        <v>264</v>
      </c>
      <c r="G28" s="0" t="n">
        <v>0</v>
      </c>
      <c r="H28" s="0" t="n">
        <v>259</v>
      </c>
      <c r="I28" s="0" t="n">
        <v>241</v>
      </c>
      <c r="J28" s="0" t="n">
        <v>0</v>
      </c>
      <c r="K28" s="0" t="n">
        <v>195</v>
      </c>
      <c r="L28" s="0" t="n">
        <v>575</v>
      </c>
      <c r="M28" s="0" t="n">
        <v>0</v>
      </c>
      <c r="N28" s="0" t="n">
        <v>227</v>
      </c>
    </row>
    <row r="29" customFormat="false" ht="15" hidden="false" customHeight="false" outlineLevel="0" collapsed="false">
      <c r="A29" s="0" t="s">
        <v>75</v>
      </c>
      <c r="B29" s="0" t="s">
        <v>56</v>
      </c>
      <c r="C29" s="0" t="n">
        <v>17</v>
      </c>
      <c r="D29" s="0" t="n">
        <v>0</v>
      </c>
      <c r="E29" s="0" t="n">
        <v>11</v>
      </c>
      <c r="F29" s="0" t="n">
        <v>764</v>
      </c>
      <c r="G29" s="0" t="n">
        <v>0</v>
      </c>
      <c r="H29" s="0" t="n">
        <v>46</v>
      </c>
      <c r="I29" s="0" t="n">
        <v>137</v>
      </c>
      <c r="J29" s="0" t="n">
        <v>0</v>
      </c>
      <c r="K29" s="0" t="n">
        <v>16</v>
      </c>
      <c r="L29" s="0" t="n">
        <v>46</v>
      </c>
      <c r="M29" s="0" t="n">
        <v>0</v>
      </c>
      <c r="N29" s="0" t="n">
        <v>0</v>
      </c>
    </row>
    <row r="30" customFormat="false" ht="15" hidden="false" customHeight="false" outlineLevel="0" collapsed="false">
      <c r="A30" s="0" t="s">
        <v>77</v>
      </c>
      <c r="B30" s="0" t="s">
        <v>33</v>
      </c>
      <c r="C30" s="0" t="n">
        <v>354</v>
      </c>
      <c r="D30" s="0" t="n">
        <v>0</v>
      </c>
      <c r="E30" s="0" t="n">
        <v>18</v>
      </c>
      <c r="F30" s="0" t="n">
        <v>178</v>
      </c>
      <c r="G30" s="0" t="n">
        <v>0</v>
      </c>
      <c r="H30" s="0" t="n">
        <v>27</v>
      </c>
    </row>
    <row r="31" customFormat="false" ht="15" hidden="false" customHeight="false" outlineLevel="0" collapsed="false">
      <c r="A31" s="0" t="s">
        <v>78</v>
      </c>
      <c r="B31" s="0" t="s">
        <v>16</v>
      </c>
      <c r="C31" s="0" t="n">
        <v>896</v>
      </c>
      <c r="D31" s="0" t="n">
        <v>0</v>
      </c>
      <c r="E31" s="0" t="n">
        <v>0</v>
      </c>
      <c r="F31" s="0" t="n">
        <v>1058</v>
      </c>
      <c r="G31" s="0" t="n">
        <v>0</v>
      </c>
      <c r="H31" s="0" t="n">
        <v>0</v>
      </c>
      <c r="I31" s="0" t="n">
        <v>1112</v>
      </c>
      <c r="J31" s="0" t="n">
        <v>0</v>
      </c>
      <c r="K31" s="0" t="n">
        <v>0</v>
      </c>
      <c r="L31" s="0" t="n">
        <v>1103</v>
      </c>
      <c r="M31" s="0" t="n">
        <v>0</v>
      </c>
      <c r="N31" s="0" t="n">
        <v>0</v>
      </c>
    </row>
    <row r="32" customFormat="false" ht="15" hidden="false" customHeight="false" outlineLevel="0" collapsed="false">
      <c r="A32" s="0" t="s">
        <v>80</v>
      </c>
      <c r="B32" s="0" t="s">
        <v>25</v>
      </c>
    </row>
    <row r="33" customFormat="false" ht="15" hidden="false" customHeight="false" outlineLevel="0" collapsed="false">
      <c r="A33" s="0" t="s">
        <v>82</v>
      </c>
      <c r="B33" s="0" t="s">
        <v>40</v>
      </c>
      <c r="C33" s="0" t="n">
        <v>0</v>
      </c>
      <c r="D33" s="0" t="n">
        <v>805</v>
      </c>
      <c r="E33" s="0" t="n">
        <v>83</v>
      </c>
      <c r="F33" s="0" t="n">
        <v>0</v>
      </c>
      <c r="G33" s="0" t="n">
        <v>623</v>
      </c>
      <c r="H33" s="0" t="n">
        <v>125</v>
      </c>
      <c r="I33" s="0" t="n">
        <v>0</v>
      </c>
      <c r="J33" s="0" t="n">
        <v>688</v>
      </c>
      <c r="K33" s="0" t="n">
        <v>41</v>
      </c>
      <c r="L33" s="0" t="n">
        <v>0</v>
      </c>
      <c r="M33" s="0" t="n">
        <v>674</v>
      </c>
      <c r="N33" s="0" t="n">
        <v>115</v>
      </c>
    </row>
    <row r="34" customFormat="false" ht="15" hidden="false" customHeight="false" outlineLevel="0" collapsed="false">
      <c r="A34" s="0" t="s">
        <v>84</v>
      </c>
      <c r="B34" s="0" t="s">
        <v>30</v>
      </c>
      <c r="C34" s="0" t="n">
        <v>533</v>
      </c>
      <c r="D34" s="0" t="n">
        <v>0</v>
      </c>
      <c r="E34" s="0" t="n">
        <v>37</v>
      </c>
      <c r="F34" s="0" t="n">
        <v>958</v>
      </c>
      <c r="G34" s="0" t="n">
        <v>0</v>
      </c>
      <c r="H34" s="0" t="n">
        <v>4</v>
      </c>
      <c r="I34" s="0" t="n">
        <v>883</v>
      </c>
      <c r="J34" s="0" t="n">
        <v>0</v>
      </c>
      <c r="K34" s="0" t="n">
        <v>4</v>
      </c>
      <c r="L34" s="0" t="n">
        <v>1056</v>
      </c>
      <c r="M34" s="0" t="n">
        <v>0</v>
      </c>
      <c r="N34" s="0" t="n">
        <v>2</v>
      </c>
    </row>
    <row r="35" customFormat="false" ht="15" hidden="false" customHeight="false" outlineLevel="0" collapsed="false">
      <c r="A35" s="0" t="s">
        <v>86</v>
      </c>
      <c r="B35" s="0" t="s">
        <v>30</v>
      </c>
      <c r="F35" s="0" t="n">
        <v>430</v>
      </c>
      <c r="G35" s="0" t="n">
        <v>0</v>
      </c>
      <c r="H35" s="0" t="n">
        <v>143</v>
      </c>
      <c r="I35" s="0" t="n">
        <v>366</v>
      </c>
      <c r="J35" s="0" t="n">
        <v>0</v>
      </c>
      <c r="K35" s="0" t="n">
        <v>115</v>
      </c>
      <c r="L35" s="0" t="n">
        <v>651</v>
      </c>
      <c r="M35" s="0" t="n">
        <v>0</v>
      </c>
      <c r="N35" s="0" t="n">
        <v>27</v>
      </c>
    </row>
    <row r="36" customFormat="false" ht="15" hidden="false" customHeight="false" outlineLevel="0" collapsed="false">
      <c r="A36" s="0" t="s">
        <v>88</v>
      </c>
      <c r="B36" s="0" t="s">
        <v>40</v>
      </c>
      <c r="C36" s="0" t="n">
        <v>0</v>
      </c>
      <c r="D36" s="0" t="n">
        <v>163</v>
      </c>
      <c r="E36" s="0" t="n">
        <v>120</v>
      </c>
      <c r="I36" s="0" t="n">
        <v>0</v>
      </c>
      <c r="J36" s="0" t="n">
        <v>13</v>
      </c>
      <c r="K36" s="0" t="n">
        <v>69</v>
      </c>
      <c r="L36" s="0" t="n">
        <v>0</v>
      </c>
      <c r="M36" s="0" t="n">
        <v>256</v>
      </c>
      <c r="N36" s="0" t="n">
        <v>5</v>
      </c>
    </row>
    <row r="37" customFormat="false" ht="15" hidden="false" customHeight="false" outlineLevel="0" collapsed="false">
      <c r="A37" s="0" t="s">
        <v>90</v>
      </c>
      <c r="B37" s="0" t="s">
        <v>91</v>
      </c>
      <c r="C37" s="0" t="n">
        <v>901</v>
      </c>
      <c r="D37" s="0" t="n">
        <v>0</v>
      </c>
      <c r="E37" s="0" t="n">
        <v>45</v>
      </c>
      <c r="F37" s="0" t="n">
        <v>197</v>
      </c>
      <c r="G37" s="0" t="n">
        <v>0</v>
      </c>
      <c r="H37" s="0" t="n">
        <v>8</v>
      </c>
      <c r="I37" s="0" t="n">
        <v>909</v>
      </c>
      <c r="J37" s="0" t="n">
        <v>0</v>
      </c>
      <c r="K37" s="0" t="n">
        <v>8</v>
      </c>
      <c r="L37" s="0" t="n">
        <v>925</v>
      </c>
      <c r="M37" s="0" t="n">
        <v>0</v>
      </c>
      <c r="N37" s="0" t="n">
        <v>61</v>
      </c>
    </row>
    <row r="38" customFormat="false" ht="15" hidden="false" customHeight="false" outlineLevel="0" collapsed="false">
      <c r="A38" s="0" t="s">
        <v>92</v>
      </c>
      <c r="B38" s="0" t="s">
        <v>91</v>
      </c>
    </row>
    <row r="39" customFormat="false" ht="15" hidden="false" customHeight="false" outlineLevel="0" collapsed="false">
      <c r="A39" s="0" t="s">
        <v>93</v>
      </c>
      <c r="B39" s="0" t="s">
        <v>27</v>
      </c>
      <c r="C39" s="0" t="n">
        <v>0</v>
      </c>
      <c r="D39" s="0" t="n">
        <v>502</v>
      </c>
      <c r="E39" s="0" t="n">
        <v>249</v>
      </c>
      <c r="F39" s="0" t="n">
        <v>0</v>
      </c>
      <c r="G39" s="0" t="n">
        <v>4</v>
      </c>
      <c r="H39" s="0" t="n">
        <v>61</v>
      </c>
    </row>
    <row r="40" customFormat="false" ht="15" hidden="false" customHeight="false" outlineLevel="0" collapsed="false">
      <c r="A40" s="0" t="s">
        <v>95</v>
      </c>
      <c r="B40" s="0" t="s">
        <v>30</v>
      </c>
      <c r="C40" s="0" t="n">
        <v>93</v>
      </c>
      <c r="D40" s="0" t="n">
        <v>0</v>
      </c>
      <c r="E40" s="0" t="n">
        <v>96</v>
      </c>
      <c r="F40" s="0" t="n">
        <v>143</v>
      </c>
      <c r="G40" s="0" t="n">
        <v>0</v>
      </c>
      <c r="H40" s="0" t="n">
        <v>124</v>
      </c>
      <c r="L40" s="0" t="n">
        <v>590</v>
      </c>
      <c r="M40" s="0" t="n">
        <v>0</v>
      </c>
      <c r="N40" s="0" t="n">
        <v>28</v>
      </c>
    </row>
    <row r="41" customFormat="false" ht="15" hidden="false" customHeight="false" outlineLevel="0" collapsed="false">
      <c r="A41" s="0" t="s">
        <v>97</v>
      </c>
      <c r="B41" s="0" t="s">
        <v>16</v>
      </c>
    </row>
    <row r="42" customFormat="false" ht="15" hidden="false" customHeight="false" outlineLevel="0" collapsed="false">
      <c r="A42" s="0" t="s">
        <v>99</v>
      </c>
      <c r="B42" s="0" t="s">
        <v>13</v>
      </c>
      <c r="C42" s="0" t="n">
        <v>472</v>
      </c>
      <c r="D42" s="0" t="n">
        <v>0</v>
      </c>
      <c r="E42" s="0" t="n">
        <v>97</v>
      </c>
      <c r="F42" s="0" t="n">
        <v>649</v>
      </c>
      <c r="G42" s="0" t="n">
        <v>0</v>
      </c>
      <c r="H42" s="0" t="n">
        <v>116</v>
      </c>
      <c r="I42" s="0" t="n">
        <v>677</v>
      </c>
      <c r="J42" s="0" t="n">
        <v>0</v>
      </c>
      <c r="K42" s="0" t="n">
        <v>15</v>
      </c>
      <c r="L42" s="0" t="n">
        <v>229</v>
      </c>
      <c r="M42" s="0" t="n">
        <v>0</v>
      </c>
      <c r="N42" s="0" t="n">
        <v>0</v>
      </c>
    </row>
    <row r="43" customFormat="false" ht="15" hidden="false" customHeight="false" outlineLevel="0" collapsed="false">
      <c r="A43" s="0" t="s">
        <v>100</v>
      </c>
      <c r="B43" s="0" t="s">
        <v>65</v>
      </c>
      <c r="C43" s="0" t="n">
        <v>0</v>
      </c>
      <c r="D43" s="0" t="n">
        <v>1066</v>
      </c>
      <c r="E43" s="0" t="n">
        <v>61</v>
      </c>
      <c r="F43" s="0" t="n">
        <v>0</v>
      </c>
      <c r="G43" s="0" t="n">
        <v>1046</v>
      </c>
      <c r="H43" s="0" t="n">
        <v>76</v>
      </c>
      <c r="I43" s="0" t="n">
        <v>0</v>
      </c>
      <c r="J43" s="0" t="n">
        <v>875</v>
      </c>
      <c r="K43" s="0" t="n">
        <v>21</v>
      </c>
      <c r="L43" s="0" t="n">
        <v>0</v>
      </c>
      <c r="M43" s="0" t="n">
        <v>1077</v>
      </c>
      <c r="N43" s="0" t="n">
        <v>35</v>
      </c>
    </row>
    <row r="44" customFormat="false" ht="15" hidden="false" customHeight="false" outlineLevel="0" collapsed="false">
      <c r="A44" s="0" t="s">
        <v>101</v>
      </c>
      <c r="B44" s="0" t="s">
        <v>102</v>
      </c>
      <c r="C44" s="0" t="n">
        <v>0</v>
      </c>
      <c r="D44" s="0" t="n">
        <v>680</v>
      </c>
      <c r="E44" s="0" t="n">
        <v>227</v>
      </c>
      <c r="F44" s="0" t="n">
        <v>0</v>
      </c>
      <c r="G44" s="0" t="n">
        <v>709</v>
      </c>
      <c r="H44" s="0" t="n">
        <v>81</v>
      </c>
      <c r="I44" s="0" t="n">
        <v>0</v>
      </c>
      <c r="J44" s="0" t="n">
        <v>811</v>
      </c>
      <c r="K44" s="0" t="n">
        <v>101</v>
      </c>
      <c r="L44" s="0" t="n">
        <v>0</v>
      </c>
      <c r="M44" s="0" t="n">
        <v>0</v>
      </c>
      <c r="N44" s="0" t="n">
        <v>28</v>
      </c>
    </row>
    <row r="45" customFormat="false" ht="15" hidden="false" customHeight="false" outlineLevel="0" collapsed="false">
      <c r="A45" s="0" t="s">
        <v>104</v>
      </c>
      <c r="B45" s="0" t="s">
        <v>56</v>
      </c>
      <c r="C45" s="0" t="n">
        <v>207</v>
      </c>
      <c r="D45" s="0" t="n">
        <v>0</v>
      </c>
      <c r="E45" s="0" t="n">
        <v>6</v>
      </c>
      <c r="F45" s="0" t="n">
        <v>467</v>
      </c>
      <c r="G45" s="0" t="n">
        <v>0</v>
      </c>
      <c r="H45" s="0" t="n">
        <v>29</v>
      </c>
      <c r="I45" s="0" t="n">
        <v>284</v>
      </c>
      <c r="J45" s="0" t="n">
        <v>0</v>
      </c>
      <c r="K45" s="0" t="n">
        <v>81</v>
      </c>
      <c r="L45" s="0" t="n">
        <v>369</v>
      </c>
      <c r="M45" s="0" t="n">
        <v>0</v>
      </c>
      <c r="N45" s="0" t="n">
        <v>65</v>
      </c>
    </row>
    <row r="46" customFormat="false" ht="15" hidden="false" customHeight="false" outlineLevel="0" collapsed="false">
      <c r="A46" s="0" t="s">
        <v>106</v>
      </c>
      <c r="B46" s="0" t="s">
        <v>19</v>
      </c>
      <c r="C46" s="0" t="n">
        <v>0</v>
      </c>
      <c r="D46" s="0" t="n">
        <v>111</v>
      </c>
      <c r="E46" s="0" t="n">
        <v>8</v>
      </c>
      <c r="F46" s="0" t="n">
        <v>0</v>
      </c>
      <c r="G46" s="0" t="n">
        <v>533</v>
      </c>
      <c r="H46" s="0" t="n">
        <v>7</v>
      </c>
      <c r="I46" s="0" t="n">
        <v>0</v>
      </c>
      <c r="J46" s="0" t="n">
        <v>112</v>
      </c>
      <c r="K46" s="0" t="n">
        <v>24</v>
      </c>
      <c r="L46" s="0" t="n">
        <v>0</v>
      </c>
      <c r="M46" s="0" t="n">
        <v>18</v>
      </c>
      <c r="N46" s="0" t="n">
        <v>1</v>
      </c>
    </row>
    <row r="47" customFormat="false" ht="15" hidden="false" customHeight="false" outlineLevel="0" collapsed="false">
      <c r="A47" s="0" t="s">
        <v>108</v>
      </c>
      <c r="B47" s="0" t="s">
        <v>25</v>
      </c>
      <c r="I47" s="0" t="n">
        <v>0</v>
      </c>
      <c r="J47" s="0" t="n">
        <v>32</v>
      </c>
      <c r="K47" s="0" t="n">
        <v>124</v>
      </c>
    </row>
    <row r="48" customFormat="false" ht="15" hidden="false" customHeight="false" outlineLevel="0" collapsed="false">
      <c r="A48" s="0" t="s">
        <v>110</v>
      </c>
      <c r="B48" s="0" t="s">
        <v>33</v>
      </c>
      <c r="C48" s="0" t="n">
        <v>261</v>
      </c>
      <c r="D48" s="0" t="n">
        <v>0</v>
      </c>
      <c r="E48" s="0" t="n">
        <v>22</v>
      </c>
      <c r="F48" s="0" t="n">
        <v>292</v>
      </c>
      <c r="G48" s="0" t="n">
        <v>0</v>
      </c>
      <c r="H48" s="0" t="n">
        <v>0</v>
      </c>
      <c r="I48" s="0" t="n">
        <v>537</v>
      </c>
      <c r="J48" s="0" t="n">
        <v>0</v>
      </c>
      <c r="K48" s="0" t="n">
        <v>0</v>
      </c>
      <c r="L48" s="0" t="n">
        <v>783</v>
      </c>
      <c r="M48" s="0" t="n">
        <v>0</v>
      </c>
      <c r="N48" s="0" t="n">
        <v>3</v>
      </c>
    </row>
    <row r="49" customFormat="false" ht="15" hidden="false" customHeight="false" outlineLevel="0" collapsed="false">
      <c r="A49" s="0" t="s">
        <v>111</v>
      </c>
      <c r="B49" s="0" t="s">
        <v>22</v>
      </c>
      <c r="C49" s="0" t="n">
        <v>0</v>
      </c>
      <c r="D49" s="0" t="n">
        <v>71</v>
      </c>
      <c r="E49" s="0" t="n">
        <v>6</v>
      </c>
      <c r="F49" s="0" t="n">
        <v>0</v>
      </c>
      <c r="G49" s="0" t="n">
        <v>190</v>
      </c>
      <c r="H49" s="0" t="n">
        <v>225</v>
      </c>
      <c r="I49" s="0" t="n">
        <v>0</v>
      </c>
      <c r="J49" s="0" t="n">
        <v>388</v>
      </c>
      <c r="K49" s="0" t="n">
        <v>347</v>
      </c>
      <c r="L49" s="0" t="n">
        <v>0</v>
      </c>
      <c r="M49" s="0" t="n">
        <v>455</v>
      </c>
      <c r="N49" s="0" t="n">
        <v>267</v>
      </c>
    </row>
    <row r="50" customFormat="false" ht="15" hidden="false" customHeight="false" outlineLevel="0" collapsed="false">
      <c r="A50" s="0" t="s">
        <v>112</v>
      </c>
      <c r="B50" s="0" t="s">
        <v>56</v>
      </c>
      <c r="C50" s="0" t="n">
        <v>29</v>
      </c>
      <c r="D50" s="0" t="n">
        <v>0</v>
      </c>
      <c r="E50" s="0" t="n">
        <v>5</v>
      </c>
      <c r="F50" s="0" t="n">
        <v>916</v>
      </c>
      <c r="G50" s="0" t="n">
        <v>0</v>
      </c>
      <c r="H50" s="0" t="n">
        <v>87</v>
      </c>
      <c r="I50" s="0" t="n">
        <v>1010</v>
      </c>
      <c r="J50" s="0" t="n">
        <v>0</v>
      </c>
      <c r="K50" s="0" t="n">
        <v>56</v>
      </c>
      <c r="L50" s="0" t="n">
        <v>988</v>
      </c>
      <c r="M50" s="0" t="n">
        <v>0</v>
      </c>
      <c r="N50" s="0" t="n">
        <v>50</v>
      </c>
    </row>
    <row r="51" customFormat="false" ht="15" hidden="false" customHeight="false" outlineLevel="0" collapsed="false">
      <c r="A51" s="0" t="s">
        <v>114</v>
      </c>
      <c r="B51" s="0" t="s">
        <v>33</v>
      </c>
      <c r="C51" s="0" t="n">
        <v>231</v>
      </c>
      <c r="D51" s="0" t="n">
        <v>0</v>
      </c>
      <c r="E51" s="0" t="n">
        <v>0</v>
      </c>
      <c r="F51" s="0" t="n">
        <v>454</v>
      </c>
      <c r="G51" s="0" t="n">
        <v>0</v>
      </c>
      <c r="H51" s="0" t="n">
        <v>1</v>
      </c>
      <c r="I51" s="0" t="n">
        <v>237</v>
      </c>
      <c r="J51" s="0" t="n">
        <v>0</v>
      </c>
      <c r="K51" s="0" t="n">
        <v>0</v>
      </c>
      <c r="L51" s="0" t="n">
        <v>380</v>
      </c>
      <c r="M51" s="0" t="n">
        <v>0</v>
      </c>
      <c r="N51" s="0" t="n">
        <v>36</v>
      </c>
    </row>
    <row r="52" customFormat="false" ht="15" hidden="false" customHeight="false" outlineLevel="0" collapsed="false">
      <c r="A52" s="0" t="s">
        <v>116</v>
      </c>
      <c r="B52" s="0" t="s">
        <v>65</v>
      </c>
      <c r="C52" s="0" t="n">
        <v>0</v>
      </c>
      <c r="D52" s="0" t="n">
        <v>445</v>
      </c>
      <c r="E52" s="0" t="n">
        <v>114</v>
      </c>
    </row>
    <row r="53" customFormat="false" ht="15" hidden="false" customHeight="false" outlineLevel="0" collapsed="false">
      <c r="A53" s="0" t="s">
        <v>118</v>
      </c>
      <c r="B53" s="0" t="s">
        <v>30</v>
      </c>
    </row>
    <row r="54" customFormat="false" ht="15" hidden="false" customHeight="false" outlineLevel="0" collapsed="false">
      <c r="A54" s="0" t="s">
        <v>119</v>
      </c>
      <c r="B54" s="0" t="s">
        <v>40</v>
      </c>
      <c r="C54" s="0" t="n">
        <v>0</v>
      </c>
      <c r="D54" s="0" t="n">
        <v>110</v>
      </c>
      <c r="E54" s="0" t="n">
        <v>149</v>
      </c>
      <c r="F54" s="0" t="n">
        <v>0</v>
      </c>
      <c r="G54" s="0" t="n">
        <v>17</v>
      </c>
      <c r="H54" s="0" t="n">
        <v>16</v>
      </c>
      <c r="I54" s="0" t="n">
        <v>0</v>
      </c>
      <c r="J54" s="0" t="n">
        <v>38</v>
      </c>
      <c r="K54" s="0" t="n">
        <v>38</v>
      </c>
    </row>
    <row r="55" customFormat="false" ht="15" hidden="false" customHeight="false" outlineLevel="0" collapsed="false">
      <c r="A55" s="0" t="s">
        <v>121</v>
      </c>
      <c r="B55" s="0" t="s">
        <v>22</v>
      </c>
      <c r="C55" s="0" t="n">
        <v>0</v>
      </c>
      <c r="D55" s="0" t="n">
        <v>89</v>
      </c>
      <c r="E55" s="0" t="n">
        <v>60</v>
      </c>
      <c r="F55" s="0" t="n">
        <v>0</v>
      </c>
      <c r="G55" s="0" t="n">
        <v>154</v>
      </c>
      <c r="H55" s="0" t="n">
        <v>45</v>
      </c>
      <c r="I55" s="0" t="n">
        <v>0</v>
      </c>
      <c r="J55" s="0" t="n">
        <v>69</v>
      </c>
      <c r="K55" s="0" t="n">
        <v>18</v>
      </c>
      <c r="L55" s="0" t="n">
        <v>0</v>
      </c>
      <c r="M55" s="0" t="n">
        <v>401</v>
      </c>
      <c r="N55" s="0" t="n">
        <v>87</v>
      </c>
    </row>
    <row r="56" customFormat="false" ht="15" hidden="false" customHeight="false" outlineLevel="0" collapsed="false">
      <c r="A56" s="0" t="s">
        <v>123</v>
      </c>
      <c r="B56" s="0" t="s">
        <v>91</v>
      </c>
      <c r="C56" s="0" t="n">
        <v>485</v>
      </c>
      <c r="D56" s="0" t="n">
        <v>0</v>
      </c>
      <c r="E56" s="0" t="n">
        <v>45</v>
      </c>
      <c r="F56" s="0" t="n">
        <v>180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s">
        <v>124</v>
      </c>
      <c r="B57" s="0" t="s">
        <v>65</v>
      </c>
      <c r="C57" s="0" t="n">
        <v>0</v>
      </c>
      <c r="D57" s="0" t="n">
        <v>434</v>
      </c>
      <c r="E57" s="0" t="n">
        <v>281</v>
      </c>
      <c r="F57" s="0" t="n">
        <v>0</v>
      </c>
      <c r="G57" s="0" t="n">
        <v>743</v>
      </c>
      <c r="H57" s="0" t="n">
        <v>128</v>
      </c>
      <c r="I57" s="0" t="n">
        <v>0</v>
      </c>
      <c r="J57" s="0" t="n">
        <v>112</v>
      </c>
      <c r="K57" s="0" t="n">
        <v>323</v>
      </c>
      <c r="L57" s="0" t="n">
        <v>0</v>
      </c>
      <c r="M57" s="0" t="n">
        <v>623</v>
      </c>
      <c r="N57" s="0" t="n">
        <v>233</v>
      </c>
    </row>
    <row r="58" customFormat="false" ht="15" hidden="false" customHeight="false" outlineLevel="0" collapsed="false">
      <c r="A58" s="0" t="s">
        <v>126</v>
      </c>
      <c r="B58" s="0" t="s">
        <v>25</v>
      </c>
      <c r="C58" s="0" t="n">
        <v>0</v>
      </c>
      <c r="D58" s="0" t="n">
        <v>681</v>
      </c>
      <c r="E58" s="0" t="n">
        <v>257</v>
      </c>
      <c r="F58" s="0" t="n">
        <v>0</v>
      </c>
      <c r="G58" s="0" t="n">
        <v>567</v>
      </c>
      <c r="H58" s="0" t="n">
        <v>215</v>
      </c>
      <c r="I58" s="0" t="n">
        <v>0</v>
      </c>
      <c r="J58" s="0" t="n">
        <v>1111</v>
      </c>
      <c r="K58" s="0" t="n">
        <v>176</v>
      </c>
      <c r="L58" s="0" t="n">
        <v>0</v>
      </c>
      <c r="M58" s="0" t="n">
        <v>1068</v>
      </c>
      <c r="N58" s="0" t="n">
        <v>85</v>
      </c>
    </row>
    <row r="59" customFormat="false" ht="15" hidden="false" customHeight="false" outlineLevel="0" collapsed="false">
      <c r="A59" s="0" t="s">
        <v>127</v>
      </c>
      <c r="B59" s="0" t="s">
        <v>30</v>
      </c>
    </row>
    <row r="60" customFormat="false" ht="15" hidden="false" customHeight="false" outlineLevel="0" collapsed="false">
      <c r="A60" s="0" t="s">
        <v>129</v>
      </c>
      <c r="B60" s="0" t="s">
        <v>30</v>
      </c>
      <c r="C60" s="0" t="n">
        <v>37</v>
      </c>
      <c r="D60" s="0" t="n">
        <v>0</v>
      </c>
      <c r="E60" s="0" t="n">
        <v>70</v>
      </c>
      <c r="F60" s="0" t="n">
        <v>190</v>
      </c>
      <c r="G60" s="0" t="n">
        <v>0</v>
      </c>
      <c r="H60" s="0" t="n">
        <v>189</v>
      </c>
      <c r="I60" s="0" t="n">
        <v>217</v>
      </c>
      <c r="J60" s="0" t="n">
        <v>0</v>
      </c>
      <c r="K60" s="0" t="n">
        <v>194</v>
      </c>
      <c r="L60" s="0" t="n">
        <v>379</v>
      </c>
      <c r="M60" s="0" t="n">
        <v>0</v>
      </c>
      <c r="N60" s="0" t="n">
        <v>131</v>
      </c>
    </row>
    <row r="61" customFormat="false" ht="15" hidden="false" customHeight="false" outlineLevel="0" collapsed="false">
      <c r="A61" s="0" t="s">
        <v>131</v>
      </c>
      <c r="B61" s="0" t="s">
        <v>132</v>
      </c>
    </row>
    <row r="62" customFormat="false" ht="15" hidden="false" customHeight="false" outlineLevel="0" collapsed="false">
      <c r="A62" s="0" t="s">
        <v>133</v>
      </c>
      <c r="B62" s="0" t="s">
        <v>13</v>
      </c>
    </row>
    <row r="63" customFormat="false" ht="15" hidden="false" customHeight="false" outlineLevel="0" collapsed="false">
      <c r="A63" s="0" t="s">
        <v>134</v>
      </c>
      <c r="B63" s="0" t="s">
        <v>16</v>
      </c>
      <c r="C63" s="0" t="n">
        <v>65</v>
      </c>
      <c r="D63" s="0" t="n">
        <v>0</v>
      </c>
      <c r="E63" s="0" t="n">
        <v>0</v>
      </c>
    </row>
    <row r="64" customFormat="false" ht="15" hidden="false" customHeight="false" outlineLevel="0" collapsed="false">
      <c r="A64" s="0" t="s">
        <v>135</v>
      </c>
      <c r="B64" s="0" t="s">
        <v>91</v>
      </c>
    </row>
    <row r="65" customFormat="false" ht="15" hidden="false" customHeight="false" outlineLevel="0" collapsed="false">
      <c r="A65" s="0" t="s">
        <v>136</v>
      </c>
      <c r="B65" s="0" t="s">
        <v>30</v>
      </c>
      <c r="C65" s="0" t="n">
        <v>307</v>
      </c>
      <c r="D65" s="0" t="n">
        <v>0</v>
      </c>
      <c r="E65" s="0" t="n">
        <v>84</v>
      </c>
      <c r="F65" s="0" t="n">
        <v>753</v>
      </c>
      <c r="G65" s="0" t="n">
        <v>0</v>
      </c>
      <c r="H65" s="0" t="n">
        <v>0</v>
      </c>
      <c r="I65" s="0" t="n">
        <v>587</v>
      </c>
      <c r="J65" s="0" t="n">
        <v>0</v>
      </c>
      <c r="K65" s="0" t="n">
        <v>59</v>
      </c>
    </row>
    <row r="66" customFormat="false" ht="15" hidden="false" customHeight="false" outlineLevel="0" collapsed="false">
      <c r="A66" s="0" t="s">
        <v>137</v>
      </c>
      <c r="B66" s="0" t="s">
        <v>138</v>
      </c>
      <c r="C66" s="0" t="n">
        <v>1050</v>
      </c>
      <c r="D66" s="0" t="n">
        <v>0</v>
      </c>
      <c r="E66" s="0" t="n">
        <v>24</v>
      </c>
      <c r="F66" s="0" t="n">
        <v>801</v>
      </c>
      <c r="G66" s="0" t="n">
        <v>0</v>
      </c>
      <c r="H66" s="0" t="n">
        <v>0</v>
      </c>
      <c r="I66" s="0" t="n">
        <v>597</v>
      </c>
      <c r="J66" s="0" t="n">
        <v>0</v>
      </c>
      <c r="K66" s="0" t="n">
        <v>0</v>
      </c>
      <c r="L66" s="0" t="n">
        <v>1047</v>
      </c>
      <c r="M66" s="0" t="n">
        <v>0</v>
      </c>
      <c r="N66" s="0" t="n">
        <v>0</v>
      </c>
    </row>
    <row r="67" customFormat="false" ht="15" hidden="false" customHeight="false" outlineLevel="0" collapsed="false">
      <c r="A67" s="0" t="s">
        <v>139</v>
      </c>
      <c r="B67" s="0" t="s">
        <v>27</v>
      </c>
      <c r="C67" s="0" t="n">
        <v>0</v>
      </c>
      <c r="D67" s="0" t="n">
        <v>0</v>
      </c>
      <c r="E67" s="0" t="n">
        <v>221</v>
      </c>
      <c r="F67" s="0" t="n">
        <v>0</v>
      </c>
      <c r="G67" s="0" t="n">
        <v>2</v>
      </c>
      <c r="H67" s="0" t="n">
        <v>103</v>
      </c>
    </row>
    <row r="68" customFormat="false" ht="15" hidden="false" customHeight="false" outlineLevel="0" collapsed="false">
      <c r="A68" s="0" t="s">
        <v>140</v>
      </c>
      <c r="B68" s="0" t="s">
        <v>13</v>
      </c>
      <c r="C68" s="0" t="n">
        <v>370</v>
      </c>
      <c r="D68" s="0" t="n">
        <v>0</v>
      </c>
      <c r="E68" s="0" t="n">
        <v>120</v>
      </c>
      <c r="F68" s="0" t="n">
        <v>519</v>
      </c>
      <c r="G68" s="0" t="n">
        <v>0</v>
      </c>
      <c r="H68" s="0" t="n">
        <v>45</v>
      </c>
      <c r="I68" s="0" t="n">
        <v>245</v>
      </c>
      <c r="J68" s="0" t="n">
        <v>0</v>
      </c>
      <c r="K68" s="0" t="n">
        <v>55</v>
      </c>
    </row>
    <row r="69" customFormat="false" ht="15" hidden="false" customHeight="false" outlineLevel="0" collapsed="false">
      <c r="A69" s="0" t="s">
        <v>142</v>
      </c>
      <c r="B69" s="0" t="s">
        <v>91</v>
      </c>
      <c r="C69" s="0" t="n">
        <v>312</v>
      </c>
      <c r="D69" s="0" t="n">
        <v>0</v>
      </c>
      <c r="E69" s="0" t="n">
        <v>51</v>
      </c>
    </row>
    <row r="70" customFormat="false" ht="15" hidden="false" customHeight="false" outlineLevel="0" collapsed="false">
      <c r="A70" s="0" t="s">
        <v>143</v>
      </c>
      <c r="B70" s="0" t="s">
        <v>56</v>
      </c>
      <c r="C70" s="0" t="n">
        <v>0</v>
      </c>
      <c r="D70" s="0" t="n">
        <v>0</v>
      </c>
      <c r="E70" s="0" t="n">
        <v>3</v>
      </c>
      <c r="F70" s="0" t="n">
        <v>227</v>
      </c>
      <c r="G70" s="0" t="n">
        <v>0</v>
      </c>
      <c r="H70" s="0" t="n">
        <v>49</v>
      </c>
      <c r="I70" s="0" t="n">
        <v>406</v>
      </c>
      <c r="J70" s="0" t="n">
        <v>0</v>
      </c>
      <c r="K70" s="0" t="n">
        <v>55</v>
      </c>
      <c r="L70" s="0" t="n">
        <v>72</v>
      </c>
      <c r="M70" s="0" t="n">
        <v>0</v>
      </c>
      <c r="N70" s="0" t="n">
        <v>10</v>
      </c>
    </row>
    <row r="71" customFormat="false" ht="15" hidden="false" customHeight="false" outlineLevel="0" collapsed="false">
      <c r="A71" s="0" t="s">
        <v>144</v>
      </c>
      <c r="B71" s="0" t="s">
        <v>91</v>
      </c>
      <c r="F71" s="0" t="n">
        <v>4</v>
      </c>
      <c r="G71" s="0" t="n">
        <v>0</v>
      </c>
      <c r="H71" s="0" t="n">
        <v>11</v>
      </c>
      <c r="I71" s="0" t="n">
        <v>144</v>
      </c>
      <c r="J71" s="0" t="n">
        <v>0</v>
      </c>
      <c r="K71" s="0" t="n">
        <v>50</v>
      </c>
      <c r="L71" s="0" t="n">
        <v>249</v>
      </c>
      <c r="M71" s="0" t="n">
        <v>0</v>
      </c>
      <c r="N71" s="0" t="n">
        <v>61</v>
      </c>
    </row>
    <row r="72" customFormat="false" ht="15" hidden="false" customHeight="false" outlineLevel="0" collapsed="false">
      <c r="A72" s="0" t="s">
        <v>146</v>
      </c>
      <c r="B72" s="0" t="s">
        <v>30</v>
      </c>
    </row>
    <row r="73" customFormat="false" ht="15" hidden="false" customHeight="false" outlineLevel="0" collapsed="false">
      <c r="A73" s="0" t="s">
        <v>147</v>
      </c>
      <c r="B73" s="0" t="s">
        <v>33</v>
      </c>
      <c r="C73" s="0" t="n">
        <v>49</v>
      </c>
      <c r="D73" s="0" t="n">
        <v>0</v>
      </c>
      <c r="E73" s="0" t="n">
        <v>53</v>
      </c>
      <c r="F73" s="0" t="n">
        <v>158</v>
      </c>
      <c r="G73" s="0" t="n">
        <v>0</v>
      </c>
      <c r="H73" s="0" t="n">
        <v>305</v>
      </c>
      <c r="I73" s="0" t="n">
        <v>160</v>
      </c>
      <c r="J73" s="0" t="n">
        <v>0</v>
      </c>
      <c r="K73" s="0" t="n">
        <v>291</v>
      </c>
      <c r="L73" s="0" t="n">
        <v>194</v>
      </c>
      <c r="M73" s="0" t="n">
        <v>0</v>
      </c>
      <c r="N73" s="0" t="n">
        <v>126</v>
      </c>
    </row>
    <row r="74" customFormat="false" ht="15" hidden="false" customHeight="false" outlineLevel="0" collapsed="false">
      <c r="A74" s="0" t="s">
        <v>149</v>
      </c>
      <c r="B74" s="0" t="s">
        <v>19</v>
      </c>
      <c r="C74" s="0" t="n">
        <v>0</v>
      </c>
      <c r="D74" s="0" t="n">
        <v>63</v>
      </c>
      <c r="E74" s="0" t="n">
        <v>20</v>
      </c>
      <c r="F74" s="0" t="n">
        <v>0</v>
      </c>
      <c r="G74" s="0" t="n">
        <v>105</v>
      </c>
      <c r="H74" s="0" t="n">
        <v>13</v>
      </c>
      <c r="I74" s="0" t="n">
        <v>0</v>
      </c>
      <c r="J74" s="0" t="n">
        <v>182</v>
      </c>
      <c r="K74" s="0" t="n">
        <v>74</v>
      </c>
      <c r="L74" s="0" t="n">
        <v>0</v>
      </c>
      <c r="M74" s="0" t="n">
        <v>13</v>
      </c>
      <c r="N74" s="0" t="n">
        <v>5</v>
      </c>
    </row>
    <row r="75" customFormat="false" ht="15" hidden="false" customHeight="false" outlineLevel="0" collapsed="false">
      <c r="A75" s="0" t="s">
        <v>150</v>
      </c>
      <c r="B75" s="0" t="s">
        <v>27</v>
      </c>
      <c r="C75" s="0" t="n">
        <v>0</v>
      </c>
      <c r="D75" s="0" t="n">
        <v>31</v>
      </c>
      <c r="E75" s="0" t="n">
        <v>141</v>
      </c>
      <c r="F75" s="0" t="n">
        <v>0</v>
      </c>
      <c r="G75" s="0" t="n">
        <v>227</v>
      </c>
      <c r="H75" s="0" t="n">
        <v>363</v>
      </c>
      <c r="I75" s="0" t="n">
        <v>0</v>
      </c>
      <c r="J75" s="0" t="n">
        <v>542</v>
      </c>
      <c r="K75" s="0" t="n">
        <v>367</v>
      </c>
      <c r="L75" s="0" t="n">
        <v>0</v>
      </c>
      <c r="M75" s="0" t="n">
        <v>991</v>
      </c>
      <c r="N75" s="0" t="n">
        <v>159</v>
      </c>
    </row>
    <row r="76" customFormat="false" ht="15" hidden="false" customHeight="false" outlineLevel="0" collapsed="false">
      <c r="A76" s="0" t="s">
        <v>151</v>
      </c>
      <c r="B76" s="0" t="s">
        <v>19</v>
      </c>
      <c r="C76" s="0" t="n">
        <v>0</v>
      </c>
      <c r="D76" s="0" t="n">
        <v>137</v>
      </c>
      <c r="E76" s="0" t="n">
        <v>19</v>
      </c>
      <c r="F76" s="0" t="n">
        <v>0</v>
      </c>
      <c r="G76" s="0" t="n">
        <v>671</v>
      </c>
      <c r="H76" s="0" t="n">
        <v>93</v>
      </c>
      <c r="I76" s="0" t="n">
        <v>0</v>
      </c>
      <c r="J76" s="0" t="n">
        <v>672</v>
      </c>
      <c r="K76" s="0" t="n">
        <v>137</v>
      </c>
      <c r="L76" s="0" t="n">
        <v>0</v>
      </c>
      <c r="M76" s="0" t="n">
        <v>436</v>
      </c>
      <c r="N76" s="0" t="n">
        <v>109</v>
      </c>
    </row>
    <row r="77" customFormat="false" ht="15" hidden="false" customHeight="false" outlineLevel="0" collapsed="false">
      <c r="A77" s="0" t="s">
        <v>152</v>
      </c>
      <c r="B77" s="0" t="s">
        <v>40</v>
      </c>
      <c r="C77" s="0" t="n">
        <v>0</v>
      </c>
      <c r="D77" s="0" t="n">
        <v>62</v>
      </c>
      <c r="E77" s="0" t="n">
        <v>207</v>
      </c>
      <c r="F77" s="0" t="n">
        <v>0</v>
      </c>
      <c r="G77" s="0" t="n">
        <v>187</v>
      </c>
      <c r="H77" s="0" t="n">
        <v>148</v>
      </c>
      <c r="I77" s="0" t="n">
        <v>0</v>
      </c>
      <c r="J77" s="0" t="n">
        <v>334</v>
      </c>
      <c r="K77" s="0" t="n">
        <v>199</v>
      </c>
      <c r="L77" s="0" t="n">
        <v>0</v>
      </c>
      <c r="M77" s="0" t="n">
        <v>899</v>
      </c>
      <c r="N77" s="0" t="n">
        <v>149</v>
      </c>
    </row>
    <row r="78" customFormat="false" ht="15" hidden="false" customHeight="false" outlineLevel="0" collapsed="false">
      <c r="A78" s="0" t="s">
        <v>153</v>
      </c>
      <c r="B78" s="0" t="s">
        <v>30</v>
      </c>
      <c r="C78" s="0" t="n">
        <v>738</v>
      </c>
      <c r="D78" s="0" t="n">
        <v>0</v>
      </c>
      <c r="E78" s="0" t="n">
        <v>48</v>
      </c>
      <c r="F78" s="0" t="n">
        <v>762</v>
      </c>
      <c r="G78" s="0" t="n">
        <v>0</v>
      </c>
      <c r="H78" s="0" t="n">
        <v>1</v>
      </c>
      <c r="I78" s="0" t="n">
        <v>913</v>
      </c>
      <c r="J78" s="0" t="n">
        <v>0</v>
      </c>
      <c r="K78" s="0" t="n">
        <v>8</v>
      </c>
      <c r="L78" s="0" t="n">
        <v>777</v>
      </c>
      <c r="M78" s="0" t="n">
        <v>0</v>
      </c>
      <c r="N78" s="0" t="n">
        <v>0</v>
      </c>
    </row>
    <row r="79" customFormat="false" ht="15" hidden="false" customHeight="false" outlineLevel="0" collapsed="false">
      <c r="A79" s="0" t="s">
        <v>155</v>
      </c>
      <c r="B79" s="0" t="s">
        <v>16</v>
      </c>
      <c r="I79" s="0" t="n">
        <v>9</v>
      </c>
      <c r="J79" s="0" t="n">
        <v>0</v>
      </c>
      <c r="K79" s="0" t="n">
        <v>0</v>
      </c>
      <c r="L79" s="0" t="n">
        <v>71</v>
      </c>
      <c r="M79" s="0" t="n">
        <v>0</v>
      </c>
      <c r="N79" s="0" t="n">
        <v>0</v>
      </c>
    </row>
    <row r="80" customFormat="false" ht="15" hidden="false" customHeight="false" outlineLevel="0" collapsed="false">
      <c r="A80" s="0" t="s">
        <v>156</v>
      </c>
      <c r="B80" s="0" t="s">
        <v>33</v>
      </c>
      <c r="L80" s="0" t="n">
        <v>17</v>
      </c>
      <c r="M80" s="0" t="n">
        <v>0</v>
      </c>
      <c r="N80" s="0" t="n">
        <v>317</v>
      </c>
    </row>
    <row r="81" customFormat="false" ht="15" hidden="false" customHeight="false" outlineLevel="0" collapsed="false">
      <c r="A81" s="0" t="s">
        <v>158</v>
      </c>
      <c r="B81" s="0" t="s">
        <v>91</v>
      </c>
      <c r="I81" s="0" t="n">
        <v>21</v>
      </c>
      <c r="J81" s="0" t="n">
        <v>0</v>
      </c>
      <c r="K81" s="0" t="n">
        <v>27</v>
      </c>
    </row>
    <row r="82" customFormat="false" ht="15" hidden="false" customHeight="false" outlineLevel="0" collapsed="false">
      <c r="A82" s="0" t="s">
        <v>159</v>
      </c>
      <c r="B82" s="0" t="s">
        <v>19</v>
      </c>
      <c r="C82" s="0" t="n">
        <v>0</v>
      </c>
      <c r="D82" s="0" t="n">
        <v>18</v>
      </c>
      <c r="E82" s="0" t="n">
        <v>0</v>
      </c>
      <c r="F82" s="0" t="n">
        <v>0</v>
      </c>
      <c r="G82" s="0" t="n">
        <v>73</v>
      </c>
      <c r="H82" s="0" t="n">
        <v>18</v>
      </c>
      <c r="I82" s="0" t="n">
        <v>0</v>
      </c>
      <c r="J82" s="0" t="n">
        <v>46</v>
      </c>
      <c r="K82" s="0" t="n">
        <v>8</v>
      </c>
      <c r="L82" s="0" t="n">
        <v>0</v>
      </c>
      <c r="M82" s="0" t="n">
        <v>129</v>
      </c>
      <c r="N82" s="0" t="n">
        <v>20</v>
      </c>
    </row>
    <row r="83" customFormat="false" ht="15" hidden="false" customHeight="false" outlineLevel="0" collapsed="false">
      <c r="A83" s="0" t="s">
        <v>161</v>
      </c>
      <c r="B83" s="0" t="s">
        <v>33</v>
      </c>
    </row>
    <row r="84" customFormat="false" ht="15" hidden="false" customHeight="false" outlineLevel="0" collapsed="false">
      <c r="A84" s="0" t="s">
        <v>162</v>
      </c>
      <c r="B84" s="0" t="s">
        <v>22</v>
      </c>
      <c r="C84" s="0" t="n">
        <v>0</v>
      </c>
      <c r="D84" s="0" t="n">
        <v>122</v>
      </c>
      <c r="E84" s="0" t="n">
        <v>88</v>
      </c>
      <c r="F84" s="0" t="n">
        <v>0</v>
      </c>
      <c r="G84" s="0" t="n">
        <v>479</v>
      </c>
      <c r="H84" s="0" t="n">
        <v>0</v>
      </c>
      <c r="I84" s="0" t="n">
        <v>0</v>
      </c>
      <c r="J84" s="0" t="n">
        <v>799</v>
      </c>
      <c r="K84" s="0" t="n">
        <v>4</v>
      </c>
      <c r="L84" s="0" t="n">
        <v>0</v>
      </c>
      <c r="M84" s="0" t="n">
        <v>316</v>
      </c>
      <c r="N84" s="0" t="n">
        <v>0</v>
      </c>
    </row>
    <row r="85" customFormat="false" ht="15" hidden="false" customHeight="false" outlineLevel="0" collapsed="false">
      <c r="A85" s="0" t="s">
        <v>163</v>
      </c>
      <c r="B85" s="0" t="s">
        <v>40</v>
      </c>
    </row>
    <row r="86" customFormat="false" ht="15" hidden="false" customHeight="false" outlineLevel="0" collapsed="false">
      <c r="A86" s="0" t="s">
        <v>164</v>
      </c>
      <c r="B86" s="0" t="s">
        <v>22</v>
      </c>
      <c r="C86" s="0" t="n">
        <v>0</v>
      </c>
      <c r="D86" s="0" t="n">
        <v>217</v>
      </c>
      <c r="E86" s="0" t="n">
        <v>7</v>
      </c>
      <c r="F86" s="0" t="n">
        <v>0</v>
      </c>
      <c r="G86" s="0" t="n">
        <v>698</v>
      </c>
      <c r="H86" s="0" t="n">
        <v>87</v>
      </c>
      <c r="I86" s="0" t="n">
        <v>0</v>
      </c>
      <c r="J86" s="0" t="n">
        <v>327</v>
      </c>
      <c r="K86" s="0" t="n">
        <v>8</v>
      </c>
      <c r="L86" s="0" t="n">
        <v>0</v>
      </c>
      <c r="M86" s="0" t="n">
        <v>701</v>
      </c>
      <c r="N86" s="0" t="n">
        <v>67</v>
      </c>
    </row>
    <row r="87" customFormat="false" ht="15" hidden="false" customHeight="false" outlineLevel="0" collapsed="false">
      <c r="A87" s="0" t="s">
        <v>165</v>
      </c>
      <c r="B87" s="0" t="s">
        <v>40</v>
      </c>
      <c r="C87" s="0" t="n">
        <v>0</v>
      </c>
      <c r="D87" s="0" t="n">
        <v>0</v>
      </c>
      <c r="E87" s="0" t="n">
        <v>75</v>
      </c>
      <c r="F87" s="0" t="n">
        <v>0</v>
      </c>
      <c r="G87" s="0" t="n">
        <v>72</v>
      </c>
      <c r="H87" s="0" t="n">
        <v>199</v>
      </c>
      <c r="I87" s="0" t="n">
        <v>0</v>
      </c>
      <c r="J87" s="0" t="n">
        <v>182</v>
      </c>
      <c r="K87" s="0" t="n">
        <v>63</v>
      </c>
    </row>
    <row r="88" customFormat="false" ht="15" hidden="false" customHeight="false" outlineLevel="0" collapsed="false">
      <c r="A88" s="0" t="s">
        <v>166</v>
      </c>
      <c r="B88" s="0" t="s">
        <v>27</v>
      </c>
      <c r="C88" s="0" t="n">
        <v>0</v>
      </c>
      <c r="D88" s="0" t="n">
        <v>688</v>
      </c>
      <c r="E88" s="0" t="n">
        <v>112</v>
      </c>
      <c r="F88" s="0" t="n">
        <v>0</v>
      </c>
      <c r="G88" s="0" t="n">
        <v>994</v>
      </c>
      <c r="H88" s="0" t="n">
        <v>81</v>
      </c>
      <c r="I88" s="0" t="n">
        <v>0</v>
      </c>
      <c r="J88" s="0" t="n">
        <v>818</v>
      </c>
      <c r="K88" s="0" t="n">
        <v>50</v>
      </c>
      <c r="L88" s="0" t="n">
        <v>0</v>
      </c>
      <c r="M88" s="0" t="n">
        <v>705</v>
      </c>
      <c r="N88" s="0" t="n">
        <v>0</v>
      </c>
    </row>
    <row r="89" customFormat="false" ht="15" hidden="false" customHeight="false" outlineLevel="0" collapsed="false">
      <c r="A89" s="0" t="s">
        <v>168</v>
      </c>
      <c r="B89" s="0" t="s">
        <v>16</v>
      </c>
      <c r="C89" s="0" t="n">
        <v>989</v>
      </c>
      <c r="D89" s="0" t="n">
        <v>0</v>
      </c>
      <c r="E89" s="0" t="n">
        <v>0</v>
      </c>
      <c r="F89" s="0" t="n">
        <v>1012</v>
      </c>
      <c r="G89" s="0" t="n">
        <v>0</v>
      </c>
      <c r="H89" s="0" t="n">
        <v>0</v>
      </c>
      <c r="I89" s="0" t="n">
        <v>1048</v>
      </c>
      <c r="J89" s="0" t="n">
        <v>0</v>
      </c>
      <c r="K89" s="0" t="n">
        <v>0</v>
      </c>
      <c r="L89" s="0" t="n">
        <v>932</v>
      </c>
      <c r="M89" s="0" t="n">
        <v>0</v>
      </c>
      <c r="N89" s="0" t="n">
        <v>0</v>
      </c>
    </row>
    <row r="90" customFormat="false" ht="15" hidden="false" customHeight="false" outlineLevel="0" collapsed="false">
      <c r="A90" s="0" t="s">
        <v>169</v>
      </c>
      <c r="B90" s="0" t="s">
        <v>30</v>
      </c>
      <c r="C90" s="0" t="n">
        <v>148</v>
      </c>
      <c r="D90" s="0" t="n">
        <v>0</v>
      </c>
      <c r="E90" s="0" t="n">
        <v>0</v>
      </c>
      <c r="F90" s="0" t="n">
        <v>276</v>
      </c>
      <c r="G90" s="0" t="n">
        <v>0</v>
      </c>
      <c r="H90" s="0" t="n">
        <v>28</v>
      </c>
      <c r="I90" s="0" t="n">
        <v>66</v>
      </c>
      <c r="J90" s="0" t="n">
        <v>0</v>
      </c>
      <c r="K90" s="0" t="n">
        <v>0</v>
      </c>
    </row>
    <row r="91" customFormat="false" ht="15" hidden="false" customHeight="false" outlineLevel="0" collapsed="false">
      <c r="A91" s="0" t="s">
        <v>170</v>
      </c>
      <c r="B91" s="0" t="s">
        <v>25</v>
      </c>
      <c r="C91" s="0" t="n">
        <v>0</v>
      </c>
      <c r="D91" s="0" t="n">
        <v>330</v>
      </c>
      <c r="E91" s="0" t="n">
        <v>184</v>
      </c>
      <c r="F91" s="0" t="n">
        <v>0</v>
      </c>
      <c r="G91" s="0" t="n">
        <v>484</v>
      </c>
      <c r="H91" s="0" t="n">
        <v>60</v>
      </c>
      <c r="I91" s="0" t="n">
        <v>0</v>
      </c>
      <c r="J91" s="0" t="n">
        <v>531</v>
      </c>
      <c r="K91" s="0" t="n">
        <v>186</v>
      </c>
      <c r="L91" s="0" t="n">
        <v>0</v>
      </c>
      <c r="M91" s="0" t="n">
        <v>544</v>
      </c>
      <c r="N91" s="0" t="n">
        <v>143</v>
      </c>
    </row>
    <row r="92" customFormat="false" ht="15" hidden="false" customHeight="false" outlineLevel="0" collapsed="false">
      <c r="A92" s="0" t="s">
        <v>172</v>
      </c>
      <c r="B92" s="0" t="s">
        <v>33</v>
      </c>
      <c r="C92" s="0" t="n">
        <v>234</v>
      </c>
      <c r="D92" s="0" t="n">
        <v>0</v>
      </c>
      <c r="E92" s="0" t="n">
        <v>84</v>
      </c>
      <c r="F92" s="0" t="n">
        <v>767</v>
      </c>
      <c r="G92" s="0" t="n">
        <v>0</v>
      </c>
      <c r="H92" s="0" t="n">
        <v>0</v>
      </c>
      <c r="I92" s="0" t="n">
        <v>604</v>
      </c>
      <c r="J92" s="0" t="n">
        <v>0</v>
      </c>
      <c r="K92" s="0" t="n">
        <v>0</v>
      </c>
      <c r="L92" s="0" t="n">
        <v>551</v>
      </c>
      <c r="M92" s="0" t="n">
        <v>0</v>
      </c>
      <c r="N92" s="0" t="n">
        <v>0</v>
      </c>
    </row>
    <row r="93" customFormat="false" ht="15" hidden="false" customHeight="false" outlineLevel="0" collapsed="false">
      <c r="A93" s="0" t="s">
        <v>173</v>
      </c>
      <c r="B93" s="0" t="s">
        <v>102</v>
      </c>
      <c r="F93" s="0" t="n">
        <v>0</v>
      </c>
      <c r="G93" s="0" t="n">
        <v>153</v>
      </c>
      <c r="H93" s="0" t="n">
        <v>85</v>
      </c>
    </row>
    <row r="94" customFormat="false" ht="15" hidden="false" customHeight="false" outlineLevel="0" collapsed="false">
      <c r="A94" s="0" t="s">
        <v>174</v>
      </c>
      <c r="B94" s="0" t="s">
        <v>19</v>
      </c>
      <c r="C94" s="0" t="n">
        <v>0</v>
      </c>
      <c r="D94" s="0" t="n">
        <v>262</v>
      </c>
      <c r="E94" s="0" t="n">
        <v>21</v>
      </c>
      <c r="F94" s="0" t="n">
        <v>0</v>
      </c>
      <c r="G94" s="0" t="n">
        <v>273</v>
      </c>
      <c r="H94" s="0" t="n">
        <v>49</v>
      </c>
      <c r="I94" s="0" t="n">
        <v>0</v>
      </c>
      <c r="J94" s="0" t="n">
        <v>471</v>
      </c>
      <c r="K94" s="0" t="n">
        <v>24</v>
      </c>
    </row>
    <row r="95" customFormat="false" ht="15" hidden="false" customHeight="false" outlineLevel="0" collapsed="false">
      <c r="A95" s="0" t="s">
        <v>176</v>
      </c>
      <c r="B95" s="0" t="s">
        <v>102</v>
      </c>
      <c r="C95" s="0" t="n">
        <v>0</v>
      </c>
      <c r="D95" s="0" t="n">
        <v>467</v>
      </c>
      <c r="E95" s="0" t="n">
        <v>196</v>
      </c>
      <c r="F95" s="0" t="n">
        <v>0</v>
      </c>
      <c r="G95" s="0" t="n">
        <v>366</v>
      </c>
      <c r="H95" s="0" t="n">
        <v>287</v>
      </c>
      <c r="I95" s="0" t="n">
        <v>0</v>
      </c>
      <c r="J95" s="0" t="n">
        <v>100</v>
      </c>
      <c r="K95" s="0" t="n">
        <v>381</v>
      </c>
      <c r="L95" s="0" t="n">
        <v>0</v>
      </c>
      <c r="M95" s="0" t="n">
        <v>1026</v>
      </c>
      <c r="N95" s="0" t="n">
        <v>197</v>
      </c>
    </row>
    <row r="96" customFormat="false" ht="15" hidden="false" customHeight="false" outlineLevel="0" collapsed="false">
      <c r="A96" s="0" t="s">
        <v>178</v>
      </c>
      <c r="B96" s="0" t="s">
        <v>30</v>
      </c>
      <c r="C96" s="0" t="n">
        <v>411</v>
      </c>
      <c r="D96" s="0" t="n">
        <v>0</v>
      </c>
      <c r="E96" s="0" t="n">
        <v>193</v>
      </c>
      <c r="F96" s="0" t="n">
        <v>830</v>
      </c>
      <c r="G96" s="0" t="n">
        <v>0</v>
      </c>
      <c r="H96" s="0" t="n">
        <v>36</v>
      </c>
      <c r="I96" s="0" t="n">
        <v>467</v>
      </c>
      <c r="J96" s="0" t="n">
        <v>0</v>
      </c>
      <c r="K96" s="0" t="n">
        <v>3</v>
      </c>
      <c r="L96" s="0" t="n">
        <v>613</v>
      </c>
      <c r="M96" s="0" t="n">
        <v>0</v>
      </c>
      <c r="N96" s="0" t="n">
        <v>5</v>
      </c>
    </row>
    <row r="97" customFormat="false" ht="15" hidden="false" customHeight="false" outlineLevel="0" collapsed="false">
      <c r="A97" s="0" t="s">
        <v>180</v>
      </c>
      <c r="B97" s="0" t="s">
        <v>30</v>
      </c>
      <c r="C97" s="0" t="n">
        <v>50</v>
      </c>
      <c r="D97" s="0" t="n">
        <v>0</v>
      </c>
      <c r="E97" s="0" t="n">
        <v>52</v>
      </c>
      <c r="F97" s="0" t="n">
        <v>3</v>
      </c>
      <c r="G97" s="0" t="n">
        <v>0</v>
      </c>
      <c r="H97" s="0" t="n">
        <v>38</v>
      </c>
    </row>
    <row r="98" customFormat="false" ht="15" hidden="false" customHeight="false" outlineLevel="0" collapsed="false">
      <c r="A98" s="0" t="s">
        <v>182</v>
      </c>
      <c r="B98" s="0" t="s">
        <v>16</v>
      </c>
    </row>
    <row r="99" customFormat="false" ht="15" hidden="false" customHeight="false" outlineLevel="0" collapsed="false">
      <c r="A99" s="0" t="s">
        <v>184</v>
      </c>
      <c r="B99" s="0" t="s">
        <v>40</v>
      </c>
      <c r="C99" s="0" t="n">
        <v>0</v>
      </c>
      <c r="D99" s="0" t="n">
        <v>877</v>
      </c>
      <c r="E99" s="0" t="n">
        <v>92</v>
      </c>
      <c r="I99" s="0" t="n">
        <v>0</v>
      </c>
      <c r="J99" s="0" t="n">
        <v>614</v>
      </c>
      <c r="K99" s="0" t="n">
        <v>31</v>
      </c>
      <c r="L99" s="0" t="n">
        <v>0</v>
      </c>
      <c r="M99" s="0" t="n">
        <v>654</v>
      </c>
      <c r="N99" s="0" t="n">
        <v>41</v>
      </c>
    </row>
    <row r="100" customFormat="false" ht="15" hidden="false" customHeight="false" outlineLevel="0" collapsed="false">
      <c r="A100" s="0" t="s">
        <v>186</v>
      </c>
      <c r="B100" s="0" t="s">
        <v>19</v>
      </c>
    </row>
    <row r="101" customFormat="false" ht="15" hidden="false" customHeight="false" outlineLevel="0" collapsed="false">
      <c r="A101" s="0" t="s">
        <v>187</v>
      </c>
      <c r="B101" s="0" t="s">
        <v>102</v>
      </c>
      <c r="F101" s="0" t="n">
        <v>0</v>
      </c>
      <c r="G101" s="0" t="n">
        <v>311</v>
      </c>
      <c r="H101" s="0" t="n">
        <v>78</v>
      </c>
      <c r="I101" s="0" t="n">
        <v>0</v>
      </c>
      <c r="J101" s="0" t="n">
        <v>505</v>
      </c>
      <c r="K101" s="0" t="n">
        <v>149</v>
      </c>
    </row>
    <row r="102" customFormat="false" ht="15" hidden="false" customHeight="false" outlineLevel="0" collapsed="false">
      <c r="A102" s="0" t="s">
        <v>188</v>
      </c>
      <c r="B102" s="0" t="s">
        <v>19</v>
      </c>
      <c r="C102" s="0" t="n">
        <v>0</v>
      </c>
      <c r="D102" s="0" t="n">
        <v>312</v>
      </c>
      <c r="E102" s="0" t="n">
        <v>9</v>
      </c>
      <c r="F102" s="0" t="n">
        <v>0</v>
      </c>
      <c r="G102" s="0" t="n">
        <v>105</v>
      </c>
      <c r="H102" s="0" t="n">
        <v>18</v>
      </c>
    </row>
    <row r="103" customFormat="false" ht="15" hidden="false" customHeight="false" outlineLevel="0" collapsed="false">
      <c r="A103" s="0" t="s">
        <v>189</v>
      </c>
      <c r="B103" s="0" t="s">
        <v>13</v>
      </c>
      <c r="C103" s="0" t="n">
        <v>445</v>
      </c>
      <c r="D103" s="0" t="n">
        <v>0</v>
      </c>
      <c r="E103" s="0" t="n">
        <v>104</v>
      </c>
      <c r="F103" s="0" t="n">
        <v>613</v>
      </c>
      <c r="G103" s="0" t="n">
        <v>0</v>
      </c>
      <c r="H103" s="0" t="n">
        <v>9</v>
      </c>
      <c r="I103" s="0" t="n">
        <v>708</v>
      </c>
      <c r="J103" s="0" t="n">
        <v>0</v>
      </c>
      <c r="K103" s="0" t="n">
        <v>0</v>
      </c>
      <c r="L103" s="0" t="n">
        <v>549</v>
      </c>
      <c r="M103" s="0" t="n">
        <v>0</v>
      </c>
      <c r="N103" s="0" t="n">
        <v>0</v>
      </c>
    </row>
    <row r="104" customFormat="false" ht="15" hidden="false" customHeight="false" outlineLevel="0" collapsed="false">
      <c r="A104" s="0" t="s">
        <v>190</v>
      </c>
      <c r="B104" s="0" t="s">
        <v>22</v>
      </c>
      <c r="C104" s="0" t="n">
        <v>0</v>
      </c>
      <c r="D104" s="0" t="n">
        <v>87</v>
      </c>
      <c r="E104" s="0" t="n">
        <v>0</v>
      </c>
      <c r="F104" s="0" t="n">
        <v>0</v>
      </c>
      <c r="G104" s="0" t="n">
        <v>275</v>
      </c>
      <c r="H104" s="0" t="n">
        <v>36</v>
      </c>
      <c r="I104" s="0" t="n">
        <v>0</v>
      </c>
      <c r="J104" s="0" t="n">
        <v>533</v>
      </c>
      <c r="K104" s="0" t="n">
        <v>73</v>
      </c>
      <c r="L104" s="0" t="n">
        <v>0</v>
      </c>
      <c r="M104" s="0" t="n">
        <v>332</v>
      </c>
      <c r="N104" s="0" t="n">
        <v>11</v>
      </c>
    </row>
    <row r="105" customFormat="false" ht="15" hidden="false" customHeight="false" outlineLevel="0" collapsed="false">
      <c r="A105" s="0" t="s">
        <v>191</v>
      </c>
      <c r="B105" s="0" t="s">
        <v>138</v>
      </c>
      <c r="F105" s="0" t="n">
        <v>0</v>
      </c>
      <c r="G105" s="0" t="n">
        <v>0</v>
      </c>
      <c r="H105" s="0" t="n">
        <v>15</v>
      </c>
      <c r="I105" s="0" t="n">
        <v>0</v>
      </c>
      <c r="J105" s="0" t="n">
        <v>0</v>
      </c>
      <c r="K105" s="0" t="n">
        <v>11</v>
      </c>
    </row>
    <row r="106" customFormat="false" ht="15" hidden="false" customHeight="false" outlineLevel="0" collapsed="false">
      <c r="A106" s="0" t="s">
        <v>192</v>
      </c>
      <c r="B106" s="0" t="s">
        <v>91</v>
      </c>
      <c r="C106" s="0" t="n">
        <v>812</v>
      </c>
      <c r="D106" s="0" t="n">
        <v>0</v>
      </c>
      <c r="E106" s="0" t="n">
        <v>41</v>
      </c>
      <c r="F106" s="0" t="n">
        <v>1053</v>
      </c>
      <c r="G106" s="0" t="n">
        <v>0</v>
      </c>
      <c r="H106" s="0" t="n">
        <v>65</v>
      </c>
      <c r="I106" s="0" t="n">
        <v>1118</v>
      </c>
      <c r="J106" s="0" t="n">
        <v>0</v>
      </c>
      <c r="K106" s="0" t="n">
        <v>75</v>
      </c>
      <c r="L106" s="0" t="n">
        <v>888</v>
      </c>
      <c r="M106" s="0" t="n">
        <v>0</v>
      </c>
      <c r="N106" s="0" t="n">
        <v>48</v>
      </c>
    </row>
    <row r="107" customFormat="false" ht="15" hidden="false" customHeight="false" outlineLevel="0" collapsed="false">
      <c r="A107" s="0" t="s">
        <v>194</v>
      </c>
      <c r="B107" s="0" t="s">
        <v>33</v>
      </c>
      <c r="C107" s="0" t="n">
        <v>0</v>
      </c>
      <c r="D107" s="0" t="n">
        <v>0</v>
      </c>
      <c r="E107" s="0" t="n">
        <v>103</v>
      </c>
      <c r="I107" s="0" t="n">
        <v>22</v>
      </c>
      <c r="J107" s="0" t="n">
        <v>0</v>
      </c>
      <c r="K107" s="0" t="n">
        <v>230</v>
      </c>
    </row>
    <row r="108" customFormat="false" ht="15" hidden="false" customHeight="false" outlineLevel="0" collapsed="false">
      <c r="A108" s="0" t="s">
        <v>195</v>
      </c>
      <c r="B108" s="0" t="s">
        <v>19</v>
      </c>
      <c r="C108" s="0" t="n">
        <v>0</v>
      </c>
      <c r="D108" s="0" t="n">
        <v>7</v>
      </c>
      <c r="E108" s="0" t="n">
        <v>0</v>
      </c>
    </row>
    <row r="109" customFormat="false" ht="15" hidden="false" customHeight="false" outlineLevel="0" collapsed="false">
      <c r="A109" s="0" t="s">
        <v>196</v>
      </c>
      <c r="B109" s="0" t="s">
        <v>56</v>
      </c>
      <c r="C109" s="0" t="n">
        <v>649</v>
      </c>
      <c r="D109" s="0" t="n">
        <v>0</v>
      </c>
      <c r="E109" s="0" t="n">
        <v>62</v>
      </c>
      <c r="F109" s="0" t="n">
        <v>959</v>
      </c>
      <c r="G109" s="0" t="n">
        <v>0</v>
      </c>
      <c r="H109" s="0" t="n">
        <v>45</v>
      </c>
      <c r="I109" s="0" t="n">
        <v>892</v>
      </c>
      <c r="J109" s="0" t="n">
        <v>0</v>
      </c>
      <c r="K109" s="0" t="n">
        <v>39</v>
      </c>
      <c r="L109" s="0" t="n">
        <v>394</v>
      </c>
      <c r="M109" s="0" t="n">
        <v>0</v>
      </c>
      <c r="N109" s="0" t="n">
        <v>26</v>
      </c>
    </row>
    <row r="110" customFormat="false" ht="15" hidden="false" customHeight="false" outlineLevel="0" collapsed="false">
      <c r="A110" s="0" t="s">
        <v>197</v>
      </c>
      <c r="B110" s="0" t="s">
        <v>102</v>
      </c>
    </row>
    <row r="111" customFormat="false" ht="15" hidden="false" customHeight="false" outlineLevel="0" collapsed="false">
      <c r="A111" s="0" t="s">
        <v>198</v>
      </c>
      <c r="B111" s="0" t="s">
        <v>33</v>
      </c>
    </row>
    <row r="112" customFormat="false" ht="15" hidden="false" customHeight="false" outlineLevel="0" collapsed="false">
      <c r="A112" s="0" t="s">
        <v>199</v>
      </c>
      <c r="B112" s="0" t="s">
        <v>25</v>
      </c>
      <c r="F112" s="0" t="n">
        <v>0</v>
      </c>
      <c r="G112" s="0" t="n">
        <v>386</v>
      </c>
      <c r="H112" s="0" t="n">
        <v>68</v>
      </c>
      <c r="I112" s="0" t="n">
        <v>0</v>
      </c>
      <c r="J112" s="0" t="n">
        <v>84</v>
      </c>
      <c r="K112" s="0" t="n">
        <v>110</v>
      </c>
      <c r="L112" s="0" t="n">
        <v>0</v>
      </c>
      <c r="M112" s="0" t="n">
        <v>34</v>
      </c>
      <c r="N112" s="0" t="n">
        <v>7</v>
      </c>
    </row>
    <row r="113" customFormat="false" ht="15" hidden="false" customHeight="false" outlineLevel="0" collapsed="false">
      <c r="A113" s="0" t="s">
        <v>201</v>
      </c>
      <c r="B113" s="0" t="s">
        <v>22</v>
      </c>
      <c r="C113" s="0" t="n">
        <v>0</v>
      </c>
      <c r="D113" s="0" t="n">
        <v>40</v>
      </c>
      <c r="E113" s="0" t="n">
        <v>40</v>
      </c>
      <c r="F113" s="0" t="n">
        <v>0</v>
      </c>
      <c r="G113" s="0" t="n">
        <v>146</v>
      </c>
      <c r="H113" s="0" t="n">
        <v>12</v>
      </c>
    </row>
    <row r="114" customFormat="false" ht="15" hidden="false" customHeight="false" outlineLevel="0" collapsed="false">
      <c r="A114" s="0" t="s">
        <v>203</v>
      </c>
      <c r="B114" s="0" t="s">
        <v>30</v>
      </c>
      <c r="C114" s="0" t="n">
        <v>18</v>
      </c>
      <c r="D114" s="0" t="n">
        <v>0</v>
      </c>
      <c r="E114" s="0" t="n">
        <v>75</v>
      </c>
      <c r="I114" s="0" t="n">
        <v>46</v>
      </c>
      <c r="J114" s="0" t="n">
        <v>0</v>
      </c>
      <c r="K114" s="0" t="n">
        <v>81</v>
      </c>
    </row>
    <row r="115" customFormat="false" ht="15" hidden="false" customHeight="false" outlineLevel="0" collapsed="false">
      <c r="A115" s="0" t="s">
        <v>204</v>
      </c>
      <c r="B115" s="0" t="s">
        <v>33</v>
      </c>
      <c r="C115" s="0" t="n">
        <v>382</v>
      </c>
      <c r="D115" s="0" t="n">
        <v>0</v>
      </c>
      <c r="E115" s="0" t="n">
        <v>12</v>
      </c>
      <c r="F115" s="0" t="n">
        <v>474</v>
      </c>
      <c r="G115" s="0" t="n">
        <v>0</v>
      </c>
      <c r="H115" s="0" t="n">
        <v>12</v>
      </c>
      <c r="I115" s="0" t="n">
        <v>568</v>
      </c>
      <c r="J115" s="0" t="n">
        <v>0</v>
      </c>
      <c r="K115" s="0" t="n">
        <v>1</v>
      </c>
      <c r="L115" s="0" t="n">
        <v>536</v>
      </c>
      <c r="M115" s="0" t="n">
        <v>0</v>
      </c>
      <c r="N115" s="0" t="n">
        <v>0</v>
      </c>
    </row>
    <row r="116" customFormat="false" ht="15" hidden="false" customHeight="false" outlineLevel="0" collapsed="false">
      <c r="A116" s="0" t="s">
        <v>206</v>
      </c>
      <c r="B116" s="0" t="s">
        <v>27</v>
      </c>
    </row>
    <row r="117" customFormat="false" ht="15" hidden="false" customHeight="false" outlineLevel="0" collapsed="false">
      <c r="A117" s="0" t="s">
        <v>207</v>
      </c>
      <c r="B117" s="0" t="s">
        <v>208</v>
      </c>
    </row>
    <row r="118" customFormat="false" ht="15" hidden="false" customHeight="false" outlineLevel="0" collapsed="false">
      <c r="A118" s="0" t="s">
        <v>209</v>
      </c>
      <c r="B118" s="0" t="s">
        <v>40</v>
      </c>
      <c r="C118" s="0" t="n">
        <v>0</v>
      </c>
      <c r="D118" s="0" t="n">
        <v>46</v>
      </c>
      <c r="E118" s="0" t="n">
        <v>191</v>
      </c>
    </row>
    <row r="119" customFormat="false" ht="15" hidden="false" customHeight="false" outlineLevel="0" collapsed="false">
      <c r="A119" s="0" t="s">
        <v>210</v>
      </c>
      <c r="B119" s="0" t="s">
        <v>13</v>
      </c>
      <c r="C119" s="0" t="n">
        <v>372</v>
      </c>
      <c r="D119" s="0" t="n">
        <v>0</v>
      </c>
      <c r="E119" s="0" t="n">
        <v>45</v>
      </c>
      <c r="I119" s="0" t="n">
        <v>34</v>
      </c>
      <c r="J119" s="0" t="n">
        <v>0</v>
      </c>
      <c r="K119" s="0" t="n">
        <v>0</v>
      </c>
    </row>
    <row r="120" customFormat="false" ht="15" hidden="false" customHeight="false" outlineLevel="0" collapsed="false">
      <c r="A120" s="0" t="s">
        <v>212</v>
      </c>
      <c r="B120" s="0" t="s">
        <v>56</v>
      </c>
      <c r="C120" s="0" t="n">
        <v>987</v>
      </c>
      <c r="D120" s="0" t="n">
        <v>0</v>
      </c>
      <c r="E120" s="0" t="n">
        <v>72</v>
      </c>
      <c r="F120" s="0" t="n">
        <v>1098</v>
      </c>
      <c r="G120" s="0" t="n">
        <v>0</v>
      </c>
      <c r="H120" s="0" t="n">
        <v>64</v>
      </c>
      <c r="I120" s="0" t="n">
        <v>668</v>
      </c>
      <c r="J120" s="0" t="n">
        <v>0</v>
      </c>
      <c r="K120" s="0" t="n">
        <v>48</v>
      </c>
      <c r="L120" s="0" t="n">
        <v>313</v>
      </c>
      <c r="M120" s="0" t="n">
        <v>0</v>
      </c>
      <c r="N120" s="0" t="n">
        <v>20</v>
      </c>
    </row>
    <row r="121" customFormat="false" ht="15" hidden="false" customHeight="false" outlineLevel="0" collapsed="false">
      <c r="A121" s="0" t="s">
        <v>213</v>
      </c>
      <c r="B121" s="0" t="s">
        <v>22</v>
      </c>
      <c r="C121" s="0" t="n">
        <v>0</v>
      </c>
      <c r="D121" s="0" t="n">
        <v>117</v>
      </c>
      <c r="E121" s="0" t="n">
        <v>30</v>
      </c>
      <c r="F121" s="0" t="n">
        <v>0</v>
      </c>
      <c r="G121" s="0" t="n">
        <v>25</v>
      </c>
      <c r="H121" s="0" t="n">
        <v>85</v>
      </c>
    </row>
    <row r="122" customFormat="false" ht="15" hidden="false" customHeight="false" outlineLevel="0" collapsed="false">
      <c r="A122" s="0" t="s">
        <v>215</v>
      </c>
      <c r="B122" s="0" t="s">
        <v>22</v>
      </c>
      <c r="C122" s="0" t="n">
        <v>0</v>
      </c>
      <c r="D122" s="0" t="n">
        <v>143</v>
      </c>
      <c r="E122" s="0" t="n">
        <v>6</v>
      </c>
      <c r="F122" s="0" t="n">
        <v>0</v>
      </c>
      <c r="G122" s="0" t="n">
        <v>562</v>
      </c>
      <c r="H122" s="0" t="n">
        <v>22</v>
      </c>
      <c r="I122" s="0" t="n">
        <v>0</v>
      </c>
      <c r="J122" s="0" t="n">
        <v>737</v>
      </c>
      <c r="K122" s="0" t="n">
        <v>74</v>
      </c>
      <c r="L122" s="0" t="n">
        <v>0</v>
      </c>
      <c r="M122" s="0" t="n">
        <v>895</v>
      </c>
      <c r="N122" s="0" t="n">
        <v>80</v>
      </c>
    </row>
    <row r="123" customFormat="false" ht="15" hidden="false" customHeight="false" outlineLevel="0" collapsed="false">
      <c r="A123" s="0" t="s">
        <v>216</v>
      </c>
      <c r="B123" s="0" t="s">
        <v>56</v>
      </c>
      <c r="C123" s="0" t="n">
        <v>944</v>
      </c>
      <c r="D123" s="0" t="n">
        <v>0</v>
      </c>
      <c r="E123" s="0" t="n">
        <v>65</v>
      </c>
      <c r="F123" s="0" t="n">
        <v>1126</v>
      </c>
      <c r="G123" s="0" t="n">
        <v>0</v>
      </c>
      <c r="H123" s="0" t="n">
        <v>66</v>
      </c>
      <c r="I123" s="0" t="n">
        <v>978</v>
      </c>
      <c r="J123" s="0" t="n">
        <v>0</v>
      </c>
      <c r="K123" s="0" t="n">
        <v>93</v>
      </c>
      <c r="L123" s="0" t="n">
        <v>1024</v>
      </c>
      <c r="M123" s="0" t="n">
        <v>0</v>
      </c>
      <c r="N123" s="0" t="n">
        <v>74</v>
      </c>
    </row>
    <row r="124" customFormat="false" ht="15" hidden="false" customHeight="false" outlineLevel="0" collapsed="false">
      <c r="A124" s="0" t="s">
        <v>218</v>
      </c>
      <c r="B124" s="0" t="s">
        <v>13</v>
      </c>
    </row>
    <row r="125" customFormat="false" ht="15" hidden="false" customHeight="false" outlineLevel="0" collapsed="false">
      <c r="A125" s="0" t="s">
        <v>219</v>
      </c>
      <c r="B125" s="0" t="s">
        <v>30</v>
      </c>
      <c r="C125" s="0" t="n">
        <v>7</v>
      </c>
      <c r="D125" s="0" t="n">
        <v>0</v>
      </c>
      <c r="E125" s="0" t="n">
        <v>50</v>
      </c>
    </row>
    <row r="126" customFormat="false" ht="15" hidden="false" customHeight="false" outlineLevel="0" collapsed="false">
      <c r="A126" s="0" t="s">
        <v>220</v>
      </c>
      <c r="B126" s="0" t="s">
        <v>22</v>
      </c>
    </row>
    <row r="127" customFormat="false" ht="15" hidden="false" customHeight="false" outlineLevel="0" collapsed="false">
      <c r="A127" s="0" t="s">
        <v>221</v>
      </c>
      <c r="B127" s="0" t="s">
        <v>65</v>
      </c>
      <c r="F127" s="0" t="n">
        <v>0</v>
      </c>
      <c r="G127" s="0" t="n">
        <v>1</v>
      </c>
      <c r="H127" s="0" t="n">
        <v>117</v>
      </c>
    </row>
    <row r="128" customFormat="false" ht="15" hidden="false" customHeight="false" outlineLevel="0" collapsed="false">
      <c r="A128" s="0" t="s">
        <v>222</v>
      </c>
      <c r="B128" s="0" t="s">
        <v>138</v>
      </c>
      <c r="C128" s="0" t="n">
        <v>672</v>
      </c>
      <c r="D128" s="0" t="n">
        <v>0</v>
      </c>
      <c r="E128" s="0" t="n">
        <v>19</v>
      </c>
      <c r="F128" s="0" t="n">
        <v>133</v>
      </c>
      <c r="G128" s="0" t="n">
        <v>0</v>
      </c>
      <c r="H128" s="0" t="n">
        <v>33</v>
      </c>
      <c r="L128" s="0" t="n">
        <v>0</v>
      </c>
      <c r="M128" s="0" t="n">
        <v>0</v>
      </c>
      <c r="N128" s="0" t="n">
        <v>5</v>
      </c>
    </row>
    <row r="129" customFormat="false" ht="15" hidden="false" customHeight="false" outlineLevel="0" collapsed="false">
      <c r="A129" s="0" t="s">
        <v>223</v>
      </c>
      <c r="B129" s="0" t="s">
        <v>33</v>
      </c>
      <c r="C129" s="0" t="n">
        <v>31</v>
      </c>
      <c r="D129" s="0" t="n">
        <v>0</v>
      </c>
      <c r="E129" s="0" t="n">
        <v>0</v>
      </c>
      <c r="F129" s="0" t="n">
        <v>291</v>
      </c>
      <c r="G129" s="0" t="n">
        <v>0</v>
      </c>
      <c r="H129" s="0" t="n">
        <v>2</v>
      </c>
      <c r="I129" s="0" t="n">
        <v>426</v>
      </c>
      <c r="J129" s="0" t="n">
        <v>0</v>
      </c>
      <c r="K129" s="0" t="n">
        <v>13</v>
      </c>
      <c r="L129" s="0" t="n">
        <v>383</v>
      </c>
      <c r="M129" s="0" t="n">
        <v>0</v>
      </c>
      <c r="N129" s="0" t="n">
        <v>6</v>
      </c>
    </row>
    <row r="130" customFormat="false" ht="15" hidden="false" customHeight="false" outlineLevel="0" collapsed="false">
      <c r="A130" s="0" t="s">
        <v>224</v>
      </c>
      <c r="B130" s="0" t="s">
        <v>33</v>
      </c>
    </row>
    <row r="131" customFormat="false" ht="15" hidden="false" customHeight="false" outlineLevel="0" collapsed="false">
      <c r="A131" s="0" t="s">
        <v>225</v>
      </c>
      <c r="B131" s="0" t="s">
        <v>30</v>
      </c>
      <c r="F131" s="0" t="n">
        <v>99</v>
      </c>
      <c r="G131" s="0" t="n">
        <v>0</v>
      </c>
      <c r="H131" s="0" t="n">
        <v>19</v>
      </c>
      <c r="I131" s="0" t="n">
        <v>24</v>
      </c>
      <c r="J131" s="0" t="n">
        <v>0</v>
      </c>
      <c r="K131" s="0" t="n">
        <v>38</v>
      </c>
      <c r="L131" s="0" t="n">
        <v>117</v>
      </c>
      <c r="M131" s="0" t="n">
        <v>0</v>
      </c>
      <c r="N131" s="0" t="n">
        <v>91</v>
      </c>
    </row>
    <row r="132" customFormat="false" ht="15" hidden="false" customHeight="false" outlineLevel="0" collapsed="false">
      <c r="A132" s="0" t="s">
        <v>226</v>
      </c>
      <c r="B132" s="0" t="s">
        <v>30</v>
      </c>
      <c r="C132" s="0" t="n">
        <v>683</v>
      </c>
      <c r="D132" s="0" t="n">
        <v>0</v>
      </c>
      <c r="E132" s="0" t="n">
        <v>165</v>
      </c>
      <c r="F132" s="0" t="n">
        <v>867</v>
      </c>
      <c r="G132" s="0" t="n">
        <v>0</v>
      </c>
      <c r="H132" s="0" t="n">
        <v>111</v>
      </c>
      <c r="I132" s="0" t="n">
        <v>892</v>
      </c>
      <c r="J132" s="0" t="n">
        <v>0</v>
      </c>
      <c r="K132" s="0" t="n">
        <v>51</v>
      </c>
      <c r="L132" s="0" t="n">
        <v>929</v>
      </c>
      <c r="M132" s="0" t="n">
        <v>0</v>
      </c>
      <c r="N132" s="0" t="n">
        <v>40</v>
      </c>
    </row>
    <row r="133" customFormat="false" ht="15" hidden="false" customHeight="false" outlineLevel="0" collapsed="false">
      <c r="A133" s="0" t="s">
        <v>227</v>
      </c>
      <c r="B133" s="0" t="s">
        <v>40</v>
      </c>
      <c r="C133" s="0" t="n">
        <v>0</v>
      </c>
      <c r="D133" s="0" t="n">
        <v>219</v>
      </c>
      <c r="E133" s="0" t="n">
        <v>26</v>
      </c>
      <c r="F133" s="0" t="n">
        <v>0</v>
      </c>
      <c r="G133" s="0" t="n">
        <v>719</v>
      </c>
      <c r="H133" s="0" t="n">
        <v>88</v>
      </c>
      <c r="I133" s="0" t="n">
        <v>0</v>
      </c>
      <c r="J133" s="0" t="n">
        <v>258</v>
      </c>
      <c r="K133" s="0" t="n">
        <v>3</v>
      </c>
      <c r="L133" s="0" t="n">
        <v>0</v>
      </c>
      <c r="M133" s="0" t="n">
        <v>63</v>
      </c>
      <c r="N133" s="0" t="n">
        <v>4</v>
      </c>
    </row>
    <row r="134" customFormat="false" ht="15" hidden="false" customHeight="false" outlineLevel="0" collapsed="false">
      <c r="A134" s="0" t="s">
        <v>229</v>
      </c>
      <c r="B134" s="0" t="s">
        <v>56</v>
      </c>
    </row>
    <row r="135" customFormat="false" ht="15" hidden="false" customHeight="false" outlineLevel="0" collapsed="false">
      <c r="A135" s="0" t="s">
        <v>230</v>
      </c>
      <c r="B135" s="0" t="s">
        <v>19</v>
      </c>
      <c r="C135" s="0" t="n">
        <v>0</v>
      </c>
      <c r="D135" s="0" t="n">
        <v>112</v>
      </c>
      <c r="E135" s="0" t="n">
        <v>31</v>
      </c>
      <c r="F135" s="0" t="n">
        <v>0</v>
      </c>
      <c r="G135" s="0" t="n">
        <v>478</v>
      </c>
      <c r="H135" s="0" t="n">
        <v>84</v>
      </c>
      <c r="I135" s="0" t="n">
        <v>0</v>
      </c>
      <c r="J135" s="0" t="n">
        <v>247</v>
      </c>
      <c r="K135" s="0" t="n">
        <v>17</v>
      </c>
      <c r="L135" s="0" t="n">
        <v>0</v>
      </c>
      <c r="M135" s="0" t="n">
        <v>425</v>
      </c>
      <c r="N135" s="0" t="n">
        <v>30</v>
      </c>
    </row>
    <row r="136" customFormat="false" ht="15" hidden="false" customHeight="false" outlineLevel="0" collapsed="false">
      <c r="A136" s="0" t="s">
        <v>232</v>
      </c>
      <c r="B136" s="0" t="s">
        <v>40</v>
      </c>
      <c r="C136" s="0" t="n">
        <v>0</v>
      </c>
      <c r="D136" s="0" t="n">
        <v>30</v>
      </c>
      <c r="E136" s="0" t="n">
        <v>42</v>
      </c>
      <c r="F136" s="0" t="n">
        <v>0</v>
      </c>
      <c r="G136" s="0" t="n">
        <v>84</v>
      </c>
      <c r="H136" s="0" t="n">
        <v>78</v>
      </c>
      <c r="I136" s="0" t="n">
        <v>0</v>
      </c>
      <c r="J136" s="0" t="n">
        <v>387</v>
      </c>
      <c r="K136" s="0" t="n">
        <v>230</v>
      </c>
      <c r="L136" s="0" t="n">
        <v>0</v>
      </c>
      <c r="M136" s="0" t="n">
        <v>168</v>
      </c>
      <c r="N136" s="0" t="n">
        <v>164</v>
      </c>
    </row>
    <row r="137" customFormat="false" ht="15" hidden="false" customHeight="false" outlineLevel="0" collapsed="false">
      <c r="A137" s="0" t="s">
        <v>233</v>
      </c>
      <c r="B137" s="0" t="s">
        <v>30</v>
      </c>
      <c r="C137" s="0" t="n">
        <v>15</v>
      </c>
      <c r="D137" s="0" t="n">
        <v>0</v>
      </c>
      <c r="E137" s="0" t="n">
        <v>15</v>
      </c>
      <c r="F137" s="0" t="n">
        <v>131</v>
      </c>
      <c r="G137" s="0" t="n">
        <v>0</v>
      </c>
      <c r="H137" s="0" t="n">
        <v>288</v>
      </c>
      <c r="I137" s="0" t="n">
        <v>233</v>
      </c>
      <c r="J137" s="0" t="n">
        <v>0</v>
      </c>
      <c r="K137" s="0" t="n">
        <v>272</v>
      </c>
      <c r="L137" s="0" t="n">
        <v>50</v>
      </c>
      <c r="M137" s="0" t="n">
        <v>0</v>
      </c>
      <c r="N137" s="0" t="n">
        <v>247</v>
      </c>
    </row>
    <row r="138" customFormat="false" ht="15" hidden="false" customHeight="false" outlineLevel="0" collapsed="false">
      <c r="A138" s="0" t="s">
        <v>235</v>
      </c>
      <c r="B138" s="0" t="s">
        <v>16</v>
      </c>
    </row>
    <row r="139" customFormat="false" ht="15" hidden="false" customHeight="false" outlineLevel="0" collapsed="false">
      <c r="A139" s="0" t="s">
        <v>237</v>
      </c>
      <c r="B139" s="0" t="s">
        <v>102</v>
      </c>
      <c r="C139" s="0" t="n">
        <v>0</v>
      </c>
      <c r="D139" s="0" t="n">
        <v>0</v>
      </c>
      <c r="E139" s="0" t="n">
        <v>28</v>
      </c>
    </row>
    <row r="140" customFormat="false" ht="15" hidden="false" customHeight="false" outlineLevel="0" collapsed="false">
      <c r="A140" s="0" t="s">
        <v>239</v>
      </c>
      <c r="B140" s="0" t="s">
        <v>25</v>
      </c>
      <c r="C140" s="0" t="n">
        <v>0</v>
      </c>
      <c r="D140" s="0" t="n">
        <v>177</v>
      </c>
      <c r="E140" s="0" t="n">
        <v>77</v>
      </c>
      <c r="F140" s="0" t="n">
        <v>0</v>
      </c>
      <c r="G140" s="0" t="n">
        <v>668</v>
      </c>
      <c r="H140" s="0" t="n">
        <v>115</v>
      </c>
      <c r="I140" s="0" t="n">
        <v>0</v>
      </c>
      <c r="J140" s="0" t="n">
        <v>176</v>
      </c>
      <c r="K140" s="0" t="n">
        <v>66</v>
      </c>
      <c r="L140" s="0" t="n">
        <v>0</v>
      </c>
      <c r="M140" s="0" t="n">
        <v>59</v>
      </c>
      <c r="N140" s="0" t="n">
        <v>43</v>
      </c>
    </row>
    <row r="141" customFormat="false" ht="15" hidden="false" customHeight="false" outlineLevel="0" collapsed="false">
      <c r="A141" s="0" t="s">
        <v>240</v>
      </c>
      <c r="B141" s="0" t="s">
        <v>65</v>
      </c>
      <c r="C141" s="0" t="n">
        <v>0</v>
      </c>
      <c r="D141" s="0" t="n">
        <v>10</v>
      </c>
      <c r="E141" s="0" t="n">
        <v>76</v>
      </c>
      <c r="F141" s="0" t="n">
        <v>0</v>
      </c>
      <c r="G141" s="0" t="n">
        <v>1</v>
      </c>
      <c r="H141" s="0" t="n">
        <v>262</v>
      </c>
      <c r="L141" s="0" t="n">
        <v>0</v>
      </c>
      <c r="M141" s="0" t="n">
        <v>181</v>
      </c>
      <c r="N141" s="0" t="n">
        <v>278</v>
      </c>
    </row>
    <row r="142" customFormat="false" ht="15" hidden="false" customHeight="false" outlineLevel="0" collapsed="false">
      <c r="A142" s="0" t="s">
        <v>242</v>
      </c>
      <c r="B142" s="0" t="s">
        <v>30</v>
      </c>
    </row>
    <row r="143" customFormat="false" ht="15" hidden="false" customHeight="false" outlineLevel="0" collapsed="false">
      <c r="A143" s="0" t="s">
        <v>244</v>
      </c>
      <c r="B143" s="0" t="s">
        <v>33</v>
      </c>
      <c r="C143" s="0" t="n">
        <v>501</v>
      </c>
      <c r="D143" s="0" t="n">
        <v>0</v>
      </c>
      <c r="E143" s="0" t="n">
        <v>4</v>
      </c>
      <c r="F143" s="0" t="n">
        <v>457</v>
      </c>
      <c r="G143" s="0" t="n">
        <v>0</v>
      </c>
      <c r="H143" s="0" t="n">
        <v>0</v>
      </c>
      <c r="I143" s="0" t="n">
        <v>443</v>
      </c>
      <c r="J143" s="0" t="n">
        <v>0</v>
      </c>
      <c r="K143" s="0" t="n">
        <v>0</v>
      </c>
      <c r="L143" s="0" t="n">
        <v>77</v>
      </c>
      <c r="M143" s="0" t="n">
        <v>0</v>
      </c>
      <c r="N143" s="0" t="n">
        <v>7</v>
      </c>
    </row>
    <row r="144" customFormat="false" ht="15" hidden="false" customHeight="false" outlineLevel="0" collapsed="false">
      <c r="A144" s="0" t="s">
        <v>245</v>
      </c>
      <c r="B144" s="0" t="s">
        <v>33</v>
      </c>
      <c r="C144" s="0" t="n">
        <v>331</v>
      </c>
      <c r="D144" s="0" t="n">
        <v>0</v>
      </c>
      <c r="E144" s="0" t="n">
        <v>18</v>
      </c>
      <c r="F144" s="0" t="n">
        <v>160</v>
      </c>
      <c r="G144" s="0" t="n">
        <v>0</v>
      </c>
      <c r="H144" s="0" t="n">
        <v>205</v>
      </c>
      <c r="I144" s="0" t="n">
        <v>511</v>
      </c>
      <c r="J144" s="0" t="n">
        <v>0</v>
      </c>
      <c r="K144" s="0" t="n">
        <v>4</v>
      </c>
      <c r="L144" s="0" t="n">
        <v>527</v>
      </c>
      <c r="M144" s="0" t="n">
        <v>0</v>
      </c>
      <c r="N144" s="0" t="n">
        <v>70</v>
      </c>
    </row>
    <row r="145" customFormat="false" ht="15" hidden="false" customHeight="false" outlineLevel="0" collapsed="false">
      <c r="A145" s="0" t="s">
        <v>247</v>
      </c>
      <c r="B145" s="0" t="s">
        <v>33</v>
      </c>
    </row>
    <row r="146" customFormat="false" ht="15" hidden="false" customHeight="false" outlineLevel="0" collapsed="false">
      <c r="A146" s="0" t="s">
        <v>248</v>
      </c>
      <c r="B146" s="0" t="s">
        <v>27</v>
      </c>
      <c r="C146" s="0" t="n">
        <v>0</v>
      </c>
      <c r="D146" s="0" t="n">
        <v>242</v>
      </c>
      <c r="E146" s="0" t="n">
        <v>69</v>
      </c>
      <c r="F146" s="0" t="n">
        <v>0</v>
      </c>
      <c r="G146" s="0" t="n">
        <v>730</v>
      </c>
      <c r="H146" s="0" t="n">
        <v>231</v>
      </c>
      <c r="I146" s="0" t="n">
        <v>0</v>
      </c>
      <c r="J146" s="0" t="n">
        <v>669</v>
      </c>
      <c r="K146" s="0" t="n">
        <v>92</v>
      </c>
      <c r="L146" s="0" t="n">
        <v>0</v>
      </c>
      <c r="M146" s="0" t="n">
        <v>429</v>
      </c>
      <c r="N146" s="0" t="n">
        <v>36</v>
      </c>
    </row>
    <row r="147" customFormat="false" ht="15" hidden="false" customHeight="false" outlineLevel="0" collapsed="false">
      <c r="A147" s="0" t="s">
        <v>250</v>
      </c>
      <c r="B147" s="0" t="s">
        <v>16</v>
      </c>
      <c r="C147" s="0" t="n">
        <v>69</v>
      </c>
      <c r="D147" s="0" t="n">
        <v>0</v>
      </c>
      <c r="E147" s="0" t="n">
        <v>0</v>
      </c>
      <c r="F147" s="0" t="n">
        <v>13</v>
      </c>
      <c r="G147" s="0" t="n">
        <v>0</v>
      </c>
      <c r="H147" s="0" t="n">
        <v>0</v>
      </c>
      <c r="I147" s="0" t="n">
        <v>144</v>
      </c>
      <c r="J147" s="0" t="n">
        <v>0</v>
      </c>
      <c r="K147" s="0" t="n">
        <v>0</v>
      </c>
      <c r="L147" s="0" t="n">
        <v>351</v>
      </c>
      <c r="M147" s="0" t="n">
        <v>0</v>
      </c>
      <c r="N147" s="0" t="n">
        <v>0</v>
      </c>
    </row>
    <row r="148" customFormat="false" ht="15" hidden="false" customHeight="false" outlineLevel="0" collapsed="false">
      <c r="A148" s="0" t="s">
        <v>252</v>
      </c>
      <c r="B148" s="0" t="s">
        <v>13</v>
      </c>
    </row>
    <row r="149" customFormat="false" ht="15" hidden="false" customHeight="false" outlineLevel="0" collapsed="false">
      <c r="A149" s="0" t="s">
        <v>254</v>
      </c>
      <c r="B149" s="0" t="s">
        <v>56</v>
      </c>
      <c r="C149" s="0" t="n">
        <v>1052</v>
      </c>
      <c r="D149" s="0" t="n">
        <v>0</v>
      </c>
      <c r="E149" s="0" t="n">
        <v>65</v>
      </c>
      <c r="F149" s="0" t="n">
        <v>615</v>
      </c>
      <c r="G149" s="0" t="n">
        <v>0</v>
      </c>
      <c r="H149" s="0" t="n">
        <v>32</v>
      </c>
      <c r="I149" s="0" t="n">
        <v>331</v>
      </c>
      <c r="J149" s="0" t="n">
        <v>0</v>
      </c>
      <c r="K149" s="0" t="n">
        <v>18</v>
      </c>
      <c r="L149" s="0" t="n">
        <v>1068</v>
      </c>
      <c r="M149" s="0" t="n">
        <v>0</v>
      </c>
      <c r="N149" s="0" t="n">
        <v>46</v>
      </c>
    </row>
    <row r="150" customFormat="false" ht="15" hidden="false" customHeight="false" outlineLevel="0" collapsed="false">
      <c r="A150" s="0" t="s">
        <v>256</v>
      </c>
      <c r="B150" s="0" t="s">
        <v>30</v>
      </c>
      <c r="C150" s="0" t="n">
        <v>657</v>
      </c>
      <c r="D150" s="0" t="n">
        <v>0</v>
      </c>
      <c r="E150" s="0" t="n">
        <v>0</v>
      </c>
      <c r="F150" s="0" t="n">
        <v>826</v>
      </c>
      <c r="G150" s="0" t="n">
        <v>0</v>
      </c>
      <c r="H150" s="0" t="n">
        <v>0</v>
      </c>
      <c r="I150" s="0" t="n">
        <v>596</v>
      </c>
      <c r="J150" s="0" t="n">
        <v>0</v>
      </c>
      <c r="K150" s="0" t="n">
        <v>36</v>
      </c>
      <c r="L150" s="0" t="n">
        <v>491</v>
      </c>
      <c r="M150" s="0" t="n">
        <v>0</v>
      </c>
      <c r="N150" s="0" t="n">
        <v>0</v>
      </c>
    </row>
    <row r="151" customFormat="false" ht="15" hidden="false" customHeight="false" outlineLevel="0" collapsed="false">
      <c r="A151" s="0" t="s">
        <v>258</v>
      </c>
      <c r="B151" s="0" t="s">
        <v>91</v>
      </c>
      <c r="C151" s="0" t="n">
        <v>223</v>
      </c>
      <c r="D151" s="0" t="n">
        <v>0</v>
      </c>
      <c r="E151" s="0" t="n">
        <v>53</v>
      </c>
      <c r="F151" s="0" t="n">
        <v>547</v>
      </c>
      <c r="G151" s="0" t="n">
        <v>0</v>
      </c>
      <c r="H151" s="0" t="n">
        <v>103</v>
      </c>
      <c r="I151" s="0" t="n">
        <v>265</v>
      </c>
      <c r="J151" s="0" t="n">
        <v>0</v>
      </c>
      <c r="K151" s="0" t="n">
        <v>67</v>
      </c>
    </row>
    <row r="152" customFormat="false" ht="15" hidden="false" customHeight="false" outlineLevel="0" collapsed="false">
      <c r="A152" s="0" t="s">
        <v>259</v>
      </c>
      <c r="B152" s="0" t="s">
        <v>16</v>
      </c>
      <c r="C152" s="0" t="n">
        <v>76</v>
      </c>
      <c r="D152" s="0" t="n">
        <v>0</v>
      </c>
      <c r="E152" s="0" t="n">
        <v>0</v>
      </c>
      <c r="F152" s="0" t="n">
        <v>435</v>
      </c>
      <c r="G152" s="0" t="n">
        <v>0</v>
      </c>
      <c r="H152" s="0" t="n">
        <v>0</v>
      </c>
    </row>
    <row r="153" customFormat="false" ht="15" hidden="false" customHeight="false" outlineLevel="0" collapsed="false">
      <c r="A153" s="0" t="s">
        <v>260</v>
      </c>
      <c r="B153" s="0" t="s">
        <v>91</v>
      </c>
      <c r="L153" s="0" t="n">
        <v>403</v>
      </c>
      <c r="M153" s="0" t="n">
        <v>0</v>
      </c>
      <c r="N153" s="0" t="n">
        <v>25</v>
      </c>
    </row>
    <row r="154" customFormat="false" ht="15" hidden="false" customHeight="false" outlineLevel="0" collapsed="false">
      <c r="A154" s="0" t="s">
        <v>261</v>
      </c>
      <c r="B154" s="0" t="s">
        <v>25</v>
      </c>
    </row>
    <row r="155" customFormat="false" ht="15" hidden="false" customHeight="false" outlineLevel="0" collapsed="false">
      <c r="A155" s="0" t="s">
        <v>263</v>
      </c>
      <c r="B155" s="0" t="s">
        <v>102</v>
      </c>
      <c r="C155" s="0" t="n">
        <v>0</v>
      </c>
      <c r="D155" s="0" t="n">
        <v>13</v>
      </c>
      <c r="E155" s="0" t="n">
        <v>63</v>
      </c>
    </row>
    <row r="156" customFormat="false" ht="15" hidden="false" customHeight="false" outlineLevel="0" collapsed="false">
      <c r="A156" s="0" t="s">
        <v>264</v>
      </c>
      <c r="B156" s="0" t="s">
        <v>25</v>
      </c>
      <c r="C156" s="0" t="n">
        <v>0</v>
      </c>
      <c r="D156" s="0" t="n">
        <v>392</v>
      </c>
      <c r="E156" s="0" t="n">
        <v>75</v>
      </c>
      <c r="F156" s="0" t="n">
        <v>0</v>
      </c>
      <c r="G156" s="0" t="n">
        <v>345</v>
      </c>
      <c r="H156" s="0" t="n">
        <v>196</v>
      </c>
    </row>
    <row r="157" customFormat="false" ht="15" hidden="false" customHeight="false" outlineLevel="0" collapsed="false">
      <c r="A157" s="0" t="s">
        <v>266</v>
      </c>
      <c r="B157" s="0" t="s">
        <v>138</v>
      </c>
      <c r="C157" s="0" t="n">
        <v>693</v>
      </c>
      <c r="D157" s="0" t="n">
        <v>0</v>
      </c>
      <c r="E157" s="0" t="n">
        <v>31</v>
      </c>
      <c r="F157" s="0" t="n">
        <v>669</v>
      </c>
      <c r="G157" s="0" t="n">
        <v>0</v>
      </c>
      <c r="H157" s="0" t="n">
        <v>91</v>
      </c>
      <c r="I157" s="0" t="n">
        <v>451</v>
      </c>
      <c r="J157" s="0" t="n">
        <v>0</v>
      </c>
      <c r="K157" s="0" t="n">
        <v>61</v>
      </c>
      <c r="L157" s="0" t="n">
        <v>103</v>
      </c>
      <c r="M157" s="0" t="n">
        <v>0</v>
      </c>
      <c r="N157" s="0" t="n">
        <v>43</v>
      </c>
    </row>
    <row r="158" customFormat="false" ht="15" hidden="false" customHeight="false" outlineLevel="0" collapsed="false">
      <c r="A158" s="0" t="s">
        <v>267</v>
      </c>
      <c r="B158" s="0" t="s">
        <v>16</v>
      </c>
    </row>
    <row r="159" customFormat="false" ht="15" hidden="false" customHeight="false" outlineLevel="0" collapsed="false">
      <c r="A159" s="0" t="s">
        <v>268</v>
      </c>
      <c r="B159" s="0" t="s">
        <v>30</v>
      </c>
      <c r="C159" s="0" t="n">
        <v>765</v>
      </c>
      <c r="D159" s="0" t="n">
        <v>0</v>
      </c>
      <c r="E159" s="0" t="n">
        <v>5</v>
      </c>
      <c r="F159" s="0" t="n">
        <v>919</v>
      </c>
      <c r="G159" s="0" t="n">
        <v>0</v>
      </c>
      <c r="H159" s="0" t="n">
        <v>1</v>
      </c>
      <c r="I159" s="0" t="n">
        <v>843</v>
      </c>
      <c r="J159" s="0" t="n">
        <v>0</v>
      </c>
      <c r="K159" s="0" t="n">
        <v>2</v>
      </c>
      <c r="L159" s="0" t="n">
        <v>508</v>
      </c>
      <c r="M159" s="0" t="n">
        <v>0</v>
      </c>
      <c r="N159" s="0" t="n">
        <v>1</v>
      </c>
    </row>
    <row r="160" customFormat="false" ht="15" hidden="false" customHeight="false" outlineLevel="0" collapsed="false">
      <c r="A160" s="0" t="s">
        <v>269</v>
      </c>
      <c r="B160" s="0" t="s">
        <v>13</v>
      </c>
    </row>
    <row r="161" customFormat="false" ht="15" hidden="false" customHeight="false" outlineLevel="0" collapsed="false">
      <c r="A161" s="0" t="s">
        <v>270</v>
      </c>
      <c r="B161" s="0" t="s">
        <v>25</v>
      </c>
      <c r="C161" s="0" t="n">
        <v>0</v>
      </c>
      <c r="D161" s="0" t="n">
        <v>12</v>
      </c>
      <c r="E161" s="0" t="n">
        <v>232</v>
      </c>
      <c r="F161" s="0" t="n">
        <v>0</v>
      </c>
      <c r="G161" s="0" t="n">
        <v>96</v>
      </c>
      <c r="H161" s="0" t="n">
        <v>233</v>
      </c>
      <c r="I161" s="0" t="n">
        <v>0</v>
      </c>
      <c r="J161" s="0" t="n">
        <v>21</v>
      </c>
      <c r="K161" s="0" t="n">
        <v>147</v>
      </c>
      <c r="L161" s="0" t="n">
        <v>0</v>
      </c>
      <c r="M161" s="0" t="n">
        <v>0</v>
      </c>
      <c r="N161" s="0" t="n">
        <v>51</v>
      </c>
    </row>
    <row r="162" customFormat="false" ht="15" hidden="false" customHeight="false" outlineLevel="0" collapsed="false">
      <c r="A162" s="0" t="s">
        <v>272</v>
      </c>
      <c r="B162" s="0" t="s">
        <v>25</v>
      </c>
    </row>
    <row r="163" customFormat="false" ht="15" hidden="false" customHeight="false" outlineLevel="0" collapsed="false">
      <c r="A163" s="0" t="s">
        <v>273</v>
      </c>
      <c r="B163" s="0" t="s">
        <v>30</v>
      </c>
      <c r="C163" s="0" t="n">
        <v>209</v>
      </c>
      <c r="D163" s="0" t="n">
        <v>0</v>
      </c>
      <c r="E163" s="0" t="n">
        <v>165</v>
      </c>
      <c r="F163" s="0" t="n">
        <v>539</v>
      </c>
      <c r="G163" s="0" t="n">
        <v>0</v>
      </c>
      <c r="H163" s="0" t="n">
        <v>98</v>
      </c>
      <c r="I163" s="0" t="n">
        <v>171</v>
      </c>
      <c r="J163" s="0" t="n">
        <v>0</v>
      </c>
      <c r="K163" s="0" t="n">
        <v>74</v>
      </c>
    </row>
    <row r="164" customFormat="false" ht="15" hidden="false" customHeight="false" outlineLevel="0" collapsed="false">
      <c r="A164" s="0" t="s">
        <v>274</v>
      </c>
      <c r="B164" s="0" t="s">
        <v>22</v>
      </c>
      <c r="C164" s="0" t="n">
        <v>0</v>
      </c>
      <c r="D164" s="0" t="n">
        <v>82</v>
      </c>
      <c r="E164" s="0" t="n">
        <v>15</v>
      </c>
      <c r="F164" s="0" t="n">
        <v>0</v>
      </c>
      <c r="G164" s="0" t="n">
        <v>249</v>
      </c>
      <c r="H164" s="0" t="n">
        <v>166</v>
      </c>
      <c r="I164" s="0" t="n">
        <v>0</v>
      </c>
      <c r="J164" s="0" t="n">
        <v>389</v>
      </c>
      <c r="K164" s="0" t="n">
        <v>107</v>
      </c>
      <c r="L164" s="0" t="n">
        <v>0</v>
      </c>
      <c r="M164" s="0" t="n">
        <v>334</v>
      </c>
      <c r="N164" s="0" t="n">
        <v>52</v>
      </c>
    </row>
    <row r="165" customFormat="false" ht="15" hidden="false" customHeight="false" outlineLevel="0" collapsed="false">
      <c r="A165" s="0" t="s">
        <v>275</v>
      </c>
      <c r="B165" s="0" t="s">
        <v>30</v>
      </c>
    </row>
    <row r="166" customFormat="false" ht="15" hidden="false" customHeight="false" outlineLevel="0" collapsed="false">
      <c r="A166" s="0" t="s">
        <v>277</v>
      </c>
      <c r="B166" s="0" t="s">
        <v>56</v>
      </c>
      <c r="C166" s="0" t="n">
        <v>1058</v>
      </c>
      <c r="D166" s="0" t="n">
        <v>0</v>
      </c>
      <c r="E166" s="0" t="n">
        <v>79</v>
      </c>
      <c r="F166" s="0" t="n">
        <v>1078</v>
      </c>
      <c r="G166" s="0" t="n">
        <v>0</v>
      </c>
      <c r="H166" s="0" t="n">
        <v>75</v>
      </c>
      <c r="I166" s="0" t="n">
        <v>994</v>
      </c>
      <c r="J166" s="0" t="n">
        <v>0</v>
      </c>
      <c r="K166" s="0" t="n">
        <v>71</v>
      </c>
      <c r="L166" s="0" t="n">
        <v>1061</v>
      </c>
      <c r="M166" s="0" t="n">
        <v>0</v>
      </c>
      <c r="N166" s="0" t="n">
        <v>58</v>
      </c>
    </row>
    <row r="167" customFormat="false" ht="15" hidden="false" customHeight="false" outlineLevel="0" collapsed="false">
      <c r="A167" s="0" t="s">
        <v>278</v>
      </c>
      <c r="B167" s="0" t="s">
        <v>19</v>
      </c>
      <c r="C167" s="0" t="n">
        <v>0</v>
      </c>
      <c r="D167" s="0" t="n">
        <v>622</v>
      </c>
      <c r="E167" s="0" t="n">
        <v>13</v>
      </c>
      <c r="F167" s="0" t="n">
        <v>0</v>
      </c>
      <c r="G167" s="0" t="n">
        <v>361</v>
      </c>
      <c r="H167" s="0" t="n">
        <v>14</v>
      </c>
      <c r="I167" s="0" t="n">
        <v>0</v>
      </c>
      <c r="J167" s="0" t="n">
        <v>334</v>
      </c>
      <c r="K167" s="0" t="n">
        <v>26</v>
      </c>
      <c r="L167" s="0" t="n">
        <v>0</v>
      </c>
      <c r="M167" s="0" t="n">
        <v>462</v>
      </c>
      <c r="N167" s="0" t="n">
        <v>71</v>
      </c>
    </row>
    <row r="168" customFormat="false" ht="15" hidden="false" customHeight="false" outlineLevel="0" collapsed="false">
      <c r="A168" s="0" t="s">
        <v>279</v>
      </c>
      <c r="B168" s="0" t="s">
        <v>40</v>
      </c>
      <c r="C168" s="0" t="n">
        <v>0</v>
      </c>
      <c r="D168" s="0" t="n">
        <v>361</v>
      </c>
      <c r="E168" s="0" t="n">
        <v>49</v>
      </c>
      <c r="F168" s="0" t="n">
        <v>0</v>
      </c>
      <c r="G168" s="0" t="n">
        <v>50</v>
      </c>
      <c r="H168" s="0" t="n">
        <v>151</v>
      </c>
      <c r="I168" s="0" t="n">
        <v>0</v>
      </c>
      <c r="J168" s="0" t="n">
        <v>11</v>
      </c>
      <c r="K168" s="0" t="n">
        <v>112</v>
      </c>
    </row>
    <row r="169" customFormat="false" ht="15" hidden="false" customHeight="false" outlineLevel="0" collapsed="false">
      <c r="A169" s="0" t="s">
        <v>280</v>
      </c>
      <c r="B169" s="0" t="s">
        <v>33</v>
      </c>
    </row>
    <row r="170" customFormat="false" ht="15" hidden="false" customHeight="false" outlineLevel="0" collapsed="false">
      <c r="A170" s="0" t="s">
        <v>282</v>
      </c>
      <c r="B170" s="0" t="s">
        <v>91</v>
      </c>
    </row>
    <row r="171" customFormat="false" ht="15" hidden="false" customHeight="false" outlineLevel="0" collapsed="false">
      <c r="A171" s="0" t="s">
        <v>283</v>
      </c>
      <c r="B171" s="0" t="s">
        <v>19</v>
      </c>
    </row>
    <row r="172" customFormat="false" ht="15" hidden="false" customHeight="false" outlineLevel="0" collapsed="false">
      <c r="A172" s="0" t="s">
        <v>284</v>
      </c>
      <c r="B172" s="0" t="s">
        <v>33</v>
      </c>
      <c r="F172" s="0" t="n">
        <v>0</v>
      </c>
      <c r="G172" s="0" t="n">
        <v>0</v>
      </c>
      <c r="H172" s="0" t="n">
        <v>19</v>
      </c>
      <c r="I172" s="0" t="n">
        <v>94</v>
      </c>
      <c r="J172" s="0" t="n">
        <v>0</v>
      </c>
      <c r="K172" s="0" t="n">
        <v>205</v>
      </c>
      <c r="L172" s="0" t="n">
        <v>102</v>
      </c>
      <c r="M172" s="0" t="n">
        <v>0</v>
      </c>
      <c r="N172" s="0" t="n">
        <v>9</v>
      </c>
    </row>
    <row r="173" customFormat="false" ht="15" hidden="false" customHeight="false" outlineLevel="0" collapsed="false">
      <c r="A173" s="0" t="s">
        <v>285</v>
      </c>
      <c r="B173" s="0" t="s">
        <v>22</v>
      </c>
      <c r="C173" s="0" t="n">
        <v>0</v>
      </c>
      <c r="D173" s="0" t="n">
        <v>182</v>
      </c>
      <c r="E173" s="0" t="n">
        <v>27</v>
      </c>
      <c r="F173" s="0" t="n">
        <v>0</v>
      </c>
      <c r="G173" s="0" t="n">
        <v>145</v>
      </c>
      <c r="H173" s="0" t="n">
        <v>238</v>
      </c>
      <c r="I173" s="0" t="n">
        <v>0</v>
      </c>
      <c r="J173" s="0" t="n">
        <v>33</v>
      </c>
      <c r="K173" s="0" t="n">
        <v>311</v>
      </c>
      <c r="L173" s="0" t="n">
        <v>0</v>
      </c>
      <c r="M173" s="0" t="n">
        <v>457</v>
      </c>
      <c r="N173" s="0" t="n">
        <v>306</v>
      </c>
    </row>
    <row r="174" customFormat="false" ht="15" hidden="false" customHeight="false" outlineLevel="0" collapsed="false">
      <c r="A174" s="0" t="s">
        <v>286</v>
      </c>
      <c r="B174" s="0" t="s">
        <v>25</v>
      </c>
      <c r="C174" s="0" t="n">
        <v>0</v>
      </c>
      <c r="D174" s="0" t="n">
        <v>179</v>
      </c>
      <c r="E174" s="0" t="n">
        <v>372</v>
      </c>
      <c r="F174" s="0" t="n">
        <v>0</v>
      </c>
      <c r="G174" s="0" t="n">
        <v>361</v>
      </c>
      <c r="H174" s="0" t="n">
        <v>329</v>
      </c>
      <c r="I174" s="0" t="n">
        <v>0</v>
      </c>
      <c r="J174" s="0" t="n">
        <v>256</v>
      </c>
      <c r="K174" s="0" t="n">
        <v>281</v>
      </c>
      <c r="L174" s="0" t="n">
        <v>0</v>
      </c>
      <c r="M174" s="0" t="n">
        <v>102</v>
      </c>
      <c r="N174" s="0" t="n">
        <v>175</v>
      </c>
    </row>
    <row r="175" customFormat="false" ht="15" hidden="false" customHeight="false" outlineLevel="0" collapsed="false">
      <c r="A175" s="0" t="s">
        <v>287</v>
      </c>
      <c r="B175" s="0" t="s">
        <v>40</v>
      </c>
      <c r="C175" s="0" t="n">
        <v>0</v>
      </c>
      <c r="D175" s="0" t="n">
        <v>143</v>
      </c>
      <c r="E175" s="0" t="n">
        <v>205</v>
      </c>
      <c r="F175" s="0" t="n">
        <v>0</v>
      </c>
      <c r="G175" s="0" t="n">
        <v>22</v>
      </c>
      <c r="H175" s="0" t="n">
        <v>315</v>
      </c>
      <c r="I175" s="0" t="n">
        <v>0</v>
      </c>
      <c r="J175" s="0" t="n">
        <v>147</v>
      </c>
      <c r="K175" s="0" t="n">
        <v>281</v>
      </c>
      <c r="L175" s="0" t="n">
        <v>0</v>
      </c>
      <c r="M175" s="0" t="n">
        <v>69</v>
      </c>
      <c r="N175" s="0" t="n">
        <v>279</v>
      </c>
    </row>
    <row r="176" customFormat="false" ht="15" hidden="false" customHeight="false" outlineLevel="0" collapsed="false">
      <c r="A176" s="0" t="s">
        <v>288</v>
      </c>
      <c r="B176" s="0" t="s">
        <v>40</v>
      </c>
      <c r="F176" s="0" t="n">
        <v>0</v>
      </c>
      <c r="G176" s="0" t="n">
        <v>79</v>
      </c>
      <c r="H176" s="0" t="n">
        <v>38</v>
      </c>
      <c r="I176" s="0" t="n">
        <v>0</v>
      </c>
      <c r="J176" s="0" t="n">
        <v>353</v>
      </c>
      <c r="K176" s="0" t="n">
        <v>148</v>
      </c>
      <c r="L176" s="0" t="n">
        <v>0</v>
      </c>
      <c r="M176" s="0" t="n">
        <v>50</v>
      </c>
      <c r="N176" s="0" t="n">
        <v>29</v>
      </c>
    </row>
    <row r="177" customFormat="false" ht="15" hidden="false" customHeight="false" outlineLevel="0" collapsed="false">
      <c r="A177" s="0" t="s">
        <v>290</v>
      </c>
      <c r="B177" s="0" t="s">
        <v>16</v>
      </c>
    </row>
    <row r="178" customFormat="false" ht="15" hidden="false" customHeight="false" outlineLevel="0" collapsed="false">
      <c r="A178" s="0" t="s">
        <v>291</v>
      </c>
      <c r="B178" s="0" t="s">
        <v>19</v>
      </c>
      <c r="C178" s="0" t="n">
        <v>0</v>
      </c>
      <c r="D178" s="0" t="n">
        <v>22</v>
      </c>
      <c r="E178" s="0" t="n">
        <v>3</v>
      </c>
    </row>
    <row r="179" customFormat="false" ht="15" hidden="false" customHeight="false" outlineLevel="0" collapsed="false">
      <c r="A179" s="0" t="s">
        <v>292</v>
      </c>
      <c r="B179" s="0" t="s">
        <v>30</v>
      </c>
      <c r="C179" s="0" t="n">
        <v>926</v>
      </c>
      <c r="D179" s="0" t="n">
        <v>0</v>
      </c>
      <c r="E179" s="0" t="n">
        <v>1</v>
      </c>
      <c r="I179" s="0" t="n">
        <v>802</v>
      </c>
      <c r="J179" s="0" t="n">
        <v>0</v>
      </c>
      <c r="K179" s="0" t="n">
        <v>2</v>
      </c>
      <c r="L179" s="0" t="n">
        <v>598</v>
      </c>
      <c r="M179" s="0" t="n">
        <v>0</v>
      </c>
      <c r="N179" s="0" t="n">
        <v>5</v>
      </c>
    </row>
    <row r="180" customFormat="false" ht="15" hidden="false" customHeight="false" outlineLevel="0" collapsed="false">
      <c r="A180" s="0" t="s">
        <v>293</v>
      </c>
      <c r="B180" s="0" t="s">
        <v>40</v>
      </c>
    </row>
    <row r="181" customFormat="false" ht="15" hidden="false" customHeight="false" outlineLevel="0" collapsed="false">
      <c r="A181" s="0" t="s">
        <v>295</v>
      </c>
      <c r="B181" s="0" t="s">
        <v>102</v>
      </c>
      <c r="C181" s="0" t="n">
        <v>0</v>
      </c>
      <c r="D181" s="0" t="n">
        <v>0</v>
      </c>
      <c r="E181" s="0" t="n">
        <v>32</v>
      </c>
    </row>
    <row r="182" customFormat="false" ht="15" hidden="false" customHeight="false" outlineLevel="0" collapsed="false">
      <c r="A182" s="0" t="s">
        <v>296</v>
      </c>
      <c r="B182" s="0" t="s">
        <v>19</v>
      </c>
      <c r="F182" s="0" t="n">
        <v>0</v>
      </c>
      <c r="G182" s="0" t="n">
        <v>2</v>
      </c>
      <c r="H182" s="0" t="n">
        <v>0</v>
      </c>
      <c r="I182" s="0" t="n">
        <v>0</v>
      </c>
      <c r="J182" s="0" t="n">
        <v>658</v>
      </c>
      <c r="K182" s="0" t="n">
        <v>48</v>
      </c>
    </row>
    <row r="183" customFormat="false" ht="15" hidden="false" customHeight="false" outlineLevel="0" collapsed="false">
      <c r="A183" s="0" t="s">
        <v>297</v>
      </c>
      <c r="B183" s="0" t="s">
        <v>22</v>
      </c>
      <c r="C183" s="0" t="n">
        <v>0</v>
      </c>
      <c r="D183" s="0" t="n">
        <v>184</v>
      </c>
      <c r="E183" s="0" t="n">
        <v>52</v>
      </c>
      <c r="F183" s="0" t="n">
        <v>1</v>
      </c>
      <c r="G183" s="0" t="n">
        <v>578</v>
      </c>
      <c r="H183" s="0" t="n">
        <v>160</v>
      </c>
      <c r="I183" s="0" t="n">
        <v>0</v>
      </c>
      <c r="J183" s="0" t="n">
        <v>117</v>
      </c>
      <c r="K183" s="0" t="n">
        <v>128</v>
      </c>
      <c r="L183" s="0" t="n">
        <v>1</v>
      </c>
      <c r="M183" s="0" t="n">
        <v>252</v>
      </c>
      <c r="N183" s="0" t="n">
        <v>164</v>
      </c>
    </row>
    <row r="184" customFormat="false" ht="15" hidden="false" customHeight="false" outlineLevel="0" collapsed="false">
      <c r="A184" s="0" t="s">
        <v>299</v>
      </c>
      <c r="B184" s="0" t="s">
        <v>30</v>
      </c>
      <c r="C184" s="0" t="n">
        <v>169</v>
      </c>
      <c r="D184" s="0" t="n">
        <v>0</v>
      </c>
      <c r="E184" s="0" t="n">
        <v>32</v>
      </c>
      <c r="F184" s="0" t="n">
        <v>13</v>
      </c>
      <c r="G184" s="0" t="n">
        <v>0</v>
      </c>
      <c r="H184" s="0" t="n">
        <v>6</v>
      </c>
    </row>
    <row r="185" customFormat="false" ht="15" hidden="false" customHeight="false" outlineLevel="0" collapsed="false">
      <c r="A185" s="0" t="s">
        <v>300</v>
      </c>
      <c r="B185" s="0" t="s">
        <v>25</v>
      </c>
      <c r="C185" s="0" t="n">
        <v>0</v>
      </c>
      <c r="D185" s="0" t="n">
        <v>81</v>
      </c>
      <c r="E185" s="0" t="n">
        <v>117</v>
      </c>
      <c r="F185" s="0" t="n">
        <v>0</v>
      </c>
      <c r="G185" s="0" t="n">
        <v>103</v>
      </c>
      <c r="H185" s="0" t="n">
        <v>283</v>
      </c>
      <c r="I185" s="0" t="n">
        <v>0</v>
      </c>
      <c r="J185" s="0" t="n">
        <v>71</v>
      </c>
      <c r="K185" s="0" t="n">
        <v>228</v>
      </c>
      <c r="L185" s="0" t="n">
        <v>0</v>
      </c>
      <c r="M185" s="0" t="n">
        <v>251</v>
      </c>
      <c r="N185" s="0" t="n">
        <v>249</v>
      </c>
    </row>
    <row r="186" customFormat="false" ht="15" hidden="false" customHeight="false" outlineLevel="0" collapsed="false">
      <c r="A186" s="0" t="s">
        <v>301</v>
      </c>
      <c r="B186" s="0" t="s">
        <v>25</v>
      </c>
      <c r="C186" s="0" t="n">
        <v>0</v>
      </c>
      <c r="D186" s="0" t="n">
        <v>0</v>
      </c>
      <c r="E186" s="0" t="n">
        <v>54</v>
      </c>
    </row>
    <row r="187" customFormat="false" ht="15" hidden="false" customHeight="false" outlineLevel="0" collapsed="false">
      <c r="A187" s="0" t="s">
        <v>302</v>
      </c>
      <c r="B187" s="0" t="s">
        <v>25</v>
      </c>
      <c r="C187" s="0" t="n">
        <v>0</v>
      </c>
      <c r="D187" s="0" t="n">
        <v>992</v>
      </c>
      <c r="E187" s="0" t="n">
        <v>101</v>
      </c>
      <c r="F187" s="0" t="n">
        <v>0</v>
      </c>
      <c r="G187" s="0" t="n">
        <v>1003</v>
      </c>
      <c r="H187" s="0" t="n">
        <v>89</v>
      </c>
      <c r="I187" s="0" t="n">
        <v>0</v>
      </c>
      <c r="J187" s="0" t="n">
        <v>948</v>
      </c>
      <c r="K187" s="0" t="n">
        <v>76</v>
      </c>
      <c r="L187" s="0" t="n">
        <v>0</v>
      </c>
      <c r="M187" s="0" t="n">
        <v>930</v>
      </c>
      <c r="N187" s="0" t="n">
        <v>85</v>
      </c>
    </row>
    <row r="188" customFormat="false" ht="15" hidden="false" customHeight="false" outlineLevel="0" collapsed="false">
      <c r="A188" s="0" t="s">
        <v>304</v>
      </c>
      <c r="B188" s="0" t="s">
        <v>19</v>
      </c>
      <c r="F188" s="0" t="n">
        <v>0</v>
      </c>
      <c r="G188" s="0" t="n">
        <v>102</v>
      </c>
      <c r="H188" s="0" t="n">
        <v>1</v>
      </c>
      <c r="I188" s="0" t="n">
        <v>0</v>
      </c>
      <c r="J188" s="0" t="n">
        <v>306</v>
      </c>
      <c r="K188" s="0" t="n">
        <v>39</v>
      </c>
      <c r="L188" s="0" t="n">
        <v>0</v>
      </c>
      <c r="M188" s="0" t="n">
        <v>68</v>
      </c>
      <c r="N188" s="0" t="n">
        <v>16</v>
      </c>
    </row>
    <row r="189" customFormat="false" ht="15" hidden="false" customHeight="false" outlineLevel="0" collapsed="false">
      <c r="A189" s="0" t="s">
        <v>306</v>
      </c>
      <c r="B189" s="0" t="s">
        <v>22</v>
      </c>
      <c r="C189" s="0" t="n">
        <v>0</v>
      </c>
      <c r="D189" s="0" t="n">
        <v>361</v>
      </c>
      <c r="E189" s="0" t="n">
        <v>2</v>
      </c>
      <c r="F189" s="0" t="n">
        <v>0</v>
      </c>
      <c r="G189" s="0" t="n">
        <v>648</v>
      </c>
      <c r="H189" s="0" t="n">
        <v>55</v>
      </c>
      <c r="I189" s="0" t="n">
        <v>0</v>
      </c>
      <c r="J189" s="0" t="n">
        <v>623</v>
      </c>
      <c r="K189" s="0" t="n">
        <v>88</v>
      </c>
      <c r="L189" s="0" t="n">
        <v>0</v>
      </c>
      <c r="M189" s="0" t="n">
        <v>452</v>
      </c>
      <c r="N189" s="0" t="n">
        <v>39</v>
      </c>
    </row>
    <row r="190" customFormat="false" ht="15" hidden="false" customHeight="false" outlineLevel="0" collapsed="false">
      <c r="A190" s="0" t="s">
        <v>307</v>
      </c>
      <c r="B190" s="0" t="s">
        <v>40</v>
      </c>
      <c r="C190" s="0" t="n">
        <v>0</v>
      </c>
      <c r="D190" s="0" t="n">
        <v>858</v>
      </c>
      <c r="E190" s="0" t="n">
        <v>115</v>
      </c>
      <c r="F190" s="0" t="n">
        <v>0</v>
      </c>
      <c r="G190" s="0" t="n">
        <v>1022</v>
      </c>
      <c r="H190" s="0" t="n">
        <v>130</v>
      </c>
      <c r="L190" s="0" t="n">
        <v>0</v>
      </c>
      <c r="M190" s="0" t="n">
        <v>1017</v>
      </c>
      <c r="N190" s="0" t="n">
        <v>65</v>
      </c>
    </row>
    <row r="191" customFormat="false" ht="15" hidden="false" customHeight="false" outlineLevel="0" collapsed="false">
      <c r="A191" s="0" t="s">
        <v>308</v>
      </c>
      <c r="B191" s="0" t="s">
        <v>25</v>
      </c>
      <c r="C191" s="0" t="n">
        <v>0</v>
      </c>
      <c r="D191" s="0" t="n">
        <v>51</v>
      </c>
      <c r="E191" s="0" t="n">
        <v>124</v>
      </c>
      <c r="F191" s="0" t="n">
        <v>0</v>
      </c>
      <c r="G191" s="0" t="n">
        <v>80</v>
      </c>
      <c r="H191" s="0" t="n">
        <v>287</v>
      </c>
      <c r="I191" s="0" t="n">
        <v>0</v>
      </c>
      <c r="J191" s="0" t="n">
        <v>523</v>
      </c>
      <c r="K191" s="0" t="n">
        <v>143</v>
      </c>
      <c r="L191" s="0" t="n">
        <v>0</v>
      </c>
      <c r="M191" s="0" t="n">
        <v>710</v>
      </c>
      <c r="N191" s="0" t="n">
        <v>76</v>
      </c>
    </row>
    <row r="192" customFormat="false" ht="15" hidden="false" customHeight="false" outlineLevel="0" collapsed="false">
      <c r="A192" s="0" t="s">
        <v>309</v>
      </c>
      <c r="B192" s="0" t="s">
        <v>33</v>
      </c>
    </row>
    <row r="193" customFormat="false" ht="15" hidden="false" customHeight="false" outlineLevel="0" collapsed="false">
      <c r="A193" s="0" t="s">
        <v>310</v>
      </c>
      <c r="B193" s="0" t="s">
        <v>33</v>
      </c>
    </row>
    <row r="194" customFormat="false" ht="15" hidden="false" customHeight="false" outlineLevel="0" collapsed="false">
      <c r="A194" s="0" t="s">
        <v>311</v>
      </c>
      <c r="B194" s="0" t="s">
        <v>40</v>
      </c>
      <c r="C194" s="0" t="n">
        <v>0</v>
      </c>
      <c r="D194" s="0" t="n">
        <v>251</v>
      </c>
      <c r="E194" s="0" t="n">
        <v>78</v>
      </c>
      <c r="F194" s="0" t="n">
        <v>0</v>
      </c>
      <c r="G194" s="0" t="n">
        <v>729</v>
      </c>
      <c r="H194" s="0" t="n">
        <v>35</v>
      </c>
      <c r="I194" s="0" t="n">
        <v>0</v>
      </c>
      <c r="J194" s="0" t="n">
        <v>700</v>
      </c>
      <c r="K194" s="0" t="n">
        <v>12</v>
      </c>
      <c r="L194" s="0" t="n">
        <v>0</v>
      </c>
      <c r="M194" s="0" t="n">
        <v>688</v>
      </c>
      <c r="N194" s="0" t="n">
        <v>4</v>
      </c>
    </row>
    <row r="195" customFormat="false" ht="15" hidden="false" customHeight="false" outlineLevel="0" collapsed="false">
      <c r="A195" s="0" t="s">
        <v>312</v>
      </c>
      <c r="B195" s="0" t="s">
        <v>65</v>
      </c>
      <c r="C195" s="0" t="n">
        <v>0</v>
      </c>
      <c r="D195" s="0" t="n">
        <v>48</v>
      </c>
      <c r="E195" s="0" t="n">
        <v>366</v>
      </c>
      <c r="F195" s="0" t="n">
        <v>0</v>
      </c>
      <c r="G195" s="0" t="n">
        <v>0</v>
      </c>
      <c r="H195" s="0" t="n">
        <v>309</v>
      </c>
    </row>
    <row r="196" customFormat="false" ht="15" hidden="false" customHeight="false" outlineLevel="0" collapsed="false">
      <c r="A196" s="0" t="s">
        <v>313</v>
      </c>
      <c r="B196" s="0" t="s">
        <v>22</v>
      </c>
      <c r="I196" s="0" t="n">
        <v>0</v>
      </c>
      <c r="J196" s="0" t="n">
        <v>19</v>
      </c>
      <c r="K196" s="0" t="n">
        <v>0</v>
      </c>
    </row>
    <row r="197" customFormat="false" ht="15" hidden="false" customHeight="false" outlineLevel="0" collapsed="false">
      <c r="A197" s="0" t="s">
        <v>315</v>
      </c>
      <c r="B197" s="0" t="s">
        <v>40</v>
      </c>
    </row>
    <row r="198" customFormat="false" ht="15" hidden="false" customHeight="false" outlineLevel="0" collapsed="false">
      <c r="A198" s="0" t="s">
        <v>316</v>
      </c>
      <c r="B198" s="0" t="s">
        <v>30</v>
      </c>
    </row>
    <row r="199" customFormat="false" ht="15" hidden="false" customHeight="false" outlineLevel="0" collapsed="false">
      <c r="A199" s="0" t="s">
        <v>317</v>
      </c>
      <c r="B199" s="0" t="s">
        <v>16</v>
      </c>
      <c r="C199" s="0" t="n">
        <v>17</v>
      </c>
      <c r="D199" s="0" t="n">
        <v>0</v>
      </c>
      <c r="E199" s="0" t="n">
        <v>0</v>
      </c>
      <c r="L199" s="0" t="n">
        <v>155</v>
      </c>
      <c r="M199" s="0" t="n">
        <v>0</v>
      </c>
      <c r="N199" s="0" t="n">
        <v>48</v>
      </c>
    </row>
    <row r="200" customFormat="false" ht="15" hidden="false" customHeight="false" outlineLevel="0" collapsed="false">
      <c r="A200" s="0" t="s">
        <v>318</v>
      </c>
      <c r="B200" s="0" t="s">
        <v>33</v>
      </c>
      <c r="C200" s="0" t="n">
        <v>134</v>
      </c>
      <c r="D200" s="0" t="n">
        <v>0</v>
      </c>
      <c r="E200" s="0" t="n">
        <v>163</v>
      </c>
      <c r="F200" s="0" t="n">
        <v>52</v>
      </c>
      <c r="G200" s="0" t="n">
        <v>0</v>
      </c>
      <c r="H200" s="0" t="n">
        <v>21</v>
      </c>
      <c r="I200" s="0" t="n">
        <v>11</v>
      </c>
      <c r="J200" s="0" t="n">
        <v>0</v>
      </c>
      <c r="K200" s="0" t="n">
        <v>65</v>
      </c>
    </row>
    <row r="201" customFormat="false" ht="15" hidden="false" customHeight="false" outlineLevel="0" collapsed="false">
      <c r="A201" s="0" t="s">
        <v>320</v>
      </c>
      <c r="B201" s="0" t="s">
        <v>40</v>
      </c>
      <c r="C201" s="0" t="n">
        <v>0</v>
      </c>
      <c r="D201" s="0" t="n">
        <v>48</v>
      </c>
      <c r="E201" s="0" t="n">
        <v>213</v>
      </c>
    </row>
    <row r="202" customFormat="false" ht="15" hidden="false" customHeight="false" outlineLevel="0" collapsed="false">
      <c r="A202" s="0" t="s">
        <v>321</v>
      </c>
      <c r="B202" s="0" t="s">
        <v>19</v>
      </c>
      <c r="F202" s="0" t="n">
        <v>0</v>
      </c>
      <c r="G202" s="0" t="n">
        <v>22</v>
      </c>
      <c r="H202" s="0" t="n">
        <v>16</v>
      </c>
    </row>
    <row r="203" customFormat="false" ht="15" hidden="false" customHeight="false" outlineLevel="0" collapsed="false">
      <c r="A203" s="0" t="s">
        <v>322</v>
      </c>
      <c r="B203" s="0" t="s">
        <v>13</v>
      </c>
      <c r="C203" s="0" t="n">
        <v>24</v>
      </c>
      <c r="D203" s="0" t="n">
        <v>0</v>
      </c>
      <c r="E203" s="0" t="n">
        <v>0</v>
      </c>
      <c r="F203" s="0" t="n">
        <v>10</v>
      </c>
      <c r="G203" s="0" t="n">
        <v>0</v>
      </c>
      <c r="H203" s="0" t="n">
        <v>6</v>
      </c>
    </row>
    <row r="204" customFormat="false" ht="15" hidden="false" customHeight="false" outlineLevel="0" collapsed="false">
      <c r="A204" s="0" t="s">
        <v>323</v>
      </c>
      <c r="B204" s="0" t="s">
        <v>324</v>
      </c>
    </row>
    <row r="205" customFormat="false" ht="15" hidden="false" customHeight="false" outlineLevel="0" collapsed="false">
      <c r="A205" s="0" t="s">
        <v>326</v>
      </c>
      <c r="B205" s="0" t="s">
        <v>30</v>
      </c>
    </row>
    <row r="206" customFormat="false" ht="15" hidden="false" customHeight="false" outlineLevel="0" collapsed="false">
      <c r="A206" s="0" t="s">
        <v>327</v>
      </c>
      <c r="B206" s="0" t="s">
        <v>138</v>
      </c>
      <c r="C206" s="0" t="n">
        <v>512</v>
      </c>
      <c r="D206" s="0" t="n">
        <v>0</v>
      </c>
      <c r="E206" s="0" t="n">
        <v>32</v>
      </c>
      <c r="F206" s="0" t="n">
        <v>819</v>
      </c>
      <c r="G206" s="0" t="n">
        <v>0</v>
      </c>
      <c r="H206" s="0" t="n">
        <v>7</v>
      </c>
      <c r="I206" s="0" t="n">
        <v>110</v>
      </c>
      <c r="J206" s="0" t="n">
        <v>0</v>
      </c>
      <c r="K206" s="0" t="n">
        <v>0</v>
      </c>
    </row>
    <row r="207" customFormat="false" ht="15" hidden="false" customHeight="false" outlineLevel="0" collapsed="false">
      <c r="A207" s="0" t="s">
        <v>328</v>
      </c>
      <c r="B207" s="0" t="s">
        <v>40</v>
      </c>
      <c r="C207" s="0" t="n">
        <v>0</v>
      </c>
      <c r="D207" s="0" t="n">
        <v>130</v>
      </c>
      <c r="E207" s="0" t="n">
        <v>80</v>
      </c>
      <c r="F207" s="0" t="n">
        <v>0</v>
      </c>
      <c r="G207" s="0" t="n">
        <v>328</v>
      </c>
      <c r="H207" s="0" t="n">
        <v>129</v>
      </c>
      <c r="I207" s="0" t="n">
        <v>0</v>
      </c>
      <c r="J207" s="0" t="n">
        <v>28</v>
      </c>
      <c r="K207" s="0" t="n">
        <v>49</v>
      </c>
    </row>
    <row r="208" customFormat="false" ht="15" hidden="false" customHeight="false" outlineLevel="0" collapsed="false">
      <c r="A208" s="0" t="s">
        <v>329</v>
      </c>
      <c r="B208" s="0" t="s">
        <v>22</v>
      </c>
      <c r="C208" s="0" t="n">
        <v>0</v>
      </c>
      <c r="D208" s="0" t="n">
        <v>68</v>
      </c>
      <c r="E208" s="0" t="n">
        <v>37</v>
      </c>
      <c r="F208" s="0" t="n">
        <v>0</v>
      </c>
      <c r="G208" s="0" t="n">
        <v>127</v>
      </c>
      <c r="H208" s="0" t="n">
        <v>196</v>
      </c>
      <c r="I208" s="0" t="n">
        <v>0</v>
      </c>
      <c r="J208" s="0" t="n">
        <v>217</v>
      </c>
      <c r="K208" s="0" t="n">
        <v>179</v>
      </c>
      <c r="L208" s="0" t="n">
        <v>0</v>
      </c>
      <c r="M208" s="0" t="n">
        <v>253</v>
      </c>
      <c r="N208" s="0" t="n">
        <v>91</v>
      </c>
    </row>
    <row r="209" customFormat="false" ht="15" hidden="false" customHeight="false" outlineLevel="0" collapsed="false">
      <c r="A209" s="0" t="s">
        <v>330</v>
      </c>
      <c r="B209" s="0" t="s">
        <v>30</v>
      </c>
      <c r="C209" s="0" t="n">
        <v>492</v>
      </c>
      <c r="D209" s="0" t="n">
        <v>0</v>
      </c>
      <c r="E209" s="0" t="n">
        <v>1</v>
      </c>
      <c r="F209" s="0" t="n">
        <v>240</v>
      </c>
      <c r="G209" s="0" t="n">
        <v>0</v>
      </c>
      <c r="H209" s="0" t="n">
        <v>0</v>
      </c>
      <c r="I209" s="0" t="n">
        <v>818</v>
      </c>
      <c r="J209" s="0" t="n">
        <v>0</v>
      </c>
      <c r="K209" s="0" t="n">
        <v>65</v>
      </c>
      <c r="L209" s="0" t="n">
        <v>737</v>
      </c>
      <c r="M209" s="0" t="n">
        <v>0</v>
      </c>
      <c r="N209" s="0" t="n">
        <v>24</v>
      </c>
    </row>
    <row r="210" customFormat="false" ht="15" hidden="false" customHeight="false" outlineLevel="0" collapsed="false">
      <c r="A210" s="0" t="s">
        <v>331</v>
      </c>
      <c r="B210" s="0" t="s">
        <v>102</v>
      </c>
      <c r="C210" s="0" t="n">
        <v>0</v>
      </c>
      <c r="D210" s="0" t="n">
        <v>269</v>
      </c>
      <c r="E210" s="0" t="n">
        <v>295</v>
      </c>
      <c r="F210" s="0" t="n">
        <v>0</v>
      </c>
      <c r="G210" s="0" t="n">
        <v>83</v>
      </c>
      <c r="H210" s="0" t="n">
        <v>362</v>
      </c>
      <c r="I210" s="0" t="n">
        <v>0</v>
      </c>
      <c r="J210" s="0" t="n">
        <v>32</v>
      </c>
      <c r="K210" s="0" t="n">
        <v>223</v>
      </c>
    </row>
    <row r="211" customFormat="false" ht="15" hidden="false" customHeight="false" outlineLevel="0" collapsed="false">
      <c r="A211" s="0" t="s">
        <v>333</v>
      </c>
      <c r="B211" s="0" t="s">
        <v>30</v>
      </c>
      <c r="C211" s="0" t="n">
        <v>295</v>
      </c>
      <c r="D211" s="0" t="n">
        <v>0</v>
      </c>
      <c r="E211" s="0" t="n">
        <v>3</v>
      </c>
      <c r="F211" s="0" t="n">
        <v>511</v>
      </c>
      <c r="G211" s="0" t="n">
        <v>0</v>
      </c>
      <c r="H211" s="0" t="n">
        <v>2</v>
      </c>
      <c r="L211" s="0" t="n">
        <v>681</v>
      </c>
      <c r="M211" s="0" t="n">
        <v>0</v>
      </c>
      <c r="N211" s="0" t="n">
        <v>22</v>
      </c>
    </row>
    <row r="212" customFormat="false" ht="15" hidden="false" customHeight="false" outlineLevel="0" collapsed="false">
      <c r="A212" s="0" t="s">
        <v>334</v>
      </c>
      <c r="B212" s="0" t="s">
        <v>56</v>
      </c>
      <c r="L212" s="0" t="n">
        <v>75</v>
      </c>
      <c r="M212" s="0" t="n">
        <v>0</v>
      </c>
      <c r="N212" s="0" t="n">
        <v>11</v>
      </c>
    </row>
    <row r="213" customFormat="false" ht="15" hidden="false" customHeight="false" outlineLevel="0" collapsed="false">
      <c r="A213" s="0" t="s">
        <v>335</v>
      </c>
      <c r="B213" s="0" t="s">
        <v>30</v>
      </c>
      <c r="F213" s="0" t="n">
        <v>28</v>
      </c>
      <c r="G213" s="0" t="n">
        <v>0</v>
      </c>
      <c r="H213" s="0" t="n">
        <v>7</v>
      </c>
      <c r="L213" s="0" t="n">
        <v>11</v>
      </c>
      <c r="M213" s="0" t="n">
        <v>0</v>
      </c>
      <c r="N213" s="0" t="n">
        <v>28</v>
      </c>
    </row>
    <row r="214" customFormat="false" ht="15" hidden="false" customHeight="false" outlineLevel="0" collapsed="false">
      <c r="A214" s="0" t="s">
        <v>336</v>
      </c>
      <c r="B214" s="0" t="s">
        <v>138</v>
      </c>
      <c r="F214" s="0" t="n">
        <v>1101</v>
      </c>
      <c r="G214" s="0" t="n">
        <v>0</v>
      </c>
      <c r="H214" s="0" t="n">
        <v>73</v>
      </c>
      <c r="I214" s="0" t="n">
        <v>1075</v>
      </c>
      <c r="J214" s="0" t="n">
        <v>0</v>
      </c>
      <c r="K214" s="0" t="n">
        <v>68</v>
      </c>
      <c r="L214" s="0" t="n">
        <v>1127</v>
      </c>
      <c r="M214" s="0" t="n">
        <v>0</v>
      </c>
      <c r="N214" s="0" t="n">
        <v>46</v>
      </c>
    </row>
    <row r="215" customFormat="false" ht="15" hidden="false" customHeight="false" outlineLevel="0" collapsed="false">
      <c r="A215" s="0" t="s">
        <v>337</v>
      </c>
      <c r="B215" s="0" t="s">
        <v>56</v>
      </c>
    </row>
    <row r="216" customFormat="false" ht="15" hidden="false" customHeight="false" outlineLevel="0" collapsed="false">
      <c r="A216" s="0" t="s">
        <v>338</v>
      </c>
      <c r="B216" s="0" t="s">
        <v>27</v>
      </c>
      <c r="C216" s="0" t="n">
        <v>0</v>
      </c>
      <c r="D216" s="0" t="n">
        <v>0</v>
      </c>
      <c r="E216" s="0" t="n">
        <v>135</v>
      </c>
      <c r="F216" s="0" t="n">
        <v>0</v>
      </c>
      <c r="G216" s="0" t="n">
        <v>420</v>
      </c>
      <c r="H216" s="0" t="n">
        <v>189</v>
      </c>
      <c r="I216" s="0" t="n">
        <v>0</v>
      </c>
      <c r="J216" s="0" t="n">
        <v>919</v>
      </c>
      <c r="K216" s="0" t="n">
        <v>63</v>
      </c>
      <c r="L216" s="0" t="n">
        <v>0</v>
      </c>
      <c r="M216" s="0" t="n">
        <v>226</v>
      </c>
      <c r="N216" s="0" t="n">
        <v>34</v>
      </c>
    </row>
    <row r="217" customFormat="false" ht="15" hidden="false" customHeight="false" outlineLevel="0" collapsed="false">
      <c r="A217" s="0" t="s">
        <v>340</v>
      </c>
      <c r="B217" s="0" t="s">
        <v>65</v>
      </c>
      <c r="C217" s="0" t="n">
        <v>0</v>
      </c>
      <c r="D217" s="0" t="n">
        <v>0</v>
      </c>
      <c r="E217" s="0" t="n">
        <v>17</v>
      </c>
      <c r="F217" s="0" t="n">
        <v>0</v>
      </c>
      <c r="G217" s="0" t="n">
        <v>114</v>
      </c>
      <c r="H217" s="0" t="n">
        <v>270</v>
      </c>
      <c r="I217" s="0" t="n">
        <v>0</v>
      </c>
      <c r="J217" s="0" t="n">
        <v>241</v>
      </c>
      <c r="K217" s="0" t="n">
        <v>259</v>
      </c>
    </row>
    <row r="218" customFormat="false" ht="15" hidden="false" customHeight="false" outlineLevel="0" collapsed="false">
      <c r="A218" s="0" t="s">
        <v>341</v>
      </c>
      <c r="B218" s="0" t="s">
        <v>30</v>
      </c>
      <c r="C218" s="0" t="n">
        <v>65</v>
      </c>
      <c r="D218" s="0" t="n">
        <v>0</v>
      </c>
      <c r="E218" s="0" t="n">
        <v>5</v>
      </c>
      <c r="F218" s="0" t="n">
        <v>54</v>
      </c>
      <c r="G218" s="0" t="n">
        <v>0</v>
      </c>
      <c r="H218" s="0" t="n">
        <v>32</v>
      </c>
      <c r="I218" s="0" t="n">
        <v>17</v>
      </c>
      <c r="J218" s="0" t="n">
        <v>0</v>
      </c>
      <c r="K218" s="0" t="n">
        <v>11</v>
      </c>
      <c r="L218" s="0" t="n">
        <v>262</v>
      </c>
      <c r="M218" s="0" t="n">
        <v>0</v>
      </c>
      <c r="N218" s="0" t="n">
        <v>73</v>
      </c>
    </row>
    <row r="219" customFormat="false" ht="15" hidden="false" customHeight="false" outlineLevel="0" collapsed="false">
      <c r="A219" s="0" t="s">
        <v>343</v>
      </c>
      <c r="B219" s="0" t="s">
        <v>22</v>
      </c>
    </row>
    <row r="220" customFormat="false" ht="15" hidden="false" customHeight="false" outlineLevel="0" collapsed="false">
      <c r="A220" s="0" t="s">
        <v>344</v>
      </c>
      <c r="B220" s="0" t="s">
        <v>56</v>
      </c>
      <c r="F220" s="0" t="n">
        <v>871</v>
      </c>
      <c r="G220" s="0" t="n">
        <v>0</v>
      </c>
      <c r="H220" s="0" t="n">
        <v>58</v>
      </c>
      <c r="I220" s="0" t="n">
        <v>1043</v>
      </c>
      <c r="J220" s="0" t="n">
        <v>0</v>
      </c>
      <c r="K220" s="0" t="n">
        <v>68</v>
      </c>
      <c r="L220" s="0" t="n">
        <v>407</v>
      </c>
      <c r="M220" s="0" t="n">
        <v>0</v>
      </c>
      <c r="N220" s="0" t="n">
        <v>71</v>
      </c>
    </row>
    <row r="221" customFormat="false" ht="15" hidden="false" customHeight="false" outlineLevel="0" collapsed="false">
      <c r="A221" s="0" t="s">
        <v>345</v>
      </c>
      <c r="B221" s="0" t="s">
        <v>30</v>
      </c>
      <c r="F221" s="0" t="n">
        <v>126</v>
      </c>
      <c r="G221" s="0" t="n">
        <v>0</v>
      </c>
      <c r="H221" s="0" t="n">
        <v>0</v>
      </c>
      <c r="I221" s="0" t="n">
        <v>66</v>
      </c>
      <c r="J221" s="0" t="n">
        <v>0</v>
      </c>
      <c r="K221" s="0" t="n">
        <v>63</v>
      </c>
      <c r="L221" s="0" t="n">
        <v>175</v>
      </c>
      <c r="M221" s="0" t="n">
        <v>0</v>
      </c>
      <c r="N221" s="0" t="n">
        <v>0</v>
      </c>
    </row>
    <row r="222" customFormat="false" ht="15" hidden="false" customHeight="false" outlineLevel="0" collapsed="false">
      <c r="A222" s="0" t="s">
        <v>346</v>
      </c>
      <c r="B222" s="0" t="s">
        <v>30</v>
      </c>
      <c r="C222" s="0" t="n">
        <v>769</v>
      </c>
      <c r="D222" s="0" t="n">
        <v>0</v>
      </c>
      <c r="E222" s="0" t="n">
        <v>0</v>
      </c>
      <c r="F222" s="0" t="n">
        <v>858</v>
      </c>
      <c r="G222" s="0" t="n">
        <v>0</v>
      </c>
      <c r="H222" s="0" t="n">
        <v>4</v>
      </c>
      <c r="I222" s="0" t="n">
        <v>946</v>
      </c>
      <c r="J222" s="0" t="n">
        <v>1</v>
      </c>
      <c r="K222" s="0" t="n">
        <v>0</v>
      </c>
      <c r="L222" s="0" t="n">
        <v>881</v>
      </c>
      <c r="M222" s="0" t="n">
        <v>0</v>
      </c>
      <c r="N222" s="0" t="n">
        <v>0</v>
      </c>
    </row>
    <row r="223" customFormat="false" ht="15" hidden="false" customHeight="false" outlineLevel="0" collapsed="false">
      <c r="A223" s="0" t="s">
        <v>347</v>
      </c>
      <c r="B223" s="0" t="s">
        <v>19</v>
      </c>
      <c r="C223" s="0" t="n">
        <v>0</v>
      </c>
      <c r="D223" s="0" t="n">
        <v>172</v>
      </c>
      <c r="E223" s="0" t="n">
        <v>81</v>
      </c>
      <c r="F223" s="0" t="n">
        <v>0</v>
      </c>
      <c r="G223" s="0" t="n">
        <v>287</v>
      </c>
      <c r="H223" s="0" t="n">
        <v>59</v>
      </c>
      <c r="I223" s="0" t="n">
        <v>0</v>
      </c>
      <c r="J223" s="0" t="n">
        <v>102</v>
      </c>
      <c r="K223" s="0" t="n">
        <v>36</v>
      </c>
      <c r="L223" s="0" t="n">
        <v>0</v>
      </c>
      <c r="M223" s="0" t="n">
        <v>303</v>
      </c>
      <c r="N223" s="0" t="n">
        <v>125</v>
      </c>
    </row>
    <row r="224" customFormat="false" ht="15" hidden="false" customHeight="false" outlineLevel="0" collapsed="false">
      <c r="A224" s="0" t="s">
        <v>349</v>
      </c>
      <c r="B224" s="0" t="s">
        <v>56</v>
      </c>
      <c r="C224" s="0" t="n">
        <v>126</v>
      </c>
      <c r="D224" s="0" t="n">
        <v>0</v>
      </c>
      <c r="E224" s="0" t="n">
        <v>32</v>
      </c>
      <c r="F224" s="0" t="n">
        <v>1030</v>
      </c>
      <c r="G224" s="0" t="n">
        <v>0</v>
      </c>
      <c r="H224" s="0" t="n">
        <v>65</v>
      </c>
      <c r="I224" s="0" t="n">
        <v>1017</v>
      </c>
      <c r="J224" s="0" t="n">
        <v>0</v>
      </c>
      <c r="K224" s="0" t="n">
        <v>57</v>
      </c>
      <c r="L224" s="0" t="n">
        <v>958</v>
      </c>
      <c r="M224" s="0" t="n">
        <v>0</v>
      </c>
      <c r="N224" s="0" t="n">
        <v>60</v>
      </c>
    </row>
    <row r="225" customFormat="false" ht="15" hidden="false" customHeight="false" outlineLevel="0" collapsed="false">
      <c r="A225" s="0" t="s">
        <v>351</v>
      </c>
      <c r="B225" s="0" t="s">
        <v>27</v>
      </c>
      <c r="C225" s="0" t="n">
        <v>0</v>
      </c>
      <c r="D225" s="0" t="n">
        <v>31</v>
      </c>
      <c r="E225" s="0" t="n">
        <v>355</v>
      </c>
      <c r="I225" s="0" t="n">
        <v>0</v>
      </c>
      <c r="J225" s="0" t="n">
        <v>164</v>
      </c>
      <c r="K225" s="0" t="n">
        <v>106</v>
      </c>
      <c r="L225" s="0" t="n">
        <v>0</v>
      </c>
      <c r="M225" s="0" t="n">
        <v>40</v>
      </c>
      <c r="N225" s="0" t="n">
        <v>267</v>
      </c>
    </row>
    <row r="226" customFormat="false" ht="15" hidden="false" customHeight="false" outlineLevel="0" collapsed="false">
      <c r="A226" s="0" t="s">
        <v>353</v>
      </c>
      <c r="B226" s="0" t="s">
        <v>40</v>
      </c>
      <c r="C226" s="0" t="n">
        <v>0</v>
      </c>
      <c r="D226" s="0" t="n">
        <v>61</v>
      </c>
      <c r="E226" s="0" t="n">
        <v>25</v>
      </c>
      <c r="F226" s="0" t="n">
        <v>0</v>
      </c>
      <c r="G226" s="0" t="n">
        <v>561</v>
      </c>
      <c r="H226" s="0" t="n">
        <v>95</v>
      </c>
      <c r="I226" s="0" t="n">
        <v>0</v>
      </c>
      <c r="J226" s="0" t="n">
        <v>924</v>
      </c>
      <c r="K226" s="0" t="n">
        <v>123</v>
      </c>
      <c r="L226" s="0" t="n">
        <v>0</v>
      </c>
      <c r="M226" s="0" t="n">
        <v>555</v>
      </c>
      <c r="N226" s="0" t="n">
        <v>161</v>
      </c>
    </row>
    <row r="227" customFormat="false" ht="15" hidden="false" customHeight="false" outlineLevel="0" collapsed="false">
      <c r="A227" s="0" t="s">
        <v>354</v>
      </c>
      <c r="B227" s="0" t="s">
        <v>13</v>
      </c>
      <c r="C227" s="0" t="n">
        <v>146</v>
      </c>
      <c r="D227" s="0" t="n">
        <v>0</v>
      </c>
      <c r="E227" s="0" t="n">
        <v>46</v>
      </c>
      <c r="F227" s="0" t="n">
        <v>95</v>
      </c>
      <c r="G227" s="0" t="n">
        <v>0</v>
      </c>
      <c r="H227" s="0" t="n">
        <v>162</v>
      </c>
    </row>
    <row r="228" customFormat="false" ht="15" hidden="false" customHeight="false" outlineLevel="0" collapsed="false">
      <c r="A228" s="0" t="s">
        <v>356</v>
      </c>
      <c r="B228" s="0" t="s">
        <v>30</v>
      </c>
      <c r="C228" s="0" t="n">
        <v>771</v>
      </c>
      <c r="D228" s="0" t="n">
        <v>0</v>
      </c>
      <c r="E228" s="0" t="n">
        <v>45</v>
      </c>
      <c r="F228" s="0" t="n">
        <v>998</v>
      </c>
      <c r="G228" s="0" t="n">
        <v>1</v>
      </c>
      <c r="H228" s="0" t="n">
        <v>15</v>
      </c>
      <c r="I228" s="0" t="n">
        <v>1002</v>
      </c>
      <c r="J228" s="0" t="n">
        <v>1</v>
      </c>
      <c r="K228" s="0" t="n">
        <v>20</v>
      </c>
      <c r="L228" s="0" t="n">
        <v>211</v>
      </c>
      <c r="M228" s="0" t="n">
        <v>0</v>
      </c>
      <c r="N228" s="0" t="n">
        <v>4</v>
      </c>
    </row>
    <row r="229" customFormat="false" ht="15" hidden="false" customHeight="false" outlineLevel="0" collapsed="false">
      <c r="A229" s="0" t="s">
        <v>357</v>
      </c>
      <c r="B229" s="0" t="s">
        <v>132</v>
      </c>
      <c r="C229" s="0" t="n">
        <v>0</v>
      </c>
      <c r="D229" s="0" t="n">
        <v>0</v>
      </c>
      <c r="E229" s="0" t="n">
        <v>129</v>
      </c>
      <c r="F229" s="0" t="n">
        <v>0</v>
      </c>
      <c r="G229" s="0" t="n">
        <v>0</v>
      </c>
      <c r="H229" s="0" t="n">
        <v>135</v>
      </c>
      <c r="I229" s="0" t="n">
        <v>0</v>
      </c>
      <c r="J229" s="0" t="n">
        <v>0</v>
      </c>
      <c r="K229" s="0" t="n">
        <v>126</v>
      </c>
      <c r="L229" s="0" t="n">
        <v>0</v>
      </c>
      <c r="M229" s="0" t="n">
        <v>0</v>
      </c>
      <c r="N229" s="0" t="n">
        <v>142</v>
      </c>
    </row>
    <row r="230" customFormat="false" ht="15" hidden="false" customHeight="false" outlineLevel="0" collapsed="false">
      <c r="A230" s="0" t="s">
        <v>358</v>
      </c>
      <c r="B230" s="0" t="s">
        <v>30</v>
      </c>
      <c r="C230" s="0" t="n">
        <v>498</v>
      </c>
      <c r="D230" s="0" t="n">
        <v>0</v>
      </c>
      <c r="E230" s="0" t="n">
        <v>29</v>
      </c>
      <c r="F230" s="0" t="n">
        <v>6</v>
      </c>
      <c r="G230" s="0" t="n">
        <v>0</v>
      </c>
      <c r="H230" s="0" t="n">
        <v>0</v>
      </c>
      <c r="I230" s="0" t="n">
        <v>338</v>
      </c>
      <c r="J230" s="0" t="n">
        <v>0</v>
      </c>
      <c r="K230" s="0" t="n">
        <v>21</v>
      </c>
      <c r="L230" s="0" t="n">
        <v>817</v>
      </c>
      <c r="M230" s="0" t="n">
        <v>0</v>
      </c>
      <c r="N230" s="0" t="n">
        <v>6</v>
      </c>
    </row>
    <row r="231" customFormat="false" ht="15" hidden="false" customHeight="false" outlineLevel="0" collapsed="false">
      <c r="A231" s="0" t="s">
        <v>360</v>
      </c>
      <c r="B231" s="0" t="s">
        <v>40</v>
      </c>
      <c r="C231" s="0" t="n">
        <v>0</v>
      </c>
      <c r="D231" s="0" t="n">
        <v>370</v>
      </c>
      <c r="E231" s="0" t="n">
        <v>153</v>
      </c>
      <c r="F231" s="0" t="n">
        <v>0</v>
      </c>
      <c r="G231" s="0" t="n">
        <v>167</v>
      </c>
      <c r="H231" s="0" t="n">
        <v>15</v>
      </c>
      <c r="I231" s="0" t="n">
        <v>0</v>
      </c>
      <c r="J231" s="0" t="n">
        <v>446</v>
      </c>
      <c r="K231" s="0" t="n">
        <v>64</v>
      </c>
      <c r="L231" s="0" t="n">
        <v>0</v>
      </c>
      <c r="M231" s="0" t="n">
        <v>419</v>
      </c>
      <c r="N231" s="0" t="n">
        <v>142</v>
      </c>
    </row>
    <row r="232" customFormat="false" ht="15" hidden="false" customHeight="false" outlineLevel="0" collapsed="false">
      <c r="A232" s="0" t="s">
        <v>362</v>
      </c>
      <c r="B232" s="0" t="s">
        <v>40</v>
      </c>
      <c r="C232" s="0" t="n">
        <v>0</v>
      </c>
      <c r="D232" s="0" t="n">
        <v>118</v>
      </c>
      <c r="E232" s="0" t="n">
        <v>24</v>
      </c>
      <c r="F232" s="0" t="n">
        <v>0</v>
      </c>
      <c r="G232" s="0" t="n">
        <v>388</v>
      </c>
      <c r="H232" s="0" t="n">
        <v>59</v>
      </c>
      <c r="I232" s="0" t="n">
        <v>0</v>
      </c>
      <c r="J232" s="0" t="n">
        <v>22</v>
      </c>
      <c r="K232" s="0" t="n">
        <v>37</v>
      </c>
      <c r="L232" s="0" t="n">
        <v>0</v>
      </c>
      <c r="M232" s="0" t="n">
        <v>375</v>
      </c>
      <c r="N232" s="0" t="n">
        <v>11</v>
      </c>
    </row>
    <row r="233" customFormat="false" ht="15" hidden="false" customHeight="false" outlineLevel="0" collapsed="false">
      <c r="A233" s="0" t="s">
        <v>364</v>
      </c>
      <c r="B233" s="0" t="s">
        <v>65</v>
      </c>
      <c r="C233" s="0" t="n">
        <v>0</v>
      </c>
      <c r="D233" s="0" t="n">
        <v>1019</v>
      </c>
      <c r="E233" s="0" t="n">
        <v>194</v>
      </c>
      <c r="F233" s="0" t="n">
        <v>0</v>
      </c>
      <c r="G233" s="0" t="n">
        <v>1068</v>
      </c>
      <c r="H233" s="0" t="n">
        <v>157</v>
      </c>
      <c r="I233" s="0" t="n">
        <v>0</v>
      </c>
      <c r="J233" s="0" t="n">
        <v>1065</v>
      </c>
      <c r="K233" s="0" t="n">
        <v>135</v>
      </c>
      <c r="L233" s="0" t="n">
        <v>0</v>
      </c>
      <c r="M233" s="0" t="n">
        <v>1098</v>
      </c>
      <c r="N233" s="0" t="n">
        <v>81</v>
      </c>
    </row>
    <row r="234" customFormat="false" ht="15" hidden="false" customHeight="false" outlineLevel="0" collapsed="false">
      <c r="A234" s="0" t="s">
        <v>365</v>
      </c>
      <c r="B234" s="0" t="s">
        <v>25</v>
      </c>
      <c r="C234" s="0" t="n">
        <v>0</v>
      </c>
      <c r="D234" s="0" t="n">
        <v>340</v>
      </c>
      <c r="E234" s="0" t="n">
        <v>168</v>
      </c>
    </row>
    <row r="235" customFormat="false" ht="15" hidden="false" customHeight="false" outlineLevel="0" collapsed="false">
      <c r="A235" s="0" t="s">
        <v>366</v>
      </c>
      <c r="B235" s="0" t="s">
        <v>30</v>
      </c>
      <c r="C235" s="0" t="n">
        <v>3</v>
      </c>
      <c r="D235" s="0" t="n">
        <v>0</v>
      </c>
      <c r="E235" s="0" t="n">
        <v>18</v>
      </c>
      <c r="F235" s="0" t="n">
        <v>521</v>
      </c>
      <c r="G235" s="0" t="n">
        <v>0</v>
      </c>
      <c r="H235" s="0" t="n">
        <v>167</v>
      </c>
      <c r="I235" s="0" t="n">
        <v>871</v>
      </c>
      <c r="J235" s="0" t="n">
        <v>0</v>
      </c>
      <c r="K235" s="0" t="n">
        <v>12</v>
      </c>
    </row>
    <row r="236" customFormat="false" ht="15" hidden="false" customHeight="false" outlineLevel="0" collapsed="false">
      <c r="A236" s="0" t="s">
        <v>368</v>
      </c>
      <c r="B236" s="0" t="s">
        <v>40</v>
      </c>
    </row>
    <row r="237" customFormat="false" ht="15" hidden="false" customHeight="false" outlineLevel="0" collapsed="false">
      <c r="A237" s="0" t="s">
        <v>369</v>
      </c>
      <c r="B237" s="0" t="s">
        <v>19</v>
      </c>
    </row>
    <row r="238" customFormat="false" ht="15" hidden="false" customHeight="false" outlineLevel="0" collapsed="false">
      <c r="A238" s="0" t="s">
        <v>370</v>
      </c>
      <c r="B238" s="0" t="s">
        <v>208</v>
      </c>
    </row>
    <row r="239" customFormat="false" ht="15" hidden="false" customHeight="false" outlineLevel="0" collapsed="false">
      <c r="A239" s="0" t="s">
        <v>372</v>
      </c>
      <c r="B239" s="0" t="s">
        <v>40</v>
      </c>
      <c r="F239" s="0" t="n">
        <v>0</v>
      </c>
      <c r="G239" s="0" t="n">
        <v>838</v>
      </c>
      <c r="H239" s="0" t="n">
        <v>118</v>
      </c>
      <c r="I239" s="0" t="n">
        <v>0</v>
      </c>
      <c r="J239" s="0" t="n">
        <v>1101</v>
      </c>
      <c r="K239" s="0" t="n">
        <v>30</v>
      </c>
      <c r="L239" s="0" t="n">
        <v>0</v>
      </c>
      <c r="M239" s="0" t="n">
        <v>954</v>
      </c>
      <c r="N239" s="0" t="n">
        <v>35</v>
      </c>
    </row>
    <row r="240" customFormat="false" ht="15" hidden="false" customHeight="false" outlineLevel="0" collapsed="false">
      <c r="A240" s="0" t="s">
        <v>374</v>
      </c>
      <c r="B240" s="0" t="s">
        <v>13</v>
      </c>
      <c r="C240" s="0" t="n">
        <v>480</v>
      </c>
      <c r="D240" s="0" t="n">
        <v>0</v>
      </c>
      <c r="E240" s="0" t="n">
        <v>5</v>
      </c>
      <c r="F240" s="0" t="n">
        <v>799</v>
      </c>
      <c r="G240" s="0" t="n">
        <v>0</v>
      </c>
      <c r="H240" s="0" t="n">
        <v>53</v>
      </c>
      <c r="I240" s="0" t="n">
        <v>604</v>
      </c>
      <c r="J240" s="0" t="n">
        <v>0</v>
      </c>
      <c r="K240" s="0" t="n">
        <v>102</v>
      </c>
      <c r="L240" s="0" t="n">
        <v>305</v>
      </c>
      <c r="M240" s="0" t="n">
        <v>0</v>
      </c>
      <c r="N240" s="0" t="n">
        <v>108</v>
      </c>
    </row>
    <row r="241" customFormat="false" ht="15" hidden="false" customHeight="false" outlineLevel="0" collapsed="false">
      <c r="A241" s="0" t="s">
        <v>375</v>
      </c>
      <c r="B241" s="0" t="s">
        <v>30</v>
      </c>
      <c r="C241" s="0" t="n">
        <v>116</v>
      </c>
      <c r="D241" s="0" t="n">
        <v>0</v>
      </c>
      <c r="E241" s="0" t="n">
        <v>14</v>
      </c>
    </row>
    <row r="242" customFormat="false" ht="15" hidden="false" customHeight="false" outlineLevel="0" collapsed="false">
      <c r="A242" s="0" t="s">
        <v>376</v>
      </c>
      <c r="B242" s="0" t="s">
        <v>19</v>
      </c>
      <c r="F242" s="0" t="n">
        <v>0</v>
      </c>
      <c r="G242" s="0" t="n">
        <v>21</v>
      </c>
      <c r="H242" s="0" t="n">
        <v>0</v>
      </c>
      <c r="I242" s="0" t="n">
        <v>0</v>
      </c>
      <c r="J242" s="0" t="n">
        <v>68</v>
      </c>
      <c r="K242" s="0" t="n">
        <v>5</v>
      </c>
      <c r="L242" s="0" t="n">
        <v>7</v>
      </c>
      <c r="M242" s="0" t="n">
        <v>235</v>
      </c>
      <c r="N242" s="0" t="n">
        <v>52</v>
      </c>
    </row>
    <row r="243" customFormat="false" ht="15" hidden="false" customHeight="false" outlineLevel="0" collapsed="false">
      <c r="A243" s="0" t="s">
        <v>377</v>
      </c>
      <c r="B243" s="0" t="s">
        <v>25</v>
      </c>
      <c r="C243" s="0" t="n">
        <v>0</v>
      </c>
      <c r="D243" s="0" t="n">
        <v>3</v>
      </c>
      <c r="E243" s="0" t="n">
        <v>313</v>
      </c>
    </row>
    <row r="244" customFormat="false" ht="15" hidden="false" customHeight="false" outlineLevel="0" collapsed="false">
      <c r="A244" s="0" t="s">
        <v>378</v>
      </c>
      <c r="B244" s="0" t="s">
        <v>40</v>
      </c>
      <c r="C244" s="0" t="n">
        <v>0</v>
      </c>
      <c r="D244" s="0" t="n">
        <v>11</v>
      </c>
      <c r="E244" s="0" t="n">
        <v>60</v>
      </c>
      <c r="F244" s="0" t="n">
        <v>0</v>
      </c>
      <c r="G244" s="0" t="n">
        <v>684</v>
      </c>
      <c r="H244" s="0" t="n">
        <v>26</v>
      </c>
      <c r="I244" s="0" t="n">
        <v>0</v>
      </c>
      <c r="J244" s="0" t="n">
        <v>1025</v>
      </c>
      <c r="K244" s="0" t="n">
        <v>68</v>
      </c>
      <c r="L244" s="0" t="n">
        <v>0</v>
      </c>
      <c r="M244" s="0" t="n">
        <v>679</v>
      </c>
      <c r="N244" s="0" t="n">
        <v>114</v>
      </c>
    </row>
    <row r="245" customFormat="false" ht="15" hidden="false" customHeight="false" outlineLevel="0" collapsed="false">
      <c r="A245" s="0" t="s">
        <v>380</v>
      </c>
      <c r="B245" s="0" t="s">
        <v>91</v>
      </c>
      <c r="C245" s="0" t="n">
        <v>1063</v>
      </c>
      <c r="D245" s="0" t="n">
        <v>0</v>
      </c>
      <c r="E245" s="0" t="n">
        <v>27</v>
      </c>
      <c r="F245" s="0" t="n">
        <v>1055</v>
      </c>
      <c r="G245" s="0" t="n">
        <v>0</v>
      </c>
      <c r="H245" s="0" t="n">
        <v>32</v>
      </c>
      <c r="I245" s="0" t="n">
        <v>1060</v>
      </c>
      <c r="J245" s="0" t="n">
        <v>0</v>
      </c>
      <c r="K245" s="0" t="n">
        <v>0</v>
      </c>
      <c r="L245" s="0" t="n">
        <v>962</v>
      </c>
      <c r="M245" s="0" t="n">
        <v>0</v>
      </c>
      <c r="N245" s="0" t="n">
        <v>0</v>
      </c>
    </row>
    <row r="246" customFormat="false" ht="15" hidden="false" customHeight="false" outlineLevel="0" collapsed="false">
      <c r="A246" s="0" t="s">
        <v>381</v>
      </c>
      <c r="B246" s="0" t="s">
        <v>19</v>
      </c>
      <c r="C246" s="0" t="n">
        <v>0</v>
      </c>
      <c r="D246" s="0" t="n">
        <v>72</v>
      </c>
      <c r="E246" s="0" t="n">
        <v>4</v>
      </c>
      <c r="F246" s="0" t="n">
        <v>0</v>
      </c>
      <c r="G246" s="0" t="n">
        <v>218</v>
      </c>
      <c r="H246" s="0" t="n">
        <v>65</v>
      </c>
      <c r="I246" s="0" t="n">
        <v>0</v>
      </c>
      <c r="J246" s="0" t="n">
        <v>48</v>
      </c>
      <c r="K246" s="0" t="n">
        <v>14</v>
      </c>
    </row>
    <row r="247" customFormat="false" ht="15" hidden="false" customHeight="false" outlineLevel="0" collapsed="false">
      <c r="A247" s="0" t="s">
        <v>383</v>
      </c>
      <c r="B247" s="0" t="s">
        <v>30</v>
      </c>
      <c r="C247" s="0" t="n">
        <v>178</v>
      </c>
      <c r="D247" s="0" t="n">
        <v>0</v>
      </c>
      <c r="E247" s="0" t="n">
        <v>78</v>
      </c>
      <c r="F247" s="0" t="n">
        <v>454</v>
      </c>
      <c r="G247" s="0" t="n">
        <v>0</v>
      </c>
      <c r="H247" s="0" t="n">
        <v>132</v>
      </c>
      <c r="I247" s="0" t="n">
        <v>270</v>
      </c>
      <c r="J247" s="0" t="n">
        <v>0</v>
      </c>
      <c r="K247" s="0" t="n">
        <v>163</v>
      </c>
      <c r="L247" s="0" t="n">
        <v>612</v>
      </c>
      <c r="M247" s="0" t="n">
        <v>0</v>
      </c>
      <c r="N247" s="0" t="n">
        <v>54</v>
      </c>
    </row>
    <row r="248" customFormat="false" ht="15" hidden="false" customHeight="false" outlineLevel="0" collapsed="false">
      <c r="A248" s="0" t="s">
        <v>385</v>
      </c>
      <c r="B248" s="0" t="s">
        <v>91</v>
      </c>
      <c r="C248" s="0" t="n">
        <v>226</v>
      </c>
      <c r="D248" s="0" t="n">
        <v>0</v>
      </c>
      <c r="E248" s="0" t="n">
        <v>6</v>
      </c>
      <c r="F248" s="0" t="n">
        <v>24</v>
      </c>
      <c r="G248" s="0" t="n">
        <v>0</v>
      </c>
      <c r="H248" s="0" t="n">
        <v>8</v>
      </c>
      <c r="I248" s="0" t="n">
        <v>540</v>
      </c>
      <c r="J248" s="0" t="n">
        <v>1</v>
      </c>
      <c r="K248" s="0" t="n">
        <v>71</v>
      </c>
      <c r="L248" s="0" t="n">
        <v>53</v>
      </c>
      <c r="M248" s="0" t="n">
        <v>0</v>
      </c>
      <c r="N248" s="0" t="n">
        <v>116</v>
      </c>
    </row>
    <row r="249" customFormat="false" ht="15" hidden="false" customHeight="false" outlineLevel="0" collapsed="false">
      <c r="A249" s="0" t="s">
        <v>386</v>
      </c>
      <c r="B249" s="0" t="s">
        <v>208</v>
      </c>
      <c r="C249" s="0" t="n">
        <v>466</v>
      </c>
      <c r="D249" s="0" t="n">
        <v>0</v>
      </c>
      <c r="E249" s="0" t="n">
        <v>209</v>
      </c>
      <c r="F249" s="0" t="n">
        <v>375</v>
      </c>
      <c r="G249" s="0" t="n">
        <v>0</v>
      </c>
      <c r="H249" s="0" t="n">
        <v>155</v>
      </c>
      <c r="I249" s="0" t="n">
        <v>220</v>
      </c>
      <c r="J249" s="0" t="n">
        <v>0</v>
      </c>
      <c r="K249" s="0" t="n">
        <v>215</v>
      </c>
      <c r="L249" s="0" t="n">
        <v>106</v>
      </c>
      <c r="M249" s="0" t="n">
        <v>0</v>
      </c>
      <c r="N249" s="0" t="n">
        <v>208</v>
      </c>
    </row>
    <row r="250" customFormat="false" ht="15" hidden="false" customHeight="false" outlineLevel="0" collapsed="false">
      <c r="A250" s="0" t="s">
        <v>387</v>
      </c>
      <c r="B250" s="0" t="s">
        <v>25</v>
      </c>
      <c r="C250" s="0" t="n">
        <v>0</v>
      </c>
      <c r="D250" s="0" t="n">
        <v>258</v>
      </c>
      <c r="E250" s="0" t="n">
        <v>58</v>
      </c>
      <c r="F250" s="0" t="n">
        <v>0</v>
      </c>
      <c r="G250" s="0" t="n">
        <v>667</v>
      </c>
      <c r="H250" s="0" t="n">
        <v>57</v>
      </c>
      <c r="I250" s="0" t="n">
        <v>0</v>
      </c>
      <c r="J250" s="0" t="n">
        <v>771</v>
      </c>
      <c r="K250" s="0" t="n">
        <v>87</v>
      </c>
      <c r="L250" s="0" t="n">
        <v>0</v>
      </c>
      <c r="M250" s="0" t="n">
        <v>671</v>
      </c>
      <c r="N250" s="0" t="n">
        <v>36</v>
      </c>
    </row>
    <row r="251" customFormat="false" ht="15" hidden="false" customHeight="false" outlineLevel="0" collapsed="false">
      <c r="A251" s="0" t="s">
        <v>388</v>
      </c>
      <c r="B251" s="0" t="s">
        <v>30</v>
      </c>
      <c r="C251" s="0" t="n">
        <v>1026</v>
      </c>
      <c r="D251" s="0" t="n">
        <v>0</v>
      </c>
      <c r="E251" s="0" t="n">
        <v>2</v>
      </c>
      <c r="F251" s="0" t="n">
        <v>715</v>
      </c>
      <c r="G251" s="0" t="n">
        <v>3</v>
      </c>
      <c r="H251" s="0" t="n">
        <v>1</v>
      </c>
      <c r="I251" s="0" t="n">
        <v>381</v>
      </c>
      <c r="J251" s="0" t="n">
        <v>0</v>
      </c>
      <c r="K251" s="0" t="n">
        <v>0</v>
      </c>
      <c r="L251" s="0" t="n">
        <v>774</v>
      </c>
      <c r="M251" s="0" t="n">
        <v>0</v>
      </c>
      <c r="N251" s="0" t="n">
        <v>1</v>
      </c>
    </row>
    <row r="252" customFormat="false" ht="15" hidden="false" customHeight="false" outlineLevel="0" collapsed="false">
      <c r="A252" s="0" t="s">
        <v>389</v>
      </c>
      <c r="B252" s="0" t="s">
        <v>22</v>
      </c>
      <c r="C252" s="0" t="n">
        <v>0</v>
      </c>
      <c r="D252" s="0" t="n">
        <v>16</v>
      </c>
      <c r="E252" s="0" t="n">
        <v>89</v>
      </c>
      <c r="F252" s="0" t="n">
        <v>0</v>
      </c>
      <c r="G252" s="0" t="n">
        <v>129</v>
      </c>
      <c r="H252" s="0" t="n">
        <v>209</v>
      </c>
    </row>
    <row r="253" customFormat="false" ht="15" hidden="false" customHeight="false" outlineLevel="0" collapsed="false">
      <c r="A253" s="0" t="s">
        <v>390</v>
      </c>
      <c r="B253" s="0" t="s">
        <v>56</v>
      </c>
      <c r="C253" s="0" t="n">
        <v>1061</v>
      </c>
      <c r="D253" s="0" t="n">
        <v>0</v>
      </c>
      <c r="E253" s="0" t="n">
        <v>70</v>
      </c>
      <c r="F253" s="0" t="n">
        <v>592</v>
      </c>
      <c r="G253" s="0" t="n">
        <v>0</v>
      </c>
      <c r="H253" s="0" t="n">
        <v>39</v>
      </c>
      <c r="I253" s="0" t="n">
        <v>34</v>
      </c>
      <c r="J253" s="0" t="n">
        <v>0</v>
      </c>
      <c r="K253" s="0" t="n">
        <v>4</v>
      </c>
      <c r="L253" s="0" t="n">
        <v>44</v>
      </c>
      <c r="M253" s="0" t="n">
        <v>0</v>
      </c>
      <c r="N253" s="0" t="n">
        <v>25</v>
      </c>
    </row>
    <row r="254" customFormat="false" ht="15" hidden="false" customHeight="false" outlineLevel="0" collapsed="false">
      <c r="A254" s="0" t="s">
        <v>391</v>
      </c>
      <c r="B254" s="0" t="s">
        <v>19</v>
      </c>
      <c r="C254" s="0" t="n">
        <v>0</v>
      </c>
      <c r="D254" s="0" t="n">
        <v>404</v>
      </c>
      <c r="E254" s="0" t="n">
        <v>14</v>
      </c>
      <c r="F254" s="0" t="n">
        <v>0</v>
      </c>
      <c r="G254" s="0" t="n">
        <v>65</v>
      </c>
      <c r="H254" s="0" t="n">
        <v>2</v>
      </c>
      <c r="I254" s="0" t="n">
        <v>0</v>
      </c>
      <c r="J254" s="0" t="n">
        <v>551</v>
      </c>
      <c r="K254" s="0" t="n">
        <v>117</v>
      </c>
      <c r="L254" s="0" t="n">
        <v>0</v>
      </c>
      <c r="M254" s="0" t="n">
        <v>384</v>
      </c>
      <c r="N254" s="0" t="n">
        <v>147</v>
      </c>
    </row>
    <row r="255" customFormat="false" ht="15" hidden="false" customHeight="false" outlineLevel="0" collapsed="false">
      <c r="A255" s="0" t="s">
        <v>393</v>
      </c>
      <c r="B255" s="0" t="s">
        <v>30</v>
      </c>
    </row>
    <row r="256" customFormat="false" ht="15" hidden="false" customHeight="false" outlineLevel="0" collapsed="false">
      <c r="A256" s="0" t="s">
        <v>394</v>
      </c>
      <c r="B256" s="0" t="s">
        <v>33</v>
      </c>
      <c r="C256" s="0" t="n">
        <v>55</v>
      </c>
      <c r="D256" s="0" t="n">
        <v>0</v>
      </c>
      <c r="E256" s="0" t="n">
        <v>182</v>
      </c>
    </row>
    <row r="257" customFormat="false" ht="15" hidden="false" customHeight="false" outlineLevel="0" collapsed="false">
      <c r="A257" s="0" t="s">
        <v>395</v>
      </c>
      <c r="B257" s="0" t="s">
        <v>40</v>
      </c>
      <c r="C257" s="0" t="n">
        <v>0</v>
      </c>
      <c r="D257" s="0" t="n">
        <v>8</v>
      </c>
      <c r="E257" s="0" t="n">
        <v>30</v>
      </c>
      <c r="L257" s="0" t="n">
        <v>0</v>
      </c>
      <c r="M257" s="0" t="n">
        <v>0</v>
      </c>
      <c r="N257" s="0" t="n">
        <v>24</v>
      </c>
    </row>
    <row r="258" customFormat="false" ht="15" hidden="false" customHeight="false" outlineLevel="0" collapsed="false">
      <c r="A258" s="0" t="s">
        <v>396</v>
      </c>
      <c r="B258" s="0" t="s">
        <v>16</v>
      </c>
    </row>
    <row r="259" customFormat="false" ht="15" hidden="false" customHeight="false" outlineLevel="0" collapsed="false">
      <c r="A259" s="0" t="s">
        <v>397</v>
      </c>
      <c r="B259" s="0" t="s">
        <v>19</v>
      </c>
      <c r="C259" s="0" t="n">
        <v>0</v>
      </c>
      <c r="D259" s="0" t="n">
        <v>397</v>
      </c>
      <c r="E259" s="0" t="n">
        <v>133</v>
      </c>
      <c r="F259" s="0" t="n">
        <v>0</v>
      </c>
      <c r="G259" s="0" t="n">
        <v>873</v>
      </c>
      <c r="H259" s="0" t="n">
        <v>118</v>
      </c>
      <c r="I259" s="0" t="n">
        <v>0</v>
      </c>
      <c r="J259" s="0" t="n">
        <v>764</v>
      </c>
      <c r="K259" s="0" t="n">
        <v>97</v>
      </c>
      <c r="L259" s="0" t="n">
        <v>0</v>
      </c>
      <c r="M259" s="0" t="n">
        <v>570</v>
      </c>
      <c r="N259" s="0" t="n">
        <v>88</v>
      </c>
    </row>
    <row r="260" customFormat="false" ht="15" hidden="false" customHeight="false" outlineLevel="0" collapsed="false">
      <c r="A260" s="0" t="s">
        <v>398</v>
      </c>
      <c r="B260" s="0" t="s">
        <v>33</v>
      </c>
      <c r="C260" s="0" t="n">
        <v>63</v>
      </c>
      <c r="D260" s="0" t="n">
        <v>0</v>
      </c>
      <c r="E260" s="0" t="n">
        <v>1</v>
      </c>
    </row>
    <row r="261" customFormat="false" ht="15" hidden="false" customHeight="false" outlineLevel="0" collapsed="false">
      <c r="A261" s="0" t="s">
        <v>399</v>
      </c>
      <c r="B261" s="0" t="s">
        <v>16</v>
      </c>
    </row>
    <row r="262" customFormat="false" ht="15" hidden="false" customHeight="false" outlineLevel="0" collapsed="false">
      <c r="A262" s="0" t="s">
        <v>400</v>
      </c>
      <c r="B262" s="0" t="s">
        <v>22</v>
      </c>
      <c r="F262" s="0" t="n">
        <v>0</v>
      </c>
      <c r="G262" s="0" t="n">
        <v>326</v>
      </c>
      <c r="H262" s="0" t="n">
        <v>98</v>
      </c>
      <c r="I262" s="0" t="n">
        <v>0</v>
      </c>
      <c r="J262" s="0" t="n">
        <v>20</v>
      </c>
      <c r="K262" s="0" t="n">
        <v>5</v>
      </c>
    </row>
    <row r="263" customFormat="false" ht="15" hidden="false" customHeight="false" outlineLevel="0" collapsed="false">
      <c r="A263" s="0" t="s">
        <v>401</v>
      </c>
      <c r="B263" s="0" t="s">
        <v>56</v>
      </c>
      <c r="C263" s="0" t="n">
        <v>354</v>
      </c>
      <c r="D263" s="0" t="n">
        <v>0</v>
      </c>
      <c r="E263" s="0" t="n">
        <v>35</v>
      </c>
      <c r="F263" s="0" t="n">
        <v>908</v>
      </c>
      <c r="G263" s="0" t="n">
        <v>0</v>
      </c>
      <c r="H263" s="0" t="n">
        <v>13</v>
      </c>
      <c r="I263" s="0" t="n">
        <v>990</v>
      </c>
      <c r="J263" s="0" t="n">
        <v>0</v>
      </c>
      <c r="K263" s="0" t="n">
        <v>49</v>
      </c>
      <c r="L263" s="0" t="n">
        <v>935</v>
      </c>
      <c r="M263" s="0" t="n">
        <v>0</v>
      </c>
      <c r="N263" s="0" t="n">
        <v>71</v>
      </c>
    </row>
    <row r="264" customFormat="false" ht="15" hidden="false" customHeight="false" outlineLevel="0" collapsed="false">
      <c r="A264" s="0" t="s">
        <v>402</v>
      </c>
      <c r="B264" s="0" t="s">
        <v>16</v>
      </c>
      <c r="C264" s="0" t="n">
        <v>794</v>
      </c>
      <c r="D264" s="0" t="n">
        <v>0</v>
      </c>
      <c r="E264" s="0" t="n">
        <v>0</v>
      </c>
      <c r="F264" s="0" t="n">
        <v>992</v>
      </c>
      <c r="G264" s="0" t="n">
        <v>0</v>
      </c>
      <c r="H264" s="0" t="n">
        <v>0</v>
      </c>
      <c r="L264" s="0" t="n">
        <v>9</v>
      </c>
      <c r="M264" s="0" t="n">
        <v>0</v>
      </c>
      <c r="N264" s="0" t="n">
        <v>0</v>
      </c>
    </row>
    <row r="265" customFormat="false" ht="15" hidden="false" customHeight="false" outlineLevel="0" collapsed="false">
      <c r="A265" s="0" t="s">
        <v>403</v>
      </c>
      <c r="B265" s="0" t="s">
        <v>25</v>
      </c>
      <c r="C265" s="0" t="n">
        <v>0</v>
      </c>
      <c r="D265" s="0" t="n">
        <v>708</v>
      </c>
      <c r="E265" s="0" t="n">
        <v>171</v>
      </c>
      <c r="F265" s="0" t="n">
        <v>0</v>
      </c>
      <c r="G265" s="0" t="n">
        <v>997</v>
      </c>
      <c r="H265" s="0" t="n">
        <v>61</v>
      </c>
      <c r="I265" s="0" t="n">
        <v>0</v>
      </c>
      <c r="J265" s="0" t="n">
        <v>1048</v>
      </c>
      <c r="K265" s="0" t="n">
        <v>78</v>
      </c>
      <c r="L265" s="0" t="n">
        <v>0</v>
      </c>
      <c r="M265" s="0" t="n">
        <v>846</v>
      </c>
      <c r="N265" s="0" t="n">
        <v>66</v>
      </c>
    </row>
    <row r="266" customFormat="false" ht="15" hidden="false" customHeight="false" outlineLevel="0" collapsed="false">
      <c r="A266" s="0" t="s">
        <v>404</v>
      </c>
      <c r="B266" s="0" t="s">
        <v>19</v>
      </c>
      <c r="C266" s="0" t="n">
        <v>0</v>
      </c>
      <c r="D266" s="0" t="n">
        <v>278</v>
      </c>
      <c r="E266" s="0" t="n">
        <v>82</v>
      </c>
      <c r="I266" s="0" t="n">
        <v>0</v>
      </c>
      <c r="J266" s="0" t="n">
        <v>378</v>
      </c>
      <c r="K266" s="0" t="n">
        <v>116</v>
      </c>
      <c r="L266" s="0" t="n">
        <v>0</v>
      </c>
      <c r="M266" s="0" t="n">
        <v>270</v>
      </c>
      <c r="N266" s="0" t="n">
        <v>140</v>
      </c>
    </row>
    <row r="267" customFormat="false" ht="15" hidden="false" customHeight="false" outlineLevel="0" collapsed="false">
      <c r="A267" s="0" t="s">
        <v>405</v>
      </c>
      <c r="B267" s="0" t="s">
        <v>40</v>
      </c>
      <c r="F267" s="0" t="n">
        <v>0</v>
      </c>
      <c r="G267" s="0" t="n">
        <v>131</v>
      </c>
      <c r="H267" s="0" t="n">
        <v>57</v>
      </c>
      <c r="I267" s="0" t="n">
        <v>0</v>
      </c>
      <c r="J267" s="0" t="n">
        <v>240</v>
      </c>
      <c r="K267" s="0" t="n">
        <v>13</v>
      </c>
      <c r="L267" s="0" t="n">
        <v>0</v>
      </c>
      <c r="M267" s="0" t="n">
        <v>705</v>
      </c>
      <c r="N267" s="0" t="n">
        <v>16</v>
      </c>
    </row>
    <row r="268" customFormat="false" ht="15" hidden="false" customHeight="false" outlineLevel="0" collapsed="false">
      <c r="A268" s="0" t="s">
        <v>406</v>
      </c>
      <c r="B268" s="0" t="s">
        <v>33</v>
      </c>
      <c r="C268" s="0" t="n">
        <v>402</v>
      </c>
      <c r="D268" s="0" t="n">
        <v>0</v>
      </c>
      <c r="E268" s="0" t="n">
        <v>0</v>
      </c>
      <c r="F268" s="0" t="n">
        <v>123</v>
      </c>
      <c r="G268" s="0" t="n">
        <v>0</v>
      </c>
      <c r="H268" s="0" t="n">
        <v>8</v>
      </c>
      <c r="I268" s="0" t="n">
        <v>442</v>
      </c>
      <c r="J268" s="0" t="n">
        <v>0</v>
      </c>
      <c r="K268" s="0" t="n">
        <v>1</v>
      </c>
      <c r="L268" s="0" t="n">
        <v>66</v>
      </c>
      <c r="M268" s="0" t="n">
        <v>0</v>
      </c>
      <c r="N268" s="0" t="n">
        <v>0</v>
      </c>
    </row>
    <row r="269" customFormat="false" ht="15" hidden="false" customHeight="false" outlineLevel="0" collapsed="false">
      <c r="A269" s="0" t="s">
        <v>408</v>
      </c>
      <c r="B269" s="0" t="s">
        <v>102</v>
      </c>
      <c r="C269" s="0" t="n">
        <v>0</v>
      </c>
      <c r="D269" s="0" t="n">
        <v>234</v>
      </c>
      <c r="E269" s="0" t="n">
        <v>120</v>
      </c>
      <c r="F269" s="0" t="n">
        <v>0</v>
      </c>
      <c r="G269" s="0" t="n">
        <v>65</v>
      </c>
      <c r="H269" s="0" t="n">
        <v>267</v>
      </c>
      <c r="I269" s="0" t="n">
        <v>0</v>
      </c>
      <c r="J269" s="0" t="n">
        <v>3</v>
      </c>
      <c r="K269" s="0" t="n">
        <v>165</v>
      </c>
      <c r="L269" s="0" t="n">
        <v>0</v>
      </c>
      <c r="M269" s="0" t="n">
        <v>92</v>
      </c>
      <c r="N269" s="0" t="n">
        <v>292</v>
      </c>
    </row>
    <row r="270" customFormat="false" ht="15" hidden="false" customHeight="false" outlineLevel="0" collapsed="false">
      <c r="A270" s="0" t="s">
        <v>409</v>
      </c>
      <c r="B270" s="0" t="s">
        <v>22</v>
      </c>
    </row>
    <row r="271" customFormat="false" ht="15" hidden="false" customHeight="false" outlineLevel="0" collapsed="false">
      <c r="A271" s="0" t="s">
        <v>410</v>
      </c>
      <c r="B271" s="0" t="s">
        <v>30</v>
      </c>
    </row>
    <row r="272" customFormat="false" ht="15" hidden="false" customHeight="false" outlineLevel="0" collapsed="false">
      <c r="A272" s="0" t="s">
        <v>411</v>
      </c>
      <c r="B272" s="0" t="s">
        <v>33</v>
      </c>
    </row>
    <row r="273" customFormat="false" ht="15" hidden="false" customHeight="false" outlineLevel="0" collapsed="false">
      <c r="A273" s="0" t="s">
        <v>413</v>
      </c>
      <c r="B273" s="0" t="s">
        <v>33</v>
      </c>
    </row>
    <row r="274" customFormat="false" ht="15" hidden="false" customHeight="false" outlineLevel="0" collapsed="false">
      <c r="A274" s="0" t="s">
        <v>415</v>
      </c>
      <c r="B274" s="0" t="s">
        <v>19</v>
      </c>
      <c r="C274" s="0" t="n">
        <v>0</v>
      </c>
      <c r="D274" s="0" t="n">
        <v>304</v>
      </c>
      <c r="E274" s="0" t="n">
        <v>0</v>
      </c>
      <c r="F274" s="0" t="n">
        <v>0</v>
      </c>
      <c r="G274" s="0" t="n">
        <v>531</v>
      </c>
      <c r="H274" s="0" t="n">
        <v>2</v>
      </c>
      <c r="I274" s="0" t="n">
        <v>0</v>
      </c>
      <c r="J274" s="0" t="n">
        <v>630</v>
      </c>
      <c r="K274" s="0" t="n">
        <v>0</v>
      </c>
      <c r="L274" s="0" t="n">
        <v>0</v>
      </c>
      <c r="M274" s="0" t="n">
        <v>493</v>
      </c>
      <c r="N274" s="0" t="n">
        <v>55</v>
      </c>
    </row>
    <row r="275" customFormat="false" ht="15" hidden="false" customHeight="false" outlineLevel="0" collapsed="false">
      <c r="A275" s="0" t="s">
        <v>416</v>
      </c>
      <c r="B275" s="0" t="s">
        <v>30</v>
      </c>
    </row>
    <row r="276" customFormat="false" ht="15" hidden="false" customHeight="false" outlineLevel="0" collapsed="false">
      <c r="A276" s="0" t="s">
        <v>417</v>
      </c>
      <c r="B276" s="0" t="s">
        <v>40</v>
      </c>
    </row>
    <row r="277" customFormat="false" ht="15" hidden="false" customHeight="false" outlineLevel="0" collapsed="false">
      <c r="A277" s="0" t="s">
        <v>419</v>
      </c>
      <c r="B277" s="0" t="s">
        <v>16</v>
      </c>
      <c r="C277" s="0" t="n">
        <v>60</v>
      </c>
      <c r="D277" s="0" t="n">
        <v>0</v>
      </c>
      <c r="E277" s="0" t="n">
        <v>0</v>
      </c>
      <c r="I277" s="0" t="n">
        <v>146</v>
      </c>
      <c r="J277" s="0" t="n">
        <v>0</v>
      </c>
      <c r="K277" s="0" t="n">
        <v>0</v>
      </c>
      <c r="L277" s="0" t="n">
        <v>420</v>
      </c>
      <c r="M277" s="0" t="n">
        <v>0</v>
      </c>
      <c r="N277" s="0" t="n">
        <v>0</v>
      </c>
    </row>
    <row r="278" customFormat="false" ht="15" hidden="false" customHeight="false" outlineLevel="0" collapsed="false">
      <c r="A278" s="0" t="s">
        <v>420</v>
      </c>
      <c r="B278" s="0" t="s">
        <v>91</v>
      </c>
      <c r="C278" s="0" t="n">
        <v>660</v>
      </c>
      <c r="D278" s="0" t="n">
        <v>0</v>
      </c>
      <c r="E278" s="0" t="n">
        <v>29</v>
      </c>
      <c r="F278" s="0" t="n">
        <v>1074</v>
      </c>
      <c r="G278" s="0" t="n">
        <v>0</v>
      </c>
      <c r="H278" s="0" t="n">
        <v>96</v>
      </c>
      <c r="I278" s="0" t="n">
        <v>1099</v>
      </c>
      <c r="J278" s="0" t="n">
        <v>0</v>
      </c>
      <c r="K278" s="0" t="n">
        <v>72</v>
      </c>
      <c r="L278" s="0" t="n">
        <v>844</v>
      </c>
      <c r="M278" s="0" t="n">
        <v>0</v>
      </c>
      <c r="N278" s="0" t="n">
        <v>54</v>
      </c>
    </row>
    <row r="279" customFormat="false" ht="15" hidden="false" customHeight="false" outlineLevel="0" collapsed="false">
      <c r="A279" s="0" t="s">
        <v>421</v>
      </c>
      <c r="B279" s="0" t="s">
        <v>40</v>
      </c>
    </row>
    <row r="280" customFormat="false" ht="15" hidden="false" customHeight="false" outlineLevel="0" collapsed="false">
      <c r="A280" s="0" t="s">
        <v>423</v>
      </c>
      <c r="B280" s="0" t="s">
        <v>138</v>
      </c>
      <c r="C280" s="0" t="n">
        <v>360</v>
      </c>
      <c r="D280" s="0" t="n">
        <v>0</v>
      </c>
      <c r="E280" s="0" t="n">
        <v>105</v>
      </c>
      <c r="F280" s="0" t="n">
        <v>949</v>
      </c>
      <c r="G280" s="0" t="n">
        <v>0</v>
      </c>
      <c r="H280" s="0" t="n">
        <v>53</v>
      </c>
      <c r="I280" s="0" t="n">
        <v>766</v>
      </c>
      <c r="J280" s="0" t="n">
        <v>0</v>
      </c>
      <c r="K280" s="0" t="n">
        <v>49</v>
      </c>
      <c r="L280" s="0" t="n">
        <v>709</v>
      </c>
      <c r="M280" s="0" t="n">
        <v>0</v>
      </c>
      <c r="N280" s="0" t="n">
        <v>53</v>
      </c>
    </row>
    <row r="281" customFormat="false" ht="15" hidden="false" customHeight="false" outlineLevel="0" collapsed="false">
      <c r="A281" s="0" t="s">
        <v>424</v>
      </c>
      <c r="B281" s="0" t="s">
        <v>102</v>
      </c>
      <c r="C281" s="0" t="n">
        <v>0</v>
      </c>
      <c r="D281" s="0" t="n">
        <v>360</v>
      </c>
      <c r="E281" s="0" t="n">
        <v>76</v>
      </c>
      <c r="F281" s="0" t="n">
        <v>0</v>
      </c>
      <c r="G281" s="0" t="n">
        <v>222</v>
      </c>
      <c r="H281" s="0" t="n">
        <v>196</v>
      </c>
      <c r="I281" s="0" t="n">
        <v>0</v>
      </c>
      <c r="J281" s="0" t="n">
        <v>841</v>
      </c>
      <c r="K281" s="0" t="n">
        <v>140</v>
      </c>
      <c r="L281" s="0" t="n">
        <v>0</v>
      </c>
      <c r="M281" s="0" t="n">
        <v>1041</v>
      </c>
      <c r="N281" s="0" t="n">
        <v>84</v>
      </c>
    </row>
    <row r="282" customFormat="false" ht="15" hidden="false" customHeight="false" outlineLevel="0" collapsed="false">
      <c r="A282" s="0" t="s">
        <v>425</v>
      </c>
      <c r="B282" s="0" t="s">
        <v>33</v>
      </c>
      <c r="C282" s="0" t="n">
        <v>358</v>
      </c>
      <c r="D282" s="0" t="n">
        <v>0</v>
      </c>
      <c r="E282" s="0" t="n">
        <v>3</v>
      </c>
      <c r="F282" s="0" t="n">
        <v>185</v>
      </c>
      <c r="G282" s="0" t="n">
        <v>0</v>
      </c>
      <c r="H282" s="0" t="n">
        <v>0</v>
      </c>
    </row>
    <row r="283" customFormat="false" ht="15" hidden="false" customHeight="false" outlineLevel="0" collapsed="false">
      <c r="A283" s="0" t="s">
        <v>426</v>
      </c>
      <c r="B283" s="0" t="s">
        <v>22</v>
      </c>
      <c r="C283" s="0" t="n">
        <v>0</v>
      </c>
      <c r="D283" s="0" t="n">
        <v>579</v>
      </c>
      <c r="E283" s="0" t="n">
        <v>230</v>
      </c>
      <c r="F283" s="0" t="n">
        <v>0</v>
      </c>
      <c r="G283" s="0" t="n">
        <v>671</v>
      </c>
      <c r="H283" s="0" t="n">
        <v>220</v>
      </c>
      <c r="I283" s="0" t="n">
        <v>0</v>
      </c>
      <c r="J283" s="0" t="n">
        <v>674</v>
      </c>
      <c r="K283" s="0" t="n">
        <v>153</v>
      </c>
    </row>
    <row r="284" customFormat="false" ht="15" hidden="false" customHeight="false" outlineLevel="0" collapsed="false">
      <c r="A284" s="0" t="s">
        <v>427</v>
      </c>
      <c r="B284" s="0" t="s">
        <v>25</v>
      </c>
      <c r="C284" s="0" t="n">
        <v>0</v>
      </c>
      <c r="D284" s="0" t="n">
        <v>60</v>
      </c>
      <c r="E284" s="0" t="n">
        <v>246</v>
      </c>
      <c r="F284" s="0" t="n">
        <v>0</v>
      </c>
      <c r="G284" s="0" t="n">
        <v>79</v>
      </c>
      <c r="H284" s="0" t="n">
        <v>301</v>
      </c>
      <c r="I284" s="0" t="n">
        <v>0</v>
      </c>
      <c r="J284" s="0" t="n">
        <v>0</v>
      </c>
      <c r="K284" s="0" t="n">
        <v>25</v>
      </c>
      <c r="L284" s="0" t="n">
        <v>0</v>
      </c>
      <c r="M284" s="0" t="n">
        <v>57</v>
      </c>
      <c r="N284" s="0" t="n">
        <v>94</v>
      </c>
    </row>
    <row r="285" customFormat="false" ht="15" hidden="false" customHeight="false" outlineLevel="0" collapsed="false">
      <c r="A285" s="0" t="s">
        <v>428</v>
      </c>
      <c r="B285" s="0" t="s">
        <v>30</v>
      </c>
      <c r="C285" s="0" t="n">
        <v>6</v>
      </c>
      <c r="D285" s="0" t="n">
        <v>0</v>
      </c>
      <c r="E285" s="0" t="n">
        <v>289</v>
      </c>
      <c r="F285" s="0" t="n">
        <v>63</v>
      </c>
      <c r="G285" s="0" t="n">
        <v>0</v>
      </c>
      <c r="H285" s="0" t="n">
        <v>420</v>
      </c>
      <c r="I285" s="0" t="n">
        <v>328</v>
      </c>
      <c r="J285" s="0" t="n">
        <v>0</v>
      </c>
      <c r="K285" s="0" t="n">
        <v>274</v>
      </c>
      <c r="L285" s="0" t="n">
        <v>300</v>
      </c>
      <c r="M285" s="0" t="n">
        <v>0</v>
      </c>
      <c r="N285" s="0" t="n">
        <v>308</v>
      </c>
    </row>
    <row r="286" customFormat="false" ht="15" hidden="false" customHeight="false" outlineLevel="0" collapsed="false">
      <c r="A286" s="0" t="s">
        <v>429</v>
      </c>
      <c r="B286" s="0" t="s">
        <v>13</v>
      </c>
      <c r="C286" s="0" t="n">
        <v>89</v>
      </c>
      <c r="D286" s="0" t="n">
        <v>0</v>
      </c>
      <c r="E286" s="0" t="n">
        <v>66</v>
      </c>
      <c r="F286" s="0" t="n">
        <v>179</v>
      </c>
      <c r="G286" s="0" t="n">
        <v>0</v>
      </c>
      <c r="H286" s="0" t="n">
        <v>190</v>
      </c>
      <c r="I286" s="0" t="n">
        <v>62</v>
      </c>
      <c r="J286" s="0" t="n">
        <v>0</v>
      </c>
      <c r="K286" s="0" t="n">
        <v>68</v>
      </c>
      <c r="L286" s="0" t="n">
        <v>414</v>
      </c>
      <c r="M286" s="0" t="n">
        <v>0</v>
      </c>
      <c r="N286" s="0" t="n">
        <v>96</v>
      </c>
    </row>
    <row r="287" customFormat="false" ht="15" hidden="false" customHeight="false" outlineLevel="0" collapsed="false">
      <c r="A287" s="0" t="s">
        <v>430</v>
      </c>
      <c r="B287" s="0" t="s">
        <v>33</v>
      </c>
    </row>
    <row r="288" customFormat="false" ht="15" hidden="false" customHeight="false" outlineLevel="0" collapsed="false">
      <c r="A288" s="0" t="s">
        <v>431</v>
      </c>
      <c r="B288" s="0" t="s">
        <v>138</v>
      </c>
      <c r="I288" s="0" t="n">
        <v>357</v>
      </c>
      <c r="J288" s="0" t="n">
        <v>0</v>
      </c>
      <c r="K288" s="0" t="n">
        <v>48</v>
      </c>
      <c r="L288" s="0" t="n">
        <v>720</v>
      </c>
      <c r="M288" s="0" t="n">
        <v>0</v>
      </c>
      <c r="N288" s="0" t="n">
        <v>38</v>
      </c>
    </row>
    <row r="289" customFormat="false" ht="15" hidden="false" customHeight="false" outlineLevel="0" collapsed="false">
      <c r="A289" s="0" t="s">
        <v>432</v>
      </c>
      <c r="B289" s="0" t="s">
        <v>25</v>
      </c>
      <c r="F289" s="0" t="n">
        <v>0</v>
      </c>
      <c r="G289" s="0" t="n">
        <v>0</v>
      </c>
      <c r="H289" s="0" t="n">
        <v>15</v>
      </c>
    </row>
    <row r="290" customFormat="false" ht="15" hidden="false" customHeight="false" outlineLevel="0" collapsed="false">
      <c r="A290" s="0" t="s">
        <v>434</v>
      </c>
      <c r="B290" s="0" t="s">
        <v>40</v>
      </c>
    </row>
    <row r="291" customFormat="false" ht="15" hidden="false" customHeight="false" outlineLevel="0" collapsed="false">
      <c r="A291" s="0" t="s">
        <v>435</v>
      </c>
      <c r="B291" s="0" t="s">
        <v>27</v>
      </c>
      <c r="C291" s="0" t="n">
        <v>0</v>
      </c>
      <c r="D291" s="0" t="n">
        <v>11</v>
      </c>
      <c r="E291" s="0" t="n">
        <v>164</v>
      </c>
      <c r="I291" s="0" t="n">
        <v>0</v>
      </c>
      <c r="J291" s="0" t="n">
        <v>16</v>
      </c>
      <c r="K291" s="0" t="n">
        <v>131</v>
      </c>
    </row>
    <row r="292" customFormat="false" ht="15" hidden="false" customHeight="false" outlineLevel="0" collapsed="false">
      <c r="A292" s="0" t="s">
        <v>436</v>
      </c>
      <c r="B292" s="0" t="s">
        <v>30</v>
      </c>
    </row>
    <row r="293" customFormat="false" ht="15" hidden="false" customHeight="false" outlineLevel="0" collapsed="false">
      <c r="A293" s="0" t="s">
        <v>438</v>
      </c>
      <c r="B293" s="0" t="s">
        <v>56</v>
      </c>
      <c r="C293" s="0" t="n">
        <v>25</v>
      </c>
      <c r="D293" s="0" t="n">
        <v>0</v>
      </c>
      <c r="E293" s="0" t="n">
        <v>29</v>
      </c>
      <c r="F293" s="0" t="n">
        <v>170</v>
      </c>
      <c r="G293" s="0" t="n">
        <v>0</v>
      </c>
      <c r="H293" s="0" t="n">
        <v>49</v>
      </c>
      <c r="I293" s="0" t="n">
        <v>657</v>
      </c>
      <c r="J293" s="0" t="n">
        <v>0</v>
      </c>
      <c r="K293" s="0" t="n">
        <v>70</v>
      </c>
      <c r="L293" s="0" t="n">
        <v>938</v>
      </c>
      <c r="M293" s="0" t="n">
        <v>0</v>
      </c>
      <c r="N293" s="0" t="n">
        <v>0</v>
      </c>
    </row>
    <row r="294" customFormat="false" ht="15" hidden="false" customHeight="false" outlineLevel="0" collapsed="false">
      <c r="A294" s="0" t="s">
        <v>439</v>
      </c>
      <c r="B294" s="0" t="s">
        <v>138</v>
      </c>
      <c r="C294" s="0" t="n">
        <v>1035</v>
      </c>
      <c r="D294" s="0" t="n">
        <v>0</v>
      </c>
      <c r="E294" s="0" t="n">
        <v>60</v>
      </c>
      <c r="F294" s="0" t="n">
        <v>1017</v>
      </c>
      <c r="G294" s="0" t="n">
        <v>0</v>
      </c>
      <c r="H294" s="0" t="n">
        <v>4</v>
      </c>
      <c r="I294" s="0" t="n">
        <v>1047</v>
      </c>
      <c r="J294" s="0" t="n">
        <v>0</v>
      </c>
      <c r="K294" s="0" t="n">
        <v>16</v>
      </c>
      <c r="L294" s="0" t="n">
        <v>241</v>
      </c>
      <c r="M294" s="0" t="n">
        <v>0</v>
      </c>
      <c r="N294" s="0" t="n">
        <v>0</v>
      </c>
    </row>
    <row r="295" customFormat="false" ht="15" hidden="false" customHeight="false" outlineLevel="0" collapsed="false">
      <c r="A295" s="0" t="s">
        <v>440</v>
      </c>
      <c r="B295" s="0" t="s">
        <v>22</v>
      </c>
      <c r="C295" s="0" t="n">
        <v>0</v>
      </c>
      <c r="D295" s="0" t="n">
        <v>62</v>
      </c>
      <c r="E295" s="0" t="n">
        <v>26</v>
      </c>
      <c r="F295" s="0" t="n">
        <v>0</v>
      </c>
      <c r="G295" s="0" t="n">
        <v>134</v>
      </c>
      <c r="H295" s="0" t="n">
        <v>100</v>
      </c>
      <c r="I295" s="0" t="n">
        <v>0</v>
      </c>
      <c r="J295" s="0" t="n">
        <v>372</v>
      </c>
      <c r="K295" s="0" t="n">
        <v>29</v>
      </c>
      <c r="L295" s="0" t="n">
        <v>0</v>
      </c>
      <c r="M295" s="0" t="n">
        <v>313</v>
      </c>
      <c r="N295" s="0" t="n">
        <v>189</v>
      </c>
    </row>
    <row r="296" customFormat="false" ht="15" hidden="false" customHeight="false" outlineLevel="0" collapsed="false">
      <c r="A296" s="0" t="s">
        <v>441</v>
      </c>
      <c r="B296" s="0" t="s">
        <v>19</v>
      </c>
      <c r="C296" s="0" t="n">
        <v>0</v>
      </c>
      <c r="D296" s="0" t="n">
        <v>458</v>
      </c>
      <c r="E296" s="0" t="n">
        <v>41</v>
      </c>
      <c r="F296" s="0" t="n">
        <v>0</v>
      </c>
      <c r="G296" s="0" t="n">
        <v>418</v>
      </c>
      <c r="H296" s="0" t="n">
        <v>71</v>
      </c>
      <c r="I296" s="0" t="n">
        <v>0</v>
      </c>
      <c r="J296" s="0" t="n">
        <v>173</v>
      </c>
      <c r="K296" s="0" t="n">
        <v>71</v>
      </c>
    </row>
    <row r="297" customFormat="false" ht="15" hidden="false" customHeight="false" outlineLevel="0" collapsed="false">
      <c r="A297" s="0" t="s">
        <v>442</v>
      </c>
      <c r="B297" s="0" t="s">
        <v>30</v>
      </c>
      <c r="F297" s="0" t="n">
        <v>780</v>
      </c>
      <c r="G297" s="0" t="n">
        <v>0</v>
      </c>
      <c r="H297" s="0" t="n">
        <v>74</v>
      </c>
      <c r="I297" s="0" t="n">
        <v>743</v>
      </c>
      <c r="J297" s="0" t="n">
        <v>0</v>
      </c>
      <c r="K297" s="0" t="n">
        <v>15</v>
      </c>
      <c r="L297" s="0" t="n">
        <v>259</v>
      </c>
      <c r="M297" s="0" t="n">
        <v>0</v>
      </c>
      <c r="N297" s="0" t="n">
        <v>58</v>
      </c>
    </row>
    <row r="298" customFormat="false" ht="15" hidden="false" customHeight="false" outlineLevel="0" collapsed="false">
      <c r="A298" s="0" t="s">
        <v>443</v>
      </c>
      <c r="B298" s="0" t="s">
        <v>13</v>
      </c>
      <c r="I298" s="0" t="n">
        <v>197</v>
      </c>
      <c r="J298" s="0" t="n">
        <v>0</v>
      </c>
      <c r="K298" s="0" t="n">
        <v>67</v>
      </c>
      <c r="L298" s="0" t="n">
        <v>169</v>
      </c>
      <c r="M298" s="0" t="n">
        <v>0</v>
      </c>
      <c r="N298" s="0" t="n">
        <v>42</v>
      </c>
    </row>
    <row r="299" customFormat="false" ht="15" hidden="false" customHeight="false" outlineLevel="0" collapsed="false">
      <c r="A299" s="0" t="s">
        <v>444</v>
      </c>
      <c r="B299" s="0" t="s">
        <v>91</v>
      </c>
      <c r="C299" s="0" t="n">
        <v>128</v>
      </c>
      <c r="D299" s="0" t="n">
        <v>0</v>
      </c>
      <c r="E299" s="0" t="n">
        <v>64</v>
      </c>
      <c r="F299" s="0" t="n">
        <v>628</v>
      </c>
      <c r="G299" s="0" t="n">
        <v>0</v>
      </c>
      <c r="H299" s="0" t="n">
        <v>37</v>
      </c>
      <c r="I299" s="0" t="n">
        <v>1055</v>
      </c>
      <c r="J299" s="0" t="n">
        <v>0</v>
      </c>
      <c r="K299" s="0" t="n">
        <v>18</v>
      </c>
      <c r="L299" s="0" t="n">
        <v>1075</v>
      </c>
      <c r="M299" s="0" t="n">
        <v>0</v>
      </c>
      <c r="N299" s="0" t="n">
        <v>62</v>
      </c>
    </row>
    <row r="300" customFormat="false" ht="15" hidden="false" customHeight="false" outlineLevel="0" collapsed="false">
      <c r="A300" s="0" t="s">
        <v>445</v>
      </c>
      <c r="B300" s="0" t="s">
        <v>65</v>
      </c>
    </row>
    <row r="301" customFormat="false" ht="15" hidden="false" customHeight="false" outlineLevel="0" collapsed="false">
      <c r="A301" s="0" t="s">
        <v>446</v>
      </c>
      <c r="B301" s="0" t="s">
        <v>91</v>
      </c>
      <c r="C301" s="0" t="n">
        <v>997</v>
      </c>
      <c r="D301" s="0" t="n">
        <v>0</v>
      </c>
      <c r="E301" s="0" t="n">
        <v>68</v>
      </c>
      <c r="F301" s="0" t="n">
        <v>406</v>
      </c>
      <c r="G301" s="0" t="n">
        <v>0</v>
      </c>
      <c r="H301" s="0" t="n">
        <v>82</v>
      </c>
      <c r="I301" s="0" t="n">
        <v>801</v>
      </c>
      <c r="J301" s="0" t="n">
        <v>0</v>
      </c>
      <c r="K301" s="0" t="n">
        <v>75</v>
      </c>
      <c r="L301" s="0" t="n">
        <v>790</v>
      </c>
      <c r="M301" s="0" t="n">
        <v>0</v>
      </c>
      <c r="N301" s="0" t="n">
        <v>81</v>
      </c>
    </row>
    <row r="302" customFormat="false" ht="15" hidden="false" customHeight="false" outlineLevel="0" collapsed="false">
      <c r="A302" s="0" t="s">
        <v>447</v>
      </c>
      <c r="B302" s="0" t="s">
        <v>16</v>
      </c>
      <c r="C302" s="0" t="n">
        <v>306</v>
      </c>
      <c r="D302" s="0" t="n">
        <v>0</v>
      </c>
      <c r="E302" s="0" t="n">
        <v>0</v>
      </c>
      <c r="F302" s="0" t="n">
        <v>271</v>
      </c>
      <c r="G302" s="0" t="n">
        <v>0</v>
      </c>
      <c r="H302" s="0" t="n">
        <v>0</v>
      </c>
    </row>
    <row r="303" customFormat="false" ht="15" hidden="false" customHeight="false" outlineLevel="0" collapsed="false">
      <c r="A303" s="0" t="s">
        <v>448</v>
      </c>
      <c r="B303" s="0" t="s">
        <v>22</v>
      </c>
      <c r="C303" s="0" t="n">
        <v>0</v>
      </c>
      <c r="D303" s="0" t="n">
        <v>93</v>
      </c>
      <c r="E303" s="0" t="n">
        <v>7</v>
      </c>
      <c r="F303" s="0" t="n">
        <v>0</v>
      </c>
      <c r="G303" s="0" t="n">
        <v>6</v>
      </c>
      <c r="H303" s="0" t="n">
        <v>0</v>
      </c>
      <c r="I303" s="0" t="n">
        <v>0</v>
      </c>
      <c r="J303" s="0" t="n">
        <v>10</v>
      </c>
      <c r="K303" s="0" t="n">
        <v>0</v>
      </c>
    </row>
    <row r="304" customFormat="false" ht="15" hidden="false" customHeight="false" outlineLevel="0" collapsed="false">
      <c r="A304" s="0" t="s">
        <v>450</v>
      </c>
      <c r="B304" s="0" t="s">
        <v>19</v>
      </c>
    </row>
    <row r="305" customFormat="false" ht="15" hidden="false" customHeight="false" outlineLevel="0" collapsed="false">
      <c r="A305" s="0" t="s">
        <v>452</v>
      </c>
      <c r="B305" s="0" t="s">
        <v>56</v>
      </c>
      <c r="C305" s="0" t="n">
        <v>1054</v>
      </c>
      <c r="D305" s="0" t="n">
        <v>0</v>
      </c>
      <c r="E305" s="0" t="n">
        <v>78</v>
      </c>
      <c r="F305" s="0" t="n">
        <v>1029</v>
      </c>
      <c r="G305" s="0" t="n">
        <v>0</v>
      </c>
      <c r="H305" s="0" t="n">
        <v>57</v>
      </c>
      <c r="I305" s="0" t="n">
        <v>1058</v>
      </c>
      <c r="J305" s="0" t="n">
        <v>0</v>
      </c>
      <c r="K305" s="0" t="n">
        <v>79</v>
      </c>
      <c r="L305" s="0" t="n">
        <v>1018</v>
      </c>
      <c r="M305" s="0" t="n">
        <v>0</v>
      </c>
      <c r="N305" s="0" t="n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30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315" activeCellId="1" sqref="E307:L308 D315"/>
    </sheetView>
  </sheetViews>
  <sheetFormatPr defaultColWidth="8.54296875" defaultRowHeight="15" zeroHeight="false" outlineLevelRow="0" outlineLevelCol="0"/>
  <cols>
    <col collapsed="false" customWidth="true" hidden="false" outlineLevel="0" max="1" min="1" style="6" width="23.72"/>
    <col collapsed="false" customWidth="true" hidden="false" outlineLevel="0" max="2" min="2" style="6" width="7.14"/>
    <col collapsed="false" customWidth="true" hidden="false" outlineLevel="0" max="3" min="3" style="6" width="8.7"/>
    <col collapsed="false" customWidth="true" hidden="false" outlineLevel="0" max="4" min="4" style="6" width="16"/>
    <col collapsed="false" customWidth="true" hidden="false" outlineLevel="0" max="5" min="5" style="6" width="13.43"/>
    <col collapsed="false" customWidth="true" hidden="false" outlineLevel="0" max="6" min="6" style="6" width="16.71"/>
    <col collapsed="false" customWidth="true" hidden="false" outlineLevel="0" max="7" min="7" style="6" width="5.57"/>
    <col collapsed="false" customWidth="true" hidden="false" outlineLevel="0" max="8" min="8" style="6" width="16.71"/>
    <col collapsed="false" customWidth="true" hidden="false" outlineLevel="0" max="9" min="9" style="6" width="15.71"/>
    <col collapsed="false" customWidth="true" hidden="false" outlineLevel="0" max="10" min="10" style="6" width="16.71"/>
    <col collapsed="false" customWidth="true" hidden="false" outlineLevel="0" max="11" min="11" style="6" width="20.43"/>
    <col collapsed="false" customWidth="true" hidden="false" outlineLevel="0" max="12" min="12" style="6" width="16.71"/>
    <col collapsed="false" customWidth="true" hidden="false" outlineLevel="0" max="13" min="13" style="6" width="11.28"/>
    <col collapsed="false" customWidth="true" hidden="false" outlineLevel="0" max="14" min="14" style="6" width="16.71"/>
    <col collapsed="false" customWidth="true" hidden="false" outlineLevel="0" max="15" min="15" style="6" width="9.7"/>
    <col collapsed="false" customWidth="true" hidden="false" outlineLevel="0" max="18" min="16" style="6" width="16.71"/>
    <col collapsed="false" customWidth="true" hidden="false" outlineLevel="0" max="19" min="19" style="6" width="5.57"/>
    <col collapsed="false" customWidth="true" hidden="false" outlineLevel="0" max="20" min="20" style="6" width="7.14"/>
    <col collapsed="false" customWidth="true" hidden="false" outlineLevel="0" max="21" min="21" style="6" width="8"/>
    <col collapsed="false" customWidth="true" hidden="false" outlineLevel="0" max="22" min="22" style="6" width="19.57"/>
    <col collapsed="false" customWidth="true" hidden="false" outlineLevel="0" max="23" min="23" style="6" width="5.85"/>
    <col collapsed="false" customWidth="true" hidden="false" outlineLevel="0" max="25" min="24" style="6" width="12"/>
    <col collapsed="false" customWidth="true" hidden="false" outlineLevel="0" max="26" min="26" style="6" width="12.71"/>
    <col collapsed="false" customWidth="true" hidden="false" outlineLevel="0" max="27" min="27" style="6" width="12.28"/>
    <col collapsed="false" customWidth="true" hidden="false" outlineLevel="0" max="28" min="28" style="6" width="13.43"/>
    <col collapsed="false" customWidth="true" hidden="false" outlineLevel="0" max="29" min="29" style="6" width="9.14"/>
    <col collapsed="false" customWidth="true" hidden="false" outlineLevel="0" max="30" min="30" style="6" width="5.85"/>
    <col collapsed="false" customWidth="true" hidden="false" outlineLevel="0" max="32" min="31" style="6" width="12"/>
    <col collapsed="false" customWidth="true" hidden="false" outlineLevel="0" max="33" min="33" style="6" width="12.71"/>
    <col collapsed="false" customWidth="true" hidden="false" outlineLevel="0" max="34" min="34" style="6" width="12.28"/>
    <col collapsed="false" customWidth="true" hidden="false" outlineLevel="0" max="35" min="35" style="6" width="13.43"/>
    <col collapsed="false" customWidth="true" hidden="false" outlineLevel="0" max="36" min="36" style="6" width="9.14"/>
    <col collapsed="false" customWidth="true" hidden="false" outlineLevel="0" max="37" min="37" style="6" width="5.85"/>
    <col collapsed="false" customWidth="true" hidden="false" outlineLevel="0" max="39" min="38" style="6" width="12"/>
    <col collapsed="false" customWidth="true" hidden="false" outlineLevel="0" max="40" min="40" style="6" width="12.71"/>
    <col collapsed="false" customWidth="true" hidden="false" outlineLevel="0" max="41" min="41" style="6" width="12.28"/>
    <col collapsed="false" customWidth="true" hidden="false" outlineLevel="0" max="42" min="42" style="6" width="13.43"/>
    <col collapsed="false" customWidth="true" hidden="false" outlineLevel="0" max="43" min="43" style="6" width="9.14"/>
    <col collapsed="false" customWidth="true" hidden="false" outlineLevel="0" max="44" min="44" style="6" width="5.85"/>
    <col collapsed="false" customWidth="true" hidden="false" outlineLevel="0" max="46" min="45" style="6" width="12"/>
    <col collapsed="false" customWidth="true" hidden="false" outlineLevel="0" max="47" min="47" style="6" width="12.71"/>
    <col collapsed="false" customWidth="true" hidden="false" outlineLevel="0" max="48" min="48" style="6" width="12.28"/>
    <col collapsed="false" customWidth="true" hidden="false" outlineLevel="0" max="49" min="49" style="6" width="13.43"/>
  </cols>
  <sheetData>
    <row r="1" s="1" customFormat="true" ht="15" hidden="false" customHeight="false" outlineLevel="0" collapsed="false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7" t="n">
        <v>2014</v>
      </c>
      <c r="X1" s="7"/>
      <c r="Y1" s="7"/>
      <c r="Z1" s="7"/>
      <c r="AA1" s="7"/>
      <c r="AB1" s="7"/>
      <c r="AC1" s="8"/>
      <c r="AD1" s="7" t="n">
        <v>2015</v>
      </c>
      <c r="AE1" s="7"/>
      <c r="AF1" s="7"/>
      <c r="AG1" s="7"/>
      <c r="AH1" s="7"/>
      <c r="AI1" s="7"/>
      <c r="AJ1" s="8"/>
      <c r="AK1" s="7" t="n">
        <v>2016</v>
      </c>
      <c r="AL1" s="7"/>
      <c r="AM1" s="7"/>
      <c r="AN1" s="7"/>
      <c r="AO1" s="7"/>
      <c r="AP1" s="7"/>
      <c r="AQ1" s="8"/>
      <c r="AR1" s="7" t="n">
        <v>2017</v>
      </c>
      <c r="AS1" s="7"/>
      <c r="AT1" s="7"/>
      <c r="AU1" s="7"/>
      <c r="AV1" s="7"/>
      <c r="AW1" s="7"/>
      <c r="AX1" s="9"/>
    </row>
    <row r="2" s="1" customFormat="true" ht="15" hidden="false" customHeight="false" outlineLevel="0" collapsed="false">
      <c r="A2" s="9" t="s">
        <v>1</v>
      </c>
      <c r="B2" s="9" t="s">
        <v>467</v>
      </c>
      <c r="C2" s="9" t="s">
        <v>4</v>
      </c>
      <c r="D2" s="9" t="s">
        <v>5</v>
      </c>
      <c r="E2" s="9" t="s">
        <v>6</v>
      </c>
      <c r="F2" s="9" t="s">
        <v>468</v>
      </c>
      <c r="G2" s="9" t="s">
        <v>7</v>
      </c>
      <c r="H2" s="9" t="s">
        <v>469</v>
      </c>
      <c r="I2" s="9" t="s">
        <v>470</v>
      </c>
      <c r="J2" s="9" t="s">
        <v>471</v>
      </c>
      <c r="K2" s="9" t="s">
        <v>472</v>
      </c>
      <c r="L2" s="9" t="s">
        <v>473</v>
      </c>
      <c r="M2" s="9" t="s">
        <v>10</v>
      </c>
      <c r="N2" s="9" t="s">
        <v>474</v>
      </c>
      <c r="O2" s="9" t="s">
        <v>11</v>
      </c>
      <c r="P2" s="9" t="s">
        <v>475</v>
      </c>
      <c r="Q2" s="9" t="s">
        <v>476</v>
      </c>
      <c r="R2" s="9" t="s">
        <v>477</v>
      </c>
      <c r="S2" s="9" t="s">
        <v>478</v>
      </c>
      <c r="T2" s="9" t="s">
        <v>479</v>
      </c>
      <c r="U2" s="9" t="s">
        <v>480</v>
      </c>
      <c r="V2" s="8"/>
      <c r="W2" s="9" t="s">
        <v>481</v>
      </c>
      <c r="X2" s="9" t="s">
        <v>482</v>
      </c>
      <c r="Y2" s="9" t="s">
        <v>483</v>
      </c>
      <c r="Z2" s="9" t="s">
        <v>484</v>
      </c>
      <c r="AA2" s="9" t="s">
        <v>485</v>
      </c>
      <c r="AB2" s="9" t="s">
        <v>486</v>
      </c>
      <c r="AC2" s="8"/>
      <c r="AD2" s="9" t="s">
        <v>481</v>
      </c>
      <c r="AE2" s="9" t="s">
        <v>482</v>
      </c>
      <c r="AF2" s="9" t="s">
        <v>483</v>
      </c>
      <c r="AG2" s="9" t="s">
        <v>484</v>
      </c>
      <c r="AH2" s="9" t="s">
        <v>485</v>
      </c>
      <c r="AI2" s="9" t="s">
        <v>486</v>
      </c>
      <c r="AJ2" s="8"/>
      <c r="AK2" s="9" t="s">
        <v>481</v>
      </c>
      <c r="AL2" s="9" t="s">
        <v>482</v>
      </c>
      <c r="AM2" s="9" t="s">
        <v>483</v>
      </c>
      <c r="AN2" s="9" t="s">
        <v>484</v>
      </c>
      <c r="AO2" s="9" t="s">
        <v>485</v>
      </c>
      <c r="AP2" s="9" t="s">
        <v>486</v>
      </c>
      <c r="AQ2" s="8"/>
      <c r="AR2" s="9" t="s">
        <v>481</v>
      </c>
      <c r="AS2" s="9" t="s">
        <v>482</v>
      </c>
      <c r="AT2" s="9" t="s">
        <v>483</v>
      </c>
      <c r="AU2" s="9" t="s">
        <v>484</v>
      </c>
      <c r="AV2" s="9" t="s">
        <v>485</v>
      </c>
      <c r="AW2" s="9" t="s">
        <v>486</v>
      </c>
      <c r="AX2" s="9"/>
    </row>
    <row r="3" customFormat="false" ht="15" hidden="false" customHeight="false" outlineLevel="0" collapsed="false">
      <c r="A3" s="6" t="s">
        <v>137</v>
      </c>
      <c r="B3" s="6" t="s">
        <v>138</v>
      </c>
      <c r="C3" s="6" t="n">
        <v>74.63</v>
      </c>
      <c r="D3" s="6" t="n">
        <v>296</v>
      </c>
      <c r="E3" s="6" t="n">
        <v>5.24</v>
      </c>
      <c r="F3" s="6" t="n">
        <v>-1.64913081358367</v>
      </c>
      <c r="G3" s="6" t="n">
        <v>36</v>
      </c>
      <c r="H3" s="6" t="n">
        <v>2.30903633833336</v>
      </c>
      <c r="I3" s="6" t="n">
        <v>27</v>
      </c>
      <c r="J3" s="6" t="n">
        <v>-1.27279252783331</v>
      </c>
      <c r="Q3" s="6" t="n">
        <v>-0.612887003083621</v>
      </c>
      <c r="R3" s="6" t="n">
        <v>-0.20429566769454</v>
      </c>
      <c r="S3" s="6" t="n">
        <v>5</v>
      </c>
      <c r="T3" s="6" t="n">
        <v>161</v>
      </c>
      <c r="U3" s="6" t="n">
        <v>149</v>
      </c>
      <c r="V3" s="10"/>
      <c r="W3" s="6" t="n">
        <v>16</v>
      </c>
      <c r="X3" s="6" t="n">
        <v>1050</v>
      </c>
      <c r="Y3" s="6" t="n">
        <v>0</v>
      </c>
      <c r="Z3" s="6" t="n">
        <v>24</v>
      </c>
      <c r="AA3" s="6" t="n">
        <v>1074</v>
      </c>
      <c r="AB3" s="6" t="n">
        <v>67.125</v>
      </c>
      <c r="AC3" s="10"/>
      <c r="AD3" s="6" t="n">
        <v>13</v>
      </c>
      <c r="AE3" s="6" t="n">
        <v>801</v>
      </c>
      <c r="AF3" s="6" t="n">
        <v>0</v>
      </c>
      <c r="AG3" s="6" t="n">
        <v>0</v>
      </c>
      <c r="AH3" s="6" t="n">
        <v>801</v>
      </c>
      <c r="AI3" s="6" t="n">
        <v>61.6153846153846</v>
      </c>
      <c r="AJ3" s="10"/>
      <c r="AK3" s="6" t="n">
        <v>9</v>
      </c>
      <c r="AL3" s="6" t="n">
        <v>597</v>
      </c>
      <c r="AM3" s="6" t="n">
        <v>0</v>
      </c>
      <c r="AN3" s="6" t="n">
        <v>0</v>
      </c>
      <c r="AO3" s="6" t="n">
        <v>597</v>
      </c>
      <c r="AP3" s="6" t="n">
        <v>66.3333333333333</v>
      </c>
      <c r="AQ3" s="10"/>
      <c r="AR3" s="6" t="n">
        <v>16</v>
      </c>
      <c r="AS3" s="6" t="n">
        <v>1047</v>
      </c>
      <c r="AT3" s="6" t="n">
        <v>0</v>
      </c>
      <c r="AU3" s="6" t="n">
        <v>0</v>
      </c>
      <c r="AV3" s="6" t="n">
        <v>1047</v>
      </c>
      <c r="AW3" s="6" t="n">
        <v>65.4375</v>
      </c>
    </row>
    <row r="4" customFormat="false" ht="15" hidden="false" customHeight="false" outlineLevel="0" collapsed="false">
      <c r="A4" s="6" t="s">
        <v>191</v>
      </c>
      <c r="B4" s="6" t="s">
        <v>138</v>
      </c>
      <c r="C4" s="6" t="n">
        <v>75.63</v>
      </c>
      <c r="D4" s="6" t="n">
        <v>304</v>
      </c>
      <c r="E4" s="6" t="n">
        <v>5.13</v>
      </c>
      <c r="F4" s="6" t="n">
        <v>-1.26577302448606</v>
      </c>
      <c r="G4" s="6" t="n">
        <v>22</v>
      </c>
      <c r="H4" s="6" t="n">
        <v>0.252962963337663</v>
      </c>
      <c r="I4" s="6" t="n">
        <v>26</v>
      </c>
      <c r="J4" s="6" t="n">
        <v>-1.49741272517821</v>
      </c>
      <c r="K4" s="6" t="n">
        <v>102</v>
      </c>
      <c r="L4" s="6" t="n">
        <v>-1.38622703771482</v>
      </c>
      <c r="M4" s="6" t="n">
        <v>4.37</v>
      </c>
      <c r="N4" s="6" t="n">
        <v>-0.00542411838203811</v>
      </c>
      <c r="O4" s="6" t="n">
        <v>7.3</v>
      </c>
      <c r="P4" s="6" t="n">
        <v>-0.130070073373142</v>
      </c>
      <c r="Q4" s="6" t="n">
        <v>-4.03194401579661</v>
      </c>
      <c r="R4" s="6" t="n">
        <v>-0.671990669299435</v>
      </c>
      <c r="V4" s="10"/>
      <c r="AA4" s="6" t="n">
        <v>0</v>
      </c>
      <c r="AC4" s="10"/>
      <c r="AD4" s="6" t="n">
        <v>4</v>
      </c>
      <c r="AE4" s="6" t="n">
        <v>0</v>
      </c>
      <c r="AF4" s="6" t="n">
        <v>0</v>
      </c>
      <c r="AG4" s="6" t="n">
        <v>15</v>
      </c>
      <c r="AH4" s="6" t="n">
        <v>15</v>
      </c>
      <c r="AI4" s="6" t="n">
        <v>3.75</v>
      </c>
      <c r="AJ4" s="10"/>
      <c r="AK4" s="6" t="n">
        <v>2</v>
      </c>
      <c r="AL4" s="6" t="n">
        <v>0</v>
      </c>
      <c r="AM4" s="6" t="n">
        <v>0</v>
      </c>
      <c r="AN4" s="6" t="n">
        <v>11</v>
      </c>
      <c r="AO4" s="6" t="n">
        <v>11</v>
      </c>
      <c r="AP4" s="6" t="n">
        <v>5.5</v>
      </c>
      <c r="AQ4" s="10"/>
      <c r="AV4" s="6" t="n">
        <v>0</v>
      </c>
    </row>
    <row r="5" customFormat="false" ht="15" hidden="false" customHeight="false" outlineLevel="0" collapsed="false">
      <c r="A5" s="6" t="s">
        <v>222</v>
      </c>
      <c r="B5" s="6" t="s">
        <v>138</v>
      </c>
      <c r="C5" s="6" t="n">
        <v>75.63</v>
      </c>
      <c r="D5" s="6" t="n">
        <v>306</v>
      </c>
      <c r="E5" s="6" t="n">
        <v>5.17</v>
      </c>
      <c r="F5" s="6" t="n">
        <v>-1.40517585688519</v>
      </c>
      <c r="G5" s="6" t="n">
        <v>22</v>
      </c>
      <c r="H5" s="6" t="n">
        <v>0.252962963337663</v>
      </c>
      <c r="I5" s="6" t="n">
        <v>27.5</v>
      </c>
      <c r="J5" s="6" t="n">
        <v>-1.16048242916086</v>
      </c>
      <c r="K5" s="6" t="n">
        <v>104</v>
      </c>
      <c r="L5" s="6" t="n">
        <v>-1.16295936919056</v>
      </c>
      <c r="M5" s="6" t="n">
        <v>4.63</v>
      </c>
      <c r="N5" s="6" t="n">
        <v>-1.05842630028515</v>
      </c>
      <c r="O5" s="6" t="n">
        <v>8.16</v>
      </c>
      <c r="P5" s="6" t="n">
        <v>-2.25618123847581</v>
      </c>
      <c r="Q5" s="6" t="n">
        <v>-6.79026223065992</v>
      </c>
      <c r="R5" s="6" t="n">
        <v>-1.13171037177665</v>
      </c>
      <c r="V5" s="10"/>
      <c r="W5" s="6" t="n">
        <v>12</v>
      </c>
      <c r="X5" s="6" t="n">
        <v>672</v>
      </c>
      <c r="Y5" s="6" t="n">
        <v>0</v>
      </c>
      <c r="Z5" s="6" t="n">
        <v>19</v>
      </c>
      <c r="AA5" s="6" t="n">
        <v>691</v>
      </c>
      <c r="AB5" s="6" t="n">
        <v>57.5833333333333</v>
      </c>
      <c r="AC5" s="10"/>
      <c r="AD5" s="6" t="n">
        <v>7</v>
      </c>
      <c r="AE5" s="6" t="n">
        <v>133</v>
      </c>
      <c r="AF5" s="6" t="n">
        <v>0</v>
      </c>
      <c r="AG5" s="6" t="n">
        <v>33</v>
      </c>
      <c r="AH5" s="6" t="n">
        <v>166</v>
      </c>
      <c r="AI5" s="6" t="n">
        <v>23.7142857142857</v>
      </c>
      <c r="AJ5" s="10"/>
      <c r="AO5" s="6" t="n">
        <v>0</v>
      </c>
      <c r="AQ5" s="10"/>
      <c r="AR5" s="6" t="n">
        <v>2</v>
      </c>
      <c r="AS5" s="6" t="n">
        <v>0</v>
      </c>
      <c r="AT5" s="6" t="n">
        <v>0</v>
      </c>
      <c r="AU5" s="6" t="n">
        <v>5</v>
      </c>
      <c r="AV5" s="6" t="n">
        <v>5</v>
      </c>
      <c r="AW5" s="6" t="n">
        <v>2.5</v>
      </c>
    </row>
    <row r="6" customFormat="false" ht="15" hidden="false" customHeight="false" outlineLevel="0" collapsed="false">
      <c r="A6" s="6" t="s">
        <v>266</v>
      </c>
      <c r="B6" s="6" t="s">
        <v>138</v>
      </c>
      <c r="C6" s="6" t="n">
        <v>75.5</v>
      </c>
      <c r="D6" s="6" t="n">
        <v>304</v>
      </c>
      <c r="E6" s="6" t="n">
        <v>5.15</v>
      </c>
      <c r="F6" s="6" t="n">
        <v>-1.33547444068562</v>
      </c>
      <c r="G6" s="6" t="n">
        <v>27</v>
      </c>
      <c r="H6" s="6" t="n">
        <v>0.987274882978983</v>
      </c>
      <c r="I6" s="6" t="n">
        <v>27</v>
      </c>
      <c r="J6" s="6" t="n">
        <v>-1.27279252783331</v>
      </c>
      <c r="K6" s="6" t="n">
        <v>112</v>
      </c>
      <c r="L6" s="6" t="n">
        <v>-0.269888695093506</v>
      </c>
      <c r="M6" s="6" t="n">
        <v>4.86</v>
      </c>
      <c r="N6" s="6" t="n">
        <v>-1.98992823043022</v>
      </c>
      <c r="O6" s="6" t="n">
        <v>7.97</v>
      </c>
      <c r="P6" s="6" t="n">
        <v>-1.78645900432522</v>
      </c>
      <c r="Q6" s="6" t="n">
        <v>-5.6672680153889</v>
      </c>
      <c r="R6" s="6" t="n">
        <v>-0.944544669231484</v>
      </c>
      <c r="V6" s="10"/>
      <c r="W6" s="6" t="n">
        <v>15</v>
      </c>
      <c r="X6" s="6" t="n">
        <v>693</v>
      </c>
      <c r="Y6" s="6" t="n">
        <v>0</v>
      </c>
      <c r="Z6" s="6" t="n">
        <v>31</v>
      </c>
      <c r="AA6" s="6" t="n">
        <v>724</v>
      </c>
      <c r="AB6" s="6" t="n">
        <v>48.2666666666667</v>
      </c>
      <c r="AC6" s="10"/>
      <c r="AD6" s="6" t="n">
        <v>16</v>
      </c>
      <c r="AE6" s="6" t="n">
        <v>669</v>
      </c>
      <c r="AF6" s="6" t="n">
        <v>0</v>
      </c>
      <c r="AG6" s="6" t="n">
        <v>91</v>
      </c>
      <c r="AH6" s="6" t="n">
        <v>760</v>
      </c>
      <c r="AI6" s="6" t="n">
        <v>47.5</v>
      </c>
      <c r="AJ6" s="10"/>
      <c r="AK6" s="6" t="n">
        <v>13</v>
      </c>
      <c r="AL6" s="6" t="n">
        <v>451</v>
      </c>
      <c r="AM6" s="6" t="n">
        <v>0</v>
      </c>
      <c r="AN6" s="6" t="n">
        <v>61</v>
      </c>
      <c r="AO6" s="6" t="n">
        <v>512</v>
      </c>
      <c r="AP6" s="6" t="n">
        <v>39.3846153846154</v>
      </c>
      <c r="AQ6" s="10"/>
      <c r="AR6" s="6" t="n">
        <v>8</v>
      </c>
      <c r="AS6" s="6" t="n">
        <v>103</v>
      </c>
      <c r="AT6" s="6" t="n">
        <v>0</v>
      </c>
      <c r="AU6" s="6" t="n">
        <v>43</v>
      </c>
      <c r="AV6" s="6" t="n">
        <v>146</v>
      </c>
      <c r="AW6" s="6" t="n">
        <v>18.25</v>
      </c>
    </row>
    <row r="7" customFormat="false" ht="15" hidden="false" customHeight="false" outlineLevel="0" collapsed="false">
      <c r="A7" s="6" t="s">
        <v>327</v>
      </c>
      <c r="B7" s="6" t="s">
        <v>138</v>
      </c>
      <c r="C7" s="6" t="n">
        <v>75.38</v>
      </c>
      <c r="D7" s="6" t="n">
        <v>320</v>
      </c>
      <c r="E7" s="6" t="n">
        <v>5.38</v>
      </c>
      <c r="F7" s="6" t="n">
        <v>-2.13704072698063</v>
      </c>
      <c r="G7" s="6" t="n">
        <v>23</v>
      </c>
      <c r="H7" s="6" t="n">
        <v>0.399825347265927</v>
      </c>
      <c r="Q7" s="6" t="n">
        <v>-1.7372153797147</v>
      </c>
      <c r="R7" s="6" t="n">
        <v>-0.868607689857351</v>
      </c>
      <c r="S7" s="6" t="n">
        <v>3</v>
      </c>
      <c r="T7" s="6" t="n">
        <v>70</v>
      </c>
      <c r="U7" s="6" t="n">
        <v>68</v>
      </c>
      <c r="V7" s="10"/>
      <c r="W7" s="6" t="n">
        <v>8</v>
      </c>
      <c r="X7" s="6" t="n">
        <v>512</v>
      </c>
      <c r="Y7" s="6" t="n">
        <v>0</v>
      </c>
      <c r="Z7" s="6" t="n">
        <v>32</v>
      </c>
      <c r="AA7" s="6" t="n">
        <v>544</v>
      </c>
      <c r="AB7" s="6" t="n">
        <v>68</v>
      </c>
      <c r="AC7" s="10"/>
      <c r="AD7" s="6" t="n">
        <v>14</v>
      </c>
      <c r="AE7" s="6" t="n">
        <v>819</v>
      </c>
      <c r="AF7" s="6" t="n">
        <v>0</v>
      </c>
      <c r="AG7" s="6" t="n">
        <v>7</v>
      </c>
      <c r="AH7" s="6" t="n">
        <v>826</v>
      </c>
      <c r="AI7" s="6" t="n">
        <v>59</v>
      </c>
      <c r="AJ7" s="10"/>
      <c r="AK7" s="6" t="n">
        <v>4</v>
      </c>
      <c r="AL7" s="6" t="n">
        <v>110</v>
      </c>
      <c r="AM7" s="6" t="n">
        <v>0</v>
      </c>
      <c r="AN7" s="6" t="n">
        <v>0</v>
      </c>
      <c r="AO7" s="6" t="n">
        <v>110</v>
      </c>
      <c r="AP7" s="6" t="n">
        <v>27.5</v>
      </c>
      <c r="AQ7" s="10"/>
      <c r="AV7" s="6" t="n">
        <v>0</v>
      </c>
    </row>
    <row r="8" customFormat="false" ht="15" hidden="false" customHeight="false" outlineLevel="0" collapsed="false">
      <c r="A8" s="6" t="s">
        <v>336</v>
      </c>
      <c r="B8" s="6" t="s">
        <v>138</v>
      </c>
      <c r="C8" s="6" t="n">
        <v>74.63</v>
      </c>
      <c r="D8" s="6" t="n">
        <v>306</v>
      </c>
      <c r="E8" s="6" t="n">
        <v>5.34</v>
      </c>
      <c r="F8" s="6" t="n">
        <v>-1.9976378945815</v>
      </c>
      <c r="G8" s="6" t="n">
        <v>23</v>
      </c>
      <c r="H8" s="6" t="n">
        <v>0.399825347265927</v>
      </c>
      <c r="I8" s="6" t="n">
        <v>26</v>
      </c>
      <c r="J8" s="6" t="n">
        <v>-1.49741272517821</v>
      </c>
      <c r="K8" s="6" t="n">
        <v>102</v>
      </c>
      <c r="L8" s="6" t="n">
        <v>-1.38622703771482</v>
      </c>
      <c r="M8" s="6" t="n">
        <v>4.46</v>
      </c>
      <c r="N8" s="6" t="n">
        <v>-0.369924873656193</v>
      </c>
      <c r="O8" s="6" t="n">
        <v>7.6</v>
      </c>
      <c r="P8" s="6" t="n">
        <v>-0.871736758874073</v>
      </c>
      <c r="Q8" s="6" t="n">
        <v>-5.72311394273887</v>
      </c>
      <c r="R8" s="6" t="n">
        <v>-0.953852323789812</v>
      </c>
      <c r="S8" s="6" t="n">
        <v>6</v>
      </c>
      <c r="T8" s="6" t="n">
        <v>207</v>
      </c>
      <c r="U8" s="6" t="n">
        <v>180</v>
      </c>
      <c r="V8" s="10"/>
      <c r="AA8" s="6" t="n">
        <v>0</v>
      </c>
      <c r="AC8" s="10"/>
      <c r="AD8" s="6" t="n">
        <v>16</v>
      </c>
      <c r="AE8" s="6" t="n">
        <v>1101</v>
      </c>
      <c r="AF8" s="6" t="n">
        <v>0</v>
      </c>
      <c r="AG8" s="6" t="n">
        <v>73</v>
      </c>
      <c r="AH8" s="6" t="n">
        <v>1174</v>
      </c>
      <c r="AI8" s="6" t="n">
        <v>73.375</v>
      </c>
      <c r="AJ8" s="10"/>
      <c r="AK8" s="6" t="n">
        <v>16</v>
      </c>
      <c r="AL8" s="6" t="n">
        <v>1075</v>
      </c>
      <c r="AM8" s="6" t="n">
        <v>0</v>
      </c>
      <c r="AN8" s="6" t="n">
        <v>68</v>
      </c>
      <c r="AO8" s="6" t="n">
        <v>1143</v>
      </c>
      <c r="AP8" s="6" t="n">
        <v>71.4375</v>
      </c>
      <c r="AQ8" s="10"/>
      <c r="AR8" s="6" t="n">
        <v>16</v>
      </c>
      <c r="AS8" s="6" t="n">
        <v>1127</v>
      </c>
      <c r="AT8" s="6" t="n">
        <v>0</v>
      </c>
      <c r="AU8" s="6" t="n">
        <v>46</v>
      </c>
      <c r="AV8" s="6" t="n">
        <v>1173</v>
      </c>
      <c r="AW8" s="6" t="n">
        <v>73.3125</v>
      </c>
    </row>
    <row r="9" customFormat="false" ht="15" hidden="false" customHeight="false" outlineLevel="0" collapsed="false">
      <c r="A9" s="6" t="s">
        <v>423</v>
      </c>
      <c r="B9" s="6" t="s">
        <v>138</v>
      </c>
      <c r="C9" s="6" t="n">
        <v>77</v>
      </c>
      <c r="D9" s="6" t="n">
        <v>312</v>
      </c>
      <c r="E9" s="6" t="n">
        <v>5.28</v>
      </c>
      <c r="F9" s="6" t="n">
        <v>-1.7885336459828</v>
      </c>
      <c r="G9" s="6" t="n">
        <v>20</v>
      </c>
      <c r="H9" s="6" t="n">
        <v>-0.0407618045188654</v>
      </c>
      <c r="I9" s="6" t="n">
        <v>26</v>
      </c>
      <c r="J9" s="6" t="n">
        <v>-1.49741272517821</v>
      </c>
      <c r="K9" s="6" t="n">
        <v>93</v>
      </c>
      <c r="L9" s="6" t="n">
        <v>-2.39093154607401</v>
      </c>
      <c r="M9" s="6" t="n">
        <v>4.65</v>
      </c>
      <c r="N9" s="6" t="n">
        <v>-1.13942646812386</v>
      </c>
      <c r="O9" s="6" t="n">
        <v>7.73</v>
      </c>
      <c r="P9" s="6" t="n">
        <v>-1.19312565592448</v>
      </c>
      <c r="Q9" s="6" t="n">
        <v>-8.05019184580222</v>
      </c>
      <c r="R9" s="6" t="n">
        <v>-1.34169864096704</v>
      </c>
      <c r="S9" s="6" t="n">
        <v>3</v>
      </c>
      <c r="T9" s="6" t="n">
        <v>76</v>
      </c>
      <c r="U9" s="6" t="n">
        <v>74</v>
      </c>
      <c r="V9" s="10"/>
      <c r="W9" s="6" t="n">
        <v>16</v>
      </c>
      <c r="X9" s="6" t="n">
        <v>360</v>
      </c>
      <c r="Y9" s="6" t="n">
        <v>0</v>
      </c>
      <c r="Z9" s="6" t="n">
        <v>105</v>
      </c>
      <c r="AA9" s="6" t="n">
        <v>465</v>
      </c>
      <c r="AB9" s="6" t="n">
        <v>29.0625</v>
      </c>
      <c r="AC9" s="10"/>
      <c r="AD9" s="6" t="n">
        <v>14</v>
      </c>
      <c r="AE9" s="6" t="n">
        <v>949</v>
      </c>
      <c r="AF9" s="6" t="n">
        <v>0</v>
      </c>
      <c r="AG9" s="6" t="n">
        <v>53</v>
      </c>
      <c r="AH9" s="6" t="n">
        <v>1002</v>
      </c>
      <c r="AI9" s="6" t="n">
        <v>71.5714285714286</v>
      </c>
      <c r="AJ9" s="10"/>
      <c r="AK9" s="6" t="n">
        <v>12</v>
      </c>
      <c r="AL9" s="6" t="n">
        <v>766</v>
      </c>
      <c r="AM9" s="6" t="n">
        <v>0</v>
      </c>
      <c r="AN9" s="6" t="n">
        <v>49</v>
      </c>
      <c r="AO9" s="6" t="n">
        <v>815</v>
      </c>
      <c r="AP9" s="6" t="n">
        <v>67.9166666666667</v>
      </c>
      <c r="AQ9" s="10"/>
      <c r="AR9" s="6" t="n">
        <v>11</v>
      </c>
      <c r="AS9" s="6" t="n">
        <v>709</v>
      </c>
      <c r="AT9" s="6" t="n">
        <v>0</v>
      </c>
      <c r="AU9" s="6" t="n">
        <v>53</v>
      </c>
      <c r="AV9" s="6" t="n">
        <v>762</v>
      </c>
      <c r="AW9" s="6" t="n">
        <v>69.2727272727273</v>
      </c>
    </row>
    <row r="10" customFormat="false" ht="15" hidden="false" customHeight="false" outlineLevel="0" collapsed="false">
      <c r="A10" s="6" t="s">
        <v>431</v>
      </c>
      <c r="B10" s="6" t="s">
        <v>138</v>
      </c>
      <c r="C10" s="6" t="n">
        <v>75.63</v>
      </c>
      <c r="D10" s="6" t="n">
        <v>313</v>
      </c>
      <c r="E10" s="6" t="n">
        <v>5.17</v>
      </c>
      <c r="F10" s="6" t="n">
        <v>-1.40517585688519</v>
      </c>
      <c r="G10" s="6" t="n">
        <v>36</v>
      </c>
      <c r="H10" s="6" t="n">
        <v>2.30903633833336</v>
      </c>
      <c r="I10" s="6" t="n">
        <v>23.5</v>
      </c>
      <c r="J10" s="6" t="n">
        <v>-2.05896321854046</v>
      </c>
      <c r="K10" s="6" t="n">
        <v>101</v>
      </c>
      <c r="L10" s="6" t="n">
        <v>-1.49786087197696</v>
      </c>
      <c r="M10" s="6" t="n">
        <v>4.7</v>
      </c>
      <c r="N10" s="6" t="n">
        <v>-1.34192688772061</v>
      </c>
      <c r="O10" s="6" t="n">
        <v>8.22</v>
      </c>
      <c r="P10" s="6" t="n">
        <v>-2.404514575576</v>
      </c>
      <c r="Q10" s="6" t="n">
        <v>-6.39940507236585</v>
      </c>
      <c r="R10" s="6" t="n">
        <v>-1.06656751206098</v>
      </c>
      <c r="V10" s="10"/>
      <c r="AA10" s="6" t="n">
        <v>0</v>
      </c>
      <c r="AC10" s="10"/>
      <c r="AH10" s="6" t="n">
        <v>0</v>
      </c>
      <c r="AJ10" s="10"/>
      <c r="AK10" s="6" t="n">
        <v>9</v>
      </c>
      <c r="AL10" s="6" t="n">
        <v>357</v>
      </c>
      <c r="AM10" s="6" t="n">
        <v>0</v>
      </c>
      <c r="AN10" s="6" t="n">
        <v>48</v>
      </c>
      <c r="AO10" s="6" t="n">
        <v>405</v>
      </c>
      <c r="AP10" s="6" t="n">
        <v>45</v>
      </c>
      <c r="AQ10" s="10"/>
      <c r="AR10" s="6" t="n">
        <v>14</v>
      </c>
      <c r="AS10" s="6" t="n">
        <v>720</v>
      </c>
      <c r="AT10" s="6" t="n">
        <v>0</v>
      </c>
      <c r="AU10" s="6" t="n">
        <v>38</v>
      </c>
      <c r="AV10" s="6" t="n">
        <v>758</v>
      </c>
      <c r="AW10" s="6" t="n">
        <v>54.1428571428571</v>
      </c>
    </row>
    <row r="11" customFormat="false" ht="15" hidden="false" customHeight="false" outlineLevel="0" collapsed="false">
      <c r="A11" s="6" t="s">
        <v>439</v>
      </c>
      <c r="B11" s="6" t="s">
        <v>138</v>
      </c>
      <c r="C11" s="6" t="n">
        <v>75.38</v>
      </c>
      <c r="D11" s="6" t="n">
        <v>298</v>
      </c>
      <c r="E11" s="6" t="n">
        <v>5.1</v>
      </c>
      <c r="F11" s="6" t="n">
        <v>-1.16122090018671</v>
      </c>
      <c r="G11" s="6" t="n">
        <v>25</v>
      </c>
      <c r="H11" s="6" t="n">
        <v>0.693550115122455</v>
      </c>
      <c r="I11" s="6" t="n">
        <v>25.5</v>
      </c>
      <c r="J11" s="6" t="n">
        <v>-1.60972282385066</v>
      </c>
      <c r="K11" s="6" t="n">
        <v>104</v>
      </c>
      <c r="L11" s="6" t="n">
        <v>-1.16295936919056</v>
      </c>
      <c r="M11" s="6" t="n">
        <v>4.63</v>
      </c>
      <c r="N11" s="6" t="n">
        <v>-1.05842630028515</v>
      </c>
      <c r="O11" s="6" t="n">
        <v>7.93</v>
      </c>
      <c r="P11" s="6" t="n">
        <v>-1.6875701129251</v>
      </c>
      <c r="Q11" s="6" t="n">
        <v>-5.98634939131573</v>
      </c>
      <c r="R11" s="6" t="n">
        <v>-0.997724898552621</v>
      </c>
      <c r="S11" s="6" t="n">
        <v>2</v>
      </c>
      <c r="T11" s="6" t="n">
        <v>43</v>
      </c>
      <c r="U11" s="6" t="n">
        <v>42</v>
      </c>
      <c r="V11" s="10"/>
      <c r="W11" s="6" t="n">
        <v>16</v>
      </c>
      <c r="X11" s="6" t="n">
        <v>1035</v>
      </c>
      <c r="Y11" s="6" t="n">
        <v>0</v>
      </c>
      <c r="Z11" s="6" t="n">
        <v>60</v>
      </c>
      <c r="AA11" s="6" t="n">
        <v>1095</v>
      </c>
      <c r="AB11" s="6" t="n">
        <v>68.4375</v>
      </c>
      <c r="AC11" s="10"/>
      <c r="AD11" s="6" t="n">
        <v>15</v>
      </c>
      <c r="AE11" s="6" t="n">
        <v>1017</v>
      </c>
      <c r="AF11" s="6" t="n">
        <v>0</v>
      </c>
      <c r="AG11" s="6" t="n">
        <v>4</v>
      </c>
      <c r="AH11" s="6" t="n">
        <v>1021</v>
      </c>
      <c r="AI11" s="6" t="n">
        <v>68.0666666666667</v>
      </c>
      <c r="AJ11" s="10"/>
      <c r="AK11" s="6" t="n">
        <v>16</v>
      </c>
      <c r="AL11" s="6" t="n">
        <v>1047</v>
      </c>
      <c r="AM11" s="6" t="n">
        <v>0</v>
      </c>
      <c r="AN11" s="6" t="n">
        <v>16</v>
      </c>
      <c r="AO11" s="6" t="n">
        <v>1063</v>
      </c>
      <c r="AP11" s="6" t="n">
        <v>66.4375</v>
      </c>
      <c r="AQ11" s="10"/>
      <c r="AR11" s="6" t="n">
        <v>4</v>
      </c>
      <c r="AS11" s="6" t="n">
        <v>241</v>
      </c>
      <c r="AT11" s="6" t="n">
        <v>0</v>
      </c>
      <c r="AU11" s="6" t="n">
        <v>0</v>
      </c>
      <c r="AV11" s="6" t="n">
        <v>241</v>
      </c>
      <c r="AW11" s="6" t="n">
        <v>60.25</v>
      </c>
    </row>
    <row r="12" customFormat="false" ht="15" hidden="false" customHeight="false" outlineLevel="0" collapsed="false">
      <c r="A12" s="6" t="s">
        <v>39</v>
      </c>
      <c r="B12" s="6" t="s">
        <v>40</v>
      </c>
      <c r="C12" s="6" t="n">
        <v>70.38</v>
      </c>
      <c r="D12" s="6" t="n">
        <v>188</v>
      </c>
      <c r="E12" s="6" t="n">
        <v>4.5</v>
      </c>
      <c r="F12" s="6" t="n">
        <v>0.929821585800265</v>
      </c>
      <c r="G12" s="6" t="n">
        <v>15</v>
      </c>
      <c r="H12" s="6" t="n">
        <v>-0.775073724160186</v>
      </c>
      <c r="I12" s="6" t="n">
        <v>35.5</v>
      </c>
      <c r="J12" s="6" t="n">
        <v>0.636479149598333</v>
      </c>
      <c r="K12" s="6" t="n">
        <v>117</v>
      </c>
      <c r="L12" s="6" t="n">
        <v>0.288280476217153</v>
      </c>
      <c r="M12" s="6" t="n">
        <v>4.27</v>
      </c>
      <c r="N12" s="6" t="n">
        <v>0.39957672081147</v>
      </c>
      <c r="O12" s="6" t="n">
        <v>7.14</v>
      </c>
      <c r="P12" s="6" t="n">
        <v>0.265485492227356</v>
      </c>
      <c r="Q12" s="6" t="n">
        <v>1.74456970049439</v>
      </c>
      <c r="R12" s="6" t="n">
        <v>0.290761616749065</v>
      </c>
      <c r="S12" s="6" t="n">
        <v>7</v>
      </c>
      <c r="T12" s="6" t="n">
        <v>216</v>
      </c>
      <c r="U12" s="6" t="n">
        <v>185</v>
      </c>
      <c r="V12" s="10"/>
      <c r="W12" s="6" t="n">
        <v>14</v>
      </c>
      <c r="X12" s="6" t="n">
        <v>0</v>
      </c>
      <c r="Y12" s="6" t="n">
        <v>223</v>
      </c>
      <c r="Z12" s="6" t="n">
        <v>184</v>
      </c>
      <c r="AA12" s="6" t="n">
        <v>407</v>
      </c>
      <c r="AB12" s="6" t="n">
        <v>29.0714285714286</v>
      </c>
      <c r="AC12" s="10"/>
      <c r="AD12" s="6" t="n">
        <v>16</v>
      </c>
      <c r="AE12" s="6" t="n">
        <v>0</v>
      </c>
      <c r="AF12" s="6" t="n">
        <v>724</v>
      </c>
      <c r="AG12" s="6" t="n">
        <v>163</v>
      </c>
      <c r="AH12" s="6" t="n">
        <v>887</v>
      </c>
      <c r="AI12" s="6" t="n">
        <v>55.4375</v>
      </c>
      <c r="AJ12" s="10"/>
      <c r="AK12" s="6" t="n">
        <v>15</v>
      </c>
      <c r="AL12" s="6" t="n">
        <v>0</v>
      </c>
      <c r="AM12" s="6" t="n">
        <v>814</v>
      </c>
      <c r="AN12" s="6" t="n">
        <v>65</v>
      </c>
      <c r="AO12" s="6" t="n">
        <v>879</v>
      </c>
      <c r="AP12" s="6" t="n">
        <v>58.6</v>
      </c>
      <c r="AQ12" s="10"/>
      <c r="AR12" s="6" t="n">
        <v>16</v>
      </c>
      <c r="AS12" s="6" t="n">
        <v>0</v>
      </c>
      <c r="AT12" s="6" t="n">
        <v>939</v>
      </c>
      <c r="AU12" s="6" t="n">
        <v>75</v>
      </c>
      <c r="AV12" s="6" t="n">
        <v>1014</v>
      </c>
      <c r="AW12" s="6" t="n">
        <v>63.375</v>
      </c>
    </row>
    <row r="13" customFormat="false" ht="15" hidden="false" customHeight="false" outlineLevel="0" collapsed="false">
      <c r="A13" s="6" t="s">
        <v>51</v>
      </c>
      <c r="B13" s="6" t="s">
        <v>40</v>
      </c>
      <c r="C13" s="6" t="n">
        <v>71.63</v>
      </c>
      <c r="D13" s="6" t="n">
        <v>213</v>
      </c>
      <c r="E13" s="6" t="n">
        <v>4.59</v>
      </c>
      <c r="F13" s="6" t="n">
        <v>0.61616521290222</v>
      </c>
      <c r="G13" s="6" t="n">
        <v>17</v>
      </c>
      <c r="H13" s="6" t="n">
        <v>-0.481348956303658</v>
      </c>
      <c r="I13" s="6" t="n">
        <v>35</v>
      </c>
      <c r="J13" s="6" t="n">
        <v>0.524169050925884</v>
      </c>
      <c r="K13" s="6" t="n">
        <v>116</v>
      </c>
      <c r="L13" s="6" t="n">
        <v>0.176646641955021</v>
      </c>
      <c r="M13" s="6" t="n">
        <v>4.13</v>
      </c>
      <c r="N13" s="6" t="n">
        <v>0.966577895682378</v>
      </c>
      <c r="O13" s="6" t="n">
        <v>7.05</v>
      </c>
      <c r="P13" s="6" t="n">
        <v>0.487985497877635</v>
      </c>
      <c r="Q13" s="6" t="n">
        <v>2.29019534303948</v>
      </c>
      <c r="R13" s="6" t="n">
        <v>0.381699223839913</v>
      </c>
      <c r="S13" s="6" t="n">
        <v>6</v>
      </c>
      <c r="T13" s="6" t="n">
        <v>182</v>
      </c>
      <c r="U13" s="6" t="n">
        <v>163</v>
      </c>
      <c r="V13" s="10"/>
      <c r="W13" s="6" t="n">
        <v>14</v>
      </c>
      <c r="X13" s="6" t="n">
        <v>0</v>
      </c>
      <c r="Y13" s="6" t="n">
        <v>16</v>
      </c>
      <c r="Z13" s="6" t="n">
        <v>243</v>
      </c>
      <c r="AA13" s="6" t="n">
        <v>259</v>
      </c>
      <c r="AB13" s="6" t="n">
        <v>18.5</v>
      </c>
      <c r="AC13" s="10"/>
      <c r="AD13" s="6" t="n">
        <v>12</v>
      </c>
      <c r="AE13" s="6" t="n">
        <v>0</v>
      </c>
      <c r="AF13" s="6" t="n">
        <v>140</v>
      </c>
      <c r="AG13" s="6" t="n">
        <v>134</v>
      </c>
      <c r="AH13" s="6" t="n">
        <v>274</v>
      </c>
      <c r="AI13" s="6" t="n">
        <v>22.8333333333333</v>
      </c>
      <c r="AJ13" s="10"/>
      <c r="AO13" s="6" t="n">
        <v>0</v>
      </c>
      <c r="AQ13" s="10"/>
      <c r="AR13" s="6" t="n">
        <v>2</v>
      </c>
      <c r="AS13" s="6" t="n">
        <v>0</v>
      </c>
      <c r="AT13" s="6" t="n">
        <v>41</v>
      </c>
      <c r="AU13" s="6" t="n">
        <v>23</v>
      </c>
      <c r="AV13" s="6" t="n">
        <v>64</v>
      </c>
      <c r="AW13" s="6" t="n">
        <v>32</v>
      </c>
    </row>
    <row r="14" customFormat="false" ht="15" hidden="false" customHeight="false" outlineLevel="0" collapsed="false">
      <c r="A14" s="6" t="s">
        <v>67</v>
      </c>
      <c r="B14" s="6" t="s">
        <v>40</v>
      </c>
      <c r="C14" s="6" t="n">
        <v>71.38</v>
      </c>
      <c r="D14" s="6" t="n">
        <v>197</v>
      </c>
      <c r="E14" s="6" t="n">
        <v>4.62</v>
      </c>
      <c r="F14" s="6" t="n">
        <v>0.51161308860287</v>
      </c>
      <c r="G14" s="6" t="n">
        <v>11</v>
      </c>
      <c r="H14" s="6" t="n">
        <v>-1.36252325987324</v>
      </c>
      <c r="I14" s="6" t="n">
        <v>34.5</v>
      </c>
      <c r="J14" s="6" t="n">
        <v>0.411858952253434</v>
      </c>
      <c r="K14" s="6" t="n">
        <v>123</v>
      </c>
      <c r="L14" s="6" t="n">
        <v>0.958083481789944</v>
      </c>
      <c r="M14" s="6" t="n">
        <v>4.33</v>
      </c>
      <c r="N14" s="6" t="n">
        <v>0.156576217295365</v>
      </c>
      <c r="O14" s="6" t="n">
        <v>7.04</v>
      </c>
      <c r="P14" s="6" t="n">
        <v>0.512707720727665</v>
      </c>
      <c r="Q14" s="6" t="n">
        <v>1.18831620079604</v>
      </c>
      <c r="R14" s="6" t="n">
        <v>0.198052700132673</v>
      </c>
      <c r="S14" s="6" t="n">
        <v>4</v>
      </c>
      <c r="T14" s="6" t="n">
        <v>102</v>
      </c>
      <c r="U14" s="6" t="n">
        <v>98</v>
      </c>
      <c r="V14" s="10"/>
      <c r="W14" s="6" t="n">
        <v>16</v>
      </c>
      <c r="X14" s="6" t="n">
        <v>0</v>
      </c>
      <c r="Y14" s="6" t="n">
        <v>864</v>
      </c>
      <c r="Z14" s="6" t="n">
        <v>132</v>
      </c>
      <c r="AA14" s="6" t="n">
        <v>996</v>
      </c>
      <c r="AB14" s="6" t="n">
        <v>62.25</v>
      </c>
      <c r="AC14" s="10"/>
      <c r="AD14" s="6" t="n">
        <v>15</v>
      </c>
      <c r="AE14" s="6" t="n">
        <v>0</v>
      </c>
      <c r="AF14" s="6" t="n">
        <v>915</v>
      </c>
      <c r="AG14" s="6" t="n">
        <v>121</v>
      </c>
      <c r="AH14" s="6" t="n">
        <v>1036</v>
      </c>
      <c r="AI14" s="6" t="n">
        <v>69.0666666666667</v>
      </c>
      <c r="AJ14" s="10"/>
      <c r="AK14" s="6" t="n">
        <v>14</v>
      </c>
      <c r="AL14" s="6" t="n">
        <v>0</v>
      </c>
      <c r="AM14" s="6" t="n">
        <v>763</v>
      </c>
      <c r="AN14" s="6" t="n">
        <v>105</v>
      </c>
      <c r="AO14" s="6" t="n">
        <v>868</v>
      </c>
      <c r="AP14" s="6" t="n">
        <v>62</v>
      </c>
      <c r="AQ14" s="10"/>
      <c r="AR14" s="6" t="n">
        <v>15</v>
      </c>
      <c r="AS14" s="6" t="n">
        <v>0</v>
      </c>
      <c r="AT14" s="6" t="n">
        <v>855</v>
      </c>
      <c r="AU14" s="6" t="n">
        <v>82</v>
      </c>
      <c r="AV14" s="6" t="n">
        <v>937</v>
      </c>
      <c r="AW14" s="6" t="n">
        <v>62.4666666666667</v>
      </c>
    </row>
    <row r="15" customFormat="false" ht="15" hidden="false" customHeight="false" outlineLevel="0" collapsed="false">
      <c r="A15" s="6" t="s">
        <v>69</v>
      </c>
      <c r="B15" s="6" t="s">
        <v>40</v>
      </c>
      <c r="C15" s="6" t="n">
        <v>70.75</v>
      </c>
      <c r="D15" s="6" t="n">
        <v>195</v>
      </c>
      <c r="E15" s="6" t="n">
        <v>4.63</v>
      </c>
      <c r="F15" s="6" t="n">
        <v>0.476762380503088</v>
      </c>
      <c r="G15" s="6" t="n">
        <v>10</v>
      </c>
      <c r="H15" s="6" t="n">
        <v>-1.50938564380151</v>
      </c>
      <c r="I15" s="6" t="n">
        <v>40.5</v>
      </c>
      <c r="J15" s="6" t="n">
        <v>1.75958013632283</v>
      </c>
      <c r="K15" s="6" t="n">
        <v>122</v>
      </c>
      <c r="L15" s="6" t="n">
        <v>0.846449647527812</v>
      </c>
      <c r="M15" s="6" t="n">
        <v>4.38</v>
      </c>
      <c r="N15" s="6" t="n">
        <v>-0.0459242023013879</v>
      </c>
      <c r="O15" s="6" t="n">
        <v>6.94</v>
      </c>
      <c r="P15" s="6" t="n">
        <v>0.759929949227975</v>
      </c>
      <c r="Q15" s="6" t="n">
        <v>2.28741226747881</v>
      </c>
      <c r="R15" s="6" t="n">
        <v>0.381235377913135</v>
      </c>
      <c r="S15" s="6" t="n">
        <v>5</v>
      </c>
      <c r="T15" s="6" t="n">
        <v>148</v>
      </c>
      <c r="U15" s="6" t="n">
        <v>140</v>
      </c>
      <c r="V15" s="10"/>
      <c r="W15" s="6" t="n">
        <v>10</v>
      </c>
      <c r="X15" s="6" t="n">
        <v>0</v>
      </c>
      <c r="Y15" s="6" t="n">
        <v>449</v>
      </c>
      <c r="Z15" s="6" t="n">
        <v>53</v>
      </c>
      <c r="AA15" s="6" t="n">
        <v>502</v>
      </c>
      <c r="AB15" s="6" t="n">
        <v>50.2</v>
      </c>
      <c r="AC15" s="10"/>
      <c r="AD15" s="6" t="n">
        <v>13</v>
      </c>
      <c r="AE15" s="6" t="n">
        <v>0</v>
      </c>
      <c r="AF15" s="6" t="n">
        <v>788</v>
      </c>
      <c r="AG15" s="6" t="n">
        <v>69</v>
      </c>
      <c r="AH15" s="6" t="n">
        <v>857</v>
      </c>
      <c r="AI15" s="6" t="n">
        <v>65.9230769230769</v>
      </c>
      <c r="AJ15" s="10"/>
      <c r="AK15" s="6" t="n">
        <v>4</v>
      </c>
      <c r="AL15" s="6" t="n">
        <v>0</v>
      </c>
      <c r="AM15" s="6" t="n">
        <v>198</v>
      </c>
      <c r="AN15" s="6" t="n">
        <v>8</v>
      </c>
      <c r="AO15" s="6" t="n">
        <v>206</v>
      </c>
      <c r="AP15" s="6" t="n">
        <v>51.5</v>
      </c>
      <c r="AQ15" s="10"/>
      <c r="AR15" s="6" t="n">
        <v>12</v>
      </c>
      <c r="AS15" s="6" t="n">
        <v>0</v>
      </c>
      <c r="AT15" s="6" t="n">
        <v>10</v>
      </c>
      <c r="AU15" s="6" t="n">
        <v>144</v>
      </c>
      <c r="AV15" s="6" t="n">
        <v>154</v>
      </c>
      <c r="AW15" s="6" t="n">
        <v>12.8333333333333</v>
      </c>
    </row>
    <row r="16" customFormat="false" ht="15" hidden="false" customHeight="false" outlineLevel="0" collapsed="false">
      <c r="A16" s="6" t="s">
        <v>71</v>
      </c>
      <c r="B16" s="6" t="s">
        <v>40</v>
      </c>
      <c r="C16" s="6" t="n">
        <v>71.88</v>
      </c>
      <c r="D16" s="6" t="n">
        <v>195</v>
      </c>
      <c r="E16" s="6" t="n">
        <v>4.51</v>
      </c>
      <c r="F16" s="6" t="n">
        <v>0.894970877700483</v>
      </c>
      <c r="G16" s="6" t="n">
        <v>13</v>
      </c>
      <c r="H16" s="6" t="n">
        <v>-1.06879849201671</v>
      </c>
      <c r="I16" s="6" t="n">
        <v>38</v>
      </c>
      <c r="J16" s="6" t="n">
        <v>1.19802964296058</v>
      </c>
      <c r="K16" s="6" t="n">
        <v>127</v>
      </c>
      <c r="L16" s="6" t="n">
        <v>1.40461881883847</v>
      </c>
      <c r="M16" s="6" t="n">
        <v>4</v>
      </c>
      <c r="N16" s="6" t="n">
        <v>1.49307898663394</v>
      </c>
      <c r="O16" s="6" t="n">
        <v>6.75</v>
      </c>
      <c r="P16" s="6" t="n">
        <v>1.22965218337857</v>
      </c>
      <c r="Q16" s="6" t="n">
        <v>5.15155201749532</v>
      </c>
      <c r="R16" s="6" t="n">
        <v>0.858592002915887</v>
      </c>
      <c r="S16" s="6" t="n">
        <v>6</v>
      </c>
      <c r="T16" s="6" t="n">
        <v>187</v>
      </c>
      <c r="U16" s="6" t="n">
        <v>168</v>
      </c>
      <c r="V16" s="10"/>
      <c r="AA16" s="6" t="n">
        <v>0</v>
      </c>
      <c r="AC16" s="10"/>
      <c r="AH16" s="6" t="n">
        <v>0</v>
      </c>
      <c r="AJ16" s="10"/>
      <c r="AO16" s="6" t="n">
        <v>0</v>
      </c>
      <c r="AQ16" s="10"/>
      <c r="AV16" s="6" t="n">
        <v>0</v>
      </c>
    </row>
    <row r="17" customFormat="false" ht="15" hidden="false" customHeight="false" outlineLevel="0" collapsed="false">
      <c r="A17" s="6" t="s">
        <v>82</v>
      </c>
      <c r="B17" s="6" t="s">
        <v>40</v>
      </c>
      <c r="C17" s="6" t="n">
        <v>71.25</v>
      </c>
      <c r="D17" s="6" t="n">
        <v>194</v>
      </c>
      <c r="E17" s="6" t="n">
        <v>4.39</v>
      </c>
      <c r="F17" s="6" t="n">
        <v>1.31317937489788</v>
      </c>
      <c r="G17" s="6" t="n">
        <v>17</v>
      </c>
      <c r="H17" s="6" t="n">
        <v>-0.481348956303658</v>
      </c>
      <c r="I17" s="6" t="n">
        <v>38.5</v>
      </c>
      <c r="J17" s="6" t="n">
        <v>1.31033974163303</v>
      </c>
      <c r="K17" s="6" t="n">
        <v>123</v>
      </c>
      <c r="L17" s="6" t="n">
        <v>0.958083481789944</v>
      </c>
      <c r="M17" s="6" t="n">
        <v>4.04</v>
      </c>
      <c r="N17" s="6" t="n">
        <v>1.33107865095653</v>
      </c>
      <c r="Q17" s="6" t="n">
        <v>4.43133229297373</v>
      </c>
      <c r="R17" s="6" t="n">
        <v>0.886266458594746</v>
      </c>
      <c r="S17" s="6" t="n">
        <v>1</v>
      </c>
      <c r="T17" s="6" t="n">
        <v>31</v>
      </c>
      <c r="U17" s="6" t="n">
        <v>31</v>
      </c>
      <c r="V17" s="10"/>
      <c r="W17" s="6" t="n">
        <v>16</v>
      </c>
      <c r="X17" s="6" t="n">
        <v>0</v>
      </c>
      <c r="Y17" s="6" t="n">
        <v>805</v>
      </c>
      <c r="Z17" s="6" t="n">
        <v>83</v>
      </c>
      <c r="AA17" s="6" t="n">
        <v>888</v>
      </c>
      <c r="AB17" s="6" t="n">
        <v>55.5</v>
      </c>
      <c r="AC17" s="10"/>
      <c r="AD17" s="6" t="n">
        <v>16</v>
      </c>
      <c r="AE17" s="6" t="n">
        <v>0</v>
      </c>
      <c r="AF17" s="6" t="n">
        <v>623</v>
      </c>
      <c r="AG17" s="6" t="n">
        <v>125</v>
      </c>
      <c r="AH17" s="6" t="n">
        <v>748</v>
      </c>
      <c r="AI17" s="6" t="n">
        <v>46.75</v>
      </c>
      <c r="AJ17" s="10"/>
      <c r="AK17" s="6" t="n">
        <v>16</v>
      </c>
      <c r="AL17" s="6" t="n">
        <v>0</v>
      </c>
      <c r="AM17" s="6" t="n">
        <v>688</v>
      </c>
      <c r="AN17" s="6" t="n">
        <v>41</v>
      </c>
      <c r="AO17" s="6" t="n">
        <v>729</v>
      </c>
      <c r="AP17" s="6" t="n">
        <v>45.5625</v>
      </c>
      <c r="AQ17" s="10"/>
      <c r="AR17" s="6" t="n">
        <v>16</v>
      </c>
      <c r="AS17" s="6" t="n">
        <v>0</v>
      </c>
      <c r="AT17" s="6" t="n">
        <v>674</v>
      </c>
      <c r="AU17" s="6" t="n">
        <v>115</v>
      </c>
      <c r="AV17" s="6" t="n">
        <v>789</v>
      </c>
      <c r="AW17" s="6" t="n">
        <v>49.3125</v>
      </c>
    </row>
    <row r="18" customFormat="false" ht="15" hidden="false" customHeight="false" outlineLevel="0" collapsed="false">
      <c r="A18" s="6" t="s">
        <v>88</v>
      </c>
      <c r="B18" s="6" t="s">
        <v>40</v>
      </c>
      <c r="C18" s="6" t="n">
        <v>71.5</v>
      </c>
      <c r="D18" s="6" t="n">
        <v>203</v>
      </c>
      <c r="E18" s="6" t="n">
        <v>4.41</v>
      </c>
      <c r="F18" s="6" t="n">
        <v>1.24347795869831</v>
      </c>
      <c r="G18" s="6" t="n">
        <v>17</v>
      </c>
      <c r="H18" s="6" t="n">
        <v>-0.481348956303658</v>
      </c>
      <c r="I18" s="6" t="n">
        <v>32.5</v>
      </c>
      <c r="J18" s="6" t="n">
        <v>-0.0373814424363648</v>
      </c>
      <c r="K18" s="6" t="n">
        <v>116</v>
      </c>
      <c r="L18" s="6" t="n">
        <v>0.176646641955021</v>
      </c>
      <c r="M18" s="6" t="n">
        <v>4.27</v>
      </c>
      <c r="N18" s="6" t="n">
        <v>0.39957672081147</v>
      </c>
      <c r="O18" s="6" t="n">
        <v>7.15</v>
      </c>
      <c r="P18" s="6" t="n">
        <v>0.240763269377323</v>
      </c>
      <c r="Q18" s="6" t="n">
        <v>1.5417341921021</v>
      </c>
      <c r="R18" s="6" t="n">
        <v>0.256955698683684</v>
      </c>
      <c r="S18" s="6" t="n">
        <v>6</v>
      </c>
      <c r="T18" s="6" t="n">
        <v>195</v>
      </c>
      <c r="U18" s="6" t="n">
        <v>175</v>
      </c>
      <c r="V18" s="10"/>
      <c r="W18" s="6" t="n">
        <v>14</v>
      </c>
      <c r="X18" s="6" t="n">
        <v>0</v>
      </c>
      <c r="Y18" s="6" t="n">
        <v>163</v>
      </c>
      <c r="Z18" s="6" t="n">
        <v>120</v>
      </c>
      <c r="AA18" s="6" t="n">
        <v>283</v>
      </c>
      <c r="AB18" s="6" t="n">
        <v>20.2142857142857</v>
      </c>
      <c r="AC18" s="10"/>
      <c r="AH18" s="6" t="n">
        <v>0</v>
      </c>
      <c r="AJ18" s="10"/>
      <c r="AK18" s="6" t="n">
        <v>0</v>
      </c>
      <c r="AL18" s="6" t="n">
        <v>0</v>
      </c>
      <c r="AM18" s="6" t="n">
        <v>13</v>
      </c>
      <c r="AN18" s="6" t="n">
        <v>69</v>
      </c>
      <c r="AO18" s="6" t="n">
        <v>82</v>
      </c>
      <c r="AQ18" s="10"/>
      <c r="AR18" s="6" t="n">
        <v>5</v>
      </c>
      <c r="AS18" s="6" t="n">
        <v>0</v>
      </c>
      <c r="AT18" s="6" t="n">
        <v>256</v>
      </c>
      <c r="AU18" s="6" t="n">
        <v>5</v>
      </c>
      <c r="AV18" s="6" t="n">
        <v>261</v>
      </c>
      <c r="AW18" s="6" t="n">
        <v>52.2</v>
      </c>
    </row>
    <row r="19" customFormat="false" ht="15" hidden="false" customHeight="false" outlineLevel="0" collapsed="false">
      <c r="A19" s="6" t="s">
        <v>119</v>
      </c>
      <c r="B19" s="6" t="s">
        <v>40</v>
      </c>
      <c r="C19" s="6" t="n">
        <v>69.88</v>
      </c>
      <c r="D19" s="6" t="n">
        <v>202</v>
      </c>
      <c r="E19" s="6" t="n">
        <v>4.54</v>
      </c>
      <c r="F19" s="6" t="n">
        <v>0.790418753401134</v>
      </c>
      <c r="G19" s="6" t="n">
        <v>15</v>
      </c>
      <c r="H19" s="6" t="n">
        <v>-0.775073724160186</v>
      </c>
      <c r="Q19" s="6" t="n">
        <v>0.0153450292409478</v>
      </c>
      <c r="R19" s="6" t="n">
        <v>0.00767251462047391</v>
      </c>
      <c r="V19" s="10"/>
      <c r="W19" s="6" t="n">
        <v>12</v>
      </c>
      <c r="X19" s="6" t="n">
        <v>0</v>
      </c>
      <c r="Y19" s="6" t="n">
        <v>110</v>
      </c>
      <c r="Z19" s="6" t="n">
        <v>149</v>
      </c>
      <c r="AA19" s="6" t="n">
        <v>259</v>
      </c>
      <c r="AB19" s="6" t="n">
        <v>21.5833333333333</v>
      </c>
      <c r="AC19" s="10"/>
      <c r="AD19" s="6" t="n">
        <v>3</v>
      </c>
      <c r="AE19" s="6" t="n">
        <v>0</v>
      </c>
      <c r="AF19" s="6" t="n">
        <v>17</v>
      </c>
      <c r="AG19" s="6" t="n">
        <v>16</v>
      </c>
      <c r="AH19" s="6" t="n">
        <v>33</v>
      </c>
      <c r="AI19" s="6" t="n">
        <v>11</v>
      </c>
      <c r="AJ19" s="10"/>
      <c r="AK19" s="6" t="n">
        <v>4</v>
      </c>
      <c r="AL19" s="6" t="n">
        <v>0</v>
      </c>
      <c r="AM19" s="6" t="n">
        <v>38</v>
      </c>
      <c r="AN19" s="6" t="n">
        <v>38</v>
      </c>
      <c r="AO19" s="6" t="n">
        <v>76</v>
      </c>
      <c r="AP19" s="6" t="n">
        <v>19</v>
      </c>
      <c r="AQ19" s="10"/>
      <c r="AV19" s="6" t="n">
        <v>0</v>
      </c>
    </row>
    <row r="20" customFormat="false" ht="15" hidden="false" customHeight="false" outlineLevel="0" collapsed="false">
      <c r="A20" s="6" t="s">
        <v>152</v>
      </c>
      <c r="B20" s="6" t="s">
        <v>40</v>
      </c>
      <c r="C20" s="6" t="n">
        <v>70.88</v>
      </c>
      <c r="D20" s="6" t="n">
        <v>199</v>
      </c>
      <c r="E20" s="6" t="n">
        <v>4.52</v>
      </c>
      <c r="F20" s="6" t="n">
        <v>0.860120169600701</v>
      </c>
      <c r="G20" s="6" t="n">
        <v>15</v>
      </c>
      <c r="H20" s="6" t="n">
        <v>-0.775073724160186</v>
      </c>
      <c r="Q20" s="6" t="n">
        <v>0.0850464454405153</v>
      </c>
      <c r="R20" s="6" t="n">
        <v>0.0425232227202577</v>
      </c>
      <c r="S20" s="6" t="n">
        <v>1</v>
      </c>
      <c r="T20" s="6" t="n">
        <v>24</v>
      </c>
      <c r="U20" s="6" t="n">
        <v>24</v>
      </c>
      <c r="V20" s="10"/>
      <c r="W20" s="6" t="n">
        <v>14</v>
      </c>
      <c r="X20" s="6" t="n">
        <v>0</v>
      </c>
      <c r="Y20" s="6" t="n">
        <v>62</v>
      </c>
      <c r="Z20" s="6" t="n">
        <v>207</v>
      </c>
      <c r="AA20" s="6" t="n">
        <v>269</v>
      </c>
      <c r="AB20" s="6" t="n">
        <v>19.2142857142857</v>
      </c>
      <c r="AC20" s="10"/>
      <c r="AD20" s="6" t="n">
        <v>10</v>
      </c>
      <c r="AE20" s="6" t="n">
        <v>0</v>
      </c>
      <c r="AF20" s="6" t="n">
        <v>187</v>
      </c>
      <c r="AG20" s="6" t="n">
        <v>148</v>
      </c>
      <c r="AH20" s="6" t="n">
        <v>335</v>
      </c>
      <c r="AI20" s="6" t="n">
        <v>33.5</v>
      </c>
      <c r="AJ20" s="10"/>
      <c r="AK20" s="6" t="n">
        <v>15</v>
      </c>
      <c r="AL20" s="6" t="n">
        <v>0</v>
      </c>
      <c r="AM20" s="6" t="n">
        <v>334</v>
      </c>
      <c r="AN20" s="6" t="n">
        <v>199</v>
      </c>
      <c r="AO20" s="6" t="n">
        <v>533</v>
      </c>
      <c r="AP20" s="6" t="n">
        <v>35.5333333333333</v>
      </c>
      <c r="AQ20" s="10"/>
      <c r="AR20" s="6" t="n">
        <v>16</v>
      </c>
      <c r="AS20" s="6" t="n">
        <v>0</v>
      </c>
      <c r="AT20" s="6" t="n">
        <v>899</v>
      </c>
      <c r="AU20" s="6" t="n">
        <v>149</v>
      </c>
      <c r="AV20" s="6" t="n">
        <v>1048</v>
      </c>
      <c r="AW20" s="6" t="n">
        <v>65.5</v>
      </c>
    </row>
    <row r="21" customFormat="false" ht="15" hidden="false" customHeight="false" outlineLevel="0" collapsed="false">
      <c r="A21" s="6" t="s">
        <v>163</v>
      </c>
      <c r="B21" s="6" t="s">
        <v>40</v>
      </c>
      <c r="C21" s="6" t="n">
        <v>70.75</v>
      </c>
      <c r="D21" s="6" t="n">
        <v>182</v>
      </c>
      <c r="E21" s="6" t="n">
        <v>4.48</v>
      </c>
      <c r="F21" s="6" t="n">
        <v>0.99952300199983</v>
      </c>
      <c r="G21" s="6" t="n">
        <v>11</v>
      </c>
      <c r="H21" s="6" t="n">
        <v>-1.36252325987324</v>
      </c>
      <c r="Q21" s="6" t="n">
        <v>-0.363000257873412</v>
      </c>
      <c r="R21" s="6" t="n">
        <v>-0.181500128936706</v>
      </c>
      <c r="V21" s="10"/>
      <c r="AA21" s="6" t="n">
        <v>0</v>
      </c>
      <c r="AC21" s="10"/>
      <c r="AH21" s="6" t="n">
        <v>0</v>
      </c>
      <c r="AJ21" s="10"/>
      <c r="AO21" s="6" t="n">
        <v>0</v>
      </c>
      <c r="AQ21" s="10"/>
      <c r="AV21" s="6" t="n">
        <v>0</v>
      </c>
    </row>
    <row r="22" customFormat="false" ht="15" hidden="false" customHeight="false" outlineLevel="0" collapsed="false">
      <c r="A22" s="6" t="s">
        <v>165</v>
      </c>
      <c r="B22" s="6" t="s">
        <v>40</v>
      </c>
      <c r="C22" s="6" t="n">
        <v>71</v>
      </c>
      <c r="D22" s="6" t="n">
        <v>194</v>
      </c>
      <c r="E22" s="6" t="n">
        <v>4.52</v>
      </c>
      <c r="F22" s="6" t="n">
        <v>0.860120169600701</v>
      </c>
      <c r="G22" s="6" t="n">
        <v>11</v>
      </c>
      <c r="H22" s="6" t="n">
        <v>-1.36252325987324</v>
      </c>
      <c r="I22" s="6" t="n">
        <v>37</v>
      </c>
      <c r="J22" s="6" t="n">
        <v>0.973409445615682</v>
      </c>
      <c r="K22" s="6" t="n">
        <v>123</v>
      </c>
      <c r="L22" s="6" t="n">
        <v>0.958083481789944</v>
      </c>
      <c r="M22" s="6" t="n">
        <v>4.34</v>
      </c>
      <c r="N22" s="6" t="n">
        <v>0.116076133376015</v>
      </c>
      <c r="O22" s="6" t="n">
        <v>6.8</v>
      </c>
      <c r="P22" s="6" t="n">
        <v>1.10604106912841</v>
      </c>
      <c r="Q22" s="6" t="n">
        <v>2.65120703963751</v>
      </c>
      <c r="R22" s="6" t="n">
        <v>0.441867839939585</v>
      </c>
      <c r="S22" s="6" t="n">
        <v>6</v>
      </c>
      <c r="T22" s="6" t="n">
        <v>197</v>
      </c>
      <c r="U22" s="6" t="n">
        <v>177</v>
      </c>
      <c r="V22" s="10"/>
      <c r="W22" s="6" t="n">
        <v>6</v>
      </c>
      <c r="X22" s="6" t="n">
        <v>0</v>
      </c>
      <c r="Y22" s="6" t="n">
        <v>0</v>
      </c>
      <c r="Z22" s="6" t="n">
        <v>75</v>
      </c>
      <c r="AA22" s="6" t="n">
        <v>75</v>
      </c>
      <c r="AB22" s="6" t="n">
        <v>12.5</v>
      </c>
      <c r="AC22" s="10"/>
      <c r="AD22" s="6" t="n">
        <v>14</v>
      </c>
      <c r="AE22" s="6" t="n">
        <v>0</v>
      </c>
      <c r="AF22" s="6" t="n">
        <v>72</v>
      </c>
      <c r="AG22" s="6" t="n">
        <v>199</v>
      </c>
      <c r="AH22" s="6" t="n">
        <v>271</v>
      </c>
      <c r="AI22" s="6" t="n">
        <v>19.3571428571429</v>
      </c>
      <c r="AJ22" s="10"/>
      <c r="AK22" s="6" t="n">
        <v>6</v>
      </c>
      <c r="AL22" s="6" t="n">
        <v>0</v>
      </c>
      <c r="AM22" s="6" t="n">
        <v>182</v>
      </c>
      <c r="AN22" s="6" t="n">
        <v>63</v>
      </c>
      <c r="AO22" s="6" t="n">
        <v>245</v>
      </c>
      <c r="AP22" s="6" t="n">
        <v>40.8333333333333</v>
      </c>
      <c r="AQ22" s="10"/>
      <c r="AV22" s="6" t="n">
        <v>0</v>
      </c>
    </row>
    <row r="23" customFormat="false" ht="15" hidden="false" customHeight="false" outlineLevel="0" collapsed="false">
      <c r="A23" s="6" t="s">
        <v>184</v>
      </c>
      <c r="B23" s="6" t="s">
        <v>40</v>
      </c>
      <c r="C23" s="6" t="n">
        <v>69.63</v>
      </c>
      <c r="D23" s="6" t="n">
        <v>190</v>
      </c>
      <c r="E23" s="6" t="n">
        <v>4.44</v>
      </c>
      <c r="F23" s="6" t="n">
        <v>1.13892583439896</v>
      </c>
      <c r="G23" s="6" t="n">
        <v>15</v>
      </c>
      <c r="H23" s="6" t="n">
        <v>-0.775073724160186</v>
      </c>
      <c r="Q23" s="6" t="n">
        <v>0.363852110238776</v>
      </c>
      <c r="R23" s="6" t="n">
        <v>0.181926055119388</v>
      </c>
      <c r="S23" s="6" t="n">
        <v>6</v>
      </c>
      <c r="T23" s="6" t="n">
        <v>188</v>
      </c>
      <c r="U23" s="6" t="n">
        <v>169</v>
      </c>
      <c r="V23" s="10"/>
      <c r="W23" s="6" t="n">
        <v>15</v>
      </c>
      <c r="X23" s="6" t="n">
        <v>0</v>
      </c>
      <c r="Y23" s="6" t="n">
        <v>877</v>
      </c>
      <c r="Z23" s="6" t="n">
        <v>92</v>
      </c>
      <c r="AA23" s="6" t="n">
        <v>969</v>
      </c>
      <c r="AB23" s="6" t="n">
        <v>64.6</v>
      </c>
      <c r="AC23" s="10"/>
      <c r="AH23" s="6" t="n">
        <v>0</v>
      </c>
      <c r="AJ23" s="10"/>
      <c r="AK23" s="6" t="n">
        <v>11</v>
      </c>
      <c r="AL23" s="6" t="n">
        <v>0</v>
      </c>
      <c r="AM23" s="6" t="n">
        <v>614</v>
      </c>
      <c r="AN23" s="6" t="n">
        <v>31</v>
      </c>
      <c r="AO23" s="6" t="n">
        <v>645</v>
      </c>
      <c r="AP23" s="6" t="n">
        <v>58.6363636363636</v>
      </c>
      <c r="AQ23" s="10"/>
      <c r="AR23" s="6" t="n">
        <v>11</v>
      </c>
      <c r="AS23" s="6" t="n">
        <v>0</v>
      </c>
      <c r="AT23" s="6" t="n">
        <v>654</v>
      </c>
      <c r="AU23" s="6" t="n">
        <v>41</v>
      </c>
      <c r="AV23" s="6" t="n">
        <v>695</v>
      </c>
      <c r="AW23" s="6" t="n">
        <v>63.1818181818182</v>
      </c>
    </row>
    <row r="24" customFormat="false" ht="15" hidden="false" customHeight="false" outlineLevel="0" collapsed="false">
      <c r="A24" s="6" t="s">
        <v>209</v>
      </c>
      <c r="B24" s="6" t="s">
        <v>40</v>
      </c>
      <c r="C24" s="6" t="n">
        <v>70.63</v>
      </c>
      <c r="D24" s="6" t="n">
        <v>200</v>
      </c>
      <c r="E24" s="6" t="n">
        <v>4.45</v>
      </c>
      <c r="F24" s="6" t="n">
        <v>1.10407512629918</v>
      </c>
      <c r="G24" s="6" t="n">
        <v>16</v>
      </c>
      <c r="H24" s="6" t="n">
        <v>-0.628211340231922</v>
      </c>
      <c r="M24" s="6" t="n">
        <v>4.3</v>
      </c>
      <c r="N24" s="6" t="n">
        <v>0.278076469053417</v>
      </c>
      <c r="O24" s="6" t="n">
        <v>7.04</v>
      </c>
      <c r="P24" s="6" t="n">
        <v>0.512707720727665</v>
      </c>
      <c r="Q24" s="6" t="n">
        <v>1.26664797584834</v>
      </c>
      <c r="R24" s="6" t="n">
        <v>0.316661993962085</v>
      </c>
      <c r="S24" s="6" t="n">
        <v>7</v>
      </c>
      <c r="T24" s="6" t="n">
        <v>225</v>
      </c>
      <c r="U24" s="6" t="n">
        <v>190</v>
      </c>
      <c r="V24" s="10"/>
      <c r="W24" s="6" t="n">
        <v>14</v>
      </c>
      <c r="X24" s="6" t="n">
        <v>0</v>
      </c>
      <c r="Y24" s="6" t="n">
        <v>46</v>
      </c>
      <c r="Z24" s="6" t="n">
        <v>191</v>
      </c>
      <c r="AA24" s="6" t="n">
        <v>237</v>
      </c>
      <c r="AB24" s="6" t="n">
        <v>16.9285714285714</v>
      </c>
      <c r="AC24" s="10"/>
      <c r="AH24" s="6" t="n">
        <v>0</v>
      </c>
      <c r="AJ24" s="10"/>
      <c r="AO24" s="6" t="n">
        <v>0</v>
      </c>
      <c r="AQ24" s="10"/>
      <c r="AV24" s="6" t="n">
        <v>0</v>
      </c>
    </row>
    <row r="25" customFormat="false" ht="15" hidden="false" customHeight="false" outlineLevel="0" collapsed="false">
      <c r="A25" s="6" t="s">
        <v>227</v>
      </c>
      <c r="B25" s="6" t="s">
        <v>40</v>
      </c>
      <c r="C25" s="6" t="n">
        <v>69.5</v>
      </c>
      <c r="D25" s="6" t="n">
        <v>189</v>
      </c>
      <c r="E25" s="6" t="n">
        <v>4.38</v>
      </c>
      <c r="F25" s="6" t="n">
        <v>1.34803008299766</v>
      </c>
      <c r="I25" s="6" t="n">
        <v>39</v>
      </c>
      <c r="J25" s="6" t="n">
        <v>1.42264984030548</v>
      </c>
      <c r="K25" s="6" t="n">
        <v>127</v>
      </c>
      <c r="L25" s="6" t="n">
        <v>1.40461881883847</v>
      </c>
      <c r="M25" s="6" t="n">
        <v>4</v>
      </c>
      <c r="N25" s="6" t="n">
        <v>1.49307898663394</v>
      </c>
      <c r="O25" s="6" t="n">
        <v>6.69</v>
      </c>
      <c r="P25" s="6" t="n">
        <v>1.37798552047875</v>
      </c>
      <c r="Q25" s="6" t="n">
        <v>7.0463632492543</v>
      </c>
      <c r="R25" s="6" t="n">
        <v>1.40927264985086</v>
      </c>
      <c r="S25" s="6" t="n">
        <v>1</v>
      </c>
      <c r="T25" s="6" t="n">
        <v>25</v>
      </c>
      <c r="U25" s="6" t="n">
        <v>25</v>
      </c>
      <c r="V25" s="10"/>
      <c r="W25" s="6" t="n">
        <v>6</v>
      </c>
      <c r="X25" s="6" t="n">
        <v>0</v>
      </c>
      <c r="Y25" s="6" t="n">
        <v>219</v>
      </c>
      <c r="Z25" s="6" t="n">
        <v>26</v>
      </c>
      <c r="AA25" s="6" t="n">
        <v>245</v>
      </c>
      <c r="AB25" s="6" t="n">
        <v>40.8333333333333</v>
      </c>
      <c r="AC25" s="10"/>
      <c r="AD25" s="6" t="n">
        <v>14</v>
      </c>
      <c r="AE25" s="6" t="n">
        <v>0</v>
      </c>
      <c r="AF25" s="6" t="n">
        <v>719</v>
      </c>
      <c r="AG25" s="6" t="n">
        <v>88</v>
      </c>
      <c r="AH25" s="6" t="n">
        <v>807</v>
      </c>
      <c r="AI25" s="6" t="n">
        <v>57.6428571428571</v>
      </c>
      <c r="AJ25" s="10"/>
      <c r="AK25" s="6" t="n">
        <v>4</v>
      </c>
      <c r="AL25" s="6" t="n">
        <v>0</v>
      </c>
      <c r="AM25" s="6" t="n">
        <v>258</v>
      </c>
      <c r="AN25" s="6" t="n">
        <v>3</v>
      </c>
      <c r="AO25" s="6" t="n">
        <v>261</v>
      </c>
      <c r="AP25" s="6" t="n">
        <v>65.25</v>
      </c>
      <c r="AQ25" s="10"/>
      <c r="AR25" s="6" t="n">
        <v>1</v>
      </c>
      <c r="AS25" s="6" t="n">
        <v>0</v>
      </c>
      <c r="AT25" s="6" t="n">
        <v>63</v>
      </c>
      <c r="AU25" s="6" t="n">
        <v>4</v>
      </c>
      <c r="AV25" s="6" t="n">
        <v>67</v>
      </c>
      <c r="AW25" s="6" t="n">
        <v>67</v>
      </c>
    </row>
    <row r="26" customFormat="false" ht="15" hidden="false" customHeight="false" outlineLevel="0" collapsed="false">
      <c r="A26" s="6" t="s">
        <v>232</v>
      </c>
      <c r="B26" s="6" t="s">
        <v>40</v>
      </c>
      <c r="C26" s="6" t="n">
        <v>71.5</v>
      </c>
      <c r="D26" s="6" t="n">
        <v>194</v>
      </c>
      <c r="E26" s="6" t="n">
        <v>4.41</v>
      </c>
      <c r="F26" s="6" t="n">
        <v>1.24347795869831</v>
      </c>
      <c r="G26" s="6" t="n">
        <v>22</v>
      </c>
      <c r="H26" s="6" t="n">
        <v>0.252962963337663</v>
      </c>
      <c r="Q26" s="6" t="n">
        <v>1.49644092203597</v>
      </c>
      <c r="R26" s="6" t="n">
        <v>0.748220461017987</v>
      </c>
      <c r="S26" s="6" t="n">
        <v>4</v>
      </c>
      <c r="T26" s="6" t="n">
        <v>101</v>
      </c>
      <c r="U26" s="6" t="n">
        <v>97</v>
      </c>
      <c r="V26" s="10"/>
      <c r="W26" s="6" t="n">
        <v>4</v>
      </c>
      <c r="X26" s="6" t="n">
        <v>0</v>
      </c>
      <c r="Y26" s="6" t="n">
        <v>30</v>
      </c>
      <c r="Z26" s="6" t="n">
        <v>42</v>
      </c>
      <c r="AA26" s="6" t="n">
        <v>72</v>
      </c>
      <c r="AB26" s="6" t="n">
        <v>18</v>
      </c>
      <c r="AC26" s="10"/>
      <c r="AD26" s="6" t="n">
        <v>4</v>
      </c>
      <c r="AE26" s="6" t="n">
        <v>0</v>
      </c>
      <c r="AF26" s="6" t="n">
        <v>84</v>
      </c>
      <c r="AG26" s="6" t="n">
        <v>78</v>
      </c>
      <c r="AH26" s="6" t="n">
        <v>162</v>
      </c>
      <c r="AI26" s="6" t="n">
        <v>40.5</v>
      </c>
      <c r="AJ26" s="10"/>
      <c r="AK26" s="6" t="n">
        <v>16</v>
      </c>
      <c r="AL26" s="6" t="n">
        <v>0</v>
      </c>
      <c r="AM26" s="6" t="n">
        <v>387</v>
      </c>
      <c r="AN26" s="6" t="n">
        <v>230</v>
      </c>
      <c r="AO26" s="6" t="n">
        <v>617</v>
      </c>
      <c r="AP26" s="6" t="n">
        <v>38.5625</v>
      </c>
      <c r="AQ26" s="10"/>
      <c r="AR26" s="6" t="n">
        <v>12</v>
      </c>
      <c r="AS26" s="6" t="n">
        <v>0</v>
      </c>
      <c r="AT26" s="6" t="n">
        <v>168</v>
      </c>
      <c r="AU26" s="6" t="n">
        <v>164</v>
      </c>
      <c r="AV26" s="6" t="n">
        <v>332</v>
      </c>
      <c r="AW26" s="6" t="n">
        <v>27.6666666666667</v>
      </c>
    </row>
    <row r="27" customFormat="false" ht="15" hidden="false" customHeight="false" outlineLevel="0" collapsed="false">
      <c r="A27" s="6" t="s">
        <v>279</v>
      </c>
      <c r="B27" s="6" t="s">
        <v>40</v>
      </c>
      <c r="C27" s="6" t="n">
        <v>72.13</v>
      </c>
      <c r="D27" s="6" t="n">
        <v>202</v>
      </c>
      <c r="E27" s="6" t="n">
        <v>4.37</v>
      </c>
      <c r="F27" s="6" t="n">
        <v>1.38288079109744</v>
      </c>
      <c r="G27" s="6" t="n">
        <v>20</v>
      </c>
      <c r="H27" s="6" t="n">
        <v>-0.0407618045188654</v>
      </c>
      <c r="I27" s="6" t="n">
        <v>35.5</v>
      </c>
      <c r="J27" s="6" t="n">
        <v>0.636479149598333</v>
      </c>
      <c r="K27" s="6" t="n">
        <v>125</v>
      </c>
      <c r="L27" s="6" t="n">
        <v>1.18135115031421</v>
      </c>
      <c r="O27" s="6" t="n">
        <v>6.92</v>
      </c>
      <c r="P27" s="6" t="n">
        <v>0.809374394928038</v>
      </c>
      <c r="Q27" s="6" t="n">
        <v>3.96932368141916</v>
      </c>
      <c r="R27" s="6" t="n">
        <v>0.793864736283831</v>
      </c>
      <c r="S27" s="6" t="n">
        <v>1</v>
      </c>
      <c r="T27" s="6" t="n">
        <v>8</v>
      </c>
      <c r="U27" s="6" t="n">
        <v>8</v>
      </c>
      <c r="V27" s="10"/>
      <c r="W27" s="6" t="n">
        <v>14</v>
      </c>
      <c r="X27" s="6" t="n">
        <v>0</v>
      </c>
      <c r="Y27" s="6" t="n">
        <v>361</v>
      </c>
      <c r="Z27" s="6" t="n">
        <v>49</v>
      </c>
      <c r="AA27" s="6" t="n">
        <v>410</v>
      </c>
      <c r="AB27" s="6" t="n">
        <v>29.2857142857143</v>
      </c>
      <c r="AC27" s="10"/>
      <c r="AD27" s="6" t="n">
        <v>9</v>
      </c>
      <c r="AE27" s="6" t="n">
        <v>0</v>
      </c>
      <c r="AF27" s="6" t="n">
        <v>50</v>
      </c>
      <c r="AG27" s="6" t="n">
        <v>151</v>
      </c>
      <c r="AH27" s="6" t="n">
        <v>201</v>
      </c>
      <c r="AI27" s="6" t="n">
        <v>22.3333333333333</v>
      </c>
      <c r="AJ27" s="10"/>
      <c r="AK27" s="6" t="n">
        <v>12</v>
      </c>
      <c r="AL27" s="6" t="n">
        <v>0</v>
      </c>
      <c r="AM27" s="6" t="n">
        <v>11</v>
      </c>
      <c r="AN27" s="6" t="n">
        <v>112</v>
      </c>
      <c r="AO27" s="6" t="n">
        <v>123</v>
      </c>
      <c r="AP27" s="6" t="n">
        <v>10.25</v>
      </c>
      <c r="AQ27" s="10"/>
      <c r="AV27" s="6" t="n">
        <v>0</v>
      </c>
    </row>
    <row r="28" customFormat="false" ht="15" hidden="false" customHeight="false" outlineLevel="0" collapsed="false">
      <c r="A28" s="6" t="s">
        <v>287</v>
      </c>
      <c r="B28" s="6" t="s">
        <v>40</v>
      </c>
      <c r="C28" s="6" t="n">
        <v>75.38</v>
      </c>
      <c r="D28" s="6" t="n">
        <v>211</v>
      </c>
      <c r="E28" s="6" t="n">
        <v>4.51</v>
      </c>
      <c r="F28" s="6" t="n">
        <v>0.894970877700483</v>
      </c>
      <c r="I28" s="6" t="n">
        <v>39</v>
      </c>
      <c r="J28" s="6" t="n">
        <v>1.42264984030548</v>
      </c>
      <c r="K28" s="6" t="n">
        <v>128</v>
      </c>
      <c r="L28" s="6" t="n">
        <v>1.5162526531006</v>
      </c>
      <c r="M28" s="6" t="n">
        <v>4.18</v>
      </c>
      <c r="N28" s="6" t="n">
        <v>0.764077476085626</v>
      </c>
      <c r="O28" s="6" t="n">
        <v>7.29</v>
      </c>
      <c r="P28" s="6" t="n">
        <v>-0.105347850523111</v>
      </c>
      <c r="Q28" s="6" t="n">
        <v>4.49260299666908</v>
      </c>
      <c r="R28" s="6" t="n">
        <v>0.898520599333816</v>
      </c>
      <c r="S28" s="6" t="n">
        <v>4</v>
      </c>
      <c r="T28" s="6" t="n">
        <v>116</v>
      </c>
      <c r="U28" s="6" t="n">
        <v>110</v>
      </c>
      <c r="V28" s="10"/>
      <c r="W28" s="6" t="n">
        <v>12</v>
      </c>
      <c r="X28" s="6" t="n">
        <v>0</v>
      </c>
      <c r="Y28" s="6" t="n">
        <v>143</v>
      </c>
      <c r="Z28" s="6" t="n">
        <v>205</v>
      </c>
      <c r="AA28" s="6" t="n">
        <v>348</v>
      </c>
      <c r="AB28" s="6" t="n">
        <v>29</v>
      </c>
      <c r="AC28" s="10"/>
      <c r="AD28" s="6" t="n">
        <v>13</v>
      </c>
      <c r="AE28" s="6" t="n">
        <v>0</v>
      </c>
      <c r="AF28" s="6" t="n">
        <v>22</v>
      </c>
      <c r="AG28" s="6" t="n">
        <v>315</v>
      </c>
      <c r="AH28" s="6" t="n">
        <v>337</v>
      </c>
      <c r="AI28" s="6" t="n">
        <v>25.9230769230769</v>
      </c>
      <c r="AJ28" s="10"/>
      <c r="AK28" s="6" t="n">
        <v>16</v>
      </c>
      <c r="AL28" s="6" t="n">
        <v>0</v>
      </c>
      <c r="AM28" s="6" t="n">
        <v>147</v>
      </c>
      <c r="AN28" s="6" t="n">
        <v>281</v>
      </c>
      <c r="AO28" s="6" t="n">
        <v>428</v>
      </c>
      <c r="AP28" s="6" t="n">
        <v>26.75</v>
      </c>
      <c r="AQ28" s="10"/>
      <c r="AR28" s="6" t="n">
        <v>13</v>
      </c>
      <c r="AS28" s="6" t="n">
        <v>0</v>
      </c>
      <c r="AT28" s="6" t="n">
        <v>69</v>
      </c>
      <c r="AU28" s="6" t="n">
        <v>279</v>
      </c>
      <c r="AV28" s="6" t="n">
        <v>348</v>
      </c>
      <c r="AW28" s="6" t="n">
        <v>26.7692307692308</v>
      </c>
    </row>
    <row r="29" customFormat="false" ht="15" hidden="false" customHeight="false" outlineLevel="0" collapsed="false">
      <c r="A29" s="6" t="s">
        <v>288</v>
      </c>
      <c r="B29" s="6" t="s">
        <v>40</v>
      </c>
      <c r="C29" s="6" t="n">
        <v>70.75</v>
      </c>
      <c r="D29" s="6" t="n">
        <v>189</v>
      </c>
      <c r="E29" s="6" t="n">
        <v>4.43</v>
      </c>
      <c r="F29" s="6" t="n">
        <v>1.17377654249875</v>
      </c>
      <c r="G29" s="6" t="n">
        <v>22</v>
      </c>
      <c r="H29" s="6" t="n">
        <v>0.252962963337663</v>
      </c>
      <c r="Q29" s="6" t="n">
        <v>1.42673950583641</v>
      </c>
      <c r="R29" s="6" t="n">
        <v>0.713369752918205</v>
      </c>
      <c r="S29" s="6" t="n">
        <v>5</v>
      </c>
      <c r="T29" s="6" t="n">
        <v>170</v>
      </c>
      <c r="U29" s="6" t="n">
        <v>155</v>
      </c>
      <c r="V29" s="10"/>
      <c r="AA29" s="6" t="n">
        <v>0</v>
      </c>
      <c r="AC29" s="10"/>
      <c r="AD29" s="6" t="n">
        <v>13</v>
      </c>
      <c r="AE29" s="6" t="n">
        <v>0</v>
      </c>
      <c r="AF29" s="6" t="n">
        <v>79</v>
      </c>
      <c r="AG29" s="6" t="n">
        <v>38</v>
      </c>
      <c r="AH29" s="6" t="n">
        <v>117</v>
      </c>
      <c r="AI29" s="6" t="n">
        <v>9</v>
      </c>
      <c r="AJ29" s="10"/>
      <c r="AK29" s="6" t="n">
        <v>15</v>
      </c>
      <c r="AL29" s="6" t="n">
        <v>0</v>
      </c>
      <c r="AM29" s="6" t="n">
        <v>353</v>
      </c>
      <c r="AN29" s="6" t="n">
        <v>148</v>
      </c>
      <c r="AO29" s="6" t="n">
        <v>501</v>
      </c>
      <c r="AP29" s="6" t="n">
        <v>33.4</v>
      </c>
      <c r="AQ29" s="10"/>
      <c r="AR29" s="6" t="n">
        <v>2</v>
      </c>
      <c r="AS29" s="6" t="n">
        <v>0</v>
      </c>
      <c r="AT29" s="6" t="n">
        <v>50</v>
      </c>
      <c r="AU29" s="6" t="n">
        <v>29</v>
      </c>
      <c r="AV29" s="6" t="n">
        <v>79</v>
      </c>
      <c r="AW29" s="6" t="n">
        <v>39.5</v>
      </c>
    </row>
    <row r="30" customFormat="false" ht="15" hidden="false" customHeight="false" outlineLevel="0" collapsed="false">
      <c r="A30" s="6" t="s">
        <v>293</v>
      </c>
      <c r="B30" s="6" t="s">
        <v>40</v>
      </c>
      <c r="C30" s="6" t="n">
        <v>70.5</v>
      </c>
      <c r="D30" s="6" t="n">
        <v>180</v>
      </c>
      <c r="E30" s="6" t="n">
        <v>4.44</v>
      </c>
      <c r="F30" s="6" t="n">
        <v>1.13892583439896</v>
      </c>
      <c r="G30" s="6" t="n">
        <v>9</v>
      </c>
      <c r="H30" s="6" t="n">
        <v>-1.65624802772977</v>
      </c>
      <c r="I30" s="6" t="n">
        <v>39</v>
      </c>
      <c r="J30" s="6" t="n">
        <v>1.42264984030548</v>
      </c>
      <c r="M30" s="6" t="n">
        <v>4.19</v>
      </c>
      <c r="N30" s="6" t="n">
        <v>0.723577392166272</v>
      </c>
      <c r="O30" s="6" t="n">
        <v>6.81</v>
      </c>
      <c r="P30" s="6" t="n">
        <v>1.08131884627838</v>
      </c>
      <c r="Q30" s="6" t="n">
        <v>2.71022388541933</v>
      </c>
      <c r="R30" s="6" t="n">
        <v>0.542044777083865</v>
      </c>
      <c r="S30" s="6" t="n">
        <v>6</v>
      </c>
      <c r="T30" s="6" t="n">
        <v>184</v>
      </c>
      <c r="U30" s="6" t="n">
        <v>165</v>
      </c>
      <c r="V30" s="10"/>
      <c r="AA30" s="6" t="n">
        <v>0</v>
      </c>
      <c r="AC30" s="10"/>
      <c r="AH30" s="6" t="n">
        <v>0</v>
      </c>
      <c r="AJ30" s="10"/>
      <c r="AO30" s="6" t="n">
        <v>0</v>
      </c>
      <c r="AQ30" s="10"/>
      <c r="AV30" s="6" t="n">
        <v>0</v>
      </c>
    </row>
    <row r="31" customFormat="false" ht="15" hidden="false" customHeight="false" outlineLevel="0" collapsed="false">
      <c r="A31" s="6" t="s">
        <v>307</v>
      </c>
      <c r="B31" s="6" t="s">
        <v>40</v>
      </c>
      <c r="C31" s="6" t="n">
        <v>71.75</v>
      </c>
      <c r="D31" s="6" t="n">
        <v>190</v>
      </c>
      <c r="E31" s="6" t="n">
        <v>4.49</v>
      </c>
      <c r="F31" s="6" t="n">
        <v>0.964672293900048</v>
      </c>
      <c r="G31" s="6" t="n">
        <v>12</v>
      </c>
      <c r="H31" s="6" t="n">
        <v>-1.21566087594498</v>
      </c>
      <c r="I31" s="6" t="n">
        <v>38.5</v>
      </c>
      <c r="J31" s="6" t="n">
        <v>1.31033974163303</v>
      </c>
      <c r="K31" s="6" t="n">
        <v>127</v>
      </c>
      <c r="L31" s="6" t="n">
        <v>1.40461881883847</v>
      </c>
      <c r="M31" s="6" t="n">
        <v>4.19</v>
      </c>
      <c r="N31" s="6" t="n">
        <v>0.723577392166272</v>
      </c>
      <c r="O31" s="6" t="n">
        <v>6.9</v>
      </c>
      <c r="P31" s="6" t="n">
        <v>0.858818840628099</v>
      </c>
      <c r="Q31" s="6" t="n">
        <v>4.04636621122094</v>
      </c>
      <c r="R31" s="6" t="n">
        <v>0.674394368536824</v>
      </c>
      <c r="S31" s="6" t="n">
        <v>1</v>
      </c>
      <c r="T31" s="6" t="n">
        <v>14</v>
      </c>
      <c r="U31" s="6" t="n">
        <v>14</v>
      </c>
      <c r="V31" s="10"/>
      <c r="W31" s="6" t="n">
        <v>16</v>
      </c>
      <c r="X31" s="6" t="n">
        <v>0</v>
      </c>
      <c r="Y31" s="6" t="n">
        <v>858</v>
      </c>
      <c r="Z31" s="6" t="n">
        <v>115</v>
      </c>
      <c r="AA31" s="6" t="n">
        <v>973</v>
      </c>
      <c r="AB31" s="6" t="n">
        <v>60.8125</v>
      </c>
      <c r="AC31" s="10"/>
      <c r="AD31" s="6" t="n">
        <v>16</v>
      </c>
      <c r="AE31" s="6" t="n">
        <v>0</v>
      </c>
      <c r="AF31" s="6" t="n">
        <v>1022</v>
      </c>
      <c r="AG31" s="6" t="n">
        <v>130</v>
      </c>
      <c r="AH31" s="6" t="n">
        <v>1152</v>
      </c>
      <c r="AI31" s="6" t="n">
        <v>72</v>
      </c>
      <c r="AJ31" s="10"/>
      <c r="AO31" s="6" t="n">
        <v>0</v>
      </c>
      <c r="AQ31" s="10"/>
      <c r="AR31" s="6" t="n">
        <v>16</v>
      </c>
      <c r="AS31" s="6" t="n">
        <v>0</v>
      </c>
      <c r="AT31" s="6" t="n">
        <v>1017</v>
      </c>
      <c r="AU31" s="6" t="n">
        <v>65</v>
      </c>
      <c r="AV31" s="6" t="n">
        <v>1082</v>
      </c>
      <c r="AW31" s="6" t="n">
        <v>67.625</v>
      </c>
    </row>
    <row r="32" customFormat="false" ht="15" hidden="false" customHeight="false" outlineLevel="0" collapsed="false">
      <c r="A32" s="6" t="s">
        <v>311</v>
      </c>
      <c r="B32" s="6" t="s">
        <v>40</v>
      </c>
      <c r="C32" s="6" t="n">
        <v>68</v>
      </c>
      <c r="D32" s="6" t="n">
        <v>184</v>
      </c>
      <c r="E32" s="6" t="n">
        <v>4.55</v>
      </c>
      <c r="F32" s="6" t="n">
        <v>0.755568045301351</v>
      </c>
      <c r="G32" s="6" t="n">
        <v>14</v>
      </c>
      <c r="H32" s="6" t="n">
        <v>-0.92193610808845</v>
      </c>
      <c r="I32" s="6" t="n">
        <v>37.5</v>
      </c>
      <c r="J32" s="6" t="n">
        <v>1.08571954428813</v>
      </c>
      <c r="K32" s="6" t="n">
        <v>123</v>
      </c>
      <c r="L32" s="6" t="n">
        <v>0.958083481789944</v>
      </c>
      <c r="M32" s="6" t="n">
        <v>4.4</v>
      </c>
      <c r="N32" s="6" t="n">
        <v>-0.126924370140091</v>
      </c>
      <c r="O32" s="6" t="n">
        <v>7.26</v>
      </c>
      <c r="P32" s="6" t="n">
        <v>-0.0311811819730173</v>
      </c>
      <c r="Q32" s="6" t="n">
        <v>1.71932941117787</v>
      </c>
      <c r="R32" s="6" t="n">
        <v>0.286554901862978</v>
      </c>
      <c r="S32" s="6" t="n">
        <v>2</v>
      </c>
      <c r="T32" s="6" t="n">
        <v>41</v>
      </c>
      <c r="U32" s="6" t="n">
        <v>40</v>
      </c>
      <c r="V32" s="10"/>
      <c r="W32" s="6" t="n">
        <v>10</v>
      </c>
      <c r="X32" s="6" t="n">
        <v>0</v>
      </c>
      <c r="Y32" s="6" t="n">
        <v>251</v>
      </c>
      <c r="Z32" s="6" t="n">
        <v>78</v>
      </c>
      <c r="AA32" s="6" t="n">
        <v>329</v>
      </c>
      <c r="AB32" s="6" t="n">
        <v>32.9</v>
      </c>
      <c r="AC32" s="10"/>
      <c r="AD32" s="6" t="n">
        <v>16</v>
      </c>
      <c r="AE32" s="6" t="n">
        <v>0</v>
      </c>
      <c r="AF32" s="6" t="n">
        <v>729</v>
      </c>
      <c r="AG32" s="6" t="n">
        <v>35</v>
      </c>
      <c r="AH32" s="6" t="n">
        <v>764</v>
      </c>
      <c r="AI32" s="6" t="n">
        <v>47.75</v>
      </c>
      <c r="AJ32" s="10"/>
      <c r="AK32" s="6" t="n">
        <v>14</v>
      </c>
      <c r="AL32" s="6" t="n">
        <v>0</v>
      </c>
      <c r="AM32" s="6" t="n">
        <v>700</v>
      </c>
      <c r="AN32" s="6" t="n">
        <v>12</v>
      </c>
      <c r="AO32" s="6" t="n">
        <v>712</v>
      </c>
      <c r="AP32" s="6" t="n">
        <v>50.8571428571429</v>
      </c>
      <c r="AQ32" s="10"/>
      <c r="AR32" s="6" t="n">
        <v>12</v>
      </c>
      <c r="AS32" s="6" t="n">
        <v>0</v>
      </c>
      <c r="AT32" s="6" t="n">
        <v>688</v>
      </c>
      <c r="AU32" s="6" t="n">
        <v>4</v>
      </c>
      <c r="AV32" s="6" t="n">
        <v>692</v>
      </c>
      <c r="AW32" s="6" t="n">
        <v>57.6666666666667</v>
      </c>
    </row>
    <row r="33" customFormat="false" ht="15" hidden="false" customHeight="false" outlineLevel="0" collapsed="false">
      <c r="A33" s="6" t="s">
        <v>315</v>
      </c>
      <c r="B33" s="6" t="s">
        <v>40</v>
      </c>
      <c r="C33" s="6" t="n">
        <v>71</v>
      </c>
      <c r="D33" s="6" t="n">
        <v>186</v>
      </c>
      <c r="E33" s="6" t="n">
        <v>4.63</v>
      </c>
      <c r="F33" s="6" t="n">
        <v>0.476762380503088</v>
      </c>
      <c r="G33" s="6" t="n">
        <v>15</v>
      </c>
      <c r="H33" s="6" t="n">
        <v>-0.775073724160186</v>
      </c>
      <c r="I33" s="6" t="n">
        <v>36</v>
      </c>
      <c r="J33" s="6" t="n">
        <v>0.748789248270783</v>
      </c>
      <c r="K33" s="6" t="n">
        <v>121</v>
      </c>
      <c r="L33" s="6" t="n">
        <v>0.73481581326568</v>
      </c>
      <c r="M33" s="6" t="n">
        <v>4.27</v>
      </c>
      <c r="N33" s="6" t="n">
        <v>0.39957672081147</v>
      </c>
      <c r="O33" s="6" t="n">
        <v>6.98</v>
      </c>
      <c r="P33" s="6" t="n">
        <v>0.661041057827851</v>
      </c>
      <c r="Q33" s="6" t="n">
        <v>2.24591149651869</v>
      </c>
      <c r="R33" s="6" t="n">
        <v>0.374318582753114</v>
      </c>
      <c r="S33" s="6" t="n">
        <v>7</v>
      </c>
      <c r="T33" s="6" t="n">
        <v>252</v>
      </c>
      <c r="U33" s="6" t="n">
        <v>201</v>
      </c>
      <c r="V33" s="10"/>
      <c r="AA33" s="6" t="n">
        <v>0</v>
      </c>
      <c r="AC33" s="10"/>
      <c r="AH33" s="6" t="n">
        <v>0</v>
      </c>
      <c r="AJ33" s="10"/>
      <c r="AO33" s="6" t="n">
        <v>0</v>
      </c>
      <c r="AQ33" s="10"/>
      <c r="AV33" s="6" t="n">
        <v>0</v>
      </c>
    </row>
    <row r="34" customFormat="false" ht="15" hidden="false" customHeight="false" outlineLevel="0" collapsed="false">
      <c r="A34" s="6" t="s">
        <v>320</v>
      </c>
      <c r="B34" s="6" t="s">
        <v>40</v>
      </c>
      <c r="C34" s="6" t="n">
        <v>71.5</v>
      </c>
      <c r="D34" s="6" t="n">
        <v>190</v>
      </c>
      <c r="E34" s="6" t="n">
        <v>4.61</v>
      </c>
      <c r="F34" s="6" t="n">
        <v>0.546463796702652</v>
      </c>
      <c r="G34" s="6" t="n">
        <v>6</v>
      </c>
      <c r="H34" s="6" t="n">
        <v>-2.09683517951456</v>
      </c>
      <c r="I34" s="6" t="n">
        <v>35.5</v>
      </c>
      <c r="J34" s="6" t="n">
        <v>0.636479149598333</v>
      </c>
      <c r="K34" s="6" t="n">
        <v>120</v>
      </c>
      <c r="L34" s="6" t="n">
        <v>0.623181979003548</v>
      </c>
      <c r="Q34" s="6" t="n">
        <v>-0.290710254210029</v>
      </c>
      <c r="R34" s="6" t="n">
        <v>-0.0726775635525072</v>
      </c>
      <c r="V34" s="10"/>
      <c r="W34" s="6" t="n">
        <v>11</v>
      </c>
      <c r="X34" s="6" t="n">
        <v>0</v>
      </c>
      <c r="Y34" s="6" t="n">
        <v>48</v>
      </c>
      <c r="Z34" s="6" t="n">
        <v>213</v>
      </c>
      <c r="AA34" s="6" t="n">
        <v>261</v>
      </c>
      <c r="AB34" s="6" t="n">
        <v>23.7272727272727</v>
      </c>
      <c r="AC34" s="10"/>
      <c r="AH34" s="6" t="n">
        <v>0</v>
      </c>
      <c r="AJ34" s="10"/>
      <c r="AO34" s="6" t="n">
        <v>0</v>
      </c>
      <c r="AQ34" s="10"/>
      <c r="AV34" s="6" t="n">
        <v>0</v>
      </c>
    </row>
    <row r="35" customFormat="false" ht="15" hidden="false" customHeight="false" outlineLevel="0" collapsed="false">
      <c r="A35" s="6" t="s">
        <v>328</v>
      </c>
      <c r="B35" s="6" t="s">
        <v>40</v>
      </c>
      <c r="C35" s="6" t="n">
        <v>72.25</v>
      </c>
      <c r="D35" s="6" t="n">
        <v>191</v>
      </c>
      <c r="E35" s="6" t="n">
        <v>4.61</v>
      </c>
      <c r="F35" s="6" t="n">
        <v>0.546463796702652</v>
      </c>
      <c r="G35" s="6" t="n">
        <v>8</v>
      </c>
      <c r="H35" s="6" t="n">
        <v>-1.80311041165803</v>
      </c>
      <c r="I35" s="6" t="n">
        <v>37.5</v>
      </c>
      <c r="J35" s="6" t="n">
        <v>1.08571954428813</v>
      </c>
      <c r="K35" s="6" t="n">
        <v>120</v>
      </c>
      <c r="L35" s="6" t="n">
        <v>0.623181979003548</v>
      </c>
      <c r="M35" s="6" t="n">
        <v>4.08</v>
      </c>
      <c r="N35" s="6" t="n">
        <v>1.16907831527913</v>
      </c>
      <c r="O35" s="6" t="n">
        <v>6.84</v>
      </c>
      <c r="P35" s="6" t="n">
        <v>1.00715217772829</v>
      </c>
      <c r="Q35" s="6" t="n">
        <v>2.62848540134372</v>
      </c>
      <c r="R35" s="6" t="n">
        <v>0.438080900223953</v>
      </c>
      <c r="V35" s="10"/>
      <c r="W35" s="6" t="n">
        <v>9</v>
      </c>
      <c r="X35" s="6" t="n">
        <v>0</v>
      </c>
      <c r="Y35" s="6" t="n">
        <v>130</v>
      </c>
      <c r="Z35" s="6" t="n">
        <v>80</v>
      </c>
      <c r="AA35" s="6" t="n">
        <v>210</v>
      </c>
      <c r="AB35" s="6" t="n">
        <v>23.3333333333333</v>
      </c>
      <c r="AC35" s="10"/>
      <c r="AD35" s="6" t="n">
        <v>16</v>
      </c>
      <c r="AE35" s="6" t="n">
        <v>0</v>
      </c>
      <c r="AF35" s="6" t="n">
        <v>328</v>
      </c>
      <c r="AG35" s="6" t="n">
        <v>129</v>
      </c>
      <c r="AH35" s="6" t="n">
        <v>457</v>
      </c>
      <c r="AI35" s="6" t="n">
        <v>28.5625</v>
      </c>
      <c r="AJ35" s="10"/>
      <c r="AK35" s="6" t="n">
        <v>7</v>
      </c>
      <c r="AL35" s="6" t="n">
        <v>0</v>
      </c>
      <c r="AM35" s="6" t="n">
        <v>28</v>
      </c>
      <c r="AN35" s="6" t="n">
        <v>49</v>
      </c>
      <c r="AO35" s="6" t="n">
        <v>77</v>
      </c>
      <c r="AP35" s="6" t="n">
        <v>11</v>
      </c>
      <c r="AQ35" s="10"/>
      <c r="AV35" s="6" t="n">
        <v>0</v>
      </c>
    </row>
    <row r="36" customFormat="false" ht="15" hidden="false" customHeight="false" outlineLevel="0" collapsed="false">
      <c r="A36" s="6" t="s">
        <v>353</v>
      </c>
      <c r="B36" s="6" t="s">
        <v>40</v>
      </c>
      <c r="C36" s="6" t="n">
        <v>69.5</v>
      </c>
      <c r="D36" s="6" t="n">
        <v>190</v>
      </c>
      <c r="E36" s="6" t="n">
        <v>4.48</v>
      </c>
      <c r="F36" s="6" t="n">
        <v>0.99952300199983</v>
      </c>
      <c r="G36" s="6" t="n">
        <v>16</v>
      </c>
      <c r="H36" s="6" t="n">
        <v>-0.628211340231922</v>
      </c>
      <c r="I36" s="6" t="n">
        <v>33</v>
      </c>
      <c r="J36" s="6" t="n">
        <v>0.0749286562360849</v>
      </c>
      <c r="K36" s="6" t="n">
        <v>120</v>
      </c>
      <c r="L36" s="6" t="n">
        <v>0.623181979003548</v>
      </c>
      <c r="M36" s="6" t="n">
        <v>4.4</v>
      </c>
      <c r="N36" s="6" t="n">
        <v>-0.126924370140091</v>
      </c>
      <c r="O36" s="6" t="n">
        <v>7.12</v>
      </c>
      <c r="P36" s="6" t="n">
        <v>0.314929937927417</v>
      </c>
      <c r="Q36" s="6" t="n">
        <v>1.25742786479487</v>
      </c>
      <c r="R36" s="6" t="n">
        <v>0.209571310799144</v>
      </c>
      <c r="S36" s="6" t="n">
        <v>4</v>
      </c>
      <c r="T36" s="6" t="n">
        <v>133</v>
      </c>
      <c r="U36" s="6" t="n">
        <v>126</v>
      </c>
      <c r="V36" s="10"/>
      <c r="W36" s="6" t="n">
        <v>2</v>
      </c>
      <c r="X36" s="6" t="n">
        <v>0</v>
      </c>
      <c r="Y36" s="6" t="n">
        <v>61</v>
      </c>
      <c r="Z36" s="6" t="n">
        <v>25</v>
      </c>
      <c r="AA36" s="6" t="n">
        <v>86</v>
      </c>
      <c r="AB36" s="6" t="n">
        <v>43</v>
      </c>
      <c r="AC36" s="10"/>
      <c r="AD36" s="6" t="n">
        <v>14</v>
      </c>
      <c r="AE36" s="6" t="n">
        <v>0</v>
      </c>
      <c r="AF36" s="6" t="n">
        <v>561</v>
      </c>
      <c r="AG36" s="6" t="n">
        <v>95</v>
      </c>
      <c r="AH36" s="6" t="n">
        <v>656</v>
      </c>
      <c r="AI36" s="6" t="n">
        <v>46.8571428571429</v>
      </c>
      <c r="AJ36" s="10"/>
      <c r="AK36" s="6" t="n">
        <v>16</v>
      </c>
      <c r="AL36" s="6" t="n">
        <v>0</v>
      </c>
      <c r="AM36" s="6" t="n">
        <v>924</v>
      </c>
      <c r="AN36" s="6" t="n">
        <v>123</v>
      </c>
      <c r="AO36" s="6" t="n">
        <v>1047</v>
      </c>
      <c r="AP36" s="6" t="n">
        <v>65.4375</v>
      </c>
      <c r="AQ36" s="10"/>
      <c r="AR36" s="6" t="n">
        <v>15</v>
      </c>
      <c r="AS36" s="6" t="n">
        <v>0</v>
      </c>
      <c r="AT36" s="6" t="n">
        <v>555</v>
      </c>
      <c r="AU36" s="6" t="n">
        <v>161</v>
      </c>
      <c r="AV36" s="6" t="n">
        <v>716</v>
      </c>
      <c r="AW36" s="6" t="n">
        <v>47.7333333333333</v>
      </c>
    </row>
    <row r="37" customFormat="false" ht="15" hidden="false" customHeight="false" outlineLevel="0" collapsed="false">
      <c r="A37" s="6" t="s">
        <v>360</v>
      </c>
      <c r="B37" s="6" t="s">
        <v>40</v>
      </c>
      <c r="C37" s="6" t="n">
        <v>72.38</v>
      </c>
      <c r="D37" s="6" t="n">
        <v>193</v>
      </c>
      <c r="E37" s="6" t="n">
        <v>4.38</v>
      </c>
      <c r="F37" s="6" t="n">
        <v>1.34803008299766</v>
      </c>
      <c r="G37" s="6" t="n">
        <v>11</v>
      </c>
      <c r="H37" s="6" t="n">
        <v>-1.36252325987324</v>
      </c>
      <c r="I37" s="6" t="n">
        <v>36.5</v>
      </c>
      <c r="J37" s="6" t="n">
        <v>0.861099346943233</v>
      </c>
      <c r="K37" s="6" t="n">
        <v>122</v>
      </c>
      <c r="L37" s="6" t="n">
        <v>0.846449647527812</v>
      </c>
      <c r="M37" s="6" t="n">
        <v>4.04</v>
      </c>
      <c r="N37" s="6" t="n">
        <v>1.33107865095653</v>
      </c>
      <c r="O37" s="6" t="n">
        <v>6.62</v>
      </c>
      <c r="P37" s="6" t="n">
        <v>1.55104108042897</v>
      </c>
      <c r="Q37" s="6" t="n">
        <v>4.57517554898097</v>
      </c>
      <c r="R37" s="6" t="n">
        <v>0.762529258163494</v>
      </c>
      <c r="S37" s="6" t="n">
        <v>3</v>
      </c>
      <c r="T37" s="6" t="n">
        <v>87</v>
      </c>
      <c r="U37" s="6" t="n">
        <v>83</v>
      </c>
      <c r="V37" s="10"/>
      <c r="W37" s="6" t="n">
        <v>13</v>
      </c>
      <c r="X37" s="6" t="n">
        <v>0</v>
      </c>
      <c r="Y37" s="6" t="n">
        <v>370</v>
      </c>
      <c r="Z37" s="6" t="n">
        <v>153</v>
      </c>
      <c r="AA37" s="6" t="n">
        <v>523</v>
      </c>
      <c r="AB37" s="6" t="n">
        <v>40.2307692307692</v>
      </c>
      <c r="AC37" s="10"/>
      <c r="AD37" s="6" t="n">
        <v>3</v>
      </c>
      <c r="AE37" s="6" t="n">
        <v>0</v>
      </c>
      <c r="AF37" s="6" t="n">
        <v>167</v>
      </c>
      <c r="AG37" s="6" t="n">
        <v>15</v>
      </c>
      <c r="AH37" s="6" t="n">
        <v>182</v>
      </c>
      <c r="AI37" s="6" t="n">
        <v>60.6666666666667</v>
      </c>
      <c r="AJ37" s="10"/>
      <c r="AK37" s="6" t="n">
        <v>11</v>
      </c>
      <c r="AL37" s="6" t="n">
        <v>0</v>
      </c>
      <c r="AM37" s="6" t="n">
        <v>446</v>
      </c>
      <c r="AN37" s="6" t="n">
        <v>64</v>
      </c>
      <c r="AO37" s="6" t="n">
        <v>510</v>
      </c>
      <c r="AP37" s="6" t="n">
        <v>46.3636363636364</v>
      </c>
      <c r="AQ37" s="10"/>
      <c r="AR37" s="6" t="n">
        <v>14</v>
      </c>
      <c r="AS37" s="6" t="n">
        <v>0</v>
      </c>
      <c r="AT37" s="6" t="n">
        <v>419</v>
      </c>
      <c r="AU37" s="6" t="n">
        <v>142</v>
      </c>
      <c r="AV37" s="6" t="n">
        <v>561</v>
      </c>
      <c r="AW37" s="6" t="n">
        <v>40.0714285714286</v>
      </c>
    </row>
    <row r="38" customFormat="false" ht="15" hidden="false" customHeight="false" outlineLevel="0" collapsed="false">
      <c r="A38" s="6" t="s">
        <v>362</v>
      </c>
      <c r="B38" s="6" t="s">
        <v>40</v>
      </c>
      <c r="C38" s="6" t="n">
        <v>73</v>
      </c>
      <c r="D38" s="6" t="n">
        <v>198</v>
      </c>
      <c r="E38" s="6" t="n">
        <v>4.59</v>
      </c>
      <c r="F38" s="6" t="n">
        <v>0.61616521290222</v>
      </c>
      <c r="G38" s="6" t="n">
        <v>11</v>
      </c>
      <c r="H38" s="6" t="n">
        <v>-1.36252325987324</v>
      </c>
      <c r="I38" s="6" t="n">
        <v>35</v>
      </c>
      <c r="J38" s="6" t="n">
        <v>0.524169050925884</v>
      </c>
      <c r="K38" s="6" t="n">
        <v>133</v>
      </c>
      <c r="L38" s="6" t="n">
        <v>2.07442182441126</v>
      </c>
      <c r="M38" s="6" t="n">
        <v>4.3</v>
      </c>
      <c r="N38" s="6" t="n">
        <v>0.278076469053417</v>
      </c>
      <c r="O38" s="6" t="n">
        <v>6.86</v>
      </c>
      <c r="P38" s="6" t="n">
        <v>0.957707732028224</v>
      </c>
      <c r="Q38" s="6" t="n">
        <v>3.08801702944776</v>
      </c>
      <c r="R38" s="6" t="n">
        <v>0.514669504907961</v>
      </c>
      <c r="S38" s="6" t="n">
        <v>4</v>
      </c>
      <c r="T38" s="6" t="n">
        <v>127</v>
      </c>
      <c r="U38" s="6" t="n">
        <v>120</v>
      </c>
      <c r="V38" s="10"/>
      <c r="W38" s="6" t="n">
        <v>5</v>
      </c>
      <c r="X38" s="6" t="n">
        <v>0</v>
      </c>
      <c r="Y38" s="6" t="n">
        <v>118</v>
      </c>
      <c r="Z38" s="6" t="n">
        <v>24</v>
      </c>
      <c r="AA38" s="6" t="n">
        <v>142</v>
      </c>
      <c r="AB38" s="6" t="n">
        <v>28.4</v>
      </c>
      <c r="AC38" s="10"/>
      <c r="AD38" s="6" t="n">
        <v>14</v>
      </c>
      <c r="AE38" s="6" t="n">
        <v>0</v>
      </c>
      <c r="AF38" s="6" t="n">
        <v>388</v>
      </c>
      <c r="AG38" s="6" t="n">
        <v>59</v>
      </c>
      <c r="AH38" s="6" t="n">
        <v>447</v>
      </c>
      <c r="AI38" s="6" t="n">
        <v>31.9285714285714</v>
      </c>
      <c r="AJ38" s="10"/>
      <c r="AK38" s="6" t="n">
        <v>5</v>
      </c>
      <c r="AL38" s="6" t="n">
        <v>0</v>
      </c>
      <c r="AM38" s="6" t="n">
        <v>22</v>
      </c>
      <c r="AN38" s="6" t="n">
        <v>37</v>
      </c>
      <c r="AO38" s="6" t="n">
        <v>59</v>
      </c>
      <c r="AP38" s="6" t="n">
        <v>11.8</v>
      </c>
      <c r="AQ38" s="10"/>
      <c r="AR38" s="6" t="n">
        <v>9</v>
      </c>
      <c r="AS38" s="6" t="n">
        <v>0</v>
      </c>
      <c r="AT38" s="6" t="n">
        <v>375</v>
      </c>
      <c r="AU38" s="6" t="n">
        <v>11</v>
      </c>
      <c r="AV38" s="6" t="n">
        <v>386</v>
      </c>
      <c r="AW38" s="6" t="n">
        <v>42.8888888888889</v>
      </c>
    </row>
    <row r="39" customFormat="false" ht="15" hidden="false" customHeight="false" outlineLevel="0" collapsed="false">
      <c r="A39" s="6" t="s">
        <v>368</v>
      </c>
      <c r="B39" s="6" t="s">
        <v>40</v>
      </c>
      <c r="C39" s="6" t="n">
        <v>69.88</v>
      </c>
      <c r="D39" s="6" t="n">
        <v>189</v>
      </c>
      <c r="E39" s="6" t="n">
        <v>4.51</v>
      </c>
      <c r="F39" s="6" t="n">
        <v>0.894970877700483</v>
      </c>
      <c r="G39" s="6" t="n">
        <v>20</v>
      </c>
      <c r="H39" s="6" t="n">
        <v>-0.0407618045188654</v>
      </c>
      <c r="I39" s="6" t="n">
        <v>37.5</v>
      </c>
      <c r="J39" s="6" t="n">
        <v>1.08571954428813</v>
      </c>
      <c r="K39" s="6" t="n">
        <v>123</v>
      </c>
      <c r="L39" s="6" t="n">
        <v>0.958083481789944</v>
      </c>
      <c r="M39" s="6" t="n">
        <v>4</v>
      </c>
      <c r="N39" s="6" t="n">
        <v>1.49307898663394</v>
      </c>
      <c r="O39" s="6" t="n">
        <v>6.72</v>
      </c>
      <c r="P39" s="6" t="n">
        <v>1.30381885192866</v>
      </c>
      <c r="Q39" s="6" t="n">
        <v>5.69490993782229</v>
      </c>
      <c r="R39" s="6" t="n">
        <v>0.949151656303715</v>
      </c>
      <c r="V39" s="10"/>
      <c r="AA39" s="6" t="n">
        <v>0</v>
      </c>
      <c r="AC39" s="10"/>
      <c r="AH39" s="6" t="n">
        <v>0</v>
      </c>
      <c r="AJ39" s="10"/>
      <c r="AO39" s="6" t="n">
        <v>0</v>
      </c>
      <c r="AQ39" s="10"/>
      <c r="AV39" s="6" t="n">
        <v>0</v>
      </c>
    </row>
    <row r="40" customFormat="false" ht="15" hidden="false" customHeight="false" outlineLevel="0" collapsed="false">
      <c r="A40" s="6" t="s">
        <v>372</v>
      </c>
      <c r="B40" s="6" t="s">
        <v>40</v>
      </c>
      <c r="C40" s="6" t="n">
        <v>69.13</v>
      </c>
      <c r="D40" s="6" t="n">
        <v>187</v>
      </c>
      <c r="E40" s="6" t="n">
        <v>4.61</v>
      </c>
      <c r="F40" s="6" t="n">
        <v>0.546463796702652</v>
      </c>
      <c r="G40" s="6" t="n">
        <v>13</v>
      </c>
      <c r="H40" s="6" t="n">
        <v>-1.06879849201671</v>
      </c>
      <c r="I40" s="6" t="n">
        <v>35.5</v>
      </c>
      <c r="J40" s="6" t="n">
        <v>0.636479149598333</v>
      </c>
      <c r="K40" s="6" t="n">
        <v>116</v>
      </c>
      <c r="L40" s="6" t="n">
        <v>0.176646641955021</v>
      </c>
      <c r="M40" s="6" t="n">
        <v>4.15</v>
      </c>
      <c r="N40" s="6" t="n">
        <v>0.885577727843675</v>
      </c>
      <c r="Q40" s="6" t="n">
        <v>1.17636882408297</v>
      </c>
      <c r="R40" s="6" t="n">
        <v>0.235273764816593</v>
      </c>
      <c r="S40" s="6" t="n">
        <v>5</v>
      </c>
      <c r="T40" s="6" t="n">
        <v>147</v>
      </c>
      <c r="U40" s="6" t="n">
        <v>139</v>
      </c>
      <c r="V40" s="10"/>
      <c r="AA40" s="6" t="n">
        <v>0</v>
      </c>
      <c r="AC40" s="10"/>
      <c r="AD40" s="6" t="n">
        <v>15</v>
      </c>
      <c r="AE40" s="6" t="n">
        <v>0</v>
      </c>
      <c r="AF40" s="6" t="n">
        <v>838</v>
      </c>
      <c r="AG40" s="6" t="n">
        <v>118</v>
      </c>
      <c r="AH40" s="6" t="n">
        <v>956</v>
      </c>
      <c r="AI40" s="6" t="n">
        <v>63.7333333333333</v>
      </c>
      <c r="AJ40" s="10"/>
      <c r="AK40" s="6" t="n">
        <v>16</v>
      </c>
      <c r="AL40" s="6" t="n">
        <v>0</v>
      </c>
      <c r="AM40" s="6" t="n">
        <v>1101</v>
      </c>
      <c r="AN40" s="6" t="n">
        <v>30</v>
      </c>
      <c r="AO40" s="6" t="n">
        <v>1131</v>
      </c>
      <c r="AP40" s="6" t="n">
        <v>70.6875</v>
      </c>
      <c r="AQ40" s="10"/>
      <c r="AR40" s="6" t="n">
        <v>15</v>
      </c>
      <c r="AS40" s="6" t="n">
        <v>0</v>
      </c>
      <c r="AT40" s="6" t="n">
        <v>954</v>
      </c>
      <c r="AU40" s="6" t="n">
        <v>35</v>
      </c>
      <c r="AV40" s="6" t="n">
        <v>989</v>
      </c>
      <c r="AW40" s="6" t="n">
        <v>65.9333333333333</v>
      </c>
    </row>
    <row r="41" customFormat="false" ht="15" hidden="false" customHeight="false" outlineLevel="0" collapsed="false">
      <c r="A41" s="6" t="s">
        <v>378</v>
      </c>
      <c r="B41" s="6" t="s">
        <v>40</v>
      </c>
      <c r="C41" s="6" t="n">
        <v>72</v>
      </c>
      <c r="D41" s="6" t="n">
        <v>191</v>
      </c>
      <c r="E41" s="6" t="n">
        <v>4.56</v>
      </c>
      <c r="F41" s="6" t="n">
        <v>0.720717337201569</v>
      </c>
      <c r="G41" s="6" t="n">
        <v>10</v>
      </c>
      <c r="H41" s="6" t="n">
        <v>-1.50938564380151</v>
      </c>
      <c r="I41" s="6" t="n">
        <v>36.5</v>
      </c>
      <c r="J41" s="6" t="n">
        <v>0.861099346943233</v>
      </c>
      <c r="K41" s="6" t="n">
        <v>122</v>
      </c>
      <c r="L41" s="6" t="n">
        <v>0.846449647527812</v>
      </c>
      <c r="M41" s="6" t="n">
        <v>4.32</v>
      </c>
      <c r="N41" s="6" t="n">
        <v>0.197076301214714</v>
      </c>
      <c r="O41" s="6" t="n">
        <v>7.28</v>
      </c>
      <c r="P41" s="6" t="n">
        <v>-0.0806256276730806</v>
      </c>
      <c r="Q41" s="6" t="n">
        <v>1.03533136141274</v>
      </c>
      <c r="R41" s="6" t="n">
        <v>0.172555226902124</v>
      </c>
      <c r="S41" s="6" t="n">
        <v>4</v>
      </c>
      <c r="T41" s="6" t="n">
        <v>109</v>
      </c>
      <c r="U41" s="6" t="n">
        <v>104</v>
      </c>
      <c r="V41" s="10"/>
      <c r="W41" s="6" t="n">
        <v>7</v>
      </c>
      <c r="X41" s="6" t="n">
        <v>0</v>
      </c>
      <c r="Y41" s="6" t="n">
        <v>11</v>
      </c>
      <c r="Z41" s="6" t="n">
        <v>60</v>
      </c>
      <c r="AA41" s="6" t="n">
        <v>71</v>
      </c>
      <c r="AB41" s="6" t="n">
        <v>10.1428571428571</v>
      </c>
      <c r="AC41" s="10"/>
      <c r="AD41" s="6" t="n">
        <v>15</v>
      </c>
      <c r="AE41" s="6" t="n">
        <v>0</v>
      </c>
      <c r="AF41" s="6" t="n">
        <v>684</v>
      </c>
      <c r="AG41" s="6" t="n">
        <v>26</v>
      </c>
      <c r="AH41" s="6" t="n">
        <v>710</v>
      </c>
      <c r="AI41" s="6" t="n">
        <v>47.3333333333333</v>
      </c>
      <c r="AJ41" s="10"/>
      <c r="AK41" s="6" t="n">
        <v>16</v>
      </c>
      <c r="AL41" s="6" t="n">
        <v>0</v>
      </c>
      <c r="AM41" s="6" t="n">
        <v>1025</v>
      </c>
      <c r="AN41" s="6" t="n">
        <v>68</v>
      </c>
      <c r="AO41" s="6" t="n">
        <v>1093</v>
      </c>
      <c r="AP41" s="6" t="n">
        <v>68.3125</v>
      </c>
      <c r="AQ41" s="10"/>
      <c r="AR41" s="6" t="n">
        <v>16</v>
      </c>
      <c r="AS41" s="6" t="n">
        <v>0</v>
      </c>
      <c r="AT41" s="6" t="n">
        <v>679</v>
      </c>
      <c r="AU41" s="6" t="n">
        <v>114</v>
      </c>
      <c r="AV41" s="6" t="n">
        <v>793</v>
      </c>
      <c r="AW41" s="6" t="n">
        <v>49.5625</v>
      </c>
    </row>
    <row r="42" customFormat="false" ht="15" hidden="false" customHeight="false" outlineLevel="0" collapsed="false">
      <c r="A42" s="6" t="s">
        <v>395</v>
      </c>
      <c r="B42" s="6" t="s">
        <v>40</v>
      </c>
      <c r="C42" s="6" t="n">
        <v>74.63</v>
      </c>
      <c r="D42" s="6" t="n">
        <v>218</v>
      </c>
      <c r="E42" s="6" t="n">
        <v>4.61</v>
      </c>
      <c r="F42" s="6" t="n">
        <v>0.546463796702652</v>
      </c>
      <c r="G42" s="6" t="n">
        <v>13</v>
      </c>
      <c r="H42" s="6" t="n">
        <v>-1.06879849201671</v>
      </c>
      <c r="I42" s="6" t="n">
        <v>41.5</v>
      </c>
      <c r="J42" s="6" t="n">
        <v>1.98420033366773</v>
      </c>
      <c r="K42" s="6" t="n">
        <v>127</v>
      </c>
      <c r="L42" s="6" t="n">
        <v>1.40461881883847</v>
      </c>
      <c r="M42" s="6" t="n">
        <v>4.33</v>
      </c>
      <c r="N42" s="6" t="n">
        <v>0.156576217295365</v>
      </c>
      <c r="Q42" s="6" t="n">
        <v>3.0230606744875</v>
      </c>
      <c r="R42" s="6" t="n">
        <v>0.604612134897501</v>
      </c>
      <c r="S42" s="6" t="n">
        <v>2</v>
      </c>
      <c r="T42" s="6" t="n">
        <v>58</v>
      </c>
      <c r="U42" s="6" t="n">
        <v>57</v>
      </c>
      <c r="V42" s="10"/>
      <c r="W42" s="6" t="n">
        <v>4</v>
      </c>
      <c r="X42" s="6" t="n">
        <v>0</v>
      </c>
      <c r="Y42" s="6" t="n">
        <v>8</v>
      </c>
      <c r="Z42" s="6" t="n">
        <v>30</v>
      </c>
      <c r="AA42" s="6" t="n">
        <v>38</v>
      </c>
      <c r="AB42" s="6" t="n">
        <v>9.5</v>
      </c>
      <c r="AC42" s="10"/>
      <c r="AH42" s="6" t="n">
        <v>0</v>
      </c>
      <c r="AJ42" s="10"/>
      <c r="AO42" s="6" t="n">
        <v>0</v>
      </c>
      <c r="AQ42" s="10"/>
      <c r="AR42" s="6" t="n">
        <v>1</v>
      </c>
      <c r="AS42" s="6" t="n">
        <v>0</v>
      </c>
      <c r="AT42" s="6" t="n">
        <v>0</v>
      </c>
      <c r="AU42" s="6" t="n">
        <v>24</v>
      </c>
      <c r="AV42" s="6" t="n">
        <v>24</v>
      </c>
      <c r="AW42" s="6" t="n">
        <v>24</v>
      </c>
    </row>
    <row r="43" customFormat="false" ht="15" hidden="false" customHeight="false" outlineLevel="0" collapsed="false">
      <c r="A43" s="6" t="s">
        <v>405</v>
      </c>
      <c r="B43" s="6" t="s">
        <v>40</v>
      </c>
      <c r="C43" s="6" t="n">
        <v>71.13</v>
      </c>
      <c r="D43" s="6" t="n">
        <v>192</v>
      </c>
      <c r="E43" s="6" t="n">
        <v>4.63</v>
      </c>
      <c r="F43" s="6" t="n">
        <v>0.476762380503088</v>
      </c>
      <c r="I43" s="6" t="n">
        <v>34</v>
      </c>
      <c r="J43" s="6" t="n">
        <v>0.299548853580984</v>
      </c>
      <c r="K43" s="6" t="n">
        <v>116</v>
      </c>
      <c r="L43" s="6" t="n">
        <v>0.176646641955021</v>
      </c>
      <c r="M43" s="6" t="n">
        <v>4</v>
      </c>
      <c r="N43" s="6" t="n">
        <v>1.49307898663394</v>
      </c>
      <c r="O43" s="6" t="n">
        <v>6.57</v>
      </c>
      <c r="P43" s="6" t="n">
        <v>1.67465219467912</v>
      </c>
      <c r="Q43" s="6" t="n">
        <v>4.12068905735215</v>
      </c>
      <c r="R43" s="6" t="n">
        <v>0.824137811470431</v>
      </c>
      <c r="S43" s="6" t="n">
        <v>7</v>
      </c>
      <c r="T43" s="6" t="n">
        <v>254</v>
      </c>
      <c r="U43" s="6" t="n">
        <v>203</v>
      </c>
      <c r="V43" s="10"/>
      <c r="AA43" s="6" t="n">
        <v>0</v>
      </c>
      <c r="AC43" s="10"/>
      <c r="AD43" s="6" t="n">
        <v>8</v>
      </c>
      <c r="AE43" s="6" t="n">
        <v>0</v>
      </c>
      <c r="AF43" s="6" t="n">
        <v>131</v>
      </c>
      <c r="AG43" s="6" t="n">
        <v>57</v>
      </c>
      <c r="AH43" s="6" t="n">
        <v>188</v>
      </c>
      <c r="AI43" s="6" t="n">
        <v>23.5</v>
      </c>
      <c r="AJ43" s="10"/>
      <c r="AK43" s="6" t="n">
        <v>7</v>
      </c>
      <c r="AL43" s="6" t="n">
        <v>0</v>
      </c>
      <c r="AM43" s="6" t="n">
        <v>240</v>
      </c>
      <c r="AN43" s="6" t="n">
        <v>13</v>
      </c>
      <c r="AO43" s="6" t="n">
        <v>253</v>
      </c>
      <c r="AP43" s="6" t="n">
        <v>36.1428571428571</v>
      </c>
      <c r="AQ43" s="10"/>
      <c r="AR43" s="6" t="n">
        <v>15</v>
      </c>
      <c r="AS43" s="6" t="n">
        <v>0</v>
      </c>
      <c r="AT43" s="6" t="n">
        <v>705</v>
      </c>
      <c r="AU43" s="6" t="n">
        <v>16</v>
      </c>
      <c r="AV43" s="6" t="n">
        <v>721</v>
      </c>
      <c r="AW43" s="6" t="n">
        <v>48.0666666666667</v>
      </c>
    </row>
    <row r="44" customFormat="false" ht="15" hidden="false" customHeight="false" outlineLevel="0" collapsed="false">
      <c r="A44" s="6" t="s">
        <v>417</v>
      </c>
      <c r="B44" s="6" t="s">
        <v>40</v>
      </c>
      <c r="C44" s="6" t="n">
        <v>71.38</v>
      </c>
      <c r="D44" s="6" t="n">
        <v>196</v>
      </c>
      <c r="E44" s="6" t="n">
        <v>4.57</v>
      </c>
      <c r="F44" s="6" t="n">
        <v>0.685866629101784</v>
      </c>
      <c r="G44" s="6" t="n">
        <v>13</v>
      </c>
      <c r="H44" s="6" t="n">
        <v>-1.06879849201671</v>
      </c>
      <c r="Q44" s="6" t="n">
        <v>-0.38293186291493</v>
      </c>
      <c r="R44" s="6" t="n">
        <v>-0.191465931457465</v>
      </c>
      <c r="V44" s="10"/>
      <c r="AA44" s="6" t="n">
        <v>0</v>
      </c>
      <c r="AC44" s="10"/>
      <c r="AH44" s="6" t="n">
        <v>0</v>
      </c>
      <c r="AJ44" s="10"/>
      <c r="AO44" s="6" t="n">
        <v>0</v>
      </c>
      <c r="AQ44" s="10"/>
      <c r="AV44" s="6" t="n">
        <v>0</v>
      </c>
    </row>
    <row r="45" customFormat="false" ht="15" hidden="false" customHeight="false" outlineLevel="0" collapsed="false">
      <c r="A45" s="6" t="s">
        <v>421</v>
      </c>
      <c r="B45" s="6" t="s">
        <v>40</v>
      </c>
      <c r="C45" s="6" t="n">
        <v>71.63</v>
      </c>
      <c r="D45" s="6" t="n">
        <v>206</v>
      </c>
      <c r="E45" s="6" t="n">
        <v>4.49</v>
      </c>
      <c r="F45" s="6" t="n">
        <v>0.964672293900048</v>
      </c>
      <c r="G45" s="6" t="n">
        <v>17</v>
      </c>
      <c r="H45" s="6" t="n">
        <v>-0.481348956303658</v>
      </c>
      <c r="Q45" s="6" t="n">
        <v>0.48332333759639</v>
      </c>
      <c r="R45" s="6" t="n">
        <v>0.241661668798195</v>
      </c>
      <c r="S45" s="6" t="n">
        <v>7</v>
      </c>
      <c r="T45" s="6" t="n">
        <v>219</v>
      </c>
      <c r="U45" s="6" t="n">
        <v>187</v>
      </c>
      <c r="V45" s="10"/>
      <c r="AA45" s="6" t="n">
        <v>0</v>
      </c>
      <c r="AC45" s="10"/>
      <c r="AH45" s="6" t="n">
        <v>0</v>
      </c>
      <c r="AJ45" s="10"/>
      <c r="AO45" s="6" t="n">
        <v>0</v>
      </c>
      <c r="AQ45" s="10"/>
      <c r="AV45" s="6" t="n">
        <v>0</v>
      </c>
    </row>
    <row r="46" customFormat="false" ht="15" hidden="false" customHeight="false" outlineLevel="0" collapsed="false">
      <c r="A46" s="6" t="s">
        <v>434</v>
      </c>
      <c r="B46" s="6" t="s">
        <v>40</v>
      </c>
      <c r="C46" s="6" t="n">
        <v>69</v>
      </c>
      <c r="D46" s="6" t="n">
        <v>197</v>
      </c>
      <c r="E46" s="6" t="n">
        <v>4.69</v>
      </c>
      <c r="F46" s="6" t="n">
        <v>0.267658131904389</v>
      </c>
      <c r="G46" s="6" t="n">
        <v>20</v>
      </c>
      <c r="H46" s="6" t="n">
        <v>-0.0407618045188654</v>
      </c>
      <c r="I46" s="6" t="n">
        <v>33.5</v>
      </c>
      <c r="J46" s="6" t="n">
        <v>0.187238754908535</v>
      </c>
      <c r="K46" s="6" t="n">
        <v>116</v>
      </c>
      <c r="L46" s="6" t="n">
        <v>0.176646641955021</v>
      </c>
      <c r="M46" s="6" t="n">
        <v>4.2</v>
      </c>
      <c r="N46" s="6" t="n">
        <v>0.683077308246922</v>
      </c>
      <c r="O46" s="6" t="n">
        <v>7.01</v>
      </c>
      <c r="P46" s="6" t="n">
        <v>0.586874389277759</v>
      </c>
      <c r="Q46" s="6" t="n">
        <v>1.86073342177376</v>
      </c>
      <c r="R46" s="6" t="n">
        <v>0.310122236962293</v>
      </c>
      <c r="V46" s="10"/>
      <c r="AA46" s="6" t="n">
        <v>0</v>
      </c>
      <c r="AC46" s="10"/>
      <c r="AH46" s="6" t="n">
        <v>0</v>
      </c>
      <c r="AJ46" s="10"/>
      <c r="AO46" s="6" t="n">
        <v>0</v>
      </c>
      <c r="AQ46" s="10"/>
      <c r="AV46" s="6" t="n">
        <v>0</v>
      </c>
    </row>
    <row r="47" customFormat="false" ht="15" hidden="false" customHeight="false" outlineLevel="0" collapsed="false">
      <c r="A47" s="6" t="s">
        <v>21</v>
      </c>
      <c r="B47" s="6" t="s">
        <v>22</v>
      </c>
      <c r="C47" s="6" t="n">
        <v>77</v>
      </c>
      <c r="D47" s="6" t="n">
        <v>249</v>
      </c>
      <c r="E47" s="6" t="n">
        <v>4.76</v>
      </c>
      <c r="F47" s="6" t="n">
        <v>0.0237031752059107</v>
      </c>
      <c r="G47" s="6" t="n">
        <v>18</v>
      </c>
      <c r="H47" s="6" t="n">
        <v>-0.334486572375394</v>
      </c>
      <c r="Q47" s="6" t="n">
        <v>-0.310783397169483</v>
      </c>
      <c r="R47" s="6" t="n">
        <v>-0.155391698584741</v>
      </c>
      <c r="S47" s="6" t="n">
        <v>5</v>
      </c>
      <c r="T47" s="6" t="n">
        <v>150</v>
      </c>
      <c r="U47" s="6" t="n">
        <v>141</v>
      </c>
      <c r="V47" s="10"/>
      <c r="W47" s="6" t="n">
        <v>16</v>
      </c>
      <c r="X47" s="6" t="n">
        <v>0</v>
      </c>
      <c r="Y47" s="6" t="n">
        <v>468</v>
      </c>
      <c r="Z47" s="6" t="n">
        <v>114</v>
      </c>
      <c r="AA47" s="6" t="n">
        <v>582</v>
      </c>
      <c r="AB47" s="6" t="n">
        <v>36.375</v>
      </c>
      <c r="AC47" s="10"/>
      <c r="AD47" s="6" t="n">
        <v>14</v>
      </c>
      <c r="AE47" s="6" t="n">
        <v>0</v>
      </c>
      <c r="AF47" s="6" t="n">
        <v>793</v>
      </c>
      <c r="AG47" s="6" t="n">
        <v>62</v>
      </c>
      <c r="AH47" s="6" t="n">
        <v>855</v>
      </c>
      <c r="AI47" s="6" t="n">
        <v>61.0714285714286</v>
      </c>
      <c r="AJ47" s="10"/>
      <c r="AK47" s="6" t="n">
        <v>7</v>
      </c>
      <c r="AL47" s="6" t="n">
        <v>0</v>
      </c>
      <c r="AM47" s="6" t="n">
        <v>222</v>
      </c>
      <c r="AN47" s="6" t="n">
        <v>25</v>
      </c>
      <c r="AO47" s="6" t="n">
        <v>247</v>
      </c>
      <c r="AP47" s="6" t="n">
        <v>35.2857142857143</v>
      </c>
      <c r="AQ47" s="10"/>
      <c r="AR47" s="6" t="n">
        <v>7</v>
      </c>
      <c r="AS47" s="6" t="n">
        <v>0</v>
      </c>
      <c r="AT47" s="6" t="n">
        <v>157</v>
      </c>
      <c r="AU47" s="6" t="n">
        <v>1</v>
      </c>
      <c r="AV47" s="6" t="n">
        <v>158</v>
      </c>
      <c r="AW47" s="6" t="n">
        <v>22.5714285714286</v>
      </c>
    </row>
    <row r="48" customFormat="false" ht="15" hidden="false" customHeight="false" outlineLevel="0" collapsed="false">
      <c r="A48" s="6" t="s">
        <v>111</v>
      </c>
      <c r="B48" s="6" t="s">
        <v>22</v>
      </c>
      <c r="C48" s="6" t="n">
        <v>76</v>
      </c>
      <c r="D48" s="6" t="n">
        <v>252</v>
      </c>
      <c r="E48" s="6" t="n">
        <v>4.89</v>
      </c>
      <c r="F48" s="6" t="n">
        <v>-0.429356030091267</v>
      </c>
      <c r="G48" s="6" t="n">
        <v>14</v>
      </c>
      <c r="H48" s="6" t="n">
        <v>-0.92193610808845</v>
      </c>
      <c r="I48" s="6" t="n">
        <v>32</v>
      </c>
      <c r="J48" s="6" t="n">
        <v>-0.149691541108814</v>
      </c>
      <c r="K48" s="6" t="n">
        <v>108</v>
      </c>
      <c r="L48" s="6" t="n">
        <v>-0.716424032142033</v>
      </c>
      <c r="M48" s="6" t="n">
        <v>4.25</v>
      </c>
      <c r="N48" s="6" t="n">
        <v>0.48057688865017</v>
      </c>
      <c r="O48" s="6" t="n">
        <v>7.08</v>
      </c>
      <c r="P48" s="6" t="n">
        <v>0.413818829327541</v>
      </c>
      <c r="Q48" s="6" t="n">
        <v>-1.32301199345285</v>
      </c>
      <c r="R48" s="6" t="n">
        <v>-0.220501998908809</v>
      </c>
      <c r="S48" s="6" t="n">
        <v>4</v>
      </c>
      <c r="T48" s="6" t="n">
        <v>108</v>
      </c>
      <c r="U48" s="6" t="n">
        <v>103</v>
      </c>
      <c r="V48" s="10"/>
      <c r="W48" s="6" t="n">
        <v>5</v>
      </c>
      <c r="X48" s="6" t="n">
        <v>0</v>
      </c>
      <c r="Y48" s="6" t="n">
        <v>71</v>
      </c>
      <c r="Z48" s="6" t="n">
        <v>6</v>
      </c>
      <c r="AA48" s="6" t="n">
        <v>77</v>
      </c>
      <c r="AB48" s="6" t="n">
        <v>15.4</v>
      </c>
      <c r="AC48" s="10"/>
      <c r="AD48" s="6" t="n">
        <v>16</v>
      </c>
      <c r="AE48" s="6" t="n">
        <v>0</v>
      </c>
      <c r="AF48" s="6" t="n">
        <v>190</v>
      </c>
      <c r="AG48" s="6" t="n">
        <v>225</v>
      </c>
      <c r="AH48" s="6" t="n">
        <v>415</v>
      </c>
      <c r="AI48" s="6" t="n">
        <v>25.9375</v>
      </c>
      <c r="AJ48" s="10"/>
      <c r="AK48" s="6" t="n">
        <v>16</v>
      </c>
      <c r="AL48" s="6" t="n">
        <v>0</v>
      </c>
      <c r="AM48" s="6" t="n">
        <v>388</v>
      </c>
      <c r="AN48" s="6" t="n">
        <v>347</v>
      </c>
      <c r="AO48" s="6" t="n">
        <v>735</v>
      </c>
      <c r="AP48" s="6" t="n">
        <v>45.9375</v>
      </c>
      <c r="AQ48" s="10"/>
      <c r="AR48" s="6" t="n">
        <v>15</v>
      </c>
      <c r="AS48" s="6" t="n">
        <v>0</v>
      </c>
      <c r="AT48" s="6" t="n">
        <v>455</v>
      </c>
      <c r="AU48" s="6" t="n">
        <v>267</v>
      </c>
      <c r="AV48" s="6" t="n">
        <v>722</v>
      </c>
      <c r="AW48" s="6" t="n">
        <v>48.1333333333333</v>
      </c>
    </row>
    <row r="49" customFormat="false" ht="15" hidden="false" customHeight="false" outlineLevel="0" collapsed="false">
      <c r="A49" s="6" t="s">
        <v>121</v>
      </c>
      <c r="B49" s="6" t="s">
        <v>22</v>
      </c>
      <c r="C49" s="6" t="n">
        <v>73</v>
      </c>
      <c r="D49" s="6" t="n">
        <v>266</v>
      </c>
      <c r="E49" s="6" t="n">
        <v>4.71</v>
      </c>
      <c r="F49" s="6" t="n">
        <v>0.197956715704825</v>
      </c>
      <c r="G49" s="6" t="n">
        <v>28</v>
      </c>
      <c r="H49" s="6" t="n">
        <v>1.13413726690725</v>
      </c>
      <c r="I49" s="6" t="n">
        <v>37</v>
      </c>
      <c r="J49" s="6" t="n">
        <v>0.973409445615682</v>
      </c>
      <c r="K49" s="6" t="n">
        <v>121</v>
      </c>
      <c r="L49" s="6" t="n">
        <v>0.73481581326568</v>
      </c>
      <c r="M49" s="6" t="n">
        <v>4.46</v>
      </c>
      <c r="N49" s="6" t="n">
        <v>-0.369924873656193</v>
      </c>
      <c r="O49" s="6" t="n">
        <v>7.55</v>
      </c>
      <c r="P49" s="6" t="n">
        <v>-0.748125644623918</v>
      </c>
      <c r="Q49" s="6" t="n">
        <v>1.92226872321332</v>
      </c>
      <c r="R49" s="6" t="n">
        <v>0.320378120535554</v>
      </c>
      <c r="S49" s="6" t="n">
        <v>5</v>
      </c>
      <c r="T49" s="6" t="n">
        <v>159</v>
      </c>
      <c r="U49" s="6" t="n">
        <v>148</v>
      </c>
      <c r="V49" s="10"/>
      <c r="W49" s="6" t="n">
        <v>7</v>
      </c>
      <c r="X49" s="6" t="n">
        <v>0</v>
      </c>
      <c r="Y49" s="6" t="n">
        <v>89</v>
      </c>
      <c r="Z49" s="6" t="n">
        <v>60</v>
      </c>
      <c r="AA49" s="6" t="n">
        <v>149</v>
      </c>
      <c r="AB49" s="6" t="n">
        <v>21.2857142857143</v>
      </c>
      <c r="AC49" s="10"/>
      <c r="AD49" s="6" t="n">
        <v>6</v>
      </c>
      <c r="AE49" s="6" t="n">
        <v>0</v>
      </c>
      <c r="AF49" s="6" t="n">
        <v>154</v>
      </c>
      <c r="AG49" s="6" t="n">
        <v>45</v>
      </c>
      <c r="AH49" s="6" t="n">
        <v>199</v>
      </c>
      <c r="AI49" s="6" t="n">
        <v>33.1666666666667</v>
      </c>
      <c r="AJ49" s="10"/>
      <c r="AK49" s="6" t="n">
        <v>6</v>
      </c>
      <c r="AL49" s="6" t="n">
        <v>0</v>
      </c>
      <c r="AM49" s="6" t="n">
        <v>69</v>
      </c>
      <c r="AN49" s="6" t="n">
        <v>18</v>
      </c>
      <c r="AO49" s="6" t="n">
        <v>87</v>
      </c>
      <c r="AP49" s="6" t="n">
        <v>14.5</v>
      </c>
      <c r="AQ49" s="10"/>
      <c r="AR49" s="6" t="n">
        <v>16</v>
      </c>
      <c r="AS49" s="6" t="n">
        <v>0</v>
      </c>
      <c r="AT49" s="6" t="n">
        <v>401</v>
      </c>
      <c r="AU49" s="6" t="n">
        <v>87</v>
      </c>
      <c r="AV49" s="6" t="n">
        <v>488</v>
      </c>
      <c r="AW49" s="6" t="n">
        <v>30.5</v>
      </c>
    </row>
    <row r="50" customFormat="false" ht="15" hidden="false" customHeight="false" outlineLevel="0" collapsed="false">
      <c r="A50" s="6" t="s">
        <v>162</v>
      </c>
      <c r="B50" s="6" t="s">
        <v>22</v>
      </c>
      <c r="C50" s="6" t="n">
        <v>74.13</v>
      </c>
      <c r="D50" s="6" t="n">
        <v>252</v>
      </c>
      <c r="S50" s="6" t="n">
        <v>1</v>
      </c>
      <c r="T50" s="6" t="n">
        <v>23</v>
      </c>
      <c r="U50" s="6" t="n">
        <v>23</v>
      </c>
      <c r="V50" s="10"/>
      <c r="W50" s="6" t="n">
        <v>16</v>
      </c>
      <c r="X50" s="6" t="n">
        <v>0</v>
      </c>
      <c r="Y50" s="6" t="n">
        <v>122</v>
      </c>
      <c r="Z50" s="6" t="n">
        <v>88</v>
      </c>
      <c r="AA50" s="6" t="n">
        <v>210</v>
      </c>
      <c r="AB50" s="6" t="n">
        <v>13.125</v>
      </c>
      <c r="AC50" s="10"/>
      <c r="AD50" s="6" t="n">
        <v>14</v>
      </c>
      <c r="AE50" s="6" t="n">
        <v>0</v>
      </c>
      <c r="AF50" s="6" t="n">
        <v>479</v>
      </c>
      <c r="AG50" s="6" t="n">
        <v>0</v>
      </c>
      <c r="AH50" s="6" t="n">
        <v>479</v>
      </c>
      <c r="AI50" s="6" t="n">
        <v>34.2142857142857</v>
      </c>
      <c r="AJ50" s="10"/>
      <c r="AK50" s="6" t="n">
        <v>15</v>
      </c>
      <c r="AL50" s="6" t="n">
        <v>0</v>
      </c>
      <c r="AM50" s="6" t="n">
        <v>799</v>
      </c>
      <c r="AN50" s="6" t="n">
        <v>4</v>
      </c>
      <c r="AO50" s="6" t="n">
        <v>803</v>
      </c>
      <c r="AP50" s="6" t="n">
        <v>53.5333333333333</v>
      </c>
      <c r="AQ50" s="10"/>
      <c r="AR50" s="6" t="n">
        <v>6</v>
      </c>
      <c r="AS50" s="6" t="n">
        <v>0</v>
      </c>
      <c r="AT50" s="6" t="n">
        <v>316</v>
      </c>
      <c r="AU50" s="6" t="n">
        <v>0</v>
      </c>
      <c r="AV50" s="6" t="n">
        <v>316</v>
      </c>
      <c r="AW50" s="6" t="n">
        <v>52.6666666666667</v>
      </c>
    </row>
    <row r="51" customFormat="false" ht="15" hidden="false" customHeight="false" outlineLevel="0" collapsed="false">
      <c r="A51" s="6" t="s">
        <v>164</v>
      </c>
      <c r="B51" s="6" t="s">
        <v>22</v>
      </c>
      <c r="C51" s="6" t="n">
        <v>74.88</v>
      </c>
      <c r="D51" s="6" t="n">
        <v>251</v>
      </c>
      <c r="E51" s="6" t="n">
        <v>4.8</v>
      </c>
      <c r="F51" s="6" t="n">
        <v>-0.115699657193221</v>
      </c>
      <c r="G51" s="6" t="n">
        <v>20</v>
      </c>
      <c r="H51" s="6" t="n">
        <v>-0.0407618045188654</v>
      </c>
      <c r="I51" s="6" t="n">
        <v>34.5</v>
      </c>
      <c r="J51" s="6" t="n">
        <v>0.411858952253434</v>
      </c>
      <c r="K51" s="6" t="n">
        <v>112</v>
      </c>
      <c r="L51" s="6" t="n">
        <v>-0.269888695093506</v>
      </c>
      <c r="M51" s="6" t="n">
        <v>4.31</v>
      </c>
      <c r="N51" s="6" t="n">
        <v>0.237576385134068</v>
      </c>
      <c r="O51" s="6" t="n">
        <v>7.46</v>
      </c>
      <c r="P51" s="6" t="n">
        <v>-0.525625638973639</v>
      </c>
      <c r="Q51" s="6" t="n">
        <v>-0.30254045839173</v>
      </c>
      <c r="R51" s="6" t="n">
        <v>-0.050423409731955</v>
      </c>
      <c r="S51" s="6" t="n">
        <v>2</v>
      </c>
      <c r="T51" s="6" t="n">
        <v>34</v>
      </c>
      <c r="U51" s="6" t="n">
        <v>34</v>
      </c>
      <c r="V51" s="10"/>
      <c r="W51" s="6" t="n">
        <v>7</v>
      </c>
      <c r="X51" s="6" t="n">
        <v>0</v>
      </c>
      <c r="Y51" s="6" t="n">
        <v>217</v>
      </c>
      <c r="Z51" s="6" t="n">
        <v>7</v>
      </c>
      <c r="AA51" s="6" t="n">
        <v>224</v>
      </c>
      <c r="AB51" s="6" t="n">
        <v>32</v>
      </c>
      <c r="AC51" s="10"/>
      <c r="AD51" s="6" t="n">
        <v>16</v>
      </c>
      <c r="AE51" s="6" t="n">
        <v>0</v>
      </c>
      <c r="AF51" s="6" t="n">
        <v>698</v>
      </c>
      <c r="AG51" s="6" t="n">
        <v>87</v>
      </c>
      <c r="AH51" s="6" t="n">
        <v>785</v>
      </c>
      <c r="AI51" s="6" t="n">
        <v>49.0625</v>
      </c>
      <c r="AJ51" s="10"/>
      <c r="AK51" s="6" t="n">
        <v>9</v>
      </c>
      <c r="AL51" s="6" t="n">
        <v>0</v>
      </c>
      <c r="AM51" s="6" t="n">
        <v>327</v>
      </c>
      <c r="AN51" s="6" t="n">
        <v>8</v>
      </c>
      <c r="AO51" s="6" t="n">
        <v>335</v>
      </c>
      <c r="AP51" s="6" t="n">
        <v>37.2222222222222</v>
      </c>
      <c r="AQ51" s="10"/>
      <c r="AR51" s="6" t="n">
        <v>16</v>
      </c>
      <c r="AS51" s="6" t="n">
        <v>0</v>
      </c>
      <c r="AT51" s="6" t="n">
        <v>701</v>
      </c>
      <c r="AU51" s="6" t="n">
        <v>67</v>
      </c>
      <c r="AV51" s="6" t="n">
        <v>768</v>
      </c>
      <c r="AW51" s="6" t="n">
        <v>48</v>
      </c>
    </row>
    <row r="52" customFormat="false" ht="15" hidden="false" customHeight="false" outlineLevel="0" collapsed="false">
      <c r="A52" s="6" t="s">
        <v>190</v>
      </c>
      <c r="B52" s="6" t="s">
        <v>22</v>
      </c>
      <c r="C52" s="6" t="n">
        <v>75.5</v>
      </c>
      <c r="D52" s="6" t="n">
        <v>267</v>
      </c>
      <c r="E52" s="6" t="n">
        <v>4.9</v>
      </c>
      <c r="F52" s="6" t="n">
        <v>-0.464206738191052</v>
      </c>
      <c r="G52" s="6" t="n">
        <v>19</v>
      </c>
      <c r="H52" s="6" t="n">
        <v>-0.187624188447129</v>
      </c>
      <c r="I52" s="6" t="n">
        <v>29</v>
      </c>
      <c r="J52" s="6" t="n">
        <v>-0.823552133143513</v>
      </c>
      <c r="K52" s="6" t="n">
        <v>110</v>
      </c>
      <c r="L52" s="6" t="n">
        <v>-0.49315636361777</v>
      </c>
      <c r="M52" s="6" t="n">
        <v>4.67</v>
      </c>
      <c r="N52" s="6" t="n">
        <v>-1.22042663596256</v>
      </c>
      <c r="O52" s="6" t="n">
        <v>7.3</v>
      </c>
      <c r="P52" s="6" t="n">
        <v>-0.130070073373142</v>
      </c>
      <c r="Q52" s="6" t="n">
        <v>-3.31903613273516</v>
      </c>
      <c r="R52" s="6" t="n">
        <v>-0.553172688789194</v>
      </c>
      <c r="V52" s="10"/>
      <c r="W52" s="6" t="n">
        <v>6</v>
      </c>
      <c r="X52" s="6" t="n">
        <v>0</v>
      </c>
      <c r="Y52" s="6" t="n">
        <v>87</v>
      </c>
      <c r="Z52" s="6" t="n">
        <v>0</v>
      </c>
      <c r="AA52" s="6" t="n">
        <v>87</v>
      </c>
      <c r="AB52" s="6" t="n">
        <v>14.5</v>
      </c>
      <c r="AC52" s="10"/>
      <c r="AD52" s="6" t="n">
        <v>13</v>
      </c>
      <c r="AE52" s="6" t="n">
        <v>0</v>
      </c>
      <c r="AF52" s="6" t="n">
        <v>275</v>
      </c>
      <c r="AG52" s="6" t="n">
        <v>36</v>
      </c>
      <c r="AH52" s="6" t="n">
        <v>311</v>
      </c>
      <c r="AI52" s="6" t="n">
        <v>23.9230769230769</v>
      </c>
      <c r="AJ52" s="10"/>
      <c r="AK52" s="6" t="n">
        <v>16</v>
      </c>
      <c r="AL52" s="6" t="n">
        <v>0</v>
      </c>
      <c r="AM52" s="6" t="n">
        <v>533</v>
      </c>
      <c r="AN52" s="6" t="n">
        <v>73</v>
      </c>
      <c r="AO52" s="6" t="n">
        <v>606</v>
      </c>
      <c r="AP52" s="6" t="n">
        <v>37.875</v>
      </c>
      <c r="AQ52" s="10"/>
      <c r="AR52" s="6" t="n">
        <v>16</v>
      </c>
      <c r="AS52" s="6" t="n">
        <v>0</v>
      </c>
      <c r="AT52" s="6" t="n">
        <v>332</v>
      </c>
      <c r="AU52" s="6" t="n">
        <v>11</v>
      </c>
      <c r="AV52" s="6" t="n">
        <v>343</v>
      </c>
      <c r="AW52" s="6" t="n">
        <v>21.4375</v>
      </c>
    </row>
    <row r="53" customFormat="false" ht="15" hidden="false" customHeight="false" outlineLevel="0" collapsed="false">
      <c r="A53" s="6" t="s">
        <v>201</v>
      </c>
      <c r="B53" s="6" t="s">
        <v>22</v>
      </c>
      <c r="C53" s="6" t="n">
        <v>72.75</v>
      </c>
      <c r="D53" s="6" t="n">
        <v>261</v>
      </c>
      <c r="E53" s="6" t="n">
        <v>4.78</v>
      </c>
      <c r="F53" s="6" t="n">
        <v>-0.0459982409936568</v>
      </c>
      <c r="G53" s="6" t="n">
        <v>28</v>
      </c>
      <c r="H53" s="6" t="n">
        <v>1.13413726690725</v>
      </c>
      <c r="I53" s="6" t="n">
        <v>34</v>
      </c>
      <c r="J53" s="6" t="n">
        <v>0.299548853580984</v>
      </c>
      <c r="K53" s="6" t="n">
        <v>112</v>
      </c>
      <c r="L53" s="6" t="n">
        <v>-0.269888695093506</v>
      </c>
      <c r="M53" s="6" t="n">
        <v>4.65</v>
      </c>
      <c r="N53" s="6" t="n">
        <v>-1.13942646812386</v>
      </c>
      <c r="O53" s="6" t="n">
        <v>7.67</v>
      </c>
      <c r="P53" s="6" t="n">
        <v>-1.04479231882429</v>
      </c>
      <c r="Q53" s="6" t="n">
        <v>-1.06641960254708</v>
      </c>
      <c r="R53" s="6" t="n">
        <v>-0.177736600424513</v>
      </c>
      <c r="S53" s="6" t="n">
        <v>6</v>
      </c>
      <c r="T53" s="6" t="n">
        <v>210</v>
      </c>
      <c r="U53" s="6" t="n">
        <v>182</v>
      </c>
      <c r="V53" s="10"/>
      <c r="W53" s="6" t="n">
        <v>6</v>
      </c>
      <c r="X53" s="6" t="n">
        <v>0</v>
      </c>
      <c r="Y53" s="6" t="n">
        <v>40</v>
      </c>
      <c r="Z53" s="6" t="n">
        <v>40</v>
      </c>
      <c r="AA53" s="6" t="n">
        <v>80</v>
      </c>
      <c r="AB53" s="6" t="n">
        <v>13.3333333333333</v>
      </c>
      <c r="AC53" s="10"/>
      <c r="AD53" s="6" t="n">
        <v>11</v>
      </c>
      <c r="AE53" s="6" t="n">
        <v>0</v>
      </c>
      <c r="AF53" s="6" t="n">
        <v>146</v>
      </c>
      <c r="AG53" s="6" t="n">
        <v>12</v>
      </c>
      <c r="AH53" s="6" t="n">
        <v>158</v>
      </c>
      <c r="AI53" s="6" t="n">
        <v>14.3636363636364</v>
      </c>
      <c r="AJ53" s="10"/>
      <c r="AO53" s="6" t="n">
        <v>0</v>
      </c>
      <c r="AQ53" s="10"/>
      <c r="AV53" s="6" t="n">
        <v>0</v>
      </c>
    </row>
    <row r="54" customFormat="false" ht="15" hidden="false" customHeight="false" outlineLevel="0" collapsed="false">
      <c r="A54" s="6" t="s">
        <v>213</v>
      </c>
      <c r="B54" s="6" t="s">
        <v>22</v>
      </c>
      <c r="C54" s="6" t="n">
        <v>75</v>
      </c>
      <c r="D54" s="6" t="n">
        <v>247</v>
      </c>
      <c r="E54" s="6" t="n">
        <v>4.63</v>
      </c>
      <c r="F54" s="6" t="n">
        <v>0.476762380503088</v>
      </c>
      <c r="G54" s="6" t="n">
        <v>18</v>
      </c>
      <c r="H54" s="6" t="n">
        <v>-0.334486572375394</v>
      </c>
      <c r="I54" s="6" t="n">
        <v>36</v>
      </c>
      <c r="J54" s="6" t="n">
        <v>0.748789248270783</v>
      </c>
      <c r="K54" s="6" t="n">
        <v>123</v>
      </c>
      <c r="L54" s="6" t="n">
        <v>0.958083481789944</v>
      </c>
      <c r="M54" s="6" t="n">
        <v>4.18</v>
      </c>
      <c r="N54" s="6" t="n">
        <v>0.764077476085626</v>
      </c>
      <c r="O54" s="6" t="n">
        <v>6.97</v>
      </c>
      <c r="P54" s="6" t="n">
        <v>0.685763280677883</v>
      </c>
      <c r="Q54" s="6" t="n">
        <v>3.29898929495193</v>
      </c>
      <c r="R54" s="6" t="n">
        <v>0.549831549158655</v>
      </c>
      <c r="V54" s="10"/>
      <c r="W54" s="6" t="n">
        <v>3</v>
      </c>
      <c r="X54" s="6" t="n">
        <v>0</v>
      </c>
      <c r="Y54" s="6" t="n">
        <v>117</v>
      </c>
      <c r="Z54" s="6" t="n">
        <v>30</v>
      </c>
      <c r="AA54" s="6" t="n">
        <v>147</v>
      </c>
      <c r="AB54" s="6" t="n">
        <v>49</v>
      </c>
      <c r="AC54" s="10"/>
      <c r="AD54" s="6" t="n">
        <v>6</v>
      </c>
      <c r="AE54" s="6" t="n">
        <v>0</v>
      </c>
      <c r="AF54" s="6" t="n">
        <v>25</v>
      </c>
      <c r="AG54" s="6" t="n">
        <v>85</v>
      </c>
      <c r="AH54" s="6" t="n">
        <v>110</v>
      </c>
      <c r="AI54" s="6" t="n">
        <v>18.3333333333333</v>
      </c>
      <c r="AJ54" s="10"/>
      <c r="AO54" s="6" t="n">
        <v>0</v>
      </c>
      <c r="AQ54" s="10"/>
      <c r="AV54" s="6" t="n">
        <v>0</v>
      </c>
    </row>
    <row r="55" customFormat="false" ht="15" hidden="false" customHeight="false" outlineLevel="0" collapsed="false">
      <c r="A55" s="6" t="s">
        <v>215</v>
      </c>
      <c r="B55" s="6" t="s">
        <v>22</v>
      </c>
      <c r="C55" s="6" t="n">
        <v>77.25</v>
      </c>
      <c r="D55" s="6" t="n">
        <v>266</v>
      </c>
      <c r="E55" s="6" t="n">
        <v>4.53</v>
      </c>
      <c r="F55" s="6" t="n">
        <v>0.825269461500916</v>
      </c>
      <c r="G55" s="6" t="n">
        <v>21</v>
      </c>
      <c r="H55" s="6" t="n">
        <v>0.106100579409399</v>
      </c>
      <c r="I55" s="6" t="n">
        <v>37.5</v>
      </c>
      <c r="J55" s="6" t="n">
        <v>1.08571954428813</v>
      </c>
      <c r="K55" s="6" t="n">
        <v>123</v>
      </c>
      <c r="L55" s="6" t="n">
        <v>0.958083481789944</v>
      </c>
      <c r="M55" s="6" t="n">
        <v>4.43</v>
      </c>
      <c r="N55" s="6" t="n">
        <v>-0.24842462189814</v>
      </c>
      <c r="O55" s="6" t="n">
        <v>7.27</v>
      </c>
      <c r="P55" s="6" t="n">
        <v>-0.0559034048230479</v>
      </c>
      <c r="Q55" s="6" t="n">
        <v>2.6708450402672</v>
      </c>
      <c r="R55" s="6" t="n">
        <v>0.445140840044534</v>
      </c>
      <c r="S55" s="6" t="n">
        <v>1</v>
      </c>
      <c r="T55" s="6" t="n">
        <v>1</v>
      </c>
      <c r="U55" s="6" t="n">
        <v>1</v>
      </c>
      <c r="V55" s="10"/>
      <c r="W55" s="6" t="n">
        <v>4</v>
      </c>
      <c r="X55" s="6" t="n">
        <v>0</v>
      </c>
      <c r="Y55" s="6" t="n">
        <v>143</v>
      </c>
      <c r="Z55" s="6" t="n">
        <v>6</v>
      </c>
      <c r="AA55" s="6" t="n">
        <v>149</v>
      </c>
      <c r="AB55" s="6" t="n">
        <v>37.25</v>
      </c>
      <c r="AC55" s="10"/>
      <c r="AD55" s="6" t="n">
        <v>13</v>
      </c>
      <c r="AE55" s="6" t="n">
        <v>0</v>
      </c>
      <c r="AF55" s="6" t="n">
        <v>562</v>
      </c>
      <c r="AG55" s="6" t="n">
        <v>22</v>
      </c>
      <c r="AH55" s="6" t="n">
        <v>584</v>
      </c>
      <c r="AI55" s="6" t="n">
        <v>44.9230769230769</v>
      </c>
      <c r="AJ55" s="10"/>
      <c r="AK55" s="6" t="n">
        <v>14</v>
      </c>
      <c r="AL55" s="6" t="n">
        <v>0</v>
      </c>
      <c r="AM55" s="6" t="n">
        <v>737</v>
      </c>
      <c r="AN55" s="6" t="n">
        <v>74</v>
      </c>
      <c r="AO55" s="6" t="n">
        <v>811</v>
      </c>
      <c r="AP55" s="6" t="n">
        <v>57.9285714285714</v>
      </c>
      <c r="AQ55" s="10"/>
      <c r="AR55" s="6" t="n">
        <v>16</v>
      </c>
      <c r="AS55" s="6" t="n">
        <v>0</v>
      </c>
      <c r="AT55" s="6" t="n">
        <v>895</v>
      </c>
      <c r="AU55" s="6" t="n">
        <v>80</v>
      </c>
      <c r="AV55" s="6" t="n">
        <v>975</v>
      </c>
      <c r="AW55" s="6" t="n">
        <v>60.9375</v>
      </c>
    </row>
    <row r="56" customFormat="false" ht="15" hidden="false" customHeight="false" outlineLevel="0" collapsed="false">
      <c r="A56" s="6" t="s">
        <v>220</v>
      </c>
      <c r="B56" s="6" t="s">
        <v>22</v>
      </c>
      <c r="C56" s="6" t="n">
        <v>75.75</v>
      </c>
      <c r="D56" s="6" t="n">
        <v>259</v>
      </c>
      <c r="E56" s="6" t="n">
        <v>4.7</v>
      </c>
      <c r="F56" s="6" t="n">
        <v>0.232807423804607</v>
      </c>
      <c r="G56" s="6" t="n">
        <v>26</v>
      </c>
      <c r="H56" s="6" t="n">
        <v>0.840412499050719</v>
      </c>
      <c r="I56" s="6" t="n">
        <v>37</v>
      </c>
      <c r="J56" s="6" t="n">
        <v>0.973409445615682</v>
      </c>
      <c r="K56" s="6" t="n">
        <v>122</v>
      </c>
      <c r="L56" s="6" t="n">
        <v>0.846449647527812</v>
      </c>
      <c r="M56" s="6" t="n">
        <v>4.27</v>
      </c>
      <c r="N56" s="6" t="n">
        <v>0.39957672081147</v>
      </c>
      <c r="O56" s="6" t="n">
        <v>7.19</v>
      </c>
      <c r="P56" s="6" t="n">
        <v>0.141874377977199</v>
      </c>
      <c r="Q56" s="6" t="n">
        <v>3.43453011478749</v>
      </c>
      <c r="R56" s="6" t="n">
        <v>0.572421685797915</v>
      </c>
      <c r="V56" s="10"/>
      <c r="AA56" s="6" t="n">
        <v>0</v>
      </c>
      <c r="AC56" s="10"/>
      <c r="AH56" s="6" t="n">
        <v>0</v>
      </c>
      <c r="AJ56" s="10"/>
      <c r="AO56" s="6" t="n">
        <v>0</v>
      </c>
      <c r="AQ56" s="10"/>
      <c r="AV56" s="6" t="n">
        <v>0</v>
      </c>
    </row>
    <row r="57" customFormat="false" ht="15" hidden="false" customHeight="false" outlineLevel="0" collapsed="false">
      <c r="A57" s="6" t="s">
        <v>274</v>
      </c>
      <c r="B57" s="6" t="s">
        <v>22</v>
      </c>
      <c r="C57" s="6" t="n">
        <v>77.88</v>
      </c>
      <c r="D57" s="6" t="n">
        <v>271</v>
      </c>
      <c r="E57" s="6" t="n">
        <v>5.21</v>
      </c>
      <c r="F57" s="6" t="n">
        <v>-1.54457868928432</v>
      </c>
      <c r="G57" s="6" t="n">
        <v>21</v>
      </c>
      <c r="H57" s="6" t="n">
        <v>0.106100579409399</v>
      </c>
      <c r="I57" s="6" t="n">
        <v>32</v>
      </c>
      <c r="J57" s="6" t="n">
        <v>-0.149691541108814</v>
      </c>
      <c r="K57" s="6" t="n">
        <v>115</v>
      </c>
      <c r="L57" s="6" t="n">
        <v>0.0650128076928892</v>
      </c>
      <c r="M57" s="6" t="n">
        <v>4.51</v>
      </c>
      <c r="N57" s="6" t="n">
        <v>-0.572425293252946</v>
      </c>
      <c r="O57" s="6" t="n">
        <v>7.43</v>
      </c>
      <c r="P57" s="6" t="n">
        <v>-0.451458970423545</v>
      </c>
      <c r="Q57" s="6" t="n">
        <v>-2.54704110696734</v>
      </c>
      <c r="R57" s="6" t="n">
        <v>-0.424506851161223</v>
      </c>
      <c r="V57" s="10"/>
      <c r="W57" s="6" t="n">
        <v>5</v>
      </c>
      <c r="X57" s="6" t="n">
        <v>0</v>
      </c>
      <c r="Y57" s="6" t="n">
        <v>82</v>
      </c>
      <c r="Z57" s="6" t="n">
        <v>15</v>
      </c>
      <c r="AA57" s="6" t="n">
        <v>97</v>
      </c>
      <c r="AB57" s="6" t="n">
        <v>19.4</v>
      </c>
      <c r="AC57" s="10"/>
      <c r="AD57" s="6" t="n">
        <v>14</v>
      </c>
      <c r="AE57" s="6" t="n">
        <v>0</v>
      </c>
      <c r="AF57" s="6" t="n">
        <v>249</v>
      </c>
      <c r="AG57" s="6" t="n">
        <v>166</v>
      </c>
      <c r="AH57" s="6" t="n">
        <v>415</v>
      </c>
      <c r="AI57" s="6" t="n">
        <v>29.6428571428571</v>
      </c>
      <c r="AJ57" s="10"/>
      <c r="AK57" s="6" t="n">
        <v>15</v>
      </c>
      <c r="AL57" s="6" t="n">
        <v>0</v>
      </c>
      <c r="AM57" s="6" t="n">
        <v>389</v>
      </c>
      <c r="AN57" s="6" t="n">
        <v>107</v>
      </c>
      <c r="AO57" s="6" t="n">
        <v>496</v>
      </c>
      <c r="AP57" s="6" t="n">
        <v>33.0666666666667</v>
      </c>
      <c r="AQ57" s="10"/>
      <c r="AR57" s="6" t="n">
        <v>13</v>
      </c>
      <c r="AS57" s="6" t="n">
        <v>0</v>
      </c>
      <c r="AT57" s="6" t="n">
        <v>334</v>
      </c>
      <c r="AU57" s="6" t="n">
        <v>52</v>
      </c>
      <c r="AV57" s="6" t="n">
        <v>386</v>
      </c>
      <c r="AW57" s="6" t="n">
        <v>29.6923076923077</v>
      </c>
    </row>
    <row r="58" customFormat="false" ht="15" hidden="false" customHeight="false" outlineLevel="0" collapsed="false">
      <c r="A58" s="6" t="s">
        <v>285</v>
      </c>
      <c r="B58" s="6" t="s">
        <v>22</v>
      </c>
      <c r="C58" s="6" t="n">
        <v>77.88</v>
      </c>
      <c r="D58" s="6" t="n">
        <v>272</v>
      </c>
      <c r="E58" s="6" t="n">
        <v>4.72</v>
      </c>
      <c r="F58" s="6" t="n">
        <v>0.163106007605042</v>
      </c>
      <c r="G58" s="6" t="n">
        <v>22</v>
      </c>
      <c r="H58" s="6" t="n">
        <v>0.252962963337663</v>
      </c>
      <c r="I58" s="6" t="n">
        <v>35.5</v>
      </c>
      <c r="J58" s="6" t="n">
        <v>0.636479149598333</v>
      </c>
      <c r="K58" s="6" t="n">
        <v>128</v>
      </c>
      <c r="L58" s="6" t="n">
        <v>1.5162526531006</v>
      </c>
      <c r="M58" s="6" t="n">
        <v>4.33</v>
      </c>
      <c r="N58" s="6" t="n">
        <v>0.156576217295365</v>
      </c>
      <c r="O58" s="6" t="n">
        <v>7.2</v>
      </c>
      <c r="P58" s="6" t="n">
        <v>0.117152155127168</v>
      </c>
      <c r="Q58" s="6" t="n">
        <v>2.84252914606417</v>
      </c>
      <c r="R58" s="6" t="n">
        <v>0.473754857677362</v>
      </c>
      <c r="S58" s="6" t="n">
        <v>3</v>
      </c>
      <c r="T58" s="6" t="n">
        <v>84</v>
      </c>
      <c r="U58" s="6" t="n">
        <v>80</v>
      </c>
      <c r="V58" s="10"/>
      <c r="W58" s="6" t="n">
        <v>11</v>
      </c>
      <c r="X58" s="6" t="n">
        <v>0</v>
      </c>
      <c r="Y58" s="6" t="n">
        <v>182</v>
      </c>
      <c r="Z58" s="6" t="n">
        <v>27</v>
      </c>
      <c r="AA58" s="6" t="n">
        <v>209</v>
      </c>
      <c r="AB58" s="6" t="n">
        <v>19</v>
      </c>
      <c r="AC58" s="10"/>
      <c r="AD58" s="6" t="n">
        <v>16</v>
      </c>
      <c r="AE58" s="6" t="n">
        <v>0</v>
      </c>
      <c r="AF58" s="6" t="n">
        <v>145</v>
      </c>
      <c r="AG58" s="6" t="n">
        <v>238</v>
      </c>
      <c r="AH58" s="6" t="n">
        <v>383</v>
      </c>
      <c r="AI58" s="6" t="n">
        <v>23.9375</v>
      </c>
      <c r="AJ58" s="10"/>
      <c r="AK58" s="6" t="n">
        <v>13</v>
      </c>
      <c r="AL58" s="6" t="n">
        <v>0</v>
      </c>
      <c r="AM58" s="6" t="n">
        <v>33</v>
      </c>
      <c r="AN58" s="6" t="n">
        <v>311</v>
      </c>
      <c r="AO58" s="6" t="n">
        <v>344</v>
      </c>
      <c r="AP58" s="6" t="n">
        <v>26.4615384615385</v>
      </c>
      <c r="AQ58" s="10"/>
      <c r="AR58" s="6" t="n">
        <v>16</v>
      </c>
      <c r="AS58" s="6" t="n">
        <v>0</v>
      </c>
      <c r="AT58" s="6" t="n">
        <v>457</v>
      </c>
      <c r="AU58" s="6" t="n">
        <v>306</v>
      </c>
      <c r="AV58" s="6" t="n">
        <v>763</v>
      </c>
      <c r="AW58" s="6" t="n">
        <v>47.6875</v>
      </c>
    </row>
    <row r="59" customFormat="false" ht="15" hidden="false" customHeight="false" outlineLevel="0" collapsed="false">
      <c r="A59" s="6" t="s">
        <v>297</v>
      </c>
      <c r="B59" s="6" t="s">
        <v>22</v>
      </c>
      <c r="C59" s="6" t="n">
        <v>77</v>
      </c>
      <c r="D59" s="6" t="n">
        <v>266</v>
      </c>
      <c r="E59" s="6" t="n">
        <v>4.97</v>
      </c>
      <c r="F59" s="6" t="n">
        <v>-0.70816169488953</v>
      </c>
      <c r="G59" s="6" t="n">
        <v>31</v>
      </c>
      <c r="H59" s="6" t="n">
        <v>1.57472441869204</v>
      </c>
      <c r="I59" s="6" t="n">
        <v>34</v>
      </c>
      <c r="J59" s="6" t="n">
        <v>0.299548853580984</v>
      </c>
      <c r="K59" s="6" t="n">
        <v>113</v>
      </c>
      <c r="L59" s="6" t="n">
        <v>-0.158254860831374</v>
      </c>
      <c r="O59" s="6" t="n">
        <v>7.11</v>
      </c>
      <c r="P59" s="6" t="n">
        <v>0.339652160777447</v>
      </c>
      <c r="Q59" s="6" t="n">
        <v>1.34750887732957</v>
      </c>
      <c r="R59" s="6" t="n">
        <v>0.269501775465913</v>
      </c>
      <c r="V59" s="10"/>
      <c r="W59" s="6" t="n">
        <v>5</v>
      </c>
      <c r="X59" s="6" t="n">
        <v>0</v>
      </c>
      <c r="Y59" s="6" t="n">
        <v>184</v>
      </c>
      <c r="Z59" s="6" t="n">
        <v>52</v>
      </c>
      <c r="AA59" s="6" t="n">
        <v>236</v>
      </c>
      <c r="AB59" s="6" t="n">
        <v>47.2</v>
      </c>
      <c r="AC59" s="10"/>
      <c r="AD59" s="6" t="n">
        <v>15</v>
      </c>
      <c r="AE59" s="6" t="n">
        <v>1</v>
      </c>
      <c r="AF59" s="6" t="n">
        <v>578</v>
      </c>
      <c r="AG59" s="6" t="n">
        <v>160</v>
      </c>
      <c r="AH59" s="6" t="n">
        <v>739</v>
      </c>
      <c r="AI59" s="6" t="n">
        <v>49.2666666666667</v>
      </c>
      <c r="AJ59" s="10"/>
      <c r="AK59" s="6" t="n">
        <v>14</v>
      </c>
      <c r="AL59" s="6" t="n">
        <v>0</v>
      </c>
      <c r="AM59" s="6" t="n">
        <v>117</v>
      </c>
      <c r="AN59" s="6" t="n">
        <v>128</v>
      </c>
      <c r="AO59" s="6" t="n">
        <v>245</v>
      </c>
      <c r="AP59" s="6" t="n">
        <v>17.5</v>
      </c>
      <c r="AQ59" s="10"/>
      <c r="AR59" s="6" t="n">
        <v>15</v>
      </c>
      <c r="AS59" s="6" t="n">
        <v>1</v>
      </c>
      <c r="AT59" s="6" t="n">
        <v>252</v>
      </c>
      <c r="AU59" s="6" t="n">
        <v>164</v>
      </c>
      <c r="AV59" s="6" t="n">
        <v>417</v>
      </c>
      <c r="AW59" s="6" t="n">
        <v>27.8</v>
      </c>
    </row>
    <row r="60" customFormat="false" ht="15" hidden="false" customHeight="false" outlineLevel="0" collapsed="false">
      <c r="A60" s="6" t="s">
        <v>306</v>
      </c>
      <c r="B60" s="6" t="s">
        <v>22</v>
      </c>
      <c r="C60" s="6" t="n">
        <v>76</v>
      </c>
      <c r="D60" s="6" t="n">
        <v>273</v>
      </c>
      <c r="E60" s="6" t="n">
        <v>4.92</v>
      </c>
      <c r="F60" s="6" t="n">
        <v>-0.533908154390616</v>
      </c>
      <c r="G60" s="6" t="n">
        <v>22</v>
      </c>
      <c r="H60" s="6" t="n">
        <v>0.252962963337663</v>
      </c>
      <c r="I60" s="6" t="n">
        <v>31</v>
      </c>
      <c r="J60" s="6" t="n">
        <v>-0.374311738453714</v>
      </c>
      <c r="K60" s="6" t="n">
        <v>113</v>
      </c>
      <c r="L60" s="6" t="n">
        <v>-0.158254860831374</v>
      </c>
      <c r="M60" s="6" t="n">
        <v>4.45</v>
      </c>
      <c r="N60" s="6" t="n">
        <v>-0.329424789736843</v>
      </c>
      <c r="O60" s="6" t="n">
        <v>6.83</v>
      </c>
      <c r="P60" s="6" t="n">
        <v>1.03187440057832</v>
      </c>
      <c r="Q60" s="6" t="n">
        <v>-0.111062179496568</v>
      </c>
      <c r="R60" s="6" t="n">
        <v>-0.018510363249428</v>
      </c>
      <c r="S60" s="6" t="n">
        <v>2</v>
      </c>
      <c r="T60" s="6" t="n">
        <v>60</v>
      </c>
      <c r="U60" s="6" t="n">
        <v>59</v>
      </c>
      <c r="V60" s="10"/>
      <c r="W60" s="6" t="n">
        <v>15</v>
      </c>
      <c r="X60" s="6" t="n">
        <v>0</v>
      </c>
      <c r="Y60" s="6" t="n">
        <v>361</v>
      </c>
      <c r="Z60" s="6" t="n">
        <v>2</v>
      </c>
      <c r="AA60" s="6" t="n">
        <v>363</v>
      </c>
      <c r="AB60" s="6" t="n">
        <v>24.2</v>
      </c>
      <c r="AC60" s="10"/>
      <c r="AD60" s="6" t="n">
        <v>16</v>
      </c>
      <c r="AE60" s="6" t="n">
        <v>0</v>
      </c>
      <c r="AF60" s="6" t="n">
        <v>648</v>
      </c>
      <c r="AG60" s="6" t="n">
        <v>55</v>
      </c>
      <c r="AH60" s="6" t="n">
        <v>703</v>
      </c>
      <c r="AI60" s="6" t="n">
        <v>43.9375</v>
      </c>
      <c r="AJ60" s="10"/>
      <c r="AK60" s="6" t="n">
        <v>16</v>
      </c>
      <c r="AL60" s="6" t="n">
        <v>0</v>
      </c>
      <c r="AM60" s="6" t="n">
        <v>623</v>
      </c>
      <c r="AN60" s="6" t="n">
        <v>88</v>
      </c>
      <c r="AO60" s="6" t="n">
        <v>711</v>
      </c>
      <c r="AP60" s="6" t="n">
        <v>44.4375</v>
      </c>
      <c r="AQ60" s="10"/>
      <c r="AR60" s="6" t="n">
        <v>15</v>
      </c>
      <c r="AS60" s="6" t="n">
        <v>0</v>
      </c>
      <c r="AT60" s="6" t="n">
        <v>452</v>
      </c>
      <c r="AU60" s="6" t="n">
        <v>39</v>
      </c>
      <c r="AV60" s="6" t="n">
        <v>491</v>
      </c>
      <c r="AW60" s="6" t="n">
        <v>32.7333333333333</v>
      </c>
    </row>
    <row r="61" customFormat="false" ht="15" hidden="false" customHeight="false" outlineLevel="0" collapsed="false">
      <c r="A61" s="6" t="s">
        <v>313</v>
      </c>
      <c r="B61" s="6" t="s">
        <v>22</v>
      </c>
      <c r="C61" s="6" t="n">
        <v>78</v>
      </c>
      <c r="D61" s="6" t="n">
        <v>252</v>
      </c>
      <c r="E61" s="6" t="n">
        <v>4.58</v>
      </c>
      <c r="F61" s="6" t="n">
        <v>0.651015921002002</v>
      </c>
      <c r="G61" s="6" t="n">
        <v>17</v>
      </c>
      <c r="H61" s="6" t="n">
        <v>-0.481348956303658</v>
      </c>
      <c r="I61" s="6" t="n">
        <v>36.5</v>
      </c>
      <c r="J61" s="6" t="n">
        <v>0.861099346943233</v>
      </c>
      <c r="K61" s="6" t="n">
        <v>123</v>
      </c>
      <c r="L61" s="6" t="n">
        <v>0.958083481789944</v>
      </c>
      <c r="M61" s="6" t="n">
        <v>4.44</v>
      </c>
      <c r="N61" s="6" t="n">
        <v>-0.288924705817494</v>
      </c>
      <c r="O61" s="6" t="n">
        <v>7.29</v>
      </c>
      <c r="P61" s="6" t="n">
        <v>-0.105347850523111</v>
      </c>
      <c r="Q61" s="6" t="n">
        <v>1.59457723709092</v>
      </c>
      <c r="R61" s="6" t="n">
        <v>0.265762872848486</v>
      </c>
      <c r="S61" s="6" t="n">
        <v>4</v>
      </c>
      <c r="T61" s="6" t="n">
        <v>136</v>
      </c>
      <c r="U61" s="6" t="n">
        <v>128</v>
      </c>
      <c r="V61" s="10"/>
      <c r="AA61" s="6" t="n">
        <v>0</v>
      </c>
      <c r="AC61" s="10"/>
      <c r="AH61" s="6" t="n">
        <v>0</v>
      </c>
      <c r="AJ61" s="10"/>
      <c r="AK61" s="6" t="n">
        <v>1</v>
      </c>
      <c r="AL61" s="6" t="n">
        <v>0</v>
      </c>
      <c r="AM61" s="6" t="n">
        <v>19</v>
      </c>
      <c r="AN61" s="6" t="n">
        <v>0</v>
      </c>
      <c r="AO61" s="6" t="n">
        <v>19</v>
      </c>
      <c r="AP61" s="6" t="n">
        <v>19</v>
      </c>
      <c r="AQ61" s="10"/>
      <c r="AV61" s="6" t="n">
        <v>0</v>
      </c>
    </row>
    <row r="62" customFormat="false" ht="15" hidden="false" customHeight="false" outlineLevel="0" collapsed="false">
      <c r="A62" s="6" t="s">
        <v>329</v>
      </c>
      <c r="B62" s="6" t="s">
        <v>22</v>
      </c>
      <c r="C62" s="6" t="n">
        <v>75.38</v>
      </c>
      <c r="D62" s="6" t="n">
        <v>251</v>
      </c>
      <c r="E62" s="6" t="n">
        <v>4.68</v>
      </c>
      <c r="F62" s="6" t="n">
        <v>0.302508840004174</v>
      </c>
      <c r="G62" s="6" t="n">
        <v>23</v>
      </c>
      <c r="H62" s="6" t="n">
        <v>0.399825347265927</v>
      </c>
      <c r="I62" s="6" t="n">
        <v>35</v>
      </c>
      <c r="J62" s="6" t="n">
        <v>0.524169050925884</v>
      </c>
      <c r="K62" s="6" t="n">
        <v>121</v>
      </c>
      <c r="L62" s="6" t="n">
        <v>0.73481581326568</v>
      </c>
      <c r="M62" s="6" t="n">
        <v>4.47</v>
      </c>
      <c r="N62" s="6" t="n">
        <v>-0.410424957575543</v>
      </c>
      <c r="O62" s="6" t="n">
        <v>7.48</v>
      </c>
      <c r="P62" s="6" t="n">
        <v>-0.575070084673702</v>
      </c>
      <c r="Q62" s="6" t="n">
        <v>0.97582400921242</v>
      </c>
      <c r="R62" s="6" t="n">
        <v>0.162637334868737</v>
      </c>
      <c r="S62" s="6" t="n">
        <v>1</v>
      </c>
      <c r="T62" s="6" t="n">
        <v>26</v>
      </c>
      <c r="U62" s="6" t="n">
        <v>26</v>
      </c>
      <c r="V62" s="10"/>
      <c r="W62" s="6" t="n">
        <v>8</v>
      </c>
      <c r="X62" s="6" t="n">
        <v>0</v>
      </c>
      <c r="Y62" s="6" t="n">
        <v>68</v>
      </c>
      <c r="Z62" s="6" t="n">
        <v>37</v>
      </c>
      <c r="AA62" s="6" t="n">
        <v>105</v>
      </c>
      <c r="AB62" s="6" t="n">
        <v>13.125</v>
      </c>
      <c r="AC62" s="10"/>
      <c r="AD62" s="6" t="n">
        <v>13</v>
      </c>
      <c r="AE62" s="6" t="n">
        <v>0</v>
      </c>
      <c r="AF62" s="6" t="n">
        <v>127</v>
      </c>
      <c r="AG62" s="6" t="n">
        <v>196</v>
      </c>
      <c r="AH62" s="6" t="n">
        <v>323</v>
      </c>
      <c r="AI62" s="6" t="n">
        <v>24.8461538461538</v>
      </c>
      <c r="AJ62" s="10"/>
      <c r="AK62" s="6" t="n">
        <v>16</v>
      </c>
      <c r="AL62" s="6" t="n">
        <v>0</v>
      </c>
      <c r="AM62" s="6" t="n">
        <v>217</v>
      </c>
      <c r="AN62" s="6" t="n">
        <v>179</v>
      </c>
      <c r="AO62" s="6" t="n">
        <v>396</v>
      </c>
      <c r="AP62" s="6" t="n">
        <v>24.75</v>
      </c>
      <c r="AQ62" s="10"/>
      <c r="AR62" s="6" t="n">
        <v>14</v>
      </c>
      <c r="AS62" s="6" t="n">
        <v>0</v>
      </c>
      <c r="AT62" s="6" t="n">
        <v>253</v>
      </c>
      <c r="AU62" s="6" t="n">
        <v>91</v>
      </c>
      <c r="AV62" s="6" t="n">
        <v>344</v>
      </c>
      <c r="AW62" s="6" t="n">
        <v>24.5714285714286</v>
      </c>
    </row>
    <row r="63" customFormat="false" ht="15" hidden="false" customHeight="false" outlineLevel="0" collapsed="false">
      <c r="A63" s="6" t="s">
        <v>343</v>
      </c>
      <c r="B63" s="6" t="s">
        <v>22</v>
      </c>
      <c r="C63" s="6" t="n">
        <v>74</v>
      </c>
      <c r="D63" s="6" t="n">
        <v>261</v>
      </c>
      <c r="E63" s="6" t="n">
        <v>4.91</v>
      </c>
      <c r="F63" s="6" t="n">
        <v>-0.499057446290834</v>
      </c>
      <c r="G63" s="6" t="n">
        <v>17</v>
      </c>
      <c r="H63" s="6" t="n">
        <v>-0.481348956303658</v>
      </c>
      <c r="I63" s="6" t="n">
        <v>25.5</v>
      </c>
      <c r="J63" s="6" t="n">
        <v>-1.60972282385066</v>
      </c>
      <c r="K63" s="6" t="n">
        <v>113</v>
      </c>
      <c r="L63" s="6" t="n">
        <v>-0.158254860831374</v>
      </c>
      <c r="M63" s="6" t="n">
        <v>4.7</v>
      </c>
      <c r="N63" s="6" t="n">
        <v>-1.34192688772061</v>
      </c>
      <c r="O63" s="6" t="n">
        <v>7.8</v>
      </c>
      <c r="P63" s="6" t="n">
        <v>-1.36618121587469</v>
      </c>
      <c r="Q63" s="6" t="n">
        <v>-5.45649219087183</v>
      </c>
      <c r="R63" s="6" t="n">
        <v>-0.909415365145305</v>
      </c>
      <c r="S63" s="6" t="n">
        <v>7</v>
      </c>
      <c r="T63" s="6" t="n">
        <v>249</v>
      </c>
      <c r="U63" s="6" t="n">
        <v>200</v>
      </c>
      <c r="V63" s="10"/>
      <c r="AA63" s="6" t="n">
        <v>0</v>
      </c>
      <c r="AC63" s="10"/>
      <c r="AH63" s="6" t="n">
        <v>0</v>
      </c>
      <c r="AJ63" s="10"/>
      <c r="AO63" s="6" t="n">
        <v>0</v>
      </c>
      <c r="AQ63" s="10"/>
      <c r="AV63" s="6" t="n">
        <v>0</v>
      </c>
    </row>
    <row r="64" customFormat="false" ht="15" hidden="false" customHeight="false" outlineLevel="0" collapsed="false">
      <c r="A64" s="6" t="s">
        <v>389</v>
      </c>
      <c r="B64" s="6" t="s">
        <v>22</v>
      </c>
      <c r="C64" s="6" t="n">
        <v>74.88</v>
      </c>
      <c r="D64" s="6" t="n">
        <v>273</v>
      </c>
      <c r="E64" s="6" t="n">
        <v>4.84</v>
      </c>
      <c r="F64" s="6" t="n">
        <v>-0.255102489592353</v>
      </c>
      <c r="G64" s="6" t="n">
        <v>24</v>
      </c>
      <c r="H64" s="6" t="n">
        <v>0.546687731194191</v>
      </c>
      <c r="I64" s="6" t="n">
        <v>31.5</v>
      </c>
      <c r="J64" s="6" t="n">
        <v>-0.262001639781264</v>
      </c>
      <c r="K64" s="6" t="n">
        <v>108</v>
      </c>
      <c r="L64" s="6" t="n">
        <v>-0.716424032142033</v>
      </c>
      <c r="M64" s="6" t="n">
        <v>4.29</v>
      </c>
      <c r="N64" s="6" t="n">
        <v>0.318576552972767</v>
      </c>
      <c r="O64" s="6" t="n">
        <v>7.19</v>
      </c>
      <c r="P64" s="6" t="n">
        <v>0.141874377977199</v>
      </c>
      <c r="Q64" s="6" t="n">
        <v>-0.226389499371493</v>
      </c>
      <c r="R64" s="6" t="n">
        <v>-0.0377315832285822</v>
      </c>
      <c r="S64" s="6" t="n">
        <v>3</v>
      </c>
      <c r="T64" s="6" t="n">
        <v>72</v>
      </c>
      <c r="U64" s="6" t="n">
        <v>70</v>
      </c>
      <c r="V64" s="10"/>
      <c r="W64" s="6" t="n">
        <v>8</v>
      </c>
      <c r="X64" s="6" t="n">
        <v>0</v>
      </c>
      <c r="Y64" s="6" t="n">
        <v>16</v>
      </c>
      <c r="Z64" s="6" t="n">
        <v>89</v>
      </c>
      <c r="AA64" s="6" t="n">
        <v>105</v>
      </c>
      <c r="AB64" s="6" t="n">
        <v>13.125</v>
      </c>
      <c r="AC64" s="10"/>
      <c r="AD64" s="6" t="n">
        <v>13</v>
      </c>
      <c r="AE64" s="6" t="n">
        <v>0</v>
      </c>
      <c r="AF64" s="6" t="n">
        <v>129</v>
      </c>
      <c r="AG64" s="6" t="n">
        <v>209</v>
      </c>
      <c r="AH64" s="6" t="n">
        <v>338</v>
      </c>
      <c r="AI64" s="6" t="n">
        <v>26</v>
      </c>
      <c r="AJ64" s="10"/>
      <c r="AO64" s="6" t="n">
        <v>0</v>
      </c>
      <c r="AQ64" s="10"/>
      <c r="AV64" s="6" t="n">
        <v>0</v>
      </c>
    </row>
    <row r="65" customFormat="false" ht="15" hidden="false" customHeight="false" outlineLevel="0" collapsed="false">
      <c r="A65" s="6" t="s">
        <v>400</v>
      </c>
      <c r="B65" s="6" t="s">
        <v>22</v>
      </c>
      <c r="C65" s="6" t="n">
        <v>78.13</v>
      </c>
      <c r="D65" s="6" t="n">
        <v>281</v>
      </c>
      <c r="E65" s="6" t="n">
        <v>4.92</v>
      </c>
      <c r="F65" s="6" t="n">
        <v>-0.533908154390616</v>
      </c>
      <c r="G65" s="6" t="n">
        <v>21</v>
      </c>
      <c r="H65" s="6" t="n">
        <v>0.106100579409399</v>
      </c>
      <c r="Q65" s="6" t="n">
        <v>-0.427807574981218</v>
      </c>
      <c r="R65" s="6" t="n">
        <v>-0.213903787490609</v>
      </c>
      <c r="S65" s="6" t="n">
        <v>5</v>
      </c>
      <c r="T65" s="6" t="n">
        <v>141</v>
      </c>
      <c r="U65" s="6" t="n">
        <v>133</v>
      </c>
      <c r="V65" s="10"/>
      <c r="AA65" s="6" t="n">
        <v>0</v>
      </c>
      <c r="AC65" s="10"/>
      <c r="AD65" s="6" t="n">
        <v>14</v>
      </c>
      <c r="AE65" s="6" t="n">
        <v>0</v>
      </c>
      <c r="AF65" s="6" t="n">
        <v>326</v>
      </c>
      <c r="AG65" s="6" t="n">
        <v>98</v>
      </c>
      <c r="AH65" s="6" t="n">
        <v>424</v>
      </c>
      <c r="AI65" s="6" t="n">
        <v>30.2857142857143</v>
      </c>
      <c r="AJ65" s="10"/>
      <c r="AK65" s="6" t="n">
        <v>1</v>
      </c>
      <c r="AL65" s="6" t="n">
        <v>0</v>
      </c>
      <c r="AM65" s="6" t="n">
        <v>20</v>
      </c>
      <c r="AN65" s="6" t="n">
        <v>5</v>
      </c>
      <c r="AO65" s="6" t="n">
        <v>25</v>
      </c>
      <c r="AP65" s="6" t="n">
        <v>25</v>
      </c>
      <c r="AQ65" s="10"/>
      <c r="AV65" s="6" t="n">
        <v>0</v>
      </c>
    </row>
    <row r="66" customFormat="false" ht="15" hidden="false" customHeight="false" outlineLevel="0" collapsed="false">
      <c r="A66" s="6" t="s">
        <v>409</v>
      </c>
      <c r="B66" s="6" t="s">
        <v>22</v>
      </c>
      <c r="C66" s="6" t="n">
        <v>76</v>
      </c>
      <c r="D66" s="6" t="n">
        <v>260</v>
      </c>
      <c r="E66" s="6" t="n">
        <v>4.95</v>
      </c>
      <c r="F66" s="6" t="n">
        <v>-0.638460278689966</v>
      </c>
      <c r="G66" s="6" t="n">
        <v>17</v>
      </c>
      <c r="H66" s="6" t="n">
        <v>-0.481348956303658</v>
      </c>
      <c r="I66" s="6" t="n">
        <v>27.5</v>
      </c>
      <c r="J66" s="6" t="n">
        <v>-1.16048242916086</v>
      </c>
      <c r="K66" s="6" t="n">
        <v>116</v>
      </c>
      <c r="L66" s="6" t="n">
        <v>0.176646641955021</v>
      </c>
      <c r="Q66" s="6" t="n">
        <v>-2.10364502219946</v>
      </c>
      <c r="R66" s="6" t="n">
        <v>-0.525911255549866</v>
      </c>
      <c r="V66" s="10"/>
      <c r="AA66" s="6" t="n">
        <v>0</v>
      </c>
      <c r="AC66" s="10"/>
      <c r="AH66" s="6" t="n">
        <v>0</v>
      </c>
      <c r="AJ66" s="10"/>
      <c r="AO66" s="6" t="n">
        <v>0</v>
      </c>
      <c r="AQ66" s="10"/>
      <c r="AV66" s="6" t="n">
        <v>0</v>
      </c>
    </row>
    <row r="67" customFormat="false" ht="15" hidden="false" customHeight="false" outlineLevel="0" collapsed="false">
      <c r="A67" s="6" t="s">
        <v>426</v>
      </c>
      <c r="B67" s="6" t="s">
        <v>22</v>
      </c>
      <c r="C67" s="6" t="n">
        <v>77.38</v>
      </c>
      <c r="D67" s="6" t="n">
        <v>250</v>
      </c>
      <c r="E67" s="6" t="n">
        <v>4.86</v>
      </c>
      <c r="F67" s="6" t="n">
        <v>-0.32480390579192</v>
      </c>
      <c r="G67" s="6" t="n">
        <v>19</v>
      </c>
      <c r="H67" s="6" t="n">
        <v>-0.187624188447129</v>
      </c>
      <c r="I67" s="6" t="n">
        <v>35.5</v>
      </c>
      <c r="J67" s="6" t="n">
        <v>0.636479149598333</v>
      </c>
      <c r="K67" s="6" t="n">
        <v>116</v>
      </c>
      <c r="L67" s="6" t="n">
        <v>0.176646641955021</v>
      </c>
      <c r="M67" s="6" t="n">
        <v>4.2</v>
      </c>
      <c r="N67" s="6" t="n">
        <v>0.683077308246922</v>
      </c>
      <c r="O67" s="6" t="n">
        <v>6.78</v>
      </c>
      <c r="P67" s="6" t="n">
        <v>1.15548551482847</v>
      </c>
      <c r="Q67" s="6" t="n">
        <v>2.1392605203897</v>
      </c>
      <c r="R67" s="6" t="n">
        <v>0.35654342006495</v>
      </c>
      <c r="S67" s="6" t="n">
        <v>2</v>
      </c>
      <c r="T67" s="6" t="n">
        <v>47</v>
      </c>
      <c r="U67" s="6" t="n">
        <v>46</v>
      </c>
      <c r="V67" s="10"/>
      <c r="W67" s="6" t="n">
        <v>15</v>
      </c>
      <c r="X67" s="6" t="n">
        <v>0</v>
      </c>
      <c r="Y67" s="6" t="n">
        <v>579</v>
      </c>
      <c r="Z67" s="6" t="n">
        <v>230</v>
      </c>
      <c r="AA67" s="6" t="n">
        <v>809</v>
      </c>
      <c r="AB67" s="6" t="n">
        <v>53.9333333333333</v>
      </c>
      <c r="AC67" s="10"/>
      <c r="AD67" s="6" t="n">
        <v>16</v>
      </c>
      <c r="AE67" s="6" t="n">
        <v>0</v>
      </c>
      <c r="AF67" s="6" t="n">
        <v>671</v>
      </c>
      <c r="AG67" s="6" t="n">
        <v>220</v>
      </c>
      <c r="AH67" s="6" t="n">
        <v>891</v>
      </c>
      <c r="AI67" s="6" t="n">
        <v>55.6875</v>
      </c>
      <c r="AJ67" s="10"/>
      <c r="AK67" s="6" t="n">
        <v>16</v>
      </c>
      <c r="AL67" s="6" t="n">
        <v>0</v>
      </c>
      <c r="AM67" s="6" t="n">
        <v>674</v>
      </c>
      <c r="AN67" s="6" t="n">
        <v>153</v>
      </c>
      <c r="AO67" s="6" t="n">
        <v>827</v>
      </c>
      <c r="AP67" s="6" t="n">
        <v>51.6875</v>
      </c>
      <c r="AQ67" s="10"/>
      <c r="AV67" s="6" t="n">
        <v>0</v>
      </c>
    </row>
    <row r="68" customFormat="false" ht="15" hidden="false" customHeight="false" outlineLevel="0" collapsed="false">
      <c r="A68" s="6" t="s">
        <v>440</v>
      </c>
      <c r="B68" s="6" t="s">
        <v>22</v>
      </c>
      <c r="C68" s="6" t="n">
        <v>78.13</v>
      </c>
      <c r="D68" s="6" t="n">
        <v>271</v>
      </c>
      <c r="E68" s="6" t="n">
        <v>4.77</v>
      </c>
      <c r="F68" s="6" t="n">
        <v>-0.0111475328938715</v>
      </c>
      <c r="G68" s="6" t="n">
        <v>22</v>
      </c>
      <c r="H68" s="6" t="n">
        <v>0.252962963337663</v>
      </c>
      <c r="I68" s="6" t="n">
        <v>32</v>
      </c>
      <c r="J68" s="6" t="n">
        <v>-0.149691541108814</v>
      </c>
      <c r="K68" s="6" t="n">
        <v>111</v>
      </c>
      <c r="L68" s="6" t="n">
        <v>-0.381522529355638</v>
      </c>
      <c r="M68" s="6" t="n">
        <v>4.57</v>
      </c>
      <c r="N68" s="6" t="n">
        <v>-0.815425796769051</v>
      </c>
      <c r="O68" s="6" t="n">
        <v>7.26</v>
      </c>
      <c r="P68" s="6" t="n">
        <v>-0.0311811819730173</v>
      </c>
      <c r="Q68" s="6" t="n">
        <v>-1.13600561876273</v>
      </c>
      <c r="R68" s="6" t="n">
        <v>-0.189334269793788</v>
      </c>
      <c r="S68" s="6" t="n">
        <v>3</v>
      </c>
      <c r="T68" s="6" t="n">
        <v>88</v>
      </c>
      <c r="U68" s="6" t="n">
        <v>84</v>
      </c>
      <c r="V68" s="10"/>
      <c r="W68" s="6" t="n">
        <v>7</v>
      </c>
      <c r="X68" s="6" t="n">
        <v>0</v>
      </c>
      <c r="Y68" s="6" t="n">
        <v>62</v>
      </c>
      <c r="Z68" s="6" t="n">
        <v>26</v>
      </c>
      <c r="AA68" s="6" t="n">
        <v>88</v>
      </c>
      <c r="AB68" s="6" t="n">
        <v>12.5714285714286</v>
      </c>
      <c r="AC68" s="10"/>
      <c r="AD68" s="6" t="n">
        <v>12</v>
      </c>
      <c r="AE68" s="6" t="n">
        <v>0</v>
      </c>
      <c r="AF68" s="6" t="n">
        <v>134</v>
      </c>
      <c r="AG68" s="6" t="n">
        <v>100</v>
      </c>
      <c r="AH68" s="6" t="n">
        <v>234</v>
      </c>
      <c r="AI68" s="6" t="n">
        <v>19.5</v>
      </c>
      <c r="AJ68" s="10"/>
      <c r="AK68" s="6" t="n">
        <v>16</v>
      </c>
      <c r="AL68" s="6" t="n">
        <v>0</v>
      </c>
      <c r="AM68" s="6" t="n">
        <v>372</v>
      </c>
      <c r="AN68" s="6" t="n">
        <v>29</v>
      </c>
      <c r="AO68" s="6" t="n">
        <v>401</v>
      </c>
      <c r="AP68" s="6" t="n">
        <v>25.0625</v>
      </c>
      <c r="AQ68" s="10"/>
      <c r="AR68" s="6" t="n">
        <v>15</v>
      </c>
      <c r="AS68" s="6" t="n">
        <v>0</v>
      </c>
      <c r="AT68" s="6" t="n">
        <v>313</v>
      </c>
      <c r="AU68" s="6" t="n">
        <v>189</v>
      </c>
      <c r="AV68" s="6" t="n">
        <v>502</v>
      </c>
      <c r="AW68" s="6" t="n">
        <v>33.4666666666667</v>
      </c>
    </row>
    <row r="69" customFormat="false" ht="15" hidden="false" customHeight="false" outlineLevel="0" collapsed="false">
      <c r="A69" s="6" t="s">
        <v>448</v>
      </c>
      <c r="B69" s="6" t="s">
        <v>22</v>
      </c>
      <c r="C69" s="6" t="n">
        <v>77.5</v>
      </c>
      <c r="D69" s="6" t="n">
        <v>269</v>
      </c>
      <c r="E69" s="6" t="n">
        <v>4.84</v>
      </c>
      <c r="F69" s="6" t="n">
        <v>-0.255102489592353</v>
      </c>
      <c r="G69" s="6" t="n">
        <v>23</v>
      </c>
      <c r="H69" s="6" t="n">
        <v>0.399825347265927</v>
      </c>
      <c r="I69" s="6" t="n">
        <v>33.5</v>
      </c>
      <c r="J69" s="6" t="n">
        <v>0.187238754908535</v>
      </c>
      <c r="K69" s="6" t="n">
        <v>123</v>
      </c>
      <c r="L69" s="6" t="n">
        <v>0.958083481789944</v>
      </c>
      <c r="M69" s="6" t="n">
        <v>4.46</v>
      </c>
      <c r="N69" s="6" t="n">
        <v>-0.369924873656193</v>
      </c>
      <c r="O69" s="6" t="n">
        <v>7.41</v>
      </c>
      <c r="P69" s="6" t="n">
        <v>-0.402014524723484</v>
      </c>
      <c r="Q69" s="6" t="n">
        <v>0.518105695992375</v>
      </c>
      <c r="R69" s="6" t="n">
        <v>0.0863509493320625</v>
      </c>
      <c r="V69" s="10"/>
      <c r="W69" s="6" t="n">
        <v>8</v>
      </c>
      <c r="X69" s="6" t="n">
        <v>0</v>
      </c>
      <c r="Y69" s="6" t="n">
        <v>93</v>
      </c>
      <c r="Z69" s="6" t="n">
        <v>7</v>
      </c>
      <c r="AA69" s="6" t="n">
        <v>100</v>
      </c>
      <c r="AB69" s="6" t="n">
        <v>12.5</v>
      </c>
      <c r="AC69" s="10"/>
      <c r="AD69" s="6" t="n">
        <v>1</v>
      </c>
      <c r="AE69" s="6" t="n">
        <v>0</v>
      </c>
      <c r="AF69" s="6" t="n">
        <v>6</v>
      </c>
      <c r="AG69" s="6" t="n">
        <v>0</v>
      </c>
      <c r="AH69" s="6" t="n">
        <v>6</v>
      </c>
      <c r="AI69" s="6" t="n">
        <v>6</v>
      </c>
      <c r="AJ69" s="10"/>
      <c r="AK69" s="6" t="n">
        <v>1</v>
      </c>
      <c r="AL69" s="6" t="n">
        <v>0</v>
      </c>
      <c r="AM69" s="6" t="n">
        <v>10</v>
      </c>
      <c r="AN69" s="6" t="n">
        <v>0</v>
      </c>
      <c r="AO69" s="6" t="n">
        <v>10</v>
      </c>
      <c r="AP69" s="6" t="n">
        <v>10</v>
      </c>
      <c r="AQ69" s="10"/>
      <c r="AV69" s="6" t="n">
        <v>0</v>
      </c>
    </row>
    <row r="70" customFormat="false" ht="15" hidden="false" customHeight="false" outlineLevel="0" collapsed="false">
      <c r="A70" s="6" t="s">
        <v>18</v>
      </c>
      <c r="B70" s="6" t="s">
        <v>19</v>
      </c>
      <c r="C70" s="6" t="n">
        <v>72.75</v>
      </c>
      <c r="D70" s="6" t="n">
        <v>285</v>
      </c>
      <c r="E70" s="6" t="n">
        <v>4.68</v>
      </c>
      <c r="F70" s="6" t="n">
        <v>0.302508840004174</v>
      </c>
      <c r="G70" s="6" t="n">
        <v>35</v>
      </c>
      <c r="H70" s="6" t="n">
        <v>2.1621739544051</v>
      </c>
      <c r="I70" s="6" t="n">
        <v>32</v>
      </c>
      <c r="J70" s="6" t="n">
        <v>-0.149691541108814</v>
      </c>
      <c r="K70" s="6" t="n">
        <v>115</v>
      </c>
      <c r="L70" s="6" t="n">
        <v>0.0650128076928892</v>
      </c>
      <c r="M70" s="6" t="n">
        <v>4.39</v>
      </c>
      <c r="N70" s="6" t="n">
        <v>-0.0864242862207376</v>
      </c>
      <c r="O70" s="6" t="n">
        <v>7.11</v>
      </c>
      <c r="P70" s="6" t="n">
        <v>0.339652160777447</v>
      </c>
      <c r="Q70" s="6" t="n">
        <v>2.63323193555005</v>
      </c>
      <c r="R70" s="6" t="n">
        <v>0.438871989258342</v>
      </c>
      <c r="S70" s="6" t="n">
        <v>1</v>
      </c>
      <c r="T70" s="6" t="n">
        <v>13</v>
      </c>
      <c r="U70" s="6" t="n">
        <v>13</v>
      </c>
      <c r="V70" s="10"/>
      <c r="W70" s="6" t="n">
        <v>16</v>
      </c>
      <c r="X70" s="6" t="n">
        <v>0</v>
      </c>
      <c r="Y70" s="6" t="n">
        <v>648</v>
      </c>
      <c r="Z70" s="6" t="n">
        <v>74</v>
      </c>
      <c r="AA70" s="6" t="n">
        <v>722</v>
      </c>
      <c r="AB70" s="6" t="n">
        <v>45.125</v>
      </c>
      <c r="AC70" s="10"/>
      <c r="AD70" s="6" t="n">
        <v>16</v>
      </c>
      <c r="AE70" s="6" t="n">
        <v>0</v>
      </c>
      <c r="AF70" s="6" t="n">
        <v>915</v>
      </c>
      <c r="AG70" s="6" t="n">
        <v>76</v>
      </c>
      <c r="AH70" s="6" t="n">
        <v>991</v>
      </c>
      <c r="AI70" s="6" t="n">
        <v>61.9375</v>
      </c>
      <c r="AJ70" s="10"/>
      <c r="AK70" s="6" t="n">
        <v>16</v>
      </c>
      <c r="AL70" s="6" t="n">
        <v>0</v>
      </c>
      <c r="AM70" s="6" t="n">
        <v>829</v>
      </c>
      <c r="AN70" s="6" t="n">
        <v>63</v>
      </c>
      <c r="AO70" s="6" t="n">
        <v>892</v>
      </c>
      <c r="AP70" s="6" t="n">
        <v>55.75</v>
      </c>
      <c r="AQ70" s="10"/>
      <c r="AR70" s="6" t="n">
        <v>14</v>
      </c>
      <c r="AS70" s="6" t="n">
        <v>0</v>
      </c>
      <c r="AT70" s="6" t="n">
        <v>790</v>
      </c>
      <c r="AU70" s="6" t="n">
        <v>72</v>
      </c>
      <c r="AV70" s="6" t="n">
        <v>862</v>
      </c>
      <c r="AW70" s="6" t="n">
        <v>61.5714285714286</v>
      </c>
    </row>
    <row r="71" customFormat="false" ht="15" hidden="false" customHeight="false" outlineLevel="0" collapsed="false">
      <c r="A71" s="6" t="s">
        <v>50</v>
      </c>
      <c r="B71" s="6" t="s">
        <v>19</v>
      </c>
      <c r="C71" s="6" t="n">
        <v>74.5</v>
      </c>
      <c r="D71" s="6" t="n">
        <v>308</v>
      </c>
      <c r="E71" s="6" t="n">
        <v>5.24</v>
      </c>
      <c r="F71" s="6" t="n">
        <v>-1.64913081358367</v>
      </c>
      <c r="G71" s="6" t="n">
        <v>20</v>
      </c>
      <c r="H71" s="6" t="n">
        <v>-0.0407618045188654</v>
      </c>
      <c r="I71" s="6" t="n">
        <v>24.5</v>
      </c>
      <c r="J71" s="6" t="n">
        <v>-1.83434302119556</v>
      </c>
      <c r="K71" s="6" t="n">
        <v>101</v>
      </c>
      <c r="L71" s="6" t="n">
        <v>-1.49786087197696</v>
      </c>
      <c r="M71" s="6" t="n">
        <v>4.83</v>
      </c>
      <c r="N71" s="6" t="n">
        <v>-1.86842797867217</v>
      </c>
      <c r="O71" s="6" t="n">
        <v>7.93</v>
      </c>
      <c r="P71" s="6" t="n">
        <v>-1.6875701129251</v>
      </c>
      <c r="Q71" s="6" t="n">
        <v>-8.57809460287232</v>
      </c>
      <c r="R71" s="6" t="n">
        <v>-1.42968243381205</v>
      </c>
      <c r="V71" s="10"/>
      <c r="W71" s="6" t="n">
        <v>7</v>
      </c>
      <c r="X71" s="6" t="n">
        <v>0</v>
      </c>
      <c r="Y71" s="6" t="n">
        <v>82</v>
      </c>
      <c r="Z71" s="6" t="n">
        <v>16</v>
      </c>
      <c r="AA71" s="6" t="n">
        <v>98</v>
      </c>
      <c r="AB71" s="6" t="n">
        <v>14</v>
      </c>
      <c r="AC71" s="10"/>
      <c r="AH71" s="6" t="n">
        <v>0</v>
      </c>
      <c r="AJ71" s="10"/>
      <c r="AK71" s="6" t="n">
        <v>11</v>
      </c>
      <c r="AL71" s="6" t="n">
        <v>0</v>
      </c>
      <c r="AM71" s="6" t="n">
        <v>127</v>
      </c>
      <c r="AN71" s="6" t="n">
        <v>64</v>
      </c>
      <c r="AO71" s="6" t="n">
        <v>191</v>
      </c>
      <c r="AP71" s="6" t="n">
        <v>17.3636363636364</v>
      </c>
      <c r="AQ71" s="10"/>
      <c r="AR71" s="6" t="n">
        <v>4</v>
      </c>
      <c r="AS71" s="6" t="n">
        <v>0</v>
      </c>
      <c r="AT71" s="6" t="n">
        <v>5</v>
      </c>
      <c r="AU71" s="6" t="n">
        <v>60</v>
      </c>
      <c r="AV71" s="6" t="n">
        <v>65</v>
      </c>
      <c r="AW71" s="6" t="n">
        <v>16.25</v>
      </c>
    </row>
    <row r="72" customFormat="false" ht="15" hidden="false" customHeight="false" outlineLevel="0" collapsed="false">
      <c r="A72" s="6" t="s">
        <v>106</v>
      </c>
      <c r="B72" s="6" t="s">
        <v>19</v>
      </c>
      <c r="C72" s="6" t="n">
        <v>74.13</v>
      </c>
      <c r="D72" s="6" t="n">
        <v>302</v>
      </c>
      <c r="E72" s="6" t="n">
        <v>4.91</v>
      </c>
      <c r="F72" s="6" t="n">
        <v>-0.499057446290834</v>
      </c>
      <c r="G72" s="6" t="n">
        <v>20</v>
      </c>
      <c r="H72" s="6" t="n">
        <v>-0.0407618045188654</v>
      </c>
      <c r="I72" s="6" t="n">
        <v>26.5</v>
      </c>
      <c r="J72" s="6" t="n">
        <v>-1.38510262650576</v>
      </c>
      <c r="K72" s="6" t="n">
        <v>104</v>
      </c>
      <c r="L72" s="6" t="n">
        <v>-1.16295936919056</v>
      </c>
      <c r="M72" s="6" t="n">
        <v>4.58</v>
      </c>
      <c r="N72" s="6" t="n">
        <v>-0.855925880688401</v>
      </c>
      <c r="O72" s="6" t="n">
        <v>7.59</v>
      </c>
      <c r="P72" s="6" t="n">
        <v>-0.847014536024042</v>
      </c>
      <c r="Q72" s="6" t="n">
        <v>-4.79082166321847</v>
      </c>
      <c r="R72" s="6" t="n">
        <v>-0.798470277203078</v>
      </c>
      <c r="S72" s="6" t="n">
        <v>5</v>
      </c>
      <c r="T72" s="6" t="n">
        <v>158</v>
      </c>
      <c r="U72" s="6" t="n">
        <v>147</v>
      </c>
      <c r="V72" s="10"/>
      <c r="W72" s="6" t="n">
        <v>12</v>
      </c>
      <c r="X72" s="6" t="n">
        <v>0</v>
      </c>
      <c r="Y72" s="6" t="n">
        <v>111</v>
      </c>
      <c r="Z72" s="6" t="n">
        <v>8</v>
      </c>
      <c r="AA72" s="6" t="n">
        <v>119</v>
      </c>
      <c r="AB72" s="6" t="n">
        <v>9.91666666666667</v>
      </c>
      <c r="AC72" s="10"/>
      <c r="AD72" s="6" t="n">
        <v>14</v>
      </c>
      <c r="AE72" s="6" t="n">
        <v>0</v>
      </c>
      <c r="AF72" s="6" t="n">
        <v>533</v>
      </c>
      <c r="AG72" s="6" t="n">
        <v>7</v>
      </c>
      <c r="AH72" s="6" t="n">
        <v>540</v>
      </c>
      <c r="AI72" s="6" t="n">
        <v>38.5714285714286</v>
      </c>
      <c r="AJ72" s="10"/>
      <c r="AK72" s="6" t="n">
        <v>7</v>
      </c>
      <c r="AL72" s="6" t="n">
        <v>0</v>
      </c>
      <c r="AM72" s="6" t="n">
        <v>112</v>
      </c>
      <c r="AN72" s="6" t="n">
        <v>24</v>
      </c>
      <c r="AO72" s="6" t="n">
        <v>136</v>
      </c>
      <c r="AP72" s="6" t="n">
        <v>19.4285714285714</v>
      </c>
      <c r="AQ72" s="10"/>
      <c r="AR72" s="6" t="n">
        <v>1</v>
      </c>
      <c r="AS72" s="6" t="n">
        <v>0</v>
      </c>
      <c r="AT72" s="6" t="n">
        <v>18</v>
      </c>
      <c r="AU72" s="6" t="n">
        <v>1</v>
      </c>
      <c r="AV72" s="6" t="n">
        <v>19</v>
      </c>
      <c r="AW72" s="6" t="n">
        <v>19</v>
      </c>
    </row>
    <row r="73" customFormat="false" ht="15" hidden="false" customHeight="false" outlineLevel="0" collapsed="false">
      <c r="A73" s="6" t="s">
        <v>149</v>
      </c>
      <c r="B73" s="6" t="s">
        <v>19</v>
      </c>
      <c r="C73" s="6" t="n">
        <v>78.75</v>
      </c>
      <c r="D73" s="6" t="n">
        <v>352</v>
      </c>
      <c r="E73" s="6" t="n">
        <v>5.18</v>
      </c>
      <c r="F73" s="6" t="n">
        <v>-1.44002656498497</v>
      </c>
      <c r="G73" s="6" t="n">
        <v>27</v>
      </c>
      <c r="H73" s="6" t="n">
        <v>0.987274882978983</v>
      </c>
      <c r="I73" s="6" t="n">
        <v>20.5</v>
      </c>
      <c r="J73" s="6" t="n">
        <v>-2.73282381057516</v>
      </c>
      <c r="K73" s="6" t="n">
        <v>104</v>
      </c>
      <c r="L73" s="6" t="n">
        <v>-1.16295936919056</v>
      </c>
      <c r="Q73" s="6" t="n">
        <v>-4.34853486177171</v>
      </c>
      <c r="R73" s="6" t="n">
        <v>-1.08713371544293</v>
      </c>
      <c r="S73" s="6" t="n">
        <v>6</v>
      </c>
      <c r="T73" s="6" t="n">
        <v>215</v>
      </c>
      <c r="U73" s="6" t="n">
        <v>184</v>
      </c>
      <c r="V73" s="10"/>
      <c r="W73" s="6" t="n">
        <v>9</v>
      </c>
      <c r="X73" s="6" t="n">
        <v>0</v>
      </c>
      <c r="Y73" s="6" t="n">
        <v>63</v>
      </c>
      <c r="Z73" s="6" t="n">
        <v>20</v>
      </c>
      <c r="AA73" s="6" t="n">
        <v>83</v>
      </c>
      <c r="AB73" s="6" t="n">
        <v>9.22222222222222</v>
      </c>
      <c r="AC73" s="10"/>
      <c r="AD73" s="6" t="n">
        <v>12</v>
      </c>
      <c r="AE73" s="6" t="n">
        <v>0</v>
      </c>
      <c r="AF73" s="6" t="n">
        <v>105</v>
      </c>
      <c r="AG73" s="6" t="n">
        <v>13</v>
      </c>
      <c r="AH73" s="6" t="n">
        <v>118</v>
      </c>
      <c r="AI73" s="6" t="n">
        <v>9.83333333333333</v>
      </c>
      <c r="AJ73" s="10"/>
      <c r="AK73" s="6" t="n">
        <v>16</v>
      </c>
      <c r="AL73" s="6" t="n">
        <v>0</v>
      </c>
      <c r="AM73" s="6" t="n">
        <v>182</v>
      </c>
      <c r="AN73" s="6" t="n">
        <v>74</v>
      </c>
      <c r="AO73" s="6" t="n">
        <v>256</v>
      </c>
      <c r="AP73" s="6" t="n">
        <v>16</v>
      </c>
      <c r="AQ73" s="10"/>
      <c r="AR73" s="6" t="n">
        <v>5</v>
      </c>
      <c r="AS73" s="6" t="n">
        <v>0</v>
      </c>
      <c r="AT73" s="6" t="n">
        <v>13</v>
      </c>
      <c r="AU73" s="6" t="n">
        <v>5</v>
      </c>
      <c r="AV73" s="6" t="n">
        <v>18</v>
      </c>
      <c r="AW73" s="6" t="n">
        <v>3.6</v>
      </c>
    </row>
    <row r="74" customFormat="false" ht="15" hidden="false" customHeight="false" outlineLevel="0" collapsed="false">
      <c r="A74" s="6" t="s">
        <v>151</v>
      </c>
      <c r="B74" s="6" t="s">
        <v>19</v>
      </c>
      <c r="C74" s="6" t="n">
        <v>75.75</v>
      </c>
      <c r="D74" s="6" t="n">
        <v>322</v>
      </c>
      <c r="E74" s="6" t="n">
        <v>5.35</v>
      </c>
      <c r="F74" s="6" t="n">
        <v>-2.03248860268128</v>
      </c>
      <c r="G74" s="6" t="n">
        <v>25</v>
      </c>
      <c r="H74" s="6" t="n">
        <v>0.693550115122455</v>
      </c>
      <c r="I74" s="6" t="n">
        <v>27.5</v>
      </c>
      <c r="J74" s="6" t="n">
        <v>-1.16048242916086</v>
      </c>
      <c r="K74" s="6" t="n">
        <v>100</v>
      </c>
      <c r="L74" s="6" t="n">
        <v>-1.60949470623909</v>
      </c>
      <c r="M74" s="6" t="n">
        <v>4.78</v>
      </c>
      <c r="N74" s="6" t="n">
        <v>-1.66592755907541</v>
      </c>
      <c r="O74" s="6" t="n">
        <v>7.73</v>
      </c>
      <c r="P74" s="6" t="n">
        <v>-1.19312565592448</v>
      </c>
      <c r="Q74" s="6" t="n">
        <v>-6.96796883795867</v>
      </c>
      <c r="R74" s="6" t="n">
        <v>-1.16132813965978</v>
      </c>
      <c r="S74" s="6" t="n">
        <v>4</v>
      </c>
      <c r="T74" s="6" t="n">
        <v>112</v>
      </c>
      <c r="U74" s="6" t="n">
        <v>107</v>
      </c>
      <c r="V74" s="10"/>
      <c r="W74" s="6" t="n">
        <v>7</v>
      </c>
      <c r="X74" s="6" t="n">
        <v>0</v>
      </c>
      <c r="Y74" s="6" t="n">
        <v>137</v>
      </c>
      <c r="Z74" s="6" t="n">
        <v>19</v>
      </c>
      <c r="AA74" s="6" t="n">
        <v>156</v>
      </c>
      <c r="AB74" s="6" t="n">
        <v>22.2857142857143</v>
      </c>
      <c r="AC74" s="10"/>
      <c r="AD74" s="6" t="n">
        <v>16</v>
      </c>
      <c r="AE74" s="6" t="n">
        <v>0</v>
      </c>
      <c r="AF74" s="6" t="n">
        <v>671</v>
      </c>
      <c r="AG74" s="6" t="n">
        <v>93</v>
      </c>
      <c r="AH74" s="6" t="n">
        <v>764</v>
      </c>
      <c r="AI74" s="6" t="n">
        <v>47.75</v>
      </c>
      <c r="AJ74" s="10"/>
      <c r="AK74" s="6" t="n">
        <v>16</v>
      </c>
      <c r="AL74" s="6" t="n">
        <v>0</v>
      </c>
      <c r="AM74" s="6" t="n">
        <v>672</v>
      </c>
      <c r="AN74" s="6" t="n">
        <v>137</v>
      </c>
      <c r="AO74" s="6" t="n">
        <v>809</v>
      </c>
      <c r="AP74" s="6" t="n">
        <v>50.5625</v>
      </c>
      <c r="AQ74" s="10"/>
      <c r="AR74" s="6" t="n">
        <v>12</v>
      </c>
      <c r="AS74" s="6" t="n">
        <v>0</v>
      </c>
      <c r="AT74" s="6" t="n">
        <v>436</v>
      </c>
      <c r="AU74" s="6" t="n">
        <v>109</v>
      </c>
      <c r="AV74" s="6" t="n">
        <v>545</v>
      </c>
      <c r="AW74" s="6" t="n">
        <v>45.4166666666667</v>
      </c>
    </row>
    <row r="75" customFormat="false" ht="15" hidden="false" customHeight="false" outlineLevel="0" collapsed="false">
      <c r="A75" s="6" t="s">
        <v>159</v>
      </c>
      <c r="B75" s="6" t="s">
        <v>19</v>
      </c>
      <c r="C75" s="6" t="n">
        <v>76.75</v>
      </c>
      <c r="D75" s="6" t="n">
        <v>314</v>
      </c>
      <c r="E75" s="6" t="n">
        <v>5.12</v>
      </c>
      <c r="F75" s="6" t="n">
        <v>-1.23092231638628</v>
      </c>
      <c r="G75" s="6" t="n">
        <v>24</v>
      </c>
      <c r="H75" s="6" t="n">
        <v>0.546687731194191</v>
      </c>
      <c r="Q75" s="6" t="n">
        <v>-0.684234585192084</v>
      </c>
      <c r="R75" s="6" t="n">
        <v>-0.342117292596042</v>
      </c>
      <c r="V75" s="10"/>
      <c r="W75" s="6" t="n">
        <v>1</v>
      </c>
      <c r="X75" s="6" t="n">
        <v>0</v>
      </c>
      <c r="Y75" s="6" t="n">
        <v>18</v>
      </c>
      <c r="Z75" s="6" t="n">
        <v>0</v>
      </c>
      <c r="AA75" s="6" t="n">
        <v>18</v>
      </c>
      <c r="AB75" s="6" t="n">
        <v>18</v>
      </c>
      <c r="AC75" s="10"/>
      <c r="AD75" s="6" t="n">
        <v>4</v>
      </c>
      <c r="AE75" s="6" t="n">
        <v>0</v>
      </c>
      <c r="AF75" s="6" t="n">
        <v>73</v>
      </c>
      <c r="AG75" s="6" t="n">
        <v>18</v>
      </c>
      <c r="AH75" s="6" t="n">
        <v>91</v>
      </c>
      <c r="AI75" s="6" t="n">
        <v>22.75</v>
      </c>
      <c r="AJ75" s="10"/>
      <c r="AK75" s="6" t="n">
        <v>5</v>
      </c>
      <c r="AL75" s="6" t="n">
        <v>0</v>
      </c>
      <c r="AM75" s="6" t="n">
        <v>46</v>
      </c>
      <c r="AN75" s="6" t="n">
        <v>8</v>
      </c>
      <c r="AO75" s="6" t="n">
        <v>54</v>
      </c>
      <c r="AP75" s="6" t="n">
        <v>10.8</v>
      </c>
      <c r="AQ75" s="10"/>
      <c r="AR75" s="6" t="n">
        <v>6</v>
      </c>
      <c r="AS75" s="6" t="n">
        <v>0</v>
      </c>
      <c r="AT75" s="6" t="n">
        <v>129</v>
      </c>
      <c r="AU75" s="6" t="n">
        <v>20</v>
      </c>
      <c r="AV75" s="6" t="n">
        <v>149</v>
      </c>
      <c r="AW75" s="6" t="n">
        <v>24.8333333333333</v>
      </c>
    </row>
    <row r="76" customFormat="false" ht="15" hidden="false" customHeight="false" outlineLevel="0" collapsed="false">
      <c r="A76" s="6" t="s">
        <v>174</v>
      </c>
      <c r="B76" s="6" t="s">
        <v>19</v>
      </c>
      <c r="C76" s="6" t="n">
        <v>73.75</v>
      </c>
      <c r="D76" s="6" t="n">
        <v>288</v>
      </c>
      <c r="E76" s="6" t="n">
        <v>4.93</v>
      </c>
      <c r="F76" s="6" t="n">
        <v>-0.568758862490398</v>
      </c>
      <c r="G76" s="6" t="n">
        <v>26</v>
      </c>
      <c r="H76" s="6" t="n">
        <v>0.840412499050719</v>
      </c>
      <c r="Q76" s="6" t="n">
        <v>0.271653636560321</v>
      </c>
      <c r="R76" s="6" t="n">
        <v>0.13582681828016</v>
      </c>
      <c r="S76" s="6" t="n">
        <v>1</v>
      </c>
      <c r="T76" s="6" t="n">
        <v>29</v>
      </c>
      <c r="U76" s="6" t="n">
        <v>29</v>
      </c>
      <c r="V76" s="10"/>
      <c r="W76" s="6" t="n">
        <v>11</v>
      </c>
      <c r="X76" s="6" t="n">
        <v>0</v>
      </c>
      <c r="Y76" s="6" t="n">
        <v>262</v>
      </c>
      <c r="Z76" s="6" t="n">
        <v>21</v>
      </c>
      <c r="AA76" s="6" t="n">
        <v>283</v>
      </c>
      <c r="AB76" s="6" t="n">
        <v>25.7272727272727</v>
      </c>
      <c r="AC76" s="10"/>
      <c r="AD76" s="6" t="n">
        <v>11</v>
      </c>
      <c r="AE76" s="6" t="n">
        <v>0</v>
      </c>
      <c r="AF76" s="6" t="n">
        <v>273</v>
      </c>
      <c r="AG76" s="6" t="n">
        <v>49</v>
      </c>
      <c r="AH76" s="6" t="n">
        <v>322</v>
      </c>
      <c r="AI76" s="6" t="n">
        <v>29.2727272727273</v>
      </c>
      <c r="AJ76" s="10"/>
      <c r="AK76" s="6" t="n">
        <v>16</v>
      </c>
      <c r="AL76" s="6" t="n">
        <v>0</v>
      </c>
      <c r="AM76" s="6" t="n">
        <v>471</v>
      </c>
      <c r="AN76" s="6" t="n">
        <v>24</v>
      </c>
      <c r="AO76" s="6" t="n">
        <v>495</v>
      </c>
      <c r="AP76" s="6" t="n">
        <v>30.9375</v>
      </c>
      <c r="AQ76" s="10"/>
      <c r="AV76" s="6" t="n">
        <v>0</v>
      </c>
    </row>
    <row r="77" customFormat="false" ht="15" hidden="false" customHeight="false" outlineLevel="0" collapsed="false">
      <c r="A77" s="6" t="s">
        <v>186</v>
      </c>
      <c r="B77" s="6" t="s">
        <v>19</v>
      </c>
      <c r="C77" s="6" t="n">
        <v>74.25</v>
      </c>
      <c r="D77" s="6" t="n">
        <v>296</v>
      </c>
      <c r="E77" s="6" t="n">
        <v>5.16</v>
      </c>
      <c r="F77" s="6" t="n">
        <v>-1.37032514878541</v>
      </c>
      <c r="G77" s="6" t="n">
        <v>29</v>
      </c>
      <c r="H77" s="6" t="n">
        <v>1.28099965083551</v>
      </c>
      <c r="I77" s="6" t="n">
        <v>28</v>
      </c>
      <c r="J77" s="6" t="n">
        <v>-1.04817233048841</v>
      </c>
      <c r="K77" s="6" t="n">
        <v>100</v>
      </c>
      <c r="L77" s="6" t="n">
        <v>-1.60949470623909</v>
      </c>
      <c r="M77" s="6" t="n">
        <v>4.61</v>
      </c>
      <c r="N77" s="6" t="n">
        <v>-0.977426132446454</v>
      </c>
      <c r="O77" s="6" t="n">
        <v>7.78</v>
      </c>
      <c r="P77" s="6" t="n">
        <v>-1.31673677017463</v>
      </c>
      <c r="Q77" s="6" t="n">
        <v>-5.04115543729848</v>
      </c>
      <c r="R77" s="6" t="n">
        <v>-0.84019257288308</v>
      </c>
      <c r="V77" s="10"/>
      <c r="AA77" s="6" t="n">
        <v>0</v>
      </c>
      <c r="AC77" s="10"/>
      <c r="AH77" s="6" t="n">
        <v>0</v>
      </c>
      <c r="AJ77" s="10"/>
      <c r="AO77" s="6" t="n">
        <v>0</v>
      </c>
      <c r="AQ77" s="10"/>
      <c r="AV77" s="6" t="n">
        <v>0</v>
      </c>
    </row>
    <row r="78" customFormat="false" ht="15" hidden="false" customHeight="false" outlineLevel="0" collapsed="false">
      <c r="A78" s="6" t="s">
        <v>188</v>
      </c>
      <c r="B78" s="6" t="s">
        <v>19</v>
      </c>
      <c r="C78" s="6" t="n">
        <v>74.88</v>
      </c>
      <c r="D78" s="6" t="n">
        <v>315</v>
      </c>
      <c r="E78" s="6" t="n">
        <v>4.98</v>
      </c>
      <c r="F78" s="6" t="n">
        <v>-0.743012402989316</v>
      </c>
      <c r="G78" s="6" t="n">
        <v>24</v>
      </c>
      <c r="H78" s="6" t="n">
        <v>0.546687731194191</v>
      </c>
      <c r="Q78" s="6" t="n">
        <v>-0.196324671795124</v>
      </c>
      <c r="R78" s="6" t="n">
        <v>-0.0981623358975622</v>
      </c>
      <c r="S78" s="6" t="n">
        <v>2</v>
      </c>
      <c r="T78" s="6" t="n">
        <v>51</v>
      </c>
      <c r="U78" s="6" t="n">
        <v>50</v>
      </c>
      <c r="V78" s="10"/>
      <c r="W78" s="6" t="n">
        <v>16</v>
      </c>
      <c r="X78" s="6" t="n">
        <v>0</v>
      </c>
      <c r="Y78" s="6" t="n">
        <v>312</v>
      </c>
      <c r="Z78" s="6" t="n">
        <v>9</v>
      </c>
      <c r="AA78" s="6" t="n">
        <v>321</v>
      </c>
      <c r="AB78" s="6" t="n">
        <v>20.0625</v>
      </c>
      <c r="AC78" s="10"/>
      <c r="AD78" s="6" t="n">
        <v>4</v>
      </c>
      <c r="AE78" s="6" t="n">
        <v>0</v>
      </c>
      <c r="AF78" s="6" t="n">
        <v>105</v>
      </c>
      <c r="AG78" s="6" t="n">
        <v>18</v>
      </c>
      <c r="AH78" s="6" t="n">
        <v>123</v>
      </c>
      <c r="AI78" s="6" t="n">
        <v>30.75</v>
      </c>
      <c r="AJ78" s="10"/>
      <c r="AO78" s="6" t="n">
        <v>0</v>
      </c>
      <c r="AQ78" s="10"/>
      <c r="AV78" s="6" t="n">
        <v>0</v>
      </c>
    </row>
    <row r="79" customFormat="false" ht="15" hidden="false" customHeight="false" outlineLevel="0" collapsed="false">
      <c r="A79" s="6" t="s">
        <v>195</v>
      </c>
      <c r="B79" s="6" t="s">
        <v>19</v>
      </c>
      <c r="C79" s="6" t="n">
        <v>74.63</v>
      </c>
      <c r="D79" s="6" t="n">
        <v>284</v>
      </c>
      <c r="E79" s="6" t="n">
        <v>4.99</v>
      </c>
      <c r="F79" s="6" t="n">
        <v>-0.777863111089098</v>
      </c>
      <c r="G79" s="6" t="n">
        <v>18</v>
      </c>
      <c r="H79" s="6" t="n">
        <v>-0.334486572375394</v>
      </c>
      <c r="I79" s="6" t="n">
        <v>29.5</v>
      </c>
      <c r="J79" s="6" t="n">
        <v>-0.711242034471063</v>
      </c>
      <c r="K79" s="6" t="n">
        <v>110</v>
      </c>
      <c r="L79" s="6" t="n">
        <v>-0.49315636361777</v>
      </c>
      <c r="Q79" s="6" t="n">
        <v>-2.31674808155332</v>
      </c>
      <c r="R79" s="6" t="n">
        <v>-0.579187020388331</v>
      </c>
      <c r="V79" s="10"/>
      <c r="W79" s="6" t="n">
        <v>1</v>
      </c>
      <c r="X79" s="6" t="n">
        <v>0</v>
      </c>
      <c r="Y79" s="6" t="n">
        <v>7</v>
      </c>
      <c r="Z79" s="6" t="n">
        <v>0</v>
      </c>
      <c r="AA79" s="6" t="n">
        <v>7</v>
      </c>
      <c r="AB79" s="6" t="n">
        <v>7</v>
      </c>
      <c r="AC79" s="10"/>
      <c r="AH79" s="6" t="n">
        <v>0</v>
      </c>
      <c r="AJ79" s="10"/>
      <c r="AO79" s="6" t="n">
        <v>0</v>
      </c>
      <c r="AQ79" s="10"/>
      <c r="AV79" s="6" t="n">
        <v>0</v>
      </c>
    </row>
    <row r="80" customFormat="false" ht="15" hidden="false" customHeight="false" outlineLevel="0" collapsed="false">
      <c r="A80" s="6" t="s">
        <v>230</v>
      </c>
      <c r="B80" s="6" t="s">
        <v>19</v>
      </c>
      <c r="C80" s="6" t="n">
        <v>75.13</v>
      </c>
      <c r="D80" s="6" t="n">
        <v>306</v>
      </c>
      <c r="E80" s="6" t="n">
        <v>5.06</v>
      </c>
      <c r="F80" s="6" t="n">
        <v>-1.02181806778758</v>
      </c>
      <c r="G80" s="6" t="n">
        <v>26</v>
      </c>
      <c r="H80" s="6" t="n">
        <v>0.840412499050719</v>
      </c>
      <c r="I80" s="6" t="n">
        <v>33.5</v>
      </c>
      <c r="J80" s="6" t="n">
        <v>0.187238754908535</v>
      </c>
      <c r="K80" s="6" t="n">
        <v>104</v>
      </c>
      <c r="L80" s="6" t="n">
        <v>-1.16295936919056</v>
      </c>
      <c r="M80" s="6" t="n">
        <v>4.78</v>
      </c>
      <c r="N80" s="6" t="n">
        <v>-1.66592755907541</v>
      </c>
      <c r="O80" s="6" t="n">
        <v>7.92</v>
      </c>
      <c r="P80" s="6" t="n">
        <v>-1.66284789007507</v>
      </c>
      <c r="Q80" s="6" t="n">
        <v>-4.48590163216936</v>
      </c>
      <c r="R80" s="6" t="n">
        <v>-0.747650272028227</v>
      </c>
      <c r="S80" s="6" t="n">
        <v>3</v>
      </c>
      <c r="T80" s="6" t="n">
        <v>74</v>
      </c>
      <c r="U80" s="6" t="n">
        <v>72</v>
      </c>
      <c r="V80" s="10"/>
      <c r="W80" s="6" t="n">
        <v>8</v>
      </c>
      <c r="X80" s="6" t="n">
        <v>0</v>
      </c>
      <c r="Y80" s="6" t="n">
        <v>112</v>
      </c>
      <c r="Z80" s="6" t="n">
        <v>31</v>
      </c>
      <c r="AA80" s="6" t="n">
        <v>143</v>
      </c>
      <c r="AB80" s="6" t="n">
        <v>17.875</v>
      </c>
      <c r="AC80" s="10"/>
      <c r="AD80" s="6" t="n">
        <v>16</v>
      </c>
      <c r="AE80" s="6" t="n">
        <v>0</v>
      </c>
      <c r="AF80" s="6" t="n">
        <v>478</v>
      </c>
      <c r="AG80" s="6" t="n">
        <v>84</v>
      </c>
      <c r="AH80" s="6" t="n">
        <v>562</v>
      </c>
      <c r="AI80" s="6" t="n">
        <v>35.125</v>
      </c>
      <c r="AJ80" s="10"/>
      <c r="AK80" s="6" t="n">
        <v>15</v>
      </c>
      <c r="AL80" s="6" t="n">
        <v>0</v>
      </c>
      <c r="AM80" s="6" t="n">
        <v>247</v>
      </c>
      <c r="AN80" s="6" t="n">
        <v>17</v>
      </c>
      <c r="AO80" s="6" t="n">
        <v>264</v>
      </c>
      <c r="AP80" s="6" t="n">
        <v>17.6</v>
      </c>
      <c r="AQ80" s="10"/>
      <c r="AR80" s="6" t="n">
        <v>16</v>
      </c>
      <c r="AS80" s="6" t="n">
        <v>0</v>
      </c>
      <c r="AT80" s="6" t="n">
        <v>425</v>
      </c>
      <c r="AU80" s="6" t="n">
        <v>30</v>
      </c>
      <c r="AV80" s="6" t="n">
        <v>455</v>
      </c>
      <c r="AW80" s="6" t="n">
        <v>28.4375</v>
      </c>
    </row>
    <row r="81" customFormat="false" ht="15" hidden="false" customHeight="false" outlineLevel="0" collapsed="false">
      <c r="A81" s="6" t="s">
        <v>278</v>
      </c>
      <c r="B81" s="6" t="s">
        <v>19</v>
      </c>
      <c r="C81" s="6" t="n">
        <v>73.5</v>
      </c>
      <c r="D81" s="6" t="n">
        <v>334</v>
      </c>
      <c r="E81" s="6" t="n">
        <v>5.27</v>
      </c>
      <c r="F81" s="6" t="n">
        <v>-1.75368293788302</v>
      </c>
      <c r="G81" s="6" t="n">
        <v>25</v>
      </c>
      <c r="H81" s="6" t="n">
        <v>0.693550115122455</v>
      </c>
      <c r="I81" s="6" t="n">
        <v>28</v>
      </c>
      <c r="J81" s="6" t="n">
        <v>-1.04817233048841</v>
      </c>
      <c r="K81" s="6" t="n">
        <v>91</v>
      </c>
      <c r="L81" s="6" t="n">
        <v>-2.61419921459827</v>
      </c>
      <c r="M81" s="6" t="n">
        <v>4.75</v>
      </c>
      <c r="N81" s="6" t="n">
        <v>-1.54442730731736</v>
      </c>
      <c r="O81" s="6" t="n">
        <v>7.81</v>
      </c>
      <c r="P81" s="6" t="n">
        <v>-1.39090343872473</v>
      </c>
      <c r="Q81" s="6" t="n">
        <v>-7.65783511388934</v>
      </c>
      <c r="R81" s="6" t="n">
        <v>-1.27630585231489</v>
      </c>
      <c r="S81" s="6" t="n">
        <v>4</v>
      </c>
      <c r="T81" s="6" t="n">
        <v>107</v>
      </c>
      <c r="U81" s="6" t="n">
        <v>102</v>
      </c>
      <c r="V81" s="10"/>
      <c r="W81" s="6" t="n">
        <v>16</v>
      </c>
      <c r="X81" s="6" t="n">
        <v>0</v>
      </c>
      <c r="Y81" s="6" t="n">
        <v>622</v>
      </c>
      <c r="Z81" s="6" t="n">
        <v>13</v>
      </c>
      <c r="AA81" s="6" t="n">
        <v>635</v>
      </c>
      <c r="AB81" s="6" t="n">
        <v>39.6875</v>
      </c>
      <c r="AC81" s="10"/>
      <c r="AD81" s="6" t="n">
        <v>12</v>
      </c>
      <c r="AE81" s="6" t="n">
        <v>0</v>
      </c>
      <c r="AF81" s="6" t="n">
        <v>361</v>
      </c>
      <c r="AG81" s="6" t="n">
        <v>14</v>
      </c>
      <c r="AH81" s="6" t="n">
        <v>375</v>
      </c>
      <c r="AI81" s="6" t="n">
        <v>31.25</v>
      </c>
      <c r="AJ81" s="10"/>
      <c r="AK81" s="6" t="n">
        <v>16</v>
      </c>
      <c r="AL81" s="6" t="n">
        <v>0</v>
      </c>
      <c r="AM81" s="6" t="n">
        <v>334</v>
      </c>
      <c r="AN81" s="6" t="n">
        <v>26</v>
      </c>
      <c r="AO81" s="6" t="n">
        <v>360</v>
      </c>
      <c r="AP81" s="6" t="n">
        <v>22.5</v>
      </c>
      <c r="AQ81" s="10"/>
      <c r="AR81" s="6" t="n">
        <v>16</v>
      </c>
      <c r="AS81" s="6" t="n">
        <v>0</v>
      </c>
      <c r="AT81" s="6" t="n">
        <v>462</v>
      </c>
      <c r="AU81" s="6" t="n">
        <v>71</v>
      </c>
      <c r="AV81" s="6" t="n">
        <v>533</v>
      </c>
      <c r="AW81" s="6" t="n">
        <v>33.3125</v>
      </c>
    </row>
    <row r="82" customFormat="false" ht="15" hidden="false" customHeight="false" outlineLevel="0" collapsed="false">
      <c r="A82" s="6" t="s">
        <v>283</v>
      </c>
      <c r="B82" s="6" t="s">
        <v>19</v>
      </c>
      <c r="C82" s="6" t="n">
        <v>75</v>
      </c>
      <c r="D82" s="6" t="n">
        <v>293</v>
      </c>
      <c r="G82" s="6" t="n">
        <v>36</v>
      </c>
      <c r="H82" s="6" t="n">
        <v>2.30903633833336</v>
      </c>
      <c r="Q82" s="6" t="n">
        <v>2.30903633833336</v>
      </c>
      <c r="R82" s="6" t="n">
        <v>2.30903633833336</v>
      </c>
      <c r="S82" s="6" t="n">
        <v>7</v>
      </c>
      <c r="T82" s="6" t="n">
        <v>243</v>
      </c>
      <c r="U82" s="6" t="n">
        <v>195</v>
      </c>
      <c r="V82" s="10"/>
      <c r="AA82" s="6" t="n">
        <v>0</v>
      </c>
      <c r="AC82" s="10"/>
      <c r="AH82" s="6" t="n">
        <v>0</v>
      </c>
      <c r="AJ82" s="10"/>
      <c r="AO82" s="6" t="n">
        <v>0</v>
      </c>
      <c r="AQ82" s="10"/>
      <c r="AV82" s="6" t="n">
        <v>0</v>
      </c>
    </row>
    <row r="83" customFormat="false" ht="15" hidden="false" customHeight="false" outlineLevel="0" collapsed="false">
      <c r="A83" s="6" t="s">
        <v>291</v>
      </c>
      <c r="B83" s="6" t="s">
        <v>19</v>
      </c>
      <c r="C83" s="6" t="n">
        <v>75.75</v>
      </c>
      <c r="D83" s="6" t="n">
        <v>297</v>
      </c>
      <c r="E83" s="6" t="n">
        <v>5.03</v>
      </c>
      <c r="F83" s="6" t="n">
        <v>-0.917265943488229</v>
      </c>
      <c r="G83" s="6" t="n">
        <v>27</v>
      </c>
      <c r="H83" s="6" t="n">
        <v>0.987274882978983</v>
      </c>
      <c r="I83" s="6" t="n">
        <v>23.5</v>
      </c>
      <c r="J83" s="6" t="n">
        <v>-2.05896321854046</v>
      </c>
      <c r="K83" s="6" t="n">
        <v>101</v>
      </c>
      <c r="L83" s="6" t="n">
        <v>-1.49786087197696</v>
      </c>
      <c r="Q83" s="6" t="n">
        <v>-3.48681515102666</v>
      </c>
      <c r="R83" s="6" t="n">
        <v>-0.871703787756665</v>
      </c>
      <c r="V83" s="10"/>
      <c r="W83" s="6" t="n">
        <v>2</v>
      </c>
      <c r="X83" s="6" t="n">
        <v>0</v>
      </c>
      <c r="Y83" s="6" t="n">
        <v>22</v>
      </c>
      <c r="Z83" s="6" t="n">
        <v>3</v>
      </c>
      <c r="AA83" s="6" t="n">
        <v>25</v>
      </c>
      <c r="AB83" s="6" t="n">
        <v>12.5</v>
      </c>
      <c r="AC83" s="10"/>
      <c r="AH83" s="6" t="n">
        <v>0</v>
      </c>
      <c r="AJ83" s="10"/>
      <c r="AO83" s="6" t="n">
        <v>0</v>
      </c>
      <c r="AQ83" s="10"/>
      <c r="AV83" s="6" t="n">
        <v>0</v>
      </c>
    </row>
    <row r="84" customFormat="false" ht="15" hidden="false" customHeight="false" outlineLevel="0" collapsed="false">
      <c r="A84" s="6" t="s">
        <v>296</v>
      </c>
      <c r="B84" s="6" t="s">
        <v>19</v>
      </c>
      <c r="C84" s="6" t="n">
        <v>74.5</v>
      </c>
      <c r="D84" s="6" t="n">
        <v>290</v>
      </c>
      <c r="E84" s="6" t="n">
        <v>5.1</v>
      </c>
      <c r="F84" s="6" t="n">
        <v>-1.16122090018671</v>
      </c>
      <c r="G84" s="6" t="n">
        <v>20</v>
      </c>
      <c r="H84" s="6" t="n">
        <v>-0.0407618045188654</v>
      </c>
      <c r="I84" s="6" t="n">
        <v>29.5</v>
      </c>
      <c r="J84" s="6" t="n">
        <v>-0.711242034471063</v>
      </c>
      <c r="K84" s="6" t="n">
        <v>108</v>
      </c>
      <c r="L84" s="6" t="n">
        <v>-0.716424032142033</v>
      </c>
      <c r="M84" s="6" t="n">
        <v>4.33</v>
      </c>
      <c r="N84" s="6" t="n">
        <v>0.156576217295365</v>
      </c>
      <c r="O84" s="6" t="n">
        <v>7.23</v>
      </c>
      <c r="P84" s="6" t="n">
        <v>0.0429854865770743</v>
      </c>
      <c r="Q84" s="6" t="n">
        <v>-2.43008706744623</v>
      </c>
      <c r="R84" s="6" t="n">
        <v>-0.405014511241038</v>
      </c>
      <c r="V84" s="10"/>
      <c r="AA84" s="6" t="n">
        <v>0</v>
      </c>
      <c r="AC84" s="10"/>
      <c r="AD84" s="6" t="n">
        <v>1</v>
      </c>
      <c r="AE84" s="6" t="n">
        <v>0</v>
      </c>
      <c r="AF84" s="6" t="n">
        <v>2</v>
      </c>
      <c r="AG84" s="6" t="n">
        <v>0</v>
      </c>
      <c r="AH84" s="6" t="n">
        <v>2</v>
      </c>
      <c r="AI84" s="6" t="n">
        <v>2</v>
      </c>
      <c r="AJ84" s="10"/>
      <c r="AK84" s="6" t="n">
        <v>16</v>
      </c>
      <c r="AL84" s="6" t="n">
        <v>0</v>
      </c>
      <c r="AM84" s="6" t="n">
        <v>658</v>
      </c>
      <c r="AN84" s="6" t="n">
        <v>48</v>
      </c>
      <c r="AO84" s="6" t="n">
        <v>706</v>
      </c>
      <c r="AP84" s="6" t="n">
        <v>44.125</v>
      </c>
      <c r="AQ84" s="10"/>
      <c r="AV84" s="6" t="n">
        <v>0</v>
      </c>
    </row>
    <row r="85" customFormat="false" ht="15" hidden="false" customHeight="false" outlineLevel="0" collapsed="false">
      <c r="A85" s="6" t="s">
        <v>304</v>
      </c>
      <c r="B85" s="6" t="s">
        <v>19</v>
      </c>
      <c r="C85" s="6" t="n">
        <v>74.63</v>
      </c>
      <c r="D85" s="6" t="n">
        <v>304</v>
      </c>
      <c r="E85" s="6" t="n">
        <v>5.03</v>
      </c>
      <c r="F85" s="6" t="n">
        <v>-0.917265943488229</v>
      </c>
      <c r="G85" s="6" t="n">
        <v>28</v>
      </c>
      <c r="H85" s="6" t="n">
        <v>1.13413726690725</v>
      </c>
      <c r="I85" s="6" t="n">
        <v>29</v>
      </c>
      <c r="J85" s="6" t="n">
        <v>-0.823552133143513</v>
      </c>
      <c r="K85" s="6" t="n">
        <v>111</v>
      </c>
      <c r="L85" s="6" t="n">
        <v>-0.381522529355638</v>
      </c>
      <c r="M85" s="6" t="n">
        <v>4.76</v>
      </c>
      <c r="N85" s="6" t="n">
        <v>-1.58492739123671</v>
      </c>
      <c r="O85" s="6" t="n">
        <v>7.83</v>
      </c>
      <c r="P85" s="6" t="n">
        <v>-1.44034788442479</v>
      </c>
      <c r="Q85" s="6" t="n">
        <v>-4.01347861474163</v>
      </c>
      <c r="R85" s="6" t="n">
        <v>-0.668913102456939</v>
      </c>
      <c r="S85" s="6" t="n">
        <v>3</v>
      </c>
      <c r="T85" s="6" t="n">
        <v>85</v>
      </c>
      <c r="U85" s="6" t="n">
        <v>81</v>
      </c>
      <c r="V85" s="10"/>
      <c r="AA85" s="6" t="n">
        <v>0</v>
      </c>
      <c r="AC85" s="10"/>
      <c r="AD85" s="6" t="n">
        <v>6</v>
      </c>
      <c r="AE85" s="6" t="n">
        <v>0</v>
      </c>
      <c r="AF85" s="6" t="n">
        <v>102</v>
      </c>
      <c r="AG85" s="6" t="n">
        <v>1</v>
      </c>
      <c r="AH85" s="6" t="n">
        <v>103</v>
      </c>
      <c r="AI85" s="6" t="n">
        <v>17.1666666666667</v>
      </c>
      <c r="AJ85" s="10"/>
      <c r="AK85" s="6" t="n">
        <v>13</v>
      </c>
      <c r="AL85" s="6" t="n">
        <v>0</v>
      </c>
      <c r="AM85" s="6" t="n">
        <v>306</v>
      </c>
      <c r="AN85" s="6" t="n">
        <v>39</v>
      </c>
      <c r="AO85" s="6" t="n">
        <v>345</v>
      </c>
      <c r="AP85" s="6" t="n">
        <v>26.5384615384615</v>
      </c>
      <c r="AQ85" s="10"/>
      <c r="AR85" s="6" t="n">
        <v>4</v>
      </c>
      <c r="AS85" s="6" t="n">
        <v>0</v>
      </c>
      <c r="AT85" s="6" t="n">
        <v>68</v>
      </c>
      <c r="AU85" s="6" t="n">
        <v>16</v>
      </c>
      <c r="AV85" s="6" t="n">
        <v>84</v>
      </c>
      <c r="AW85" s="6" t="n">
        <v>21</v>
      </c>
    </row>
    <row r="86" customFormat="false" ht="15" hidden="false" customHeight="false" outlineLevel="0" collapsed="false">
      <c r="A86" s="6" t="s">
        <v>321</v>
      </c>
      <c r="B86" s="6" t="s">
        <v>19</v>
      </c>
      <c r="C86" s="6" t="n">
        <v>74</v>
      </c>
      <c r="D86" s="6" t="n">
        <v>331</v>
      </c>
      <c r="E86" s="6" t="n">
        <v>5.42</v>
      </c>
      <c r="F86" s="6" t="n">
        <v>-2.27644355937976</v>
      </c>
      <c r="I86" s="6" t="n">
        <v>25.5</v>
      </c>
      <c r="J86" s="6" t="n">
        <v>-1.60972282385066</v>
      </c>
      <c r="K86" s="6" t="n">
        <v>104</v>
      </c>
      <c r="L86" s="6" t="n">
        <v>-1.16295936919056</v>
      </c>
      <c r="M86" s="6" t="n">
        <v>4.94</v>
      </c>
      <c r="N86" s="6" t="n">
        <v>-2.31392890178502</v>
      </c>
      <c r="O86" s="6" t="n">
        <v>8.29</v>
      </c>
      <c r="P86" s="6" t="n">
        <v>-2.57757013552621</v>
      </c>
      <c r="Q86" s="6" t="n">
        <v>-9.94062478973222</v>
      </c>
      <c r="R86" s="6" t="n">
        <v>-1.98812495794644</v>
      </c>
      <c r="S86" s="6" t="n">
        <v>3</v>
      </c>
      <c r="T86" s="6" t="n">
        <v>83</v>
      </c>
      <c r="U86" s="6" t="n">
        <v>79</v>
      </c>
      <c r="V86" s="10"/>
      <c r="AA86" s="6" t="n">
        <v>0</v>
      </c>
      <c r="AC86" s="10"/>
      <c r="AD86" s="6" t="n">
        <v>4</v>
      </c>
      <c r="AE86" s="6" t="n">
        <v>0</v>
      </c>
      <c r="AF86" s="6" t="n">
        <v>22</v>
      </c>
      <c r="AG86" s="6" t="n">
        <v>16</v>
      </c>
      <c r="AH86" s="6" t="n">
        <v>38</v>
      </c>
      <c r="AI86" s="6" t="n">
        <v>9.5</v>
      </c>
      <c r="AJ86" s="10"/>
      <c r="AO86" s="6" t="n">
        <v>0</v>
      </c>
      <c r="AQ86" s="10"/>
      <c r="AV86" s="6" t="n">
        <v>0</v>
      </c>
    </row>
    <row r="87" customFormat="false" ht="15" hidden="false" customHeight="false" outlineLevel="0" collapsed="false">
      <c r="A87" s="6" t="s">
        <v>347</v>
      </c>
      <c r="B87" s="6" t="s">
        <v>19</v>
      </c>
      <c r="C87" s="6" t="n">
        <v>76.25</v>
      </c>
      <c r="D87" s="6" t="n">
        <v>332</v>
      </c>
      <c r="E87" s="6" t="n">
        <v>5.23</v>
      </c>
      <c r="F87" s="6" t="n">
        <v>-1.61428010548389</v>
      </c>
      <c r="G87" s="6" t="n">
        <v>23</v>
      </c>
      <c r="H87" s="6" t="n">
        <v>0.399825347265927</v>
      </c>
      <c r="I87" s="6" t="n">
        <v>28.5</v>
      </c>
      <c r="J87" s="6" t="n">
        <v>-0.935862231815962</v>
      </c>
      <c r="K87" s="6" t="n">
        <v>101</v>
      </c>
      <c r="L87" s="6" t="n">
        <v>-1.49786087197696</v>
      </c>
      <c r="M87" s="6" t="n">
        <v>4.84</v>
      </c>
      <c r="N87" s="6" t="n">
        <v>-1.90892806259152</v>
      </c>
      <c r="O87" s="6" t="n">
        <v>7.94</v>
      </c>
      <c r="P87" s="6" t="n">
        <v>-1.71229233577513</v>
      </c>
      <c r="Q87" s="6" t="n">
        <v>-7.26939826037753</v>
      </c>
      <c r="R87" s="6" t="n">
        <v>-1.21156637672959</v>
      </c>
      <c r="V87" s="10"/>
      <c r="W87" s="6" t="n">
        <v>13</v>
      </c>
      <c r="X87" s="6" t="n">
        <v>0</v>
      </c>
      <c r="Y87" s="6" t="n">
        <v>172</v>
      </c>
      <c r="Z87" s="6" t="n">
        <v>81</v>
      </c>
      <c r="AA87" s="6" t="n">
        <v>253</v>
      </c>
      <c r="AB87" s="6" t="n">
        <v>19.4615384615385</v>
      </c>
      <c r="AC87" s="10"/>
      <c r="AD87" s="6" t="n">
        <v>16</v>
      </c>
      <c r="AE87" s="6" t="n">
        <v>0</v>
      </c>
      <c r="AF87" s="6" t="n">
        <v>287</v>
      </c>
      <c r="AG87" s="6" t="n">
        <v>59</v>
      </c>
      <c r="AH87" s="6" t="n">
        <v>346</v>
      </c>
      <c r="AI87" s="6" t="n">
        <v>21.625</v>
      </c>
      <c r="AJ87" s="10"/>
      <c r="AK87" s="6" t="n">
        <v>8</v>
      </c>
      <c r="AL87" s="6" t="n">
        <v>0</v>
      </c>
      <c r="AM87" s="6" t="n">
        <v>102</v>
      </c>
      <c r="AN87" s="6" t="n">
        <v>36</v>
      </c>
      <c r="AO87" s="6" t="n">
        <v>138</v>
      </c>
      <c r="AP87" s="6" t="n">
        <v>17.25</v>
      </c>
      <c r="AQ87" s="10"/>
      <c r="AR87" s="6" t="n">
        <v>16</v>
      </c>
      <c r="AS87" s="6" t="n">
        <v>0</v>
      </c>
      <c r="AT87" s="6" t="n">
        <v>303</v>
      </c>
      <c r="AU87" s="6" t="n">
        <v>125</v>
      </c>
      <c r="AV87" s="6" t="n">
        <v>428</v>
      </c>
      <c r="AW87" s="6" t="n">
        <v>26.75</v>
      </c>
    </row>
    <row r="88" customFormat="false" ht="15" hidden="false" customHeight="false" outlineLevel="0" collapsed="false">
      <c r="A88" s="6" t="s">
        <v>369</v>
      </c>
      <c r="B88" s="6" t="s">
        <v>19</v>
      </c>
      <c r="C88" s="6" t="n">
        <v>77.88</v>
      </c>
      <c r="D88" s="6" t="n">
        <v>310</v>
      </c>
      <c r="E88" s="6" t="n">
        <v>5.02</v>
      </c>
      <c r="F88" s="6" t="n">
        <v>-0.882415235388444</v>
      </c>
      <c r="G88" s="6" t="n">
        <v>32</v>
      </c>
      <c r="H88" s="6" t="n">
        <v>1.7215868026203</v>
      </c>
      <c r="I88" s="6" t="n">
        <v>35.5</v>
      </c>
      <c r="J88" s="6" t="n">
        <v>0.636479149598333</v>
      </c>
      <c r="K88" s="6" t="n">
        <v>113</v>
      </c>
      <c r="L88" s="6" t="n">
        <v>-0.158254860831374</v>
      </c>
      <c r="M88" s="6" t="n">
        <v>4.5</v>
      </c>
      <c r="N88" s="6" t="n">
        <v>-0.531925209333596</v>
      </c>
      <c r="O88" s="6" t="n">
        <v>7.87</v>
      </c>
      <c r="P88" s="6" t="n">
        <v>-1.53923677582491</v>
      </c>
      <c r="Q88" s="6" t="n">
        <v>-0.75376612915969</v>
      </c>
      <c r="R88" s="6" t="n">
        <v>-0.125627688193282</v>
      </c>
      <c r="S88" s="6" t="n">
        <v>2</v>
      </c>
      <c r="T88" s="6" t="n">
        <v>37</v>
      </c>
      <c r="U88" s="6" t="n">
        <v>37</v>
      </c>
      <c r="V88" s="10"/>
      <c r="AA88" s="6" t="n">
        <v>0</v>
      </c>
      <c r="AC88" s="10"/>
      <c r="AH88" s="6" t="n">
        <v>0</v>
      </c>
      <c r="AJ88" s="10"/>
      <c r="AO88" s="6" t="n">
        <v>0</v>
      </c>
      <c r="AQ88" s="10"/>
      <c r="AV88" s="6" t="n">
        <v>0</v>
      </c>
    </row>
    <row r="89" customFormat="false" ht="15" hidden="false" customHeight="false" outlineLevel="0" collapsed="false">
      <c r="A89" s="6" t="s">
        <v>376</v>
      </c>
      <c r="B89" s="6" t="s">
        <v>19</v>
      </c>
      <c r="C89" s="6" t="n">
        <v>73.25</v>
      </c>
      <c r="D89" s="6" t="n">
        <v>327</v>
      </c>
      <c r="E89" s="6" t="n">
        <v>5.26</v>
      </c>
      <c r="F89" s="6" t="n">
        <v>-1.71883222978323</v>
      </c>
      <c r="G89" s="6" t="n">
        <v>32</v>
      </c>
      <c r="H89" s="6" t="n">
        <v>1.7215868026203</v>
      </c>
      <c r="Q89" s="6" t="n">
        <v>0.00275457283706926</v>
      </c>
      <c r="R89" s="6" t="n">
        <v>0.00137728641853463</v>
      </c>
      <c r="V89" s="10"/>
      <c r="AA89" s="6" t="n">
        <v>0</v>
      </c>
      <c r="AC89" s="10"/>
      <c r="AD89" s="6" t="n">
        <v>1</v>
      </c>
      <c r="AE89" s="6" t="n">
        <v>0</v>
      </c>
      <c r="AF89" s="6" t="n">
        <v>21</v>
      </c>
      <c r="AG89" s="6" t="n">
        <v>0</v>
      </c>
      <c r="AH89" s="6" t="n">
        <v>21</v>
      </c>
      <c r="AI89" s="6" t="n">
        <v>21</v>
      </c>
      <c r="AJ89" s="10"/>
      <c r="AK89" s="6" t="n">
        <v>8</v>
      </c>
      <c r="AL89" s="6" t="n">
        <v>0</v>
      </c>
      <c r="AM89" s="6" t="n">
        <v>68</v>
      </c>
      <c r="AN89" s="6" t="n">
        <v>5</v>
      </c>
      <c r="AO89" s="6" t="n">
        <v>73</v>
      </c>
      <c r="AP89" s="6" t="n">
        <v>9.125</v>
      </c>
      <c r="AQ89" s="10"/>
      <c r="AR89" s="6" t="n">
        <v>15</v>
      </c>
      <c r="AS89" s="6" t="n">
        <v>7</v>
      </c>
      <c r="AT89" s="6" t="n">
        <v>235</v>
      </c>
      <c r="AU89" s="6" t="n">
        <v>52</v>
      </c>
      <c r="AV89" s="6" t="n">
        <v>294</v>
      </c>
      <c r="AW89" s="6" t="n">
        <v>19.6</v>
      </c>
    </row>
    <row r="90" customFormat="false" ht="15" hidden="false" customHeight="false" outlineLevel="0" collapsed="false">
      <c r="A90" s="6" t="s">
        <v>381</v>
      </c>
      <c r="B90" s="6" t="s">
        <v>19</v>
      </c>
      <c r="C90" s="6" t="n">
        <v>73.25</v>
      </c>
      <c r="D90" s="6" t="n">
        <v>337</v>
      </c>
      <c r="E90" s="6" t="n">
        <v>5.47</v>
      </c>
      <c r="F90" s="6" t="n">
        <v>-2.45069709987868</v>
      </c>
      <c r="G90" s="6" t="n">
        <v>32</v>
      </c>
      <c r="H90" s="6" t="n">
        <v>1.7215868026203</v>
      </c>
      <c r="I90" s="6" t="n">
        <v>26</v>
      </c>
      <c r="J90" s="6" t="n">
        <v>-1.49741272517821</v>
      </c>
      <c r="K90" s="6" t="n">
        <v>87</v>
      </c>
      <c r="L90" s="6" t="n">
        <v>-3.0607345516468</v>
      </c>
      <c r="M90" s="6" t="n">
        <v>4.6</v>
      </c>
      <c r="N90" s="6" t="n">
        <v>-0.936926048527101</v>
      </c>
      <c r="O90" s="6" t="n">
        <v>7.89</v>
      </c>
      <c r="P90" s="6" t="n">
        <v>-1.58868122152497</v>
      </c>
      <c r="Q90" s="6" t="n">
        <v>-7.81286484413546</v>
      </c>
      <c r="R90" s="6" t="n">
        <v>-1.30214414068924</v>
      </c>
      <c r="S90" s="6" t="n">
        <v>5</v>
      </c>
      <c r="T90" s="6" t="n">
        <v>165</v>
      </c>
      <c r="U90" s="6" t="n">
        <v>151</v>
      </c>
      <c r="V90" s="10"/>
      <c r="W90" s="6" t="n">
        <v>6</v>
      </c>
      <c r="X90" s="6" t="n">
        <v>0</v>
      </c>
      <c r="Y90" s="6" t="n">
        <v>72</v>
      </c>
      <c r="Z90" s="6" t="n">
        <v>4</v>
      </c>
      <c r="AA90" s="6" t="n">
        <v>76</v>
      </c>
      <c r="AB90" s="6" t="n">
        <v>12.6666666666667</v>
      </c>
      <c r="AC90" s="10"/>
      <c r="AD90" s="6" t="n">
        <v>14</v>
      </c>
      <c r="AE90" s="6" t="n">
        <v>0</v>
      </c>
      <c r="AF90" s="6" t="n">
        <v>218</v>
      </c>
      <c r="AG90" s="6" t="n">
        <v>65</v>
      </c>
      <c r="AH90" s="6" t="n">
        <v>283</v>
      </c>
      <c r="AI90" s="6" t="n">
        <v>20.2142857142857</v>
      </c>
      <c r="AJ90" s="10"/>
      <c r="AK90" s="6" t="n">
        <v>4</v>
      </c>
      <c r="AL90" s="6" t="n">
        <v>0</v>
      </c>
      <c r="AM90" s="6" t="n">
        <v>48</v>
      </c>
      <c r="AN90" s="6" t="n">
        <v>14</v>
      </c>
      <c r="AO90" s="6" t="n">
        <v>62</v>
      </c>
      <c r="AP90" s="6" t="n">
        <v>15.5</v>
      </c>
      <c r="AQ90" s="10"/>
      <c r="AV90" s="6" t="n">
        <v>0</v>
      </c>
    </row>
    <row r="91" customFormat="false" ht="15" hidden="false" customHeight="false" outlineLevel="0" collapsed="false">
      <c r="A91" s="6" t="s">
        <v>391</v>
      </c>
      <c r="B91" s="6" t="s">
        <v>19</v>
      </c>
      <c r="C91" s="6" t="n">
        <v>76.88</v>
      </c>
      <c r="D91" s="6" t="n">
        <v>309</v>
      </c>
      <c r="E91" s="6" t="n">
        <v>5.25</v>
      </c>
      <c r="F91" s="6" t="n">
        <v>-1.68398152168345</v>
      </c>
      <c r="G91" s="6" t="n">
        <v>25</v>
      </c>
      <c r="H91" s="6" t="n">
        <v>0.693550115122455</v>
      </c>
      <c r="I91" s="6" t="n">
        <v>30.5</v>
      </c>
      <c r="J91" s="6" t="n">
        <v>-0.486621837126164</v>
      </c>
      <c r="K91" s="6" t="n">
        <v>102</v>
      </c>
      <c r="L91" s="6" t="n">
        <v>-1.38622703771482</v>
      </c>
      <c r="Q91" s="6" t="n">
        <v>-2.86328028140198</v>
      </c>
      <c r="R91" s="6" t="n">
        <v>-0.715820070350496</v>
      </c>
      <c r="S91" s="6" t="n">
        <v>7</v>
      </c>
      <c r="T91" s="6" t="n">
        <v>220</v>
      </c>
      <c r="U91" s="6" t="n">
        <v>188</v>
      </c>
      <c r="V91" s="10"/>
      <c r="W91" s="6" t="n">
        <v>16</v>
      </c>
      <c r="X91" s="6" t="n">
        <v>0</v>
      </c>
      <c r="Y91" s="6" t="n">
        <v>404</v>
      </c>
      <c r="Z91" s="6" t="n">
        <v>14</v>
      </c>
      <c r="AA91" s="6" t="n">
        <v>418</v>
      </c>
      <c r="AB91" s="6" t="n">
        <v>26.125</v>
      </c>
      <c r="AC91" s="10"/>
      <c r="AD91" s="6" t="n">
        <v>5</v>
      </c>
      <c r="AE91" s="6" t="n">
        <v>0</v>
      </c>
      <c r="AF91" s="6" t="n">
        <v>65</v>
      </c>
      <c r="AG91" s="6" t="n">
        <v>2</v>
      </c>
      <c r="AH91" s="6" t="n">
        <v>67</v>
      </c>
      <c r="AI91" s="6" t="n">
        <v>13.4</v>
      </c>
      <c r="AJ91" s="10"/>
      <c r="AK91" s="6" t="n">
        <v>16</v>
      </c>
      <c r="AL91" s="6" t="n">
        <v>0</v>
      </c>
      <c r="AM91" s="6" t="n">
        <v>551</v>
      </c>
      <c r="AN91" s="6" t="n">
        <v>117</v>
      </c>
      <c r="AO91" s="6" t="n">
        <v>668</v>
      </c>
      <c r="AP91" s="6" t="n">
        <v>41.75</v>
      </c>
      <c r="AQ91" s="10"/>
      <c r="AR91" s="6" t="n">
        <v>15</v>
      </c>
      <c r="AS91" s="6" t="n">
        <v>0</v>
      </c>
      <c r="AT91" s="6" t="n">
        <v>384</v>
      </c>
      <c r="AU91" s="6" t="n">
        <v>147</v>
      </c>
      <c r="AV91" s="6" t="n">
        <v>531</v>
      </c>
      <c r="AW91" s="6" t="n">
        <v>35.4</v>
      </c>
    </row>
    <row r="92" customFormat="false" ht="15" hidden="false" customHeight="false" outlineLevel="0" collapsed="false">
      <c r="A92" s="6" t="s">
        <v>397</v>
      </c>
      <c r="B92" s="6" t="s">
        <v>19</v>
      </c>
      <c r="C92" s="6" t="n">
        <v>77.5</v>
      </c>
      <c r="D92" s="6" t="n">
        <v>304</v>
      </c>
      <c r="E92" s="6" t="n">
        <v>4.92</v>
      </c>
      <c r="F92" s="6" t="n">
        <v>-0.533908154390616</v>
      </c>
      <c r="G92" s="6" t="n">
        <v>31</v>
      </c>
      <c r="H92" s="6" t="n">
        <v>1.57472441869204</v>
      </c>
      <c r="Q92" s="6" t="n">
        <v>1.04081626430142</v>
      </c>
      <c r="R92" s="6" t="n">
        <v>0.520408132150712</v>
      </c>
      <c r="S92" s="6" t="n">
        <v>2</v>
      </c>
      <c r="T92" s="6" t="n">
        <v>46</v>
      </c>
      <c r="U92" s="6" t="n">
        <v>45</v>
      </c>
      <c r="V92" s="10"/>
      <c r="W92" s="6" t="n">
        <v>16</v>
      </c>
      <c r="X92" s="6" t="n">
        <v>0</v>
      </c>
      <c r="Y92" s="6" t="n">
        <v>397</v>
      </c>
      <c r="Z92" s="6" t="n">
        <v>133</v>
      </c>
      <c r="AA92" s="6" t="n">
        <v>530</v>
      </c>
      <c r="AB92" s="6" t="n">
        <v>33.125</v>
      </c>
      <c r="AC92" s="10"/>
      <c r="AD92" s="6" t="n">
        <v>14</v>
      </c>
      <c r="AE92" s="6" t="n">
        <v>0</v>
      </c>
      <c r="AF92" s="6" t="n">
        <v>873</v>
      </c>
      <c r="AG92" s="6" t="n">
        <v>118</v>
      </c>
      <c r="AH92" s="6" t="n">
        <v>991</v>
      </c>
      <c r="AI92" s="6" t="n">
        <v>70.7857142857143</v>
      </c>
      <c r="AJ92" s="10"/>
      <c r="AK92" s="6" t="n">
        <v>14</v>
      </c>
      <c r="AL92" s="6" t="n">
        <v>0</v>
      </c>
      <c r="AM92" s="6" t="n">
        <v>764</v>
      </c>
      <c r="AN92" s="6" t="n">
        <v>97</v>
      </c>
      <c r="AO92" s="6" t="n">
        <v>861</v>
      </c>
      <c r="AP92" s="6" t="n">
        <v>61.5</v>
      </c>
      <c r="AQ92" s="10"/>
      <c r="AR92" s="6" t="n">
        <v>12</v>
      </c>
      <c r="AS92" s="6" t="n">
        <v>0</v>
      </c>
      <c r="AT92" s="6" t="n">
        <v>570</v>
      </c>
      <c r="AU92" s="6" t="n">
        <v>88</v>
      </c>
      <c r="AV92" s="6" t="n">
        <v>658</v>
      </c>
      <c r="AW92" s="6" t="n">
        <v>54.8333333333333</v>
      </c>
    </row>
    <row r="93" customFormat="false" ht="15" hidden="false" customHeight="false" outlineLevel="0" collapsed="false">
      <c r="A93" s="6" t="s">
        <v>404</v>
      </c>
      <c r="B93" s="6" t="s">
        <v>19</v>
      </c>
      <c r="C93" s="6" t="n">
        <v>73.5</v>
      </c>
      <c r="D93" s="6" t="n">
        <v>298</v>
      </c>
      <c r="E93" s="6" t="n">
        <v>5.1</v>
      </c>
      <c r="F93" s="6" t="n">
        <v>-1.16122090018671</v>
      </c>
      <c r="G93" s="6" t="n">
        <v>31</v>
      </c>
      <c r="H93" s="6" t="n">
        <v>1.57472441869204</v>
      </c>
      <c r="I93" s="6" t="n">
        <v>30.5</v>
      </c>
      <c r="J93" s="6" t="n">
        <v>-0.486621837126164</v>
      </c>
      <c r="K93" s="6" t="n">
        <v>111</v>
      </c>
      <c r="L93" s="6" t="n">
        <v>-0.381522529355638</v>
      </c>
      <c r="M93" s="6" t="n">
        <v>4.53</v>
      </c>
      <c r="N93" s="6" t="n">
        <v>-0.653425461091649</v>
      </c>
      <c r="O93" s="6" t="n">
        <v>7.67</v>
      </c>
      <c r="P93" s="6" t="n">
        <v>-1.04479231882429</v>
      </c>
      <c r="Q93" s="6" t="n">
        <v>-2.15285862789241</v>
      </c>
      <c r="R93" s="6" t="n">
        <v>-0.358809771315402</v>
      </c>
      <c r="V93" s="10"/>
      <c r="W93" s="6" t="n">
        <v>16</v>
      </c>
      <c r="X93" s="6" t="n">
        <v>0</v>
      </c>
      <c r="Y93" s="6" t="n">
        <v>278</v>
      </c>
      <c r="Z93" s="6" t="n">
        <v>82</v>
      </c>
      <c r="AA93" s="6" t="n">
        <v>360</v>
      </c>
      <c r="AB93" s="6" t="n">
        <v>22.5</v>
      </c>
      <c r="AC93" s="10"/>
      <c r="AH93" s="6" t="n">
        <v>0</v>
      </c>
      <c r="AJ93" s="10"/>
      <c r="AK93" s="6" t="n">
        <v>13</v>
      </c>
      <c r="AL93" s="6" t="n">
        <v>0</v>
      </c>
      <c r="AM93" s="6" t="n">
        <v>378</v>
      </c>
      <c r="AN93" s="6" t="n">
        <v>116</v>
      </c>
      <c r="AO93" s="6" t="n">
        <v>494</v>
      </c>
      <c r="AP93" s="6" t="n">
        <v>38</v>
      </c>
      <c r="AQ93" s="10"/>
      <c r="AR93" s="6" t="n">
        <v>15</v>
      </c>
      <c r="AS93" s="6" t="n">
        <v>0</v>
      </c>
      <c r="AT93" s="6" t="n">
        <v>270</v>
      </c>
      <c r="AU93" s="6" t="n">
        <v>140</v>
      </c>
      <c r="AV93" s="6" t="n">
        <v>410</v>
      </c>
      <c r="AW93" s="6" t="n">
        <v>27.3333333333333</v>
      </c>
    </row>
    <row r="94" customFormat="false" ht="15" hidden="false" customHeight="false" outlineLevel="0" collapsed="false">
      <c r="A94" s="6" t="s">
        <v>415</v>
      </c>
      <c r="B94" s="6" t="s">
        <v>19</v>
      </c>
      <c r="C94" s="6" t="n">
        <v>73.63</v>
      </c>
      <c r="D94" s="6" t="n">
        <v>299</v>
      </c>
      <c r="E94" s="6" t="n">
        <v>5.06</v>
      </c>
      <c r="F94" s="6" t="n">
        <v>-1.02181806778758</v>
      </c>
      <c r="G94" s="6" t="n">
        <v>27</v>
      </c>
      <c r="H94" s="6" t="n">
        <v>0.987274882978983</v>
      </c>
      <c r="I94" s="6" t="n">
        <v>29.5</v>
      </c>
      <c r="J94" s="6" t="n">
        <v>-0.711242034471063</v>
      </c>
      <c r="K94" s="6" t="n">
        <v>101</v>
      </c>
      <c r="L94" s="6" t="n">
        <v>-1.49786087197696</v>
      </c>
      <c r="M94" s="6" t="n">
        <v>4.83</v>
      </c>
      <c r="N94" s="6" t="n">
        <v>-1.86842797867217</v>
      </c>
      <c r="Q94" s="6" t="n">
        <v>-4.11207406992878</v>
      </c>
      <c r="R94" s="6" t="n">
        <v>-0.822414813985756</v>
      </c>
      <c r="S94" s="6" t="n">
        <v>2</v>
      </c>
      <c r="T94" s="6" t="n">
        <v>48</v>
      </c>
      <c r="U94" s="6" t="n">
        <v>47</v>
      </c>
      <c r="V94" s="10"/>
      <c r="W94" s="6" t="n">
        <v>12</v>
      </c>
      <c r="X94" s="6" t="n">
        <v>0</v>
      </c>
      <c r="Y94" s="6" t="n">
        <v>304</v>
      </c>
      <c r="Z94" s="6" t="n">
        <v>0</v>
      </c>
      <c r="AA94" s="6" t="n">
        <v>304</v>
      </c>
      <c r="AB94" s="6" t="n">
        <v>25.3333333333333</v>
      </c>
      <c r="AC94" s="10"/>
      <c r="AD94" s="6" t="n">
        <v>15</v>
      </c>
      <c r="AE94" s="6" t="n">
        <v>0</v>
      </c>
      <c r="AF94" s="6" t="n">
        <v>531</v>
      </c>
      <c r="AG94" s="6" t="n">
        <v>2</v>
      </c>
      <c r="AH94" s="6" t="n">
        <v>533</v>
      </c>
      <c r="AI94" s="6" t="n">
        <v>35.5333333333333</v>
      </c>
      <c r="AJ94" s="10"/>
      <c r="AK94" s="6" t="n">
        <v>16</v>
      </c>
      <c r="AL94" s="6" t="n">
        <v>0</v>
      </c>
      <c r="AM94" s="6" t="n">
        <v>630</v>
      </c>
      <c r="AN94" s="6" t="n">
        <v>0</v>
      </c>
      <c r="AO94" s="6" t="n">
        <v>630</v>
      </c>
      <c r="AP94" s="6" t="n">
        <v>39.375</v>
      </c>
      <c r="AQ94" s="10"/>
      <c r="AR94" s="6" t="n">
        <v>15</v>
      </c>
      <c r="AS94" s="6" t="n">
        <v>0</v>
      </c>
      <c r="AT94" s="6" t="n">
        <v>493</v>
      </c>
      <c r="AU94" s="6" t="n">
        <v>55</v>
      </c>
      <c r="AV94" s="6" t="n">
        <v>548</v>
      </c>
      <c r="AW94" s="6" t="n">
        <v>36.5333333333333</v>
      </c>
    </row>
    <row r="95" customFormat="false" ht="15" hidden="false" customHeight="false" outlineLevel="0" collapsed="false">
      <c r="A95" s="6" t="s">
        <v>441</v>
      </c>
      <c r="B95" s="6" t="s">
        <v>19</v>
      </c>
      <c r="C95" s="6" t="n">
        <v>72.5</v>
      </c>
      <c r="D95" s="6" t="n">
        <v>303</v>
      </c>
      <c r="E95" s="6" t="n">
        <v>5.36</v>
      </c>
      <c r="F95" s="6" t="n">
        <v>-2.06733931078107</v>
      </c>
      <c r="G95" s="6" t="n">
        <v>24</v>
      </c>
      <c r="H95" s="6" t="n">
        <v>0.546687731194191</v>
      </c>
      <c r="I95" s="6" t="n">
        <v>28.5</v>
      </c>
      <c r="J95" s="6" t="n">
        <v>-0.935862231815962</v>
      </c>
      <c r="K95" s="6" t="n">
        <v>99</v>
      </c>
      <c r="L95" s="6" t="n">
        <v>-1.72112854050122</v>
      </c>
      <c r="M95" s="6" t="n">
        <v>4.82</v>
      </c>
      <c r="N95" s="6" t="n">
        <v>-1.82792789475282</v>
      </c>
      <c r="O95" s="6" t="n">
        <v>7.93</v>
      </c>
      <c r="P95" s="6" t="n">
        <v>-1.6875701129251</v>
      </c>
      <c r="Q95" s="6" t="n">
        <v>-7.69314035958197</v>
      </c>
      <c r="R95" s="6" t="n">
        <v>-1.28219005993033</v>
      </c>
      <c r="S95" s="6" t="n">
        <v>3</v>
      </c>
      <c r="T95" s="6" t="n">
        <v>82</v>
      </c>
      <c r="U95" s="6" t="n">
        <v>78</v>
      </c>
      <c r="V95" s="10"/>
      <c r="W95" s="6" t="n">
        <v>15</v>
      </c>
      <c r="X95" s="6" t="n">
        <v>0</v>
      </c>
      <c r="Y95" s="6" t="n">
        <v>458</v>
      </c>
      <c r="Z95" s="6" t="n">
        <v>41</v>
      </c>
      <c r="AA95" s="6" t="n">
        <v>499</v>
      </c>
      <c r="AB95" s="6" t="n">
        <v>33.2666666666667</v>
      </c>
      <c r="AC95" s="10"/>
      <c r="AD95" s="6" t="n">
        <v>13</v>
      </c>
      <c r="AE95" s="6" t="n">
        <v>0</v>
      </c>
      <c r="AF95" s="6" t="n">
        <v>418</v>
      </c>
      <c r="AG95" s="6" t="n">
        <v>71</v>
      </c>
      <c r="AH95" s="6" t="n">
        <v>489</v>
      </c>
      <c r="AI95" s="6" t="n">
        <v>37.6153846153846</v>
      </c>
      <c r="AJ95" s="10"/>
      <c r="AK95" s="6" t="n">
        <v>8</v>
      </c>
      <c r="AL95" s="6" t="n">
        <v>0</v>
      </c>
      <c r="AM95" s="6" t="n">
        <v>173</v>
      </c>
      <c r="AN95" s="6" t="n">
        <v>71</v>
      </c>
      <c r="AO95" s="6" t="n">
        <v>244</v>
      </c>
      <c r="AP95" s="6" t="n">
        <v>30.5</v>
      </c>
      <c r="AQ95" s="10"/>
      <c r="AV95" s="6" t="n">
        <v>0</v>
      </c>
    </row>
    <row r="96" customFormat="false" ht="15" hidden="false" customHeight="false" outlineLevel="0" collapsed="false">
      <c r="A96" s="6" t="s">
        <v>450</v>
      </c>
      <c r="B96" s="6" t="s">
        <v>19</v>
      </c>
      <c r="C96" s="6" t="n">
        <v>73.38</v>
      </c>
      <c r="D96" s="6" t="n">
        <v>326</v>
      </c>
      <c r="E96" s="6" t="n">
        <v>5.08</v>
      </c>
      <c r="F96" s="6" t="n">
        <v>-1.09151948398714</v>
      </c>
      <c r="G96" s="6" t="n">
        <v>28</v>
      </c>
      <c r="H96" s="6" t="n">
        <v>1.13413726690725</v>
      </c>
      <c r="I96" s="6" t="n">
        <v>28.5</v>
      </c>
      <c r="J96" s="6" t="n">
        <v>-0.935862231815962</v>
      </c>
      <c r="K96" s="6" t="n">
        <v>99</v>
      </c>
      <c r="L96" s="6" t="n">
        <v>-1.72112854050122</v>
      </c>
      <c r="M96" s="6" t="n">
        <v>4.71</v>
      </c>
      <c r="N96" s="6" t="n">
        <v>-1.38242697163996</v>
      </c>
      <c r="O96" s="6" t="n">
        <v>7.93</v>
      </c>
      <c r="P96" s="6" t="n">
        <v>-1.6875701129251</v>
      </c>
      <c r="Q96" s="6" t="n">
        <v>-5.68437007396214</v>
      </c>
      <c r="R96" s="6" t="n">
        <v>-0.947395012327023</v>
      </c>
      <c r="V96" s="10"/>
      <c r="AA96" s="6" t="n">
        <v>0</v>
      </c>
      <c r="AC96" s="10"/>
      <c r="AH96" s="6" t="n">
        <v>0</v>
      </c>
      <c r="AJ96" s="10"/>
      <c r="AO96" s="6" t="n">
        <v>0</v>
      </c>
      <c r="AQ96" s="10"/>
      <c r="AV96" s="6" t="n">
        <v>0</v>
      </c>
    </row>
    <row r="97" customFormat="false" ht="15" hidden="false" customHeight="false" outlineLevel="0" collapsed="false">
      <c r="A97" s="6" t="s">
        <v>207</v>
      </c>
      <c r="B97" s="6" t="s">
        <v>208</v>
      </c>
      <c r="C97" s="6" t="n">
        <v>71.13</v>
      </c>
      <c r="D97" s="6" t="n">
        <v>271</v>
      </c>
      <c r="E97" s="6" t="n">
        <v>4.95</v>
      </c>
      <c r="F97" s="6" t="n">
        <v>-0.638460278689966</v>
      </c>
      <c r="G97" s="6" t="n">
        <v>23</v>
      </c>
      <c r="H97" s="6" t="n">
        <v>0.399825347265927</v>
      </c>
      <c r="I97" s="6" t="n">
        <v>28.5</v>
      </c>
      <c r="J97" s="6" t="n">
        <v>-0.935862231815962</v>
      </c>
      <c r="K97" s="6" t="n">
        <v>111</v>
      </c>
      <c r="L97" s="6" t="n">
        <v>-0.381522529355638</v>
      </c>
      <c r="M97" s="6" t="n">
        <v>4.58</v>
      </c>
      <c r="N97" s="6" t="n">
        <v>-0.855925880688401</v>
      </c>
      <c r="O97" s="6" t="n">
        <v>7.68</v>
      </c>
      <c r="P97" s="6" t="n">
        <v>-1.06951454167432</v>
      </c>
      <c r="Q97" s="6" t="n">
        <v>-3.48146011495836</v>
      </c>
      <c r="R97" s="6" t="n">
        <v>-0.58024335249306</v>
      </c>
      <c r="V97" s="10"/>
      <c r="AA97" s="6" t="n">
        <v>0</v>
      </c>
      <c r="AC97" s="10"/>
      <c r="AH97" s="6" t="n">
        <v>0</v>
      </c>
      <c r="AJ97" s="10"/>
      <c r="AO97" s="6" t="n">
        <v>0</v>
      </c>
      <c r="AQ97" s="10"/>
      <c r="AV97" s="6" t="n">
        <v>0</v>
      </c>
    </row>
    <row r="98" customFormat="false" ht="15" hidden="false" customHeight="false" outlineLevel="0" collapsed="false">
      <c r="A98" s="6" t="s">
        <v>370</v>
      </c>
      <c r="B98" s="6" t="s">
        <v>208</v>
      </c>
      <c r="C98" s="6" t="n">
        <v>74.88</v>
      </c>
      <c r="D98" s="6" t="n">
        <v>240</v>
      </c>
      <c r="E98" s="6" t="n">
        <v>4.77</v>
      </c>
      <c r="F98" s="6" t="n">
        <v>-0.0111475328938715</v>
      </c>
      <c r="G98" s="6" t="n">
        <v>24</v>
      </c>
      <c r="H98" s="6" t="n">
        <v>0.546687731194191</v>
      </c>
      <c r="I98" s="6" t="n">
        <v>30</v>
      </c>
      <c r="J98" s="6" t="n">
        <v>-0.598931935798613</v>
      </c>
      <c r="K98" s="6" t="n">
        <v>115</v>
      </c>
      <c r="L98" s="6" t="n">
        <v>0.0650128076928892</v>
      </c>
      <c r="M98" s="6" t="n">
        <v>4.3</v>
      </c>
      <c r="N98" s="6" t="n">
        <v>0.278076469053417</v>
      </c>
      <c r="O98" s="6" t="n">
        <v>7.22</v>
      </c>
      <c r="P98" s="6" t="n">
        <v>0.067707709427107</v>
      </c>
      <c r="Q98" s="6" t="n">
        <v>0.34740524867512</v>
      </c>
      <c r="R98" s="6" t="n">
        <v>0.0579008747791867</v>
      </c>
      <c r="V98" s="10"/>
      <c r="AA98" s="6" t="n">
        <v>0</v>
      </c>
      <c r="AC98" s="10"/>
      <c r="AH98" s="6" t="n">
        <v>0</v>
      </c>
      <c r="AJ98" s="10"/>
      <c r="AO98" s="6" t="n">
        <v>0</v>
      </c>
      <c r="AQ98" s="10"/>
      <c r="AV98" s="6" t="n">
        <v>0</v>
      </c>
    </row>
    <row r="99" customFormat="false" ht="15" hidden="false" customHeight="false" outlineLevel="0" collapsed="false">
      <c r="A99" s="6" t="s">
        <v>386</v>
      </c>
      <c r="B99" s="6" t="s">
        <v>208</v>
      </c>
      <c r="C99" s="6" t="n">
        <v>76.13</v>
      </c>
      <c r="D99" s="6" t="n">
        <v>246</v>
      </c>
      <c r="E99" s="6" t="n">
        <v>4.87</v>
      </c>
      <c r="F99" s="6" t="n">
        <v>-0.359654613891702</v>
      </c>
      <c r="I99" s="6" t="n">
        <v>33</v>
      </c>
      <c r="J99" s="6" t="n">
        <v>0.0749286562360849</v>
      </c>
      <c r="K99" s="6" t="n">
        <v>116</v>
      </c>
      <c r="L99" s="6" t="n">
        <v>0.176646641955021</v>
      </c>
      <c r="M99" s="6" t="n">
        <v>4.35</v>
      </c>
      <c r="N99" s="6" t="n">
        <v>0.075576049456665</v>
      </c>
      <c r="O99" s="6" t="n">
        <v>7.04</v>
      </c>
      <c r="P99" s="6" t="n">
        <v>0.512707720727665</v>
      </c>
      <c r="Q99" s="6" t="n">
        <v>0.480204454483734</v>
      </c>
      <c r="R99" s="6" t="n">
        <v>0.0960408908967468</v>
      </c>
      <c r="S99" s="6" t="n">
        <v>1</v>
      </c>
      <c r="T99" s="6" t="n">
        <v>15</v>
      </c>
      <c r="U99" s="6" t="n">
        <v>15</v>
      </c>
      <c r="V99" s="10"/>
      <c r="W99" s="6" t="n">
        <v>16</v>
      </c>
      <c r="X99" s="6" t="n">
        <v>466</v>
      </c>
      <c r="Y99" s="6" t="n">
        <v>0</v>
      </c>
      <c r="Z99" s="6" t="n">
        <v>209</v>
      </c>
      <c r="AA99" s="6" t="n">
        <v>675</v>
      </c>
      <c r="AB99" s="6" t="n">
        <v>42.1875</v>
      </c>
      <c r="AC99" s="10"/>
      <c r="AD99" s="6" t="n">
        <v>15</v>
      </c>
      <c r="AE99" s="6" t="n">
        <v>375</v>
      </c>
      <c r="AF99" s="6" t="n">
        <v>0</v>
      </c>
      <c r="AG99" s="6" t="n">
        <v>155</v>
      </c>
      <c r="AH99" s="6" t="n">
        <v>530</v>
      </c>
      <c r="AI99" s="6" t="n">
        <v>35.3333333333333</v>
      </c>
      <c r="AJ99" s="10"/>
      <c r="AK99" s="6" t="n">
        <v>16</v>
      </c>
      <c r="AL99" s="6" t="n">
        <v>220</v>
      </c>
      <c r="AM99" s="6" t="n">
        <v>0</v>
      </c>
      <c r="AN99" s="6" t="n">
        <v>215</v>
      </c>
      <c r="AO99" s="6" t="n">
        <v>435</v>
      </c>
      <c r="AP99" s="6" t="n">
        <v>27.1875</v>
      </c>
      <c r="AQ99" s="10"/>
      <c r="AR99" s="6" t="n">
        <v>13</v>
      </c>
      <c r="AS99" s="6" t="n">
        <v>106</v>
      </c>
      <c r="AT99" s="6" t="n">
        <v>0</v>
      </c>
      <c r="AU99" s="6" t="n">
        <v>208</v>
      </c>
      <c r="AV99" s="6" t="n">
        <v>314</v>
      </c>
      <c r="AW99" s="6" t="n">
        <v>24.1538461538462</v>
      </c>
    </row>
    <row r="100" customFormat="false" ht="15" hidden="false" customHeight="false" outlineLevel="0" collapsed="false">
      <c r="A100" s="6" t="s">
        <v>101</v>
      </c>
      <c r="B100" s="6" t="s">
        <v>102</v>
      </c>
      <c r="C100" s="6" t="n">
        <v>71.13</v>
      </c>
      <c r="D100" s="6" t="n">
        <v>207</v>
      </c>
      <c r="E100" s="6" t="n">
        <v>4.58</v>
      </c>
      <c r="F100" s="6" t="n">
        <v>0.651015921002002</v>
      </c>
      <c r="G100" s="6" t="n">
        <v>18</v>
      </c>
      <c r="H100" s="6" t="n">
        <v>-0.334486572375394</v>
      </c>
      <c r="I100" s="6" t="n">
        <v>34.5</v>
      </c>
      <c r="J100" s="6" t="n">
        <v>0.411858952253434</v>
      </c>
      <c r="K100" s="6" t="n">
        <v>115</v>
      </c>
      <c r="L100" s="6" t="n">
        <v>0.0650128076928892</v>
      </c>
      <c r="Q100" s="6" t="n">
        <v>0.793401108572931</v>
      </c>
      <c r="R100" s="6" t="n">
        <v>0.198350277143233</v>
      </c>
      <c r="S100" s="6" t="n">
        <v>1</v>
      </c>
      <c r="T100" s="6" t="n">
        <v>18</v>
      </c>
      <c r="U100" s="6" t="n">
        <v>18</v>
      </c>
      <c r="V100" s="10"/>
      <c r="W100" s="6" t="n">
        <v>16</v>
      </c>
      <c r="X100" s="6" t="n">
        <v>0</v>
      </c>
      <c r="Y100" s="6" t="n">
        <v>680</v>
      </c>
      <c r="Z100" s="6" t="n">
        <v>227</v>
      </c>
      <c r="AA100" s="6" t="n">
        <v>907</v>
      </c>
      <c r="AB100" s="6" t="n">
        <v>56.6875</v>
      </c>
      <c r="AC100" s="10"/>
      <c r="AD100" s="6" t="n">
        <v>13</v>
      </c>
      <c r="AE100" s="6" t="n">
        <v>0</v>
      </c>
      <c r="AF100" s="6" t="n">
        <v>709</v>
      </c>
      <c r="AG100" s="6" t="n">
        <v>81</v>
      </c>
      <c r="AH100" s="6" t="n">
        <v>790</v>
      </c>
      <c r="AI100" s="6" t="n">
        <v>60.7692307692308</v>
      </c>
      <c r="AJ100" s="10"/>
      <c r="AK100" s="6" t="n">
        <v>15</v>
      </c>
      <c r="AL100" s="6" t="n">
        <v>0</v>
      </c>
      <c r="AM100" s="6" t="n">
        <v>811</v>
      </c>
      <c r="AN100" s="6" t="n">
        <v>101</v>
      </c>
      <c r="AO100" s="6" t="n">
        <v>912</v>
      </c>
      <c r="AP100" s="6" t="n">
        <v>60.8</v>
      </c>
      <c r="AQ100" s="10"/>
      <c r="AR100" s="6" t="n">
        <v>2</v>
      </c>
      <c r="AS100" s="6" t="n">
        <v>0</v>
      </c>
      <c r="AT100" s="6" t="n">
        <v>0</v>
      </c>
      <c r="AU100" s="6" t="n">
        <v>28</v>
      </c>
      <c r="AV100" s="6" t="n">
        <v>28</v>
      </c>
      <c r="AW100" s="6" t="n">
        <v>14</v>
      </c>
    </row>
    <row r="101" customFormat="false" ht="15" hidden="false" customHeight="false" outlineLevel="0" collapsed="false">
      <c r="A101" s="6" t="s">
        <v>173</v>
      </c>
      <c r="B101" s="6" t="s">
        <v>102</v>
      </c>
      <c r="C101" s="6" t="n">
        <v>71.75</v>
      </c>
      <c r="D101" s="6" t="n">
        <v>201</v>
      </c>
      <c r="E101" s="6" t="n">
        <v>4.66</v>
      </c>
      <c r="F101" s="6" t="n">
        <v>0.372210256203738</v>
      </c>
      <c r="I101" s="6" t="n">
        <v>34</v>
      </c>
      <c r="J101" s="6" t="n">
        <v>0.299548853580984</v>
      </c>
      <c r="K101" s="6" t="n">
        <v>112</v>
      </c>
      <c r="L101" s="6" t="n">
        <v>-0.269888695093506</v>
      </c>
      <c r="M101" s="6" t="n">
        <v>4.15</v>
      </c>
      <c r="N101" s="6" t="n">
        <v>0.885577727843675</v>
      </c>
      <c r="O101" s="6" t="n">
        <v>6.97</v>
      </c>
      <c r="P101" s="6" t="n">
        <v>0.685763280677883</v>
      </c>
      <c r="Q101" s="6" t="n">
        <v>1.97321142321277</v>
      </c>
      <c r="R101" s="6" t="n">
        <v>0.394642284642555</v>
      </c>
      <c r="V101" s="10"/>
      <c r="AA101" s="6" t="n">
        <v>0</v>
      </c>
      <c r="AC101" s="10"/>
      <c r="AD101" s="6" t="n">
        <v>7</v>
      </c>
      <c r="AE101" s="6" t="n">
        <v>0</v>
      </c>
      <c r="AF101" s="6" t="n">
        <v>153</v>
      </c>
      <c r="AG101" s="6" t="n">
        <v>85</v>
      </c>
      <c r="AH101" s="6" t="n">
        <v>238</v>
      </c>
      <c r="AI101" s="6" t="n">
        <v>34</v>
      </c>
      <c r="AJ101" s="10"/>
      <c r="AO101" s="6" t="n">
        <v>0</v>
      </c>
      <c r="AQ101" s="10"/>
      <c r="AV101" s="6" t="n">
        <v>0</v>
      </c>
    </row>
    <row r="102" customFormat="false" ht="15" hidden="false" customHeight="false" outlineLevel="0" collapsed="false">
      <c r="A102" s="6" t="s">
        <v>176</v>
      </c>
      <c r="B102" s="6" t="s">
        <v>102</v>
      </c>
      <c r="C102" s="6" t="n">
        <v>74.13</v>
      </c>
      <c r="D102" s="6" t="n">
        <v>200</v>
      </c>
      <c r="E102" s="6" t="n">
        <v>4.45</v>
      </c>
      <c r="F102" s="6" t="n">
        <v>1.10407512629918</v>
      </c>
      <c r="G102" s="6" t="n">
        <v>12</v>
      </c>
      <c r="H102" s="6" t="n">
        <v>-1.21566087594498</v>
      </c>
      <c r="I102" s="6" t="n">
        <v>38.5</v>
      </c>
      <c r="J102" s="6" t="n">
        <v>1.31033974163303</v>
      </c>
      <c r="K102" s="6" t="n">
        <v>123</v>
      </c>
      <c r="L102" s="6" t="n">
        <v>0.958083481789944</v>
      </c>
      <c r="M102" s="6" t="n">
        <v>4.24</v>
      </c>
      <c r="N102" s="6" t="n">
        <v>0.52107697256952</v>
      </c>
      <c r="O102" s="6" t="n">
        <v>6.82</v>
      </c>
      <c r="P102" s="6" t="n">
        <v>1.05659662342835</v>
      </c>
      <c r="Q102" s="6" t="n">
        <v>3.73451106977504</v>
      </c>
      <c r="R102" s="6" t="n">
        <v>0.622418511629174</v>
      </c>
      <c r="S102" s="6" t="n">
        <v>4</v>
      </c>
      <c r="T102" s="6" t="n">
        <v>129</v>
      </c>
      <c r="U102" s="6" t="n">
        <v>122</v>
      </c>
      <c r="V102" s="10"/>
      <c r="W102" s="6" t="n">
        <v>16</v>
      </c>
      <c r="X102" s="6" t="n">
        <v>0</v>
      </c>
      <c r="Y102" s="6" t="n">
        <v>467</v>
      </c>
      <c r="Z102" s="6" t="n">
        <v>196</v>
      </c>
      <c r="AA102" s="6" t="n">
        <v>663</v>
      </c>
      <c r="AB102" s="6" t="n">
        <v>41.4375</v>
      </c>
      <c r="AC102" s="10"/>
      <c r="AD102" s="6" t="n">
        <v>16</v>
      </c>
      <c r="AE102" s="6" t="n">
        <v>0</v>
      </c>
      <c r="AF102" s="6" t="n">
        <v>366</v>
      </c>
      <c r="AG102" s="6" t="n">
        <v>287</v>
      </c>
      <c r="AH102" s="6" t="n">
        <v>653</v>
      </c>
      <c r="AI102" s="6" t="n">
        <v>40.8125</v>
      </c>
      <c r="AJ102" s="10"/>
      <c r="AK102" s="6" t="n">
        <v>15</v>
      </c>
      <c r="AL102" s="6" t="n">
        <v>0</v>
      </c>
      <c r="AM102" s="6" t="n">
        <v>100</v>
      </c>
      <c r="AN102" s="6" t="n">
        <v>381</v>
      </c>
      <c r="AO102" s="6" t="n">
        <v>481</v>
      </c>
      <c r="AP102" s="6" t="n">
        <v>32.0666666666667</v>
      </c>
      <c r="AQ102" s="10"/>
      <c r="AR102" s="6" t="n">
        <v>16</v>
      </c>
      <c r="AS102" s="6" t="n">
        <v>0</v>
      </c>
      <c r="AT102" s="6" t="n">
        <v>1026</v>
      </c>
      <c r="AU102" s="6" t="n">
        <v>197</v>
      </c>
      <c r="AV102" s="6" t="n">
        <v>1223</v>
      </c>
      <c r="AW102" s="6" t="n">
        <v>76.4375</v>
      </c>
    </row>
    <row r="103" customFormat="false" ht="15" hidden="false" customHeight="false" outlineLevel="0" collapsed="false">
      <c r="A103" s="6" t="s">
        <v>187</v>
      </c>
      <c r="B103" s="6" t="s">
        <v>102</v>
      </c>
      <c r="C103" s="6" t="n">
        <v>73</v>
      </c>
      <c r="D103" s="6" t="n">
        <v>207</v>
      </c>
      <c r="E103" s="6" t="n">
        <v>4.57</v>
      </c>
      <c r="F103" s="6" t="n">
        <v>0.685866629101784</v>
      </c>
      <c r="G103" s="6" t="n">
        <v>15</v>
      </c>
      <c r="H103" s="6" t="n">
        <v>-0.775073724160186</v>
      </c>
      <c r="I103" s="6" t="n">
        <v>32.5</v>
      </c>
      <c r="J103" s="6" t="n">
        <v>-0.0373814424363648</v>
      </c>
      <c r="K103" s="6" t="n">
        <v>116</v>
      </c>
      <c r="L103" s="6" t="n">
        <v>0.176646641955021</v>
      </c>
      <c r="Q103" s="6" t="n">
        <v>0.0500581044602544</v>
      </c>
      <c r="R103" s="6" t="n">
        <v>0.0125145261150636</v>
      </c>
      <c r="S103" s="6" t="n">
        <v>5</v>
      </c>
      <c r="T103" s="6" t="n">
        <v>162</v>
      </c>
      <c r="U103" s="6" t="n">
        <v>150</v>
      </c>
      <c r="V103" s="10"/>
      <c r="AA103" s="6" t="n">
        <v>0</v>
      </c>
      <c r="AC103" s="10"/>
      <c r="AD103" s="6" t="n">
        <v>6</v>
      </c>
      <c r="AE103" s="6" t="n">
        <v>0</v>
      </c>
      <c r="AF103" s="6" t="n">
        <v>311</v>
      </c>
      <c r="AG103" s="6" t="n">
        <v>78</v>
      </c>
      <c r="AH103" s="6" t="n">
        <v>389</v>
      </c>
      <c r="AI103" s="6" t="n">
        <v>64.8333333333333</v>
      </c>
      <c r="AJ103" s="10"/>
      <c r="AK103" s="6" t="n">
        <v>10</v>
      </c>
      <c r="AL103" s="6" t="n">
        <v>0</v>
      </c>
      <c r="AM103" s="6" t="n">
        <v>505</v>
      </c>
      <c r="AN103" s="6" t="n">
        <v>149</v>
      </c>
      <c r="AO103" s="6" t="n">
        <v>654</v>
      </c>
      <c r="AP103" s="6" t="n">
        <v>65.4</v>
      </c>
      <c r="AQ103" s="10"/>
      <c r="AV103" s="6" t="n">
        <v>0</v>
      </c>
    </row>
    <row r="104" customFormat="false" ht="15" hidden="false" customHeight="false" outlineLevel="0" collapsed="false">
      <c r="A104" s="6" t="s">
        <v>197</v>
      </c>
      <c r="B104" s="6" t="s">
        <v>102</v>
      </c>
      <c r="C104" s="6" t="n">
        <v>73.38</v>
      </c>
      <c r="D104" s="6" t="n">
        <v>208</v>
      </c>
      <c r="E104" s="6" t="n">
        <v>4.58</v>
      </c>
      <c r="F104" s="6" t="n">
        <v>0.651015921002002</v>
      </c>
      <c r="G104" s="6" t="n">
        <v>11</v>
      </c>
      <c r="H104" s="6" t="n">
        <v>-1.36252325987324</v>
      </c>
      <c r="I104" s="6" t="n">
        <v>33</v>
      </c>
      <c r="J104" s="6" t="n">
        <v>0.0749286562360849</v>
      </c>
      <c r="K104" s="6" t="n">
        <v>117</v>
      </c>
      <c r="L104" s="6" t="n">
        <v>0.288280476217153</v>
      </c>
      <c r="M104" s="6" t="n">
        <v>4.16</v>
      </c>
      <c r="N104" s="6" t="n">
        <v>0.845077643924325</v>
      </c>
      <c r="O104" s="6" t="n">
        <v>7.16</v>
      </c>
      <c r="P104" s="6" t="n">
        <v>0.216041046527292</v>
      </c>
      <c r="Q104" s="6" t="n">
        <v>0.712820484033615</v>
      </c>
      <c r="R104" s="6" t="n">
        <v>0.118803414005602</v>
      </c>
      <c r="S104" s="6" t="n">
        <v>1</v>
      </c>
      <c r="T104" s="6" t="n">
        <v>21</v>
      </c>
      <c r="U104" s="6" t="n">
        <v>21</v>
      </c>
      <c r="V104" s="10"/>
      <c r="AA104" s="6" t="n">
        <v>0</v>
      </c>
      <c r="AC104" s="10"/>
      <c r="AH104" s="6" t="n">
        <v>0</v>
      </c>
      <c r="AJ104" s="10"/>
      <c r="AO104" s="6" t="n">
        <v>0</v>
      </c>
      <c r="AQ104" s="10"/>
      <c r="AV104" s="6" t="n">
        <v>0</v>
      </c>
    </row>
    <row r="105" customFormat="false" ht="15" hidden="false" customHeight="false" outlineLevel="0" collapsed="false">
      <c r="A105" s="6" t="s">
        <v>237</v>
      </c>
      <c r="B105" s="6" t="s">
        <v>102</v>
      </c>
      <c r="C105" s="6" t="n">
        <v>69.25</v>
      </c>
      <c r="D105" s="6" t="n">
        <v>192</v>
      </c>
      <c r="E105" s="6" t="n">
        <v>4.55</v>
      </c>
      <c r="F105" s="6" t="n">
        <v>0.755568045301351</v>
      </c>
      <c r="G105" s="6" t="n">
        <v>19</v>
      </c>
      <c r="H105" s="6" t="n">
        <v>-0.187624188447129</v>
      </c>
      <c r="I105" s="6" t="n">
        <v>37</v>
      </c>
      <c r="J105" s="6" t="n">
        <v>0.973409445615682</v>
      </c>
      <c r="K105" s="6" t="n">
        <v>124</v>
      </c>
      <c r="L105" s="6" t="n">
        <v>1.06971731605208</v>
      </c>
      <c r="Q105" s="6" t="n">
        <v>2.61107061852198</v>
      </c>
      <c r="R105" s="6" t="n">
        <v>0.652767654630495</v>
      </c>
      <c r="S105" s="6" t="n">
        <v>6</v>
      </c>
      <c r="T105" s="6" t="n">
        <v>206</v>
      </c>
      <c r="U105" s="6" t="n">
        <v>179</v>
      </c>
      <c r="V105" s="10"/>
      <c r="W105" s="6" t="n">
        <v>2</v>
      </c>
      <c r="X105" s="6" t="n">
        <v>0</v>
      </c>
      <c r="Y105" s="6" t="n">
        <v>0</v>
      </c>
      <c r="Z105" s="6" t="n">
        <v>28</v>
      </c>
      <c r="AA105" s="6" t="n">
        <v>28</v>
      </c>
      <c r="AB105" s="6" t="n">
        <v>14</v>
      </c>
      <c r="AC105" s="10"/>
      <c r="AH105" s="6" t="n">
        <v>0</v>
      </c>
      <c r="AJ105" s="10"/>
      <c r="AO105" s="6" t="n">
        <v>0</v>
      </c>
      <c r="AQ105" s="10"/>
      <c r="AV105" s="6" t="n">
        <v>0</v>
      </c>
    </row>
    <row r="106" customFormat="false" ht="15" hidden="false" customHeight="false" outlineLevel="0" collapsed="false">
      <c r="A106" s="6" t="s">
        <v>263</v>
      </c>
      <c r="B106" s="6" t="s">
        <v>102</v>
      </c>
      <c r="C106" s="6" t="n">
        <v>74.75</v>
      </c>
      <c r="D106" s="6" t="n">
        <v>190</v>
      </c>
      <c r="E106" s="6" t="n">
        <v>4.52</v>
      </c>
      <c r="F106" s="6" t="n">
        <v>0.860120169600701</v>
      </c>
      <c r="G106" s="6" t="n">
        <v>8</v>
      </c>
      <c r="H106" s="6" t="n">
        <v>-1.80311041165803</v>
      </c>
      <c r="I106" s="6" t="n">
        <v>33.5</v>
      </c>
      <c r="J106" s="6" t="n">
        <v>0.187238754908535</v>
      </c>
      <c r="K106" s="6" t="n">
        <v>116</v>
      </c>
      <c r="L106" s="6" t="n">
        <v>0.176646641955021</v>
      </c>
      <c r="M106" s="6" t="n">
        <v>4.24</v>
      </c>
      <c r="N106" s="6" t="n">
        <v>0.52107697256952</v>
      </c>
      <c r="O106" s="6" t="n">
        <v>7.04</v>
      </c>
      <c r="P106" s="6" t="n">
        <v>0.512707720727665</v>
      </c>
      <c r="Q106" s="6" t="n">
        <v>0.454679848103407</v>
      </c>
      <c r="R106" s="6" t="n">
        <v>0.0757799746839012</v>
      </c>
      <c r="S106" s="6" t="n">
        <v>7</v>
      </c>
      <c r="T106" s="6" t="n">
        <v>247</v>
      </c>
      <c r="U106" s="6" t="n">
        <v>198</v>
      </c>
      <c r="V106" s="10"/>
      <c r="W106" s="6" t="n">
        <v>7</v>
      </c>
      <c r="X106" s="6" t="n">
        <v>0</v>
      </c>
      <c r="Y106" s="6" t="n">
        <v>13</v>
      </c>
      <c r="Z106" s="6" t="n">
        <v>63</v>
      </c>
      <c r="AA106" s="6" t="n">
        <v>76</v>
      </c>
      <c r="AB106" s="6" t="n">
        <v>10.8571428571429</v>
      </c>
      <c r="AC106" s="10"/>
      <c r="AH106" s="6" t="n">
        <v>0</v>
      </c>
      <c r="AJ106" s="10"/>
      <c r="AO106" s="6" t="n">
        <v>0</v>
      </c>
      <c r="AQ106" s="10"/>
      <c r="AV106" s="6" t="n">
        <v>0</v>
      </c>
    </row>
    <row r="107" customFormat="false" ht="15" hidden="false" customHeight="false" outlineLevel="0" collapsed="false">
      <c r="A107" s="6" t="s">
        <v>295</v>
      </c>
      <c r="B107" s="6" t="s">
        <v>102</v>
      </c>
      <c r="C107" s="6" t="n">
        <v>72.13</v>
      </c>
      <c r="D107" s="6" t="n">
        <v>207</v>
      </c>
      <c r="E107" s="6" t="n">
        <v>4.7</v>
      </c>
      <c r="F107" s="6" t="n">
        <v>0.232807423804607</v>
      </c>
      <c r="G107" s="6" t="n">
        <v>24</v>
      </c>
      <c r="H107" s="6" t="n">
        <v>0.546687731194191</v>
      </c>
      <c r="I107" s="6" t="n">
        <v>36.5</v>
      </c>
      <c r="J107" s="6" t="n">
        <v>0.861099346943233</v>
      </c>
      <c r="K107" s="6" t="n">
        <v>126</v>
      </c>
      <c r="L107" s="6" t="n">
        <v>1.29298498457634</v>
      </c>
      <c r="Q107" s="6" t="n">
        <v>2.93357948651837</v>
      </c>
      <c r="R107" s="6" t="n">
        <v>0.733394871629592</v>
      </c>
      <c r="V107" s="10"/>
      <c r="W107" s="6" t="n">
        <v>2</v>
      </c>
      <c r="X107" s="6" t="n">
        <v>0</v>
      </c>
      <c r="Y107" s="6" t="n">
        <v>0</v>
      </c>
      <c r="Z107" s="6" t="n">
        <v>32</v>
      </c>
      <c r="AA107" s="6" t="n">
        <v>32</v>
      </c>
      <c r="AB107" s="6" t="n">
        <v>16</v>
      </c>
      <c r="AC107" s="10"/>
      <c r="AH107" s="6" t="n">
        <v>0</v>
      </c>
      <c r="AJ107" s="10"/>
      <c r="AO107" s="6" t="n">
        <v>0</v>
      </c>
      <c r="AQ107" s="10"/>
      <c r="AV107" s="6" t="n">
        <v>0</v>
      </c>
    </row>
    <row r="108" customFormat="false" ht="15" hidden="false" customHeight="false" outlineLevel="0" collapsed="false">
      <c r="A108" s="6" t="s">
        <v>331</v>
      </c>
      <c r="B108" s="6" t="s">
        <v>102</v>
      </c>
      <c r="C108" s="6" t="n">
        <v>71.13</v>
      </c>
      <c r="D108" s="6" t="n">
        <v>196</v>
      </c>
      <c r="E108" s="6" t="n">
        <v>4.49</v>
      </c>
      <c r="F108" s="6" t="n">
        <v>0.964672293900048</v>
      </c>
      <c r="G108" s="6" t="n">
        <v>15</v>
      </c>
      <c r="H108" s="6" t="n">
        <v>-0.775073724160186</v>
      </c>
      <c r="I108" s="6" t="n">
        <v>35.5</v>
      </c>
      <c r="J108" s="6" t="n">
        <v>0.636479149598333</v>
      </c>
      <c r="K108" s="6" t="n">
        <v>116</v>
      </c>
      <c r="L108" s="6" t="n">
        <v>0.176646641955021</v>
      </c>
      <c r="M108" s="6" t="n">
        <v>4.19</v>
      </c>
      <c r="N108" s="6" t="n">
        <v>0.723577392166272</v>
      </c>
      <c r="O108" s="6" t="n">
        <v>7.26</v>
      </c>
      <c r="P108" s="6" t="n">
        <v>-0.0311811819730173</v>
      </c>
      <c r="Q108" s="6" t="n">
        <v>1.69512057148647</v>
      </c>
      <c r="R108" s="6" t="n">
        <v>0.282520095247745</v>
      </c>
      <c r="S108" s="6" t="n">
        <v>4</v>
      </c>
      <c r="T108" s="6" t="n">
        <v>122</v>
      </c>
      <c r="U108" s="6" t="n">
        <v>116</v>
      </c>
      <c r="V108" s="10"/>
      <c r="W108" s="6" t="n">
        <v>14</v>
      </c>
      <c r="X108" s="6" t="n">
        <v>0</v>
      </c>
      <c r="Y108" s="6" t="n">
        <v>269</v>
      </c>
      <c r="Z108" s="6" t="n">
        <v>295</v>
      </c>
      <c r="AA108" s="6" t="n">
        <v>564</v>
      </c>
      <c r="AB108" s="6" t="n">
        <v>40.2857142857143</v>
      </c>
      <c r="AC108" s="10"/>
      <c r="AD108" s="6" t="n">
        <v>16</v>
      </c>
      <c r="AE108" s="6" t="n">
        <v>0</v>
      </c>
      <c r="AF108" s="6" t="n">
        <v>83</v>
      </c>
      <c r="AG108" s="6" t="n">
        <v>362</v>
      </c>
      <c r="AH108" s="6" t="n">
        <v>445</v>
      </c>
      <c r="AI108" s="6" t="n">
        <v>27.8125</v>
      </c>
      <c r="AJ108" s="10"/>
      <c r="AK108" s="6" t="n">
        <v>11</v>
      </c>
      <c r="AL108" s="6" t="n">
        <v>0</v>
      </c>
      <c r="AM108" s="6" t="n">
        <v>32</v>
      </c>
      <c r="AN108" s="6" t="n">
        <v>223</v>
      </c>
      <c r="AO108" s="6" t="n">
        <v>255</v>
      </c>
      <c r="AP108" s="6" t="n">
        <v>23.1818181818182</v>
      </c>
      <c r="AQ108" s="10"/>
      <c r="AV108" s="6" t="n">
        <v>0</v>
      </c>
    </row>
    <row r="109" customFormat="false" ht="15" hidden="false" customHeight="false" outlineLevel="0" collapsed="false">
      <c r="A109" s="6" t="s">
        <v>408</v>
      </c>
      <c r="B109" s="6" t="s">
        <v>102</v>
      </c>
      <c r="C109" s="6" t="n">
        <v>70.88</v>
      </c>
      <c r="D109" s="6" t="n">
        <v>198</v>
      </c>
      <c r="E109" s="6" t="n">
        <v>4.42</v>
      </c>
      <c r="F109" s="6" t="n">
        <v>1.20862725059853</v>
      </c>
      <c r="G109" s="6" t="n">
        <v>10</v>
      </c>
      <c r="H109" s="6" t="n">
        <v>-1.50938564380151</v>
      </c>
      <c r="I109" s="6" t="n">
        <v>38</v>
      </c>
      <c r="J109" s="6" t="n">
        <v>1.19802964296058</v>
      </c>
      <c r="K109" s="6" t="n">
        <v>118</v>
      </c>
      <c r="L109" s="6" t="n">
        <v>0.399914310479285</v>
      </c>
      <c r="O109" s="6" t="n">
        <v>7.35</v>
      </c>
      <c r="P109" s="6" t="n">
        <v>-0.253681187623296</v>
      </c>
      <c r="Q109" s="6" t="n">
        <v>1.04350437261359</v>
      </c>
      <c r="R109" s="6" t="n">
        <v>0.208700874522718</v>
      </c>
      <c r="S109" s="6" t="n">
        <v>3</v>
      </c>
      <c r="T109" s="6" t="n">
        <v>79</v>
      </c>
      <c r="U109" s="6" t="n">
        <v>76</v>
      </c>
      <c r="V109" s="10"/>
      <c r="W109" s="6" t="n">
        <v>11</v>
      </c>
      <c r="X109" s="6" t="n">
        <v>0</v>
      </c>
      <c r="Y109" s="6" t="n">
        <v>234</v>
      </c>
      <c r="Z109" s="6" t="n">
        <v>120</v>
      </c>
      <c r="AA109" s="6" t="n">
        <v>354</v>
      </c>
      <c r="AB109" s="6" t="n">
        <v>32.1818181818182</v>
      </c>
      <c r="AC109" s="10"/>
      <c r="AD109" s="6" t="n">
        <v>12</v>
      </c>
      <c r="AE109" s="6" t="n">
        <v>0</v>
      </c>
      <c r="AF109" s="6" t="n">
        <v>65</v>
      </c>
      <c r="AG109" s="6" t="n">
        <v>267</v>
      </c>
      <c r="AH109" s="6" t="n">
        <v>332</v>
      </c>
      <c r="AI109" s="6" t="n">
        <v>27.6666666666667</v>
      </c>
      <c r="AJ109" s="10"/>
      <c r="AK109" s="6" t="n">
        <v>11</v>
      </c>
      <c r="AL109" s="6" t="n">
        <v>0</v>
      </c>
      <c r="AM109" s="6" t="n">
        <v>3</v>
      </c>
      <c r="AN109" s="6" t="n">
        <v>165</v>
      </c>
      <c r="AO109" s="6" t="n">
        <v>168</v>
      </c>
      <c r="AP109" s="6" t="n">
        <v>15.2727272727273</v>
      </c>
      <c r="AQ109" s="10"/>
      <c r="AR109" s="6" t="n">
        <v>15</v>
      </c>
      <c r="AS109" s="6" t="n">
        <v>0</v>
      </c>
      <c r="AT109" s="6" t="n">
        <v>92</v>
      </c>
      <c r="AU109" s="6" t="n">
        <v>292</v>
      </c>
      <c r="AV109" s="6" t="n">
        <v>384</v>
      </c>
      <c r="AW109" s="6" t="n">
        <v>25.6</v>
      </c>
    </row>
    <row r="110" customFormat="false" ht="15" hidden="false" customHeight="false" outlineLevel="0" collapsed="false">
      <c r="A110" s="6" t="s">
        <v>424</v>
      </c>
      <c r="B110" s="6" t="s">
        <v>102</v>
      </c>
      <c r="C110" s="6" t="n">
        <v>71.63</v>
      </c>
      <c r="D110" s="6" t="n">
        <v>204</v>
      </c>
      <c r="E110" s="6" t="n">
        <v>4.59</v>
      </c>
      <c r="F110" s="6" t="n">
        <v>0.61616521290222</v>
      </c>
      <c r="G110" s="6" t="n">
        <v>18</v>
      </c>
      <c r="H110" s="6" t="n">
        <v>-0.334486572375394</v>
      </c>
      <c r="I110" s="6" t="n">
        <v>35</v>
      </c>
      <c r="J110" s="6" t="n">
        <v>0.524169050925884</v>
      </c>
      <c r="K110" s="6" t="n">
        <v>115</v>
      </c>
      <c r="L110" s="6" t="n">
        <v>0.0650128076928892</v>
      </c>
      <c r="M110" s="6" t="n">
        <v>4.31</v>
      </c>
      <c r="N110" s="6" t="n">
        <v>0.237576385134068</v>
      </c>
      <c r="O110" s="6" t="n">
        <v>7.04</v>
      </c>
      <c r="P110" s="6" t="n">
        <v>0.512707720727665</v>
      </c>
      <c r="Q110" s="6" t="n">
        <v>1.62114460500733</v>
      </c>
      <c r="R110" s="6" t="n">
        <v>0.270190767501222</v>
      </c>
      <c r="S110" s="6" t="n">
        <v>4</v>
      </c>
      <c r="T110" s="6" t="n">
        <v>128</v>
      </c>
      <c r="U110" s="6" t="n">
        <v>121</v>
      </c>
      <c r="V110" s="10"/>
      <c r="W110" s="6" t="n">
        <v>11</v>
      </c>
      <c r="X110" s="6" t="n">
        <v>0</v>
      </c>
      <c r="Y110" s="6" t="n">
        <v>360</v>
      </c>
      <c r="Z110" s="6" t="n">
        <v>76</v>
      </c>
      <c r="AA110" s="6" t="n">
        <v>436</v>
      </c>
      <c r="AB110" s="6" t="n">
        <v>39.6363636363636</v>
      </c>
      <c r="AC110" s="10"/>
      <c r="AD110" s="6" t="n">
        <v>16</v>
      </c>
      <c r="AE110" s="6" t="n">
        <v>0</v>
      </c>
      <c r="AF110" s="6" t="n">
        <v>222</v>
      </c>
      <c r="AG110" s="6" t="n">
        <v>196</v>
      </c>
      <c r="AH110" s="6" t="n">
        <v>418</v>
      </c>
      <c r="AI110" s="6" t="n">
        <v>26.125</v>
      </c>
      <c r="AJ110" s="10"/>
      <c r="AK110" s="6" t="n">
        <v>15</v>
      </c>
      <c r="AL110" s="6" t="n">
        <v>0</v>
      </c>
      <c r="AM110" s="6" t="n">
        <v>841</v>
      </c>
      <c r="AN110" s="6" t="n">
        <v>140</v>
      </c>
      <c r="AO110" s="6" t="n">
        <v>981</v>
      </c>
      <c r="AP110" s="6" t="n">
        <v>65.4</v>
      </c>
      <c r="AQ110" s="10"/>
      <c r="AR110" s="6" t="n">
        <v>16</v>
      </c>
      <c r="AS110" s="6" t="n">
        <v>0</v>
      </c>
      <c r="AT110" s="6" t="n">
        <v>1041</v>
      </c>
      <c r="AU110" s="6" t="n">
        <v>84</v>
      </c>
      <c r="AV110" s="6" t="n">
        <v>1125</v>
      </c>
      <c r="AW110" s="6" t="n">
        <v>70.3125</v>
      </c>
    </row>
    <row r="111" customFormat="false" ht="15" hidden="false" customHeight="false" outlineLevel="0" collapsed="false">
      <c r="A111" s="6" t="s">
        <v>64</v>
      </c>
      <c r="B111" s="6" t="s">
        <v>65</v>
      </c>
      <c r="C111" s="6" t="n">
        <v>73</v>
      </c>
      <c r="D111" s="6" t="n">
        <v>246</v>
      </c>
      <c r="E111" s="6" t="n">
        <v>4.66</v>
      </c>
      <c r="F111" s="6" t="n">
        <v>0.372210256203738</v>
      </c>
      <c r="G111" s="6" t="n">
        <v>25</v>
      </c>
      <c r="H111" s="6" t="n">
        <v>0.693550115122455</v>
      </c>
      <c r="I111" s="6" t="n">
        <v>30.5</v>
      </c>
      <c r="J111" s="6" t="n">
        <v>-0.486621837126164</v>
      </c>
      <c r="K111" s="6" t="n">
        <v>120</v>
      </c>
      <c r="L111" s="6" t="n">
        <v>0.623181979003548</v>
      </c>
      <c r="M111" s="6" t="n">
        <v>4.07</v>
      </c>
      <c r="N111" s="6" t="n">
        <v>1.20957839919848</v>
      </c>
      <c r="O111" s="6" t="n">
        <v>7.11</v>
      </c>
      <c r="P111" s="6" t="n">
        <v>0.339652160777447</v>
      </c>
      <c r="Q111" s="6" t="n">
        <v>2.75155107317951</v>
      </c>
      <c r="R111" s="6" t="n">
        <v>0.458591845529918</v>
      </c>
      <c r="V111" s="10"/>
      <c r="W111" s="6" t="n">
        <v>16</v>
      </c>
      <c r="X111" s="6" t="n">
        <v>0</v>
      </c>
      <c r="Y111" s="6" t="n">
        <v>812</v>
      </c>
      <c r="Z111" s="6" t="n">
        <v>258</v>
      </c>
      <c r="AA111" s="6" t="n">
        <v>1070</v>
      </c>
      <c r="AB111" s="6" t="n">
        <v>66.875</v>
      </c>
      <c r="AC111" s="10"/>
      <c r="AD111" s="6" t="n">
        <v>15</v>
      </c>
      <c r="AE111" s="6" t="n">
        <v>0</v>
      </c>
      <c r="AF111" s="6" t="n">
        <v>922</v>
      </c>
      <c r="AG111" s="6" t="n">
        <v>95</v>
      </c>
      <c r="AH111" s="6" t="n">
        <v>1017</v>
      </c>
      <c r="AI111" s="6" t="n">
        <v>67.8</v>
      </c>
      <c r="AJ111" s="10"/>
      <c r="AK111" s="6" t="n">
        <v>16</v>
      </c>
      <c r="AL111" s="6" t="n">
        <v>190</v>
      </c>
      <c r="AM111" s="6" t="n">
        <v>909</v>
      </c>
      <c r="AN111" s="6" t="n">
        <v>74</v>
      </c>
      <c r="AO111" s="6" t="n">
        <v>1173</v>
      </c>
      <c r="AP111" s="6" t="n">
        <v>73.3125</v>
      </c>
      <c r="AQ111" s="10"/>
      <c r="AR111" s="6" t="n">
        <v>16</v>
      </c>
      <c r="AS111" s="6" t="n">
        <v>0</v>
      </c>
      <c r="AT111" s="6" t="n">
        <v>654</v>
      </c>
      <c r="AU111" s="6" t="n">
        <v>33</v>
      </c>
      <c r="AV111" s="6" t="n">
        <v>687</v>
      </c>
      <c r="AW111" s="6" t="n">
        <v>42.9375</v>
      </c>
    </row>
    <row r="112" customFormat="false" ht="15" hidden="false" customHeight="false" outlineLevel="0" collapsed="false">
      <c r="A112" s="6" t="s">
        <v>100</v>
      </c>
      <c r="B112" s="6" t="s">
        <v>65</v>
      </c>
      <c r="C112" s="6" t="n">
        <v>74</v>
      </c>
      <c r="D112" s="6" t="n">
        <v>234</v>
      </c>
      <c r="E112" s="6" t="n">
        <v>4.65</v>
      </c>
      <c r="F112" s="6" t="n">
        <v>0.407060964303521</v>
      </c>
      <c r="I112" s="6" t="n">
        <v>35</v>
      </c>
      <c r="J112" s="6" t="n">
        <v>0.524169050925884</v>
      </c>
      <c r="K112" s="6" t="n">
        <v>116</v>
      </c>
      <c r="L112" s="6" t="n">
        <v>0.176646641955021</v>
      </c>
      <c r="M112" s="6" t="n">
        <v>4.4</v>
      </c>
      <c r="N112" s="6" t="n">
        <v>-0.126924370140091</v>
      </c>
      <c r="O112" s="6" t="n">
        <v>7.3</v>
      </c>
      <c r="P112" s="6" t="n">
        <v>-0.130070073373142</v>
      </c>
      <c r="Q112" s="6" t="n">
        <v>0.850882213671193</v>
      </c>
      <c r="R112" s="6" t="n">
        <v>0.170176442734239</v>
      </c>
      <c r="S112" s="6" t="n">
        <v>1</v>
      </c>
      <c r="T112" s="6" t="n">
        <v>17</v>
      </c>
      <c r="U112" s="6" t="n">
        <v>17</v>
      </c>
      <c r="V112" s="10"/>
      <c r="W112" s="6" t="n">
        <v>16</v>
      </c>
      <c r="X112" s="6" t="n">
        <v>0</v>
      </c>
      <c r="Y112" s="6" t="n">
        <v>1066</v>
      </c>
      <c r="Z112" s="6" t="n">
        <v>61</v>
      </c>
      <c r="AA112" s="6" t="n">
        <v>1127</v>
      </c>
      <c r="AB112" s="6" t="n">
        <v>70.4375</v>
      </c>
      <c r="AC112" s="10"/>
      <c r="AD112" s="6" t="n">
        <v>16</v>
      </c>
      <c r="AE112" s="6" t="n">
        <v>0</v>
      </c>
      <c r="AF112" s="6" t="n">
        <v>1046</v>
      </c>
      <c r="AG112" s="6" t="n">
        <v>76</v>
      </c>
      <c r="AH112" s="6" t="n">
        <v>1122</v>
      </c>
      <c r="AI112" s="6" t="n">
        <v>70.125</v>
      </c>
      <c r="AJ112" s="10"/>
      <c r="AK112" s="6" t="n">
        <v>14</v>
      </c>
      <c r="AL112" s="6" t="n">
        <v>0</v>
      </c>
      <c r="AM112" s="6" t="n">
        <v>875</v>
      </c>
      <c r="AN112" s="6" t="n">
        <v>21</v>
      </c>
      <c r="AO112" s="6" t="n">
        <v>896</v>
      </c>
      <c r="AP112" s="6" t="n">
        <v>64</v>
      </c>
      <c r="AQ112" s="10"/>
      <c r="AR112" s="6" t="n">
        <v>16</v>
      </c>
      <c r="AS112" s="6" t="n">
        <v>0</v>
      </c>
      <c r="AT112" s="6" t="n">
        <v>1077</v>
      </c>
      <c r="AU112" s="6" t="n">
        <v>35</v>
      </c>
      <c r="AV112" s="6" t="n">
        <v>1112</v>
      </c>
      <c r="AW112" s="6" t="n">
        <v>69.5</v>
      </c>
    </row>
    <row r="113" customFormat="false" ht="15" hidden="false" customHeight="false" outlineLevel="0" collapsed="false">
      <c r="A113" s="6" t="s">
        <v>116</v>
      </c>
      <c r="B113" s="6" t="s">
        <v>65</v>
      </c>
      <c r="C113" s="6" t="n">
        <v>71.5</v>
      </c>
      <c r="D113" s="6" t="n">
        <v>248</v>
      </c>
      <c r="E113" s="6" t="n">
        <v>4.83</v>
      </c>
      <c r="F113" s="6" t="n">
        <v>-0.220251781492571</v>
      </c>
      <c r="G113" s="6" t="n">
        <v>27</v>
      </c>
      <c r="H113" s="6" t="n">
        <v>0.987274882978983</v>
      </c>
      <c r="I113" s="6" t="n">
        <v>31</v>
      </c>
      <c r="J113" s="6" t="n">
        <v>-0.374311738453714</v>
      </c>
      <c r="K113" s="6" t="n">
        <v>113</v>
      </c>
      <c r="L113" s="6" t="n">
        <v>-0.158254860831374</v>
      </c>
      <c r="M113" s="6" t="n">
        <v>4.27</v>
      </c>
      <c r="N113" s="6" t="n">
        <v>0.39957672081147</v>
      </c>
      <c r="O113" s="6" t="n">
        <v>7.18</v>
      </c>
      <c r="P113" s="6" t="n">
        <v>0.166596600827231</v>
      </c>
      <c r="Q113" s="6" t="n">
        <v>0.800629823840026</v>
      </c>
      <c r="R113" s="6" t="n">
        <v>0.133438303973338</v>
      </c>
      <c r="S113" s="6" t="n">
        <v>3</v>
      </c>
      <c r="T113" s="6" t="n">
        <v>77</v>
      </c>
      <c r="U113" s="6" t="n">
        <v>75</v>
      </c>
      <c r="V113" s="10"/>
      <c r="W113" s="6" t="n">
        <v>14</v>
      </c>
      <c r="X113" s="6" t="n">
        <v>0</v>
      </c>
      <c r="Y113" s="6" t="n">
        <v>445</v>
      </c>
      <c r="Z113" s="6" t="n">
        <v>114</v>
      </c>
      <c r="AA113" s="6" t="n">
        <v>559</v>
      </c>
      <c r="AB113" s="6" t="n">
        <v>39.9285714285714</v>
      </c>
      <c r="AC113" s="10"/>
      <c r="AH113" s="6" t="n">
        <v>0</v>
      </c>
      <c r="AJ113" s="10"/>
      <c r="AO113" s="6" t="n">
        <v>0</v>
      </c>
      <c r="AQ113" s="10"/>
      <c r="AV113" s="6" t="n">
        <v>0</v>
      </c>
    </row>
    <row r="114" customFormat="false" ht="15" hidden="false" customHeight="false" outlineLevel="0" collapsed="false">
      <c r="A114" s="6" t="s">
        <v>124</v>
      </c>
      <c r="B114" s="6" t="s">
        <v>65</v>
      </c>
      <c r="C114" s="6" t="n">
        <v>75.13</v>
      </c>
      <c r="D114" s="6" t="n">
        <v>240</v>
      </c>
      <c r="E114" s="6" t="n">
        <v>4.74</v>
      </c>
      <c r="F114" s="6" t="n">
        <v>0.093404591405475</v>
      </c>
      <c r="I114" s="6" t="n">
        <v>33.5</v>
      </c>
      <c r="J114" s="6" t="n">
        <v>0.187238754908535</v>
      </c>
      <c r="K114" s="6" t="n">
        <v>114</v>
      </c>
      <c r="L114" s="6" t="n">
        <v>-0.0466210265692426</v>
      </c>
      <c r="Q114" s="6" t="n">
        <v>0.234022319744767</v>
      </c>
      <c r="R114" s="6" t="n">
        <v>0.0780074399149223</v>
      </c>
      <c r="V114" s="10"/>
      <c r="W114" s="6" t="n">
        <v>16</v>
      </c>
      <c r="X114" s="6" t="n">
        <v>0</v>
      </c>
      <c r="Y114" s="6" t="n">
        <v>434</v>
      </c>
      <c r="Z114" s="6" t="n">
        <v>281</v>
      </c>
      <c r="AA114" s="6" t="n">
        <v>715</v>
      </c>
      <c r="AB114" s="6" t="n">
        <v>44.6875</v>
      </c>
      <c r="AC114" s="10"/>
      <c r="AD114" s="6" t="n">
        <v>15</v>
      </c>
      <c r="AE114" s="6" t="n">
        <v>0</v>
      </c>
      <c r="AF114" s="6" t="n">
        <v>743</v>
      </c>
      <c r="AG114" s="6" t="n">
        <v>128</v>
      </c>
      <c r="AH114" s="6" t="n">
        <v>871</v>
      </c>
      <c r="AI114" s="6" t="n">
        <v>58.0666666666667</v>
      </c>
      <c r="AJ114" s="10"/>
      <c r="AK114" s="6" t="n">
        <v>16</v>
      </c>
      <c r="AL114" s="6" t="n">
        <v>0</v>
      </c>
      <c r="AM114" s="6" t="n">
        <v>112</v>
      </c>
      <c r="AN114" s="6" t="n">
        <v>323</v>
      </c>
      <c r="AO114" s="6" t="n">
        <v>435</v>
      </c>
      <c r="AP114" s="6" t="n">
        <v>27.1875</v>
      </c>
      <c r="AQ114" s="10"/>
      <c r="AR114" s="6" t="n">
        <v>16</v>
      </c>
      <c r="AS114" s="6" t="n">
        <v>0</v>
      </c>
      <c r="AT114" s="6" t="n">
        <v>623</v>
      </c>
      <c r="AU114" s="6" t="n">
        <v>233</v>
      </c>
      <c r="AV114" s="6" t="n">
        <v>856</v>
      </c>
      <c r="AW114" s="6" t="n">
        <v>53.5</v>
      </c>
    </row>
    <row r="115" customFormat="false" ht="15" hidden="false" customHeight="false" outlineLevel="0" collapsed="false">
      <c r="A115" s="6" t="s">
        <v>221</v>
      </c>
      <c r="B115" s="6" t="s">
        <v>65</v>
      </c>
      <c r="C115" s="6" t="n">
        <v>72.88</v>
      </c>
      <c r="D115" s="6" t="n">
        <v>241</v>
      </c>
      <c r="E115" s="6" t="n">
        <v>4.8</v>
      </c>
      <c r="F115" s="6" t="n">
        <v>-0.115699657193221</v>
      </c>
      <c r="G115" s="6" t="n">
        <v>18</v>
      </c>
      <c r="H115" s="6" t="n">
        <v>-0.334486572375394</v>
      </c>
      <c r="I115" s="6" t="n">
        <v>34.5</v>
      </c>
      <c r="J115" s="6" t="n">
        <v>0.411858952253434</v>
      </c>
      <c r="K115" s="6" t="n">
        <v>116</v>
      </c>
      <c r="L115" s="6" t="n">
        <v>0.176646641955021</v>
      </c>
      <c r="M115" s="6" t="n">
        <v>4.36</v>
      </c>
      <c r="N115" s="6" t="n">
        <v>0.0350759655373117</v>
      </c>
      <c r="O115" s="6" t="n">
        <v>6.94</v>
      </c>
      <c r="P115" s="6" t="n">
        <v>0.759929949227975</v>
      </c>
      <c r="Q115" s="6" t="n">
        <v>0.933325279405127</v>
      </c>
      <c r="R115" s="6" t="n">
        <v>0.155554213234188</v>
      </c>
      <c r="V115" s="10"/>
      <c r="AA115" s="6" t="n">
        <v>0</v>
      </c>
      <c r="AC115" s="10"/>
      <c r="AD115" s="6" t="n">
        <v>6</v>
      </c>
      <c r="AE115" s="6" t="n">
        <v>0</v>
      </c>
      <c r="AF115" s="6" t="n">
        <v>1</v>
      </c>
      <c r="AG115" s="6" t="n">
        <v>117</v>
      </c>
      <c r="AH115" s="6" t="n">
        <v>118</v>
      </c>
      <c r="AI115" s="6" t="n">
        <v>19.6666666666667</v>
      </c>
      <c r="AJ115" s="10"/>
      <c r="AO115" s="6" t="n">
        <v>0</v>
      </c>
      <c r="AQ115" s="10"/>
      <c r="AV115" s="6" t="n">
        <v>0</v>
      </c>
    </row>
    <row r="116" customFormat="false" ht="15" hidden="false" customHeight="false" outlineLevel="0" collapsed="false">
      <c r="A116" s="6" t="s">
        <v>240</v>
      </c>
      <c r="B116" s="6" t="s">
        <v>65</v>
      </c>
      <c r="C116" s="6" t="n">
        <v>71.25</v>
      </c>
      <c r="D116" s="6" t="n">
        <v>234</v>
      </c>
      <c r="E116" s="6" t="n">
        <v>4.91</v>
      </c>
      <c r="F116" s="6" t="n">
        <v>-0.499057446290834</v>
      </c>
      <c r="G116" s="6" t="n">
        <v>28</v>
      </c>
      <c r="H116" s="6" t="n">
        <v>1.13413726690725</v>
      </c>
      <c r="I116" s="6" t="n">
        <v>33</v>
      </c>
      <c r="J116" s="6" t="n">
        <v>0.0749286562360849</v>
      </c>
      <c r="K116" s="6" t="n">
        <v>115</v>
      </c>
      <c r="L116" s="6" t="n">
        <v>0.0650128076928892</v>
      </c>
      <c r="Q116" s="6" t="n">
        <v>0.775021284545387</v>
      </c>
      <c r="R116" s="6" t="n">
        <v>0.193755321136347</v>
      </c>
      <c r="S116" s="6" t="n">
        <v>5</v>
      </c>
      <c r="T116" s="6" t="n">
        <v>154</v>
      </c>
      <c r="U116" s="6" t="n">
        <v>144</v>
      </c>
      <c r="V116" s="10"/>
      <c r="W116" s="6" t="n">
        <v>6</v>
      </c>
      <c r="X116" s="6" t="n">
        <v>0</v>
      </c>
      <c r="Y116" s="6" t="n">
        <v>10</v>
      </c>
      <c r="Z116" s="6" t="n">
        <v>76</v>
      </c>
      <c r="AA116" s="6" t="n">
        <v>86</v>
      </c>
      <c r="AB116" s="6" t="n">
        <v>14.3333333333333</v>
      </c>
      <c r="AC116" s="10"/>
      <c r="AD116" s="6" t="n">
        <v>15</v>
      </c>
      <c r="AE116" s="6" t="n">
        <v>0</v>
      </c>
      <c r="AF116" s="6" t="n">
        <v>1</v>
      </c>
      <c r="AG116" s="6" t="n">
        <v>262</v>
      </c>
      <c r="AH116" s="6" t="n">
        <v>263</v>
      </c>
      <c r="AI116" s="6" t="n">
        <v>17.5333333333333</v>
      </c>
      <c r="AJ116" s="10"/>
      <c r="AO116" s="6" t="n">
        <v>0</v>
      </c>
      <c r="AQ116" s="10"/>
      <c r="AR116" s="6" t="n">
        <v>16</v>
      </c>
      <c r="AS116" s="6" t="n">
        <v>0</v>
      </c>
      <c r="AT116" s="6" t="n">
        <v>181</v>
      </c>
      <c r="AU116" s="6" t="n">
        <v>278</v>
      </c>
      <c r="AV116" s="6" t="n">
        <v>459</v>
      </c>
      <c r="AW116" s="6" t="n">
        <v>28.6875</v>
      </c>
    </row>
    <row r="117" customFormat="false" ht="15" hidden="false" customHeight="false" outlineLevel="0" collapsed="false">
      <c r="A117" s="6" t="s">
        <v>312</v>
      </c>
      <c r="B117" s="6" t="s">
        <v>65</v>
      </c>
      <c r="C117" s="6" t="n">
        <v>73.38</v>
      </c>
      <c r="D117" s="6" t="n">
        <v>237</v>
      </c>
      <c r="E117" s="6" t="n">
        <v>4.64</v>
      </c>
      <c r="F117" s="6" t="n">
        <v>0.441911672403306</v>
      </c>
      <c r="G117" s="6" t="n">
        <v>22</v>
      </c>
      <c r="H117" s="6" t="n">
        <v>0.252962963337663</v>
      </c>
      <c r="I117" s="6" t="n">
        <v>35</v>
      </c>
      <c r="J117" s="6" t="n">
        <v>0.524169050925884</v>
      </c>
      <c r="K117" s="6" t="n">
        <v>123</v>
      </c>
      <c r="L117" s="6" t="n">
        <v>0.958083481789944</v>
      </c>
      <c r="M117" s="6" t="n">
        <v>4.35</v>
      </c>
      <c r="N117" s="6" t="n">
        <v>0.075576049456665</v>
      </c>
      <c r="O117" s="6" t="n">
        <v>7.24</v>
      </c>
      <c r="P117" s="6" t="n">
        <v>0.0182632637270437</v>
      </c>
      <c r="Q117" s="6" t="n">
        <v>2.2709664816405</v>
      </c>
      <c r="R117" s="6" t="n">
        <v>0.378494413606751</v>
      </c>
      <c r="S117" s="6" t="n">
        <v>5</v>
      </c>
      <c r="T117" s="6" t="n">
        <v>156</v>
      </c>
      <c r="U117" s="6" t="n">
        <v>146</v>
      </c>
      <c r="V117" s="10"/>
      <c r="W117" s="6" t="n">
        <v>16</v>
      </c>
      <c r="X117" s="6" t="n">
        <v>0</v>
      </c>
      <c r="Y117" s="6" t="n">
        <v>48</v>
      </c>
      <c r="Z117" s="6" t="n">
        <v>366</v>
      </c>
      <c r="AA117" s="6" t="n">
        <v>414</v>
      </c>
      <c r="AB117" s="6" t="n">
        <v>25.875</v>
      </c>
      <c r="AC117" s="10"/>
      <c r="AD117" s="6" t="n">
        <v>16</v>
      </c>
      <c r="AE117" s="6" t="n">
        <v>0</v>
      </c>
      <c r="AF117" s="6" t="n">
        <v>0</v>
      </c>
      <c r="AG117" s="6" t="n">
        <v>309</v>
      </c>
      <c r="AH117" s="6" t="n">
        <v>309</v>
      </c>
      <c r="AI117" s="6" t="n">
        <v>19.3125</v>
      </c>
      <c r="AJ117" s="10"/>
      <c r="AO117" s="6" t="n">
        <v>0</v>
      </c>
      <c r="AQ117" s="10"/>
      <c r="AV117" s="6" t="n">
        <v>0</v>
      </c>
    </row>
    <row r="118" customFormat="false" ht="15" hidden="false" customHeight="false" outlineLevel="0" collapsed="false">
      <c r="A118" s="6" t="s">
        <v>340</v>
      </c>
      <c r="B118" s="6" t="s">
        <v>65</v>
      </c>
      <c r="C118" s="6" t="n">
        <v>75.5</v>
      </c>
      <c r="D118" s="6" t="n">
        <v>249</v>
      </c>
      <c r="E118" s="6" t="n">
        <v>4.78</v>
      </c>
      <c r="F118" s="6" t="n">
        <v>-0.0459982409936568</v>
      </c>
      <c r="G118" s="6" t="n">
        <v>30</v>
      </c>
      <c r="H118" s="6" t="n">
        <v>1.42786203476378</v>
      </c>
      <c r="I118" s="6" t="n">
        <v>31</v>
      </c>
      <c r="J118" s="6" t="n">
        <v>-0.374311738453714</v>
      </c>
      <c r="K118" s="6" t="n">
        <v>111</v>
      </c>
      <c r="L118" s="6" t="n">
        <v>-0.381522529355638</v>
      </c>
      <c r="M118" s="6" t="n">
        <v>4.3</v>
      </c>
      <c r="N118" s="6" t="n">
        <v>0.278076469053417</v>
      </c>
      <c r="O118" s="6" t="n">
        <v>7.22</v>
      </c>
      <c r="P118" s="6" t="n">
        <v>0.067707709427107</v>
      </c>
      <c r="Q118" s="6" t="n">
        <v>0.971813704441291</v>
      </c>
      <c r="R118" s="6" t="n">
        <v>0.161968950740215</v>
      </c>
      <c r="V118" s="10"/>
      <c r="W118" s="6" t="n">
        <v>1</v>
      </c>
      <c r="X118" s="6" t="n">
        <v>0</v>
      </c>
      <c r="Y118" s="6" t="n">
        <v>0</v>
      </c>
      <c r="Z118" s="6" t="n">
        <v>17</v>
      </c>
      <c r="AA118" s="6" t="n">
        <v>17</v>
      </c>
      <c r="AB118" s="6" t="n">
        <v>17</v>
      </c>
      <c r="AC118" s="10"/>
      <c r="AD118" s="6" t="n">
        <v>13</v>
      </c>
      <c r="AE118" s="6" t="n">
        <v>0</v>
      </c>
      <c r="AF118" s="6" t="n">
        <v>114</v>
      </c>
      <c r="AG118" s="6" t="n">
        <v>270</v>
      </c>
      <c r="AH118" s="6" t="n">
        <v>384</v>
      </c>
      <c r="AI118" s="6" t="n">
        <v>29.5384615384615</v>
      </c>
      <c r="AJ118" s="10"/>
      <c r="AK118" s="6" t="n">
        <v>16</v>
      </c>
      <c r="AL118" s="6" t="n">
        <v>0</v>
      </c>
      <c r="AM118" s="6" t="n">
        <v>241</v>
      </c>
      <c r="AN118" s="6" t="n">
        <v>259</v>
      </c>
      <c r="AO118" s="6" t="n">
        <v>500</v>
      </c>
      <c r="AP118" s="6" t="n">
        <v>31.25</v>
      </c>
      <c r="AQ118" s="10"/>
      <c r="AV118" s="6" t="n">
        <v>0</v>
      </c>
    </row>
    <row r="119" customFormat="false" ht="15" hidden="false" customHeight="false" outlineLevel="0" collapsed="false">
      <c r="A119" s="6" t="s">
        <v>364</v>
      </c>
      <c r="B119" s="6" t="s">
        <v>65</v>
      </c>
      <c r="C119" s="6" t="n">
        <v>73.25</v>
      </c>
      <c r="D119" s="6" t="n">
        <v>251</v>
      </c>
      <c r="E119" s="6" t="n">
        <v>4.86</v>
      </c>
      <c r="F119" s="6" t="n">
        <v>-0.32480390579192</v>
      </c>
      <c r="G119" s="6" t="n">
        <v>23</v>
      </c>
      <c r="H119" s="6" t="n">
        <v>0.399825347265927</v>
      </c>
      <c r="I119" s="6" t="n">
        <v>33</v>
      </c>
      <c r="J119" s="6" t="n">
        <v>0.0749286562360849</v>
      </c>
      <c r="K119" s="6" t="n">
        <v>115</v>
      </c>
      <c r="L119" s="6" t="n">
        <v>0.0650128076928892</v>
      </c>
      <c r="M119" s="6" t="n">
        <v>4.26</v>
      </c>
      <c r="N119" s="6" t="n">
        <v>0.44007680473082</v>
      </c>
      <c r="O119" s="6" t="n">
        <v>6.98</v>
      </c>
      <c r="P119" s="6" t="n">
        <v>0.661041057827851</v>
      </c>
      <c r="Q119" s="6" t="n">
        <v>1.31608076796165</v>
      </c>
      <c r="R119" s="6" t="n">
        <v>0.219346794660275</v>
      </c>
      <c r="S119" s="6" t="n">
        <v>3</v>
      </c>
      <c r="T119" s="6" t="n">
        <v>73</v>
      </c>
      <c r="U119" s="6" t="n">
        <v>71</v>
      </c>
      <c r="V119" s="10"/>
      <c r="W119" s="6" t="n">
        <v>16</v>
      </c>
      <c r="X119" s="6" t="n">
        <v>0</v>
      </c>
      <c r="Y119" s="6" t="n">
        <v>1019</v>
      </c>
      <c r="Z119" s="6" t="n">
        <v>194</v>
      </c>
      <c r="AA119" s="6" t="n">
        <v>1213</v>
      </c>
      <c r="AB119" s="6" t="n">
        <v>75.8125</v>
      </c>
      <c r="AC119" s="10"/>
      <c r="AD119" s="6" t="n">
        <v>16</v>
      </c>
      <c r="AE119" s="6" t="n">
        <v>0</v>
      </c>
      <c r="AF119" s="6" t="n">
        <v>1068</v>
      </c>
      <c r="AG119" s="6" t="n">
        <v>157</v>
      </c>
      <c r="AH119" s="6" t="n">
        <v>1225</v>
      </c>
      <c r="AI119" s="6" t="n">
        <v>76.5625</v>
      </c>
      <c r="AJ119" s="10"/>
      <c r="AK119" s="6" t="n">
        <v>16</v>
      </c>
      <c r="AL119" s="6" t="n">
        <v>0</v>
      </c>
      <c r="AM119" s="6" t="n">
        <v>1065</v>
      </c>
      <c r="AN119" s="6" t="n">
        <v>135</v>
      </c>
      <c r="AO119" s="6" t="n">
        <v>1200</v>
      </c>
      <c r="AP119" s="6" t="n">
        <v>75</v>
      </c>
      <c r="AQ119" s="10"/>
      <c r="AR119" s="6" t="n">
        <v>16</v>
      </c>
      <c r="AS119" s="6" t="n">
        <v>0</v>
      </c>
      <c r="AT119" s="6" t="n">
        <v>1098</v>
      </c>
      <c r="AU119" s="6" t="n">
        <v>81</v>
      </c>
      <c r="AV119" s="6" t="n">
        <v>1179</v>
      </c>
      <c r="AW119" s="6" t="n">
        <v>73.6875</v>
      </c>
    </row>
    <row r="120" customFormat="false" ht="15" hidden="false" customHeight="false" outlineLevel="0" collapsed="false">
      <c r="A120" s="6" t="s">
        <v>445</v>
      </c>
      <c r="B120" s="6" t="s">
        <v>65</v>
      </c>
      <c r="C120" s="6" t="n">
        <v>74.25</v>
      </c>
      <c r="D120" s="6" t="n">
        <v>246</v>
      </c>
      <c r="G120" s="6" t="n">
        <v>18</v>
      </c>
      <c r="H120" s="6" t="n">
        <v>-0.334486572375394</v>
      </c>
      <c r="I120" s="6" t="n">
        <v>36.5</v>
      </c>
      <c r="J120" s="6" t="n">
        <v>0.861099346943233</v>
      </c>
      <c r="K120" s="6" t="n">
        <v>108</v>
      </c>
      <c r="L120" s="6" t="n">
        <v>-0.716424032142033</v>
      </c>
      <c r="Q120" s="6" t="n">
        <v>-0.189811257574194</v>
      </c>
      <c r="R120" s="6" t="n">
        <v>-0.063270419191398</v>
      </c>
      <c r="S120" s="6" t="n">
        <v>7</v>
      </c>
      <c r="T120" s="6" t="n">
        <v>253</v>
      </c>
      <c r="U120" s="6" t="n">
        <v>202</v>
      </c>
      <c r="V120" s="10"/>
      <c r="AA120" s="6" t="n">
        <v>0</v>
      </c>
      <c r="AC120" s="10"/>
      <c r="AH120" s="6" t="n">
        <v>0</v>
      </c>
      <c r="AJ120" s="10"/>
      <c r="AO120" s="6" t="n">
        <v>0</v>
      </c>
      <c r="AQ120" s="10"/>
      <c r="AV120" s="6" t="n">
        <v>0</v>
      </c>
    </row>
    <row r="121" customFormat="false" ht="15" hidden="false" customHeight="false" outlineLevel="0" collapsed="false">
      <c r="A121" s="6" t="s">
        <v>323</v>
      </c>
      <c r="B121" s="6" t="s">
        <v>324</v>
      </c>
      <c r="C121" s="6" t="n">
        <v>75</v>
      </c>
      <c r="D121" s="6" t="n">
        <v>258</v>
      </c>
      <c r="E121" s="6" t="n">
        <v>4.91</v>
      </c>
      <c r="F121" s="6" t="n">
        <v>-0.499057446290834</v>
      </c>
      <c r="I121" s="6" t="n">
        <v>29</v>
      </c>
      <c r="J121" s="6" t="n">
        <v>-0.823552133143513</v>
      </c>
      <c r="Q121" s="6" t="n">
        <v>-1.32260957943435</v>
      </c>
      <c r="R121" s="6" t="n">
        <v>-0.661304789717173</v>
      </c>
      <c r="V121" s="10"/>
      <c r="AA121" s="6" t="n">
        <v>0</v>
      </c>
      <c r="AC121" s="10"/>
      <c r="AH121" s="6" t="n">
        <v>0</v>
      </c>
      <c r="AJ121" s="10"/>
      <c r="AO121" s="6" t="n">
        <v>0</v>
      </c>
      <c r="AQ121" s="10"/>
      <c r="AV121" s="6" t="n">
        <v>0</v>
      </c>
    </row>
    <row r="122" customFormat="false" ht="15" hidden="false" customHeight="false" outlineLevel="0" collapsed="false">
      <c r="A122" s="6" t="s">
        <v>90</v>
      </c>
      <c r="B122" s="6" t="s">
        <v>91</v>
      </c>
      <c r="C122" s="6" t="n">
        <v>77.63</v>
      </c>
      <c r="D122" s="6" t="n">
        <v>311</v>
      </c>
      <c r="E122" s="6" t="n">
        <v>5.35</v>
      </c>
      <c r="F122" s="6" t="n">
        <v>-2.03248860268128</v>
      </c>
      <c r="G122" s="6" t="n">
        <v>30</v>
      </c>
      <c r="H122" s="6" t="n">
        <v>1.42786203476378</v>
      </c>
      <c r="I122" s="6" t="n">
        <v>26.5</v>
      </c>
      <c r="J122" s="6" t="n">
        <v>-1.38510262650576</v>
      </c>
      <c r="K122" s="6" t="n">
        <v>99</v>
      </c>
      <c r="L122" s="6" t="n">
        <v>-1.72112854050122</v>
      </c>
      <c r="Q122" s="6" t="n">
        <v>-3.71085773492449</v>
      </c>
      <c r="R122" s="6" t="n">
        <v>-0.927714433731121</v>
      </c>
      <c r="S122" s="6" t="n">
        <v>3</v>
      </c>
      <c r="T122" s="6" t="n">
        <v>93</v>
      </c>
      <c r="U122" s="6" t="n">
        <v>89</v>
      </c>
      <c r="V122" s="10"/>
      <c r="W122" s="6" t="n">
        <v>15</v>
      </c>
      <c r="X122" s="6" t="n">
        <v>901</v>
      </c>
      <c r="Y122" s="6" t="n">
        <v>0</v>
      </c>
      <c r="Z122" s="6" t="n">
        <v>45</v>
      </c>
      <c r="AA122" s="6" t="n">
        <v>946</v>
      </c>
      <c r="AB122" s="6" t="n">
        <v>63.0666666666667</v>
      </c>
      <c r="AC122" s="10"/>
      <c r="AD122" s="6" t="n">
        <v>3</v>
      </c>
      <c r="AE122" s="6" t="n">
        <v>197</v>
      </c>
      <c r="AF122" s="6" t="n">
        <v>0</v>
      </c>
      <c r="AG122" s="6" t="n">
        <v>8</v>
      </c>
      <c r="AH122" s="6" t="n">
        <v>205</v>
      </c>
      <c r="AI122" s="6" t="n">
        <v>68.3333333333333</v>
      </c>
      <c r="AJ122" s="10"/>
      <c r="AK122" s="6" t="n">
        <v>14</v>
      </c>
      <c r="AL122" s="6" t="n">
        <v>909</v>
      </c>
      <c r="AM122" s="6" t="n">
        <v>0</v>
      </c>
      <c r="AN122" s="6" t="n">
        <v>8</v>
      </c>
      <c r="AO122" s="6" t="n">
        <v>917</v>
      </c>
      <c r="AP122" s="6" t="n">
        <v>65.5</v>
      </c>
      <c r="AQ122" s="10"/>
      <c r="AR122" s="6" t="n">
        <v>13</v>
      </c>
      <c r="AS122" s="6" t="n">
        <v>925</v>
      </c>
      <c r="AT122" s="6" t="n">
        <v>0</v>
      </c>
      <c r="AU122" s="6" t="n">
        <v>61</v>
      </c>
      <c r="AV122" s="6" t="n">
        <v>986</v>
      </c>
      <c r="AW122" s="6" t="n">
        <v>75.8461538461538</v>
      </c>
    </row>
    <row r="123" customFormat="false" ht="15" hidden="false" customHeight="false" outlineLevel="0" collapsed="false">
      <c r="A123" s="6" t="s">
        <v>92</v>
      </c>
      <c r="B123" s="6" t="s">
        <v>91</v>
      </c>
      <c r="C123" s="6" t="n">
        <v>75.25</v>
      </c>
      <c r="D123" s="6" t="n">
        <v>317</v>
      </c>
      <c r="E123" s="6" t="n">
        <v>5.09</v>
      </c>
      <c r="F123" s="6" t="n">
        <v>-1.12637019208693</v>
      </c>
      <c r="G123" s="6" t="n">
        <v>35</v>
      </c>
      <c r="H123" s="6" t="n">
        <v>2.1621739544051</v>
      </c>
      <c r="I123" s="6" t="n">
        <v>29</v>
      </c>
      <c r="J123" s="6" t="n">
        <v>-0.823552133143513</v>
      </c>
      <c r="K123" s="6" t="n">
        <v>98</v>
      </c>
      <c r="L123" s="6" t="n">
        <v>-1.83276237476335</v>
      </c>
      <c r="M123" s="6" t="n">
        <v>4.83</v>
      </c>
      <c r="N123" s="6" t="n">
        <v>-1.86842797867217</v>
      </c>
      <c r="O123" s="6" t="n">
        <v>8.13</v>
      </c>
      <c r="P123" s="6" t="n">
        <v>-2.18201456992572</v>
      </c>
      <c r="Q123" s="6" t="n">
        <v>-5.67095329418658</v>
      </c>
      <c r="R123" s="6" t="n">
        <v>-0.94515888236443</v>
      </c>
      <c r="S123" s="6" t="n">
        <v>3</v>
      </c>
      <c r="T123" s="6" t="n">
        <v>100</v>
      </c>
      <c r="U123" s="6" t="n">
        <v>96</v>
      </c>
      <c r="V123" s="10"/>
      <c r="AA123" s="6" t="n">
        <v>0</v>
      </c>
      <c r="AC123" s="10"/>
      <c r="AH123" s="6" t="n">
        <v>0</v>
      </c>
      <c r="AJ123" s="10"/>
      <c r="AO123" s="6" t="n">
        <v>0</v>
      </c>
      <c r="AQ123" s="10"/>
      <c r="AV123" s="6" t="n">
        <v>0</v>
      </c>
    </row>
    <row r="124" customFormat="false" ht="15" hidden="false" customHeight="false" outlineLevel="0" collapsed="false">
      <c r="A124" s="6" t="s">
        <v>123</v>
      </c>
      <c r="B124" s="6" t="s">
        <v>91</v>
      </c>
      <c r="C124" s="6" t="n">
        <v>74.63</v>
      </c>
      <c r="D124" s="6" t="n">
        <v>310</v>
      </c>
      <c r="E124" s="6" t="n">
        <v>5.5</v>
      </c>
      <c r="F124" s="6" t="n">
        <v>-2.55524922417802</v>
      </c>
      <c r="G124" s="6" t="n">
        <v>29</v>
      </c>
      <c r="H124" s="6" t="n">
        <v>1.28099965083551</v>
      </c>
      <c r="Q124" s="6" t="n">
        <v>-1.27424957334251</v>
      </c>
      <c r="R124" s="6" t="n">
        <v>-0.637124786671257</v>
      </c>
      <c r="S124" s="6" t="n">
        <v>3</v>
      </c>
      <c r="T124" s="6" t="n">
        <v>89</v>
      </c>
      <c r="U124" s="6" t="n">
        <v>85</v>
      </c>
      <c r="V124" s="10"/>
      <c r="W124" s="6" t="n">
        <v>12</v>
      </c>
      <c r="X124" s="6" t="n">
        <v>485</v>
      </c>
      <c r="Y124" s="6" t="n">
        <v>0</v>
      </c>
      <c r="Z124" s="6" t="n">
        <v>45</v>
      </c>
      <c r="AA124" s="6" t="n">
        <v>530</v>
      </c>
      <c r="AB124" s="6" t="n">
        <v>44.1666666666667</v>
      </c>
      <c r="AC124" s="10"/>
      <c r="AD124" s="6" t="n">
        <v>5</v>
      </c>
      <c r="AE124" s="6" t="n">
        <v>180</v>
      </c>
      <c r="AF124" s="6" t="n">
        <v>0</v>
      </c>
      <c r="AG124" s="6" t="n">
        <v>0</v>
      </c>
      <c r="AH124" s="6" t="n">
        <v>180</v>
      </c>
      <c r="AI124" s="6" t="n">
        <v>36</v>
      </c>
      <c r="AJ124" s="10"/>
      <c r="AO124" s="6" t="n">
        <v>0</v>
      </c>
      <c r="AQ124" s="10"/>
      <c r="AV124" s="6" t="n">
        <v>0</v>
      </c>
    </row>
    <row r="125" customFormat="false" ht="15" hidden="false" customHeight="false" outlineLevel="0" collapsed="false">
      <c r="A125" s="6" t="s">
        <v>135</v>
      </c>
      <c r="B125" s="6" t="s">
        <v>91</v>
      </c>
      <c r="C125" s="6" t="n">
        <v>76.13</v>
      </c>
      <c r="D125" s="6" t="n">
        <v>298</v>
      </c>
      <c r="E125" s="6" t="n">
        <v>5.3</v>
      </c>
      <c r="F125" s="6" t="n">
        <v>-1.85823506218237</v>
      </c>
      <c r="G125" s="6" t="n">
        <v>21</v>
      </c>
      <c r="H125" s="6" t="n">
        <v>0.106100579409399</v>
      </c>
      <c r="I125" s="6" t="n">
        <v>25</v>
      </c>
      <c r="J125" s="6" t="n">
        <v>-1.72203292252311</v>
      </c>
      <c r="K125" s="6" t="n">
        <v>101</v>
      </c>
      <c r="L125" s="6" t="n">
        <v>-1.49786087197696</v>
      </c>
      <c r="M125" s="6" t="n">
        <v>4.61</v>
      </c>
      <c r="N125" s="6" t="n">
        <v>-0.977426132446454</v>
      </c>
      <c r="O125" s="6" t="n">
        <v>7.44</v>
      </c>
      <c r="P125" s="6" t="n">
        <v>-0.476181193273578</v>
      </c>
      <c r="Q125" s="6" t="n">
        <v>-6.42563560299307</v>
      </c>
      <c r="R125" s="6" t="n">
        <v>-1.07093926716551</v>
      </c>
      <c r="V125" s="10"/>
      <c r="AA125" s="6" t="n">
        <v>0</v>
      </c>
      <c r="AC125" s="10"/>
      <c r="AH125" s="6" t="n">
        <v>0</v>
      </c>
      <c r="AJ125" s="10"/>
      <c r="AO125" s="6" t="n">
        <v>0</v>
      </c>
      <c r="AQ125" s="10"/>
      <c r="AV125" s="6" t="n">
        <v>0</v>
      </c>
    </row>
    <row r="126" customFormat="false" ht="15" hidden="false" customHeight="false" outlineLevel="0" collapsed="false">
      <c r="A126" s="6" t="s">
        <v>142</v>
      </c>
      <c r="B126" s="6" t="s">
        <v>91</v>
      </c>
      <c r="C126" s="6" t="n">
        <v>76.75</v>
      </c>
      <c r="D126" s="6" t="n">
        <v>329</v>
      </c>
      <c r="E126" s="6" t="n">
        <v>5.36</v>
      </c>
      <c r="F126" s="6" t="n">
        <v>-2.06733931078107</v>
      </c>
      <c r="G126" s="6" t="n">
        <v>25</v>
      </c>
      <c r="H126" s="6" t="n">
        <v>0.693550115122455</v>
      </c>
      <c r="I126" s="6" t="n">
        <v>25.5</v>
      </c>
      <c r="J126" s="6" t="n">
        <v>-1.60972282385066</v>
      </c>
      <c r="K126" s="6" t="n">
        <v>90</v>
      </c>
      <c r="L126" s="6" t="n">
        <v>-2.72583304886041</v>
      </c>
      <c r="M126" s="6" t="n">
        <v>4.83</v>
      </c>
      <c r="N126" s="6" t="n">
        <v>-1.86842797867217</v>
      </c>
      <c r="O126" s="6" t="n">
        <v>7.7</v>
      </c>
      <c r="P126" s="6" t="n">
        <v>-1.11895898737439</v>
      </c>
      <c r="Q126" s="6" t="n">
        <v>-8.69673203441623</v>
      </c>
      <c r="R126" s="6" t="n">
        <v>-1.44945533906937</v>
      </c>
      <c r="S126" s="6" t="n">
        <v>5</v>
      </c>
      <c r="T126" s="6" t="n">
        <v>153</v>
      </c>
      <c r="U126" s="6" t="n">
        <v>143</v>
      </c>
      <c r="V126" s="10"/>
      <c r="W126" s="6" t="n">
        <v>12</v>
      </c>
      <c r="X126" s="6" t="n">
        <v>312</v>
      </c>
      <c r="Y126" s="6" t="n">
        <v>0</v>
      </c>
      <c r="Z126" s="6" t="n">
        <v>51</v>
      </c>
      <c r="AA126" s="6" t="n">
        <v>363</v>
      </c>
      <c r="AB126" s="6" t="n">
        <v>30.25</v>
      </c>
      <c r="AC126" s="10"/>
      <c r="AH126" s="6" t="n">
        <v>0</v>
      </c>
      <c r="AJ126" s="10"/>
      <c r="AO126" s="6" t="n">
        <v>0</v>
      </c>
      <c r="AQ126" s="10"/>
      <c r="AV126" s="6" t="n">
        <v>0</v>
      </c>
    </row>
    <row r="127" customFormat="false" ht="15" hidden="false" customHeight="false" outlineLevel="0" collapsed="false">
      <c r="A127" s="6" t="s">
        <v>144</v>
      </c>
      <c r="B127" s="6" t="s">
        <v>91</v>
      </c>
      <c r="C127" s="6" t="n">
        <v>75.63</v>
      </c>
      <c r="D127" s="6" t="n">
        <v>313</v>
      </c>
      <c r="E127" s="6" t="n">
        <v>5.42</v>
      </c>
      <c r="F127" s="6" t="n">
        <v>-2.27644355937976</v>
      </c>
      <c r="G127" s="6" t="n">
        <v>23</v>
      </c>
      <c r="H127" s="6" t="n">
        <v>0.399825347265927</v>
      </c>
      <c r="I127" s="6" t="n">
        <v>24</v>
      </c>
      <c r="J127" s="6" t="n">
        <v>-1.94665311986801</v>
      </c>
      <c r="K127" s="6" t="n">
        <v>100</v>
      </c>
      <c r="L127" s="6" t="n">
        <v>-1.60949470623909</v>
      </c>
      <c r="M127" s="6" t="n">
        <v>4.89</v>
      </c>
      <c r="N127" s="6" t="n">
        <v>-2.11142848218827</v>
      </c>
      <c r="O127" s="6" t="n">
        <v>8.14</v>
      </c>
      <c r="P127" s="6" t="n">
        <v>-2.20673679277575</v>
      </c>
      <c r="Q127" s="6" t="n">
        <v>-9.75093131318495</v>
      </c>
      <c r="R127" s="6" t="n">
        <v>-1.62515521886416</v>
      </c>
      <c r="S127" s="6" t="n">
        <v>4</v>
      </c>
      <c r="T127" s="6" t="n">
        <v>137</v>
      </c>
      <c r="U127" s="6" t="n">
        <v>129</v>
      </c>
      <c r="V127" s="10"/>
      <c r="AA127" s="6" t="n">
        <v>0</v>
      </c>
      <c r="AC127" s="10"/>
      <c r="AD127" s="6" t="n">
        <v>4</v>
      </c>
      <c r="AE127" s="6" t="n">
        <v>4</v>
      </c>
      <c r="AF127" s="6" t="n">
        <v>0</v>
      </c>
      <c r="AG127" s="6" t="n">
        <v>11</v>
      </c>
      <c r="AH127" s="6" t="n">
        <v>15</v>
      </c>
      <c r="AI127" s="6" t="n">
        <v>3.75</v>
      </c>
      <c r="AJ127" s="10"/>
      <c r="AK127" s="6" t="n">
        <v>13</v>
      </c>
      <c r="AL127" s="6" t="n">
        <v>144</v>
      </c>
      <c r="AM127" s="6" t="n">
        <v>0</v>
      </c>
      <c r="AN127" s="6" t="n">
        <v>50</v>
      </c>
      <c r="AO127" s="6" t="n">
        <v>194</v>
      </c>
      <c r="AP127" s="6" t="n">
        <v>14.9230769230769</v>
      </c>
      <c r="AQ127" s="10"/>
      <c r="AR127" s="6" t="n">
        <v>14</v>
      </c>
      <c r="AS127" s="6" t="n">
        <v>249</v>
      </c>
      <c r="AT127" s="6" t="n">
        <v>0</v>
      </c>
      <c r="AU127" s="6" t="n">
        <v>61</v>
      </c>
      <c r="AV127" s="6" t="n">
        <v>310</v>
      </c>
      <c r="AW127" s="6" t="n">
        <v>22.1428571428571</v>
      </c>
    </row>
    <row r="128" customFormat="false" ht="15" hidden="false" customHeight="false" outlineLevel="0" collapsed="false">
      <c r="A128" s="6" t="s">
        <v>158</v>
      </c>
      <c r="B128" s="6" t="s">
        <v>91</v>
      </c>
      <c r="C128" s="6" t="n">
        <v>78</v>
      </c>
      <c r="D128" s="6" t="n">
        <v>315</v>
      </c>
      <c r="E128" s="6" t="n">
        <v>5.48</v>
      </c>
      <c r="F128" s="6" t="n">
        <v>-2.48554780797846</v>
      </c>
      <c r="G128" s="6" t="n">
        <v>22</v>
      </c>
      <c r="H128" s="6" t="n">
        <v>0.252962963337663</v>
      </c>
      <c r="I128" s="6" t="n">
        <v>28.5</v>
      </c>
      <c r="J128" s="6" t="n">
        <v>-0.935862231815962</v>
      </c>
      <c r="K128" s="6" t="n">
        <v>102</v>
      </c>
      <c r="L128" s="6" t="n">
        <v>-1.38622703771482</v>
      </c>
      <c r="M128" s="6" t="n">
        <v>4.86</v>
      </c>
      <c r="N128" s="6" t="n">
        <v>-1.98992823043022</v>
      </c>
      <c r="O128" s="6" t="n">
        <v>7.81</v>
      </c>
      <c r="P128" s="6" t="n">
        <v>-1.39090343872473</v>
      </c>
      <c r="Q128" s="6" t="n">
        <v>-7.93550578332653</v>
      </c>
      <c r="R128" s="6" t="n">
        <v>-1.32258429722109</v>
      </c>
      <c r="S128" s="6" t="n">
        <v>5</v>
      </c>
      <c r="T128" s="6" t="n">
        <v>145</v>
      </c>
      <c r="U128" s="6" t="n">
        <v>137</v>
      </c>
      <c r="V128" s="10"/>
      <c r="AA128" s="6" t="n">
        <v>0</v>
      </c>
      <c r="AC128" s="10"/>
      <c r="AH128" s="6" t="n">
        <v>0</v>
      </c>
      <c r="AJ128" s="10"/>
      <c r="AK128" s="6" t="n">
        <v>6</v>
      </c>
      <c r="AL128" s="6" t="n">
        <v>21</v>
      </c>
      <c r="AM128" s="6" t="n">
        <v>0</v>
      </c>
      <c r="AN128" s="6" t="n">
        <v>27</v>
      </c>
      <c r="AO128" s="6" t="n">
        <v>48</v>
      </c>
      <c r="AP128" s="6" t="n">
        <v>8</v>
      </c>
      <c r="AQ128" s="10"/>
      <c r="AV128" s="6" t="n">
        <v>0</v>
      </c>
    </row>
    <row r="129" customFormat="false" ht="15" hidden="false" customHeight="false" outlineLevel="0" collapsed="false">
      <c r="A129" s="6" t="s">
        <v>192</v>
      </c>
      <c r="B129" s="6" t="s">
        <v>91</v>
      </c>
      <c r="C129" s="6" t="n">
        <v>75.25</v>
      </c>
      <c r="D129" s="6" t="n">
        <v>336</v>
      </c>
      <c r="E129" s="6" t="n">
        <v>5.34</v>
      </c>
      <c r="F129" s="6" t="n">
        <v>-1.9976378945815</v>
      </c>
      <c r="G129" s="6" t="n">
        <v>30</v>
      </c>
      <c r="H129" s="6" t="n">
        <v>1.42786203476378</v>
      </c>
      <c r="I129" s="6" t="n">
        <v>29</v>
      </c>
      <c r="J129" s="6" t="n">
        <v>-0.823552133143513</v>
      </c>
      <c r="K129" s="6" t="n">
        <v>108</v>
      </c>
      <c r="L129" s="6" t="n">
        <v>-0.716424032142033</v>
      </c>
      <c r="M129" s="6" t="n">
        <v>4.78</v>
      </c>
      <c r="N129" s="6" t="n">
        <v>-1.66592755907541</v>
      </c>
      <c r="O129" s="6" t="n">
        <v>8.25</v>
      </c>
      <c r="P129" s="6" t="n">
        <v>-2.47868124412609</v>
      </c>
      <c r="Q129" s="6" t="n">
        <v>-6.25436082830478</v>
      </c>
      <c r="R129" s="6" t="n">
        <v>-1.04239347138413</v>
      </c>
      <c r="S129" s="6" t="n">
        <v>3</v>
      </c>
      <c r="T129" s="6" t="n">
        <v>81</v>
      </c>
      <c r="U129" s="6" t="n">
        <v>77</v>
      </c>
      <c r="V129" s="10"/>
      <c r="W129" s="6" t="n">
        <v>13</v>
      </c>
      <c r="X129" s="6" t="n">
        <v>812</v>
      </c>
      <c r="Y129" s="6" t="n">
        <v>0</v>
      </c>
      <c r="Z129" s="6" t="n">
        <v>41</v>
      </c>
      <c r="AA129" s="6" t="n">
        <v>853</v>
      </c>
      <c r="AB129" s="6" t="n">
        <v>65.6153846153846</v>
      </c>
      <c r="AC129" s="10"/>
      <c r="AD129" s="6" t="n">
        <v>16</v>
      </c>
      <c r="AE129" s="6" t="n">
        <v>1053</v>
      </c>
      <c r="AF129" s="6" t="n">
        <v>0</v>
      </c>
      <c r="AG129" s="6" t="n">
        <v>65</v>
      </c>
      <c r="AH129" s="6" t="n">
        <v>1118</v>
      </c>
      <c r="AI129" s="6" t="n">
        <v>69.875</v>
      </c>
      <c r="AJ129" s="10"/>
      <c r="AK129" s="6" t="n">
        <v>16</v>
      </c>
      <c r="AL129" s="6" t="n">
        <v>1118</v>
      </c>
      <c r="AM129" s="6" t="n">
        <v>0</v>
      </c>
      <c r="AN129" s="6" t="n">
        <v>75</v>
      </c>
      <c r="AO129" s="6" t="n">
        <v>1193</v>
      </c>
      <c r="AP129" s="6" t="n">
        <v>74.5625</v>
      </c>
      <c r="AQ129" s="10"/>
      <c r="AR129" s="6" t="n">
        <v>15</v>
      </c>
      <c r="AS129" s="6" t="n">
        <v>888</v>
      </c>
      <c r="AT129" s="6" t="n">
        <v>0</v>
      </c>
      <c r="AU129" s="6" t="n">
        <v>48</v>
      </c>
      <c r="AV129" s="6" t="n">
        <v>936</v>
      </c>
      <c r="AW129" s="6" t="n">
        <v>62.4</v>
      </c>
    </row>
    <row r="130" customFormat="false" ht="15" hidden="false" customHeight="false" outlineLevel="0" collapsed="false">
      <c r="A130" s="6" t="s">
        <v>258</v>
      </c>
      <c r="B130" s="6" t="s">
        <v>91</v>
      </c>
      <c r="C130" s="6" t="n">
        <v>75</v>
      </c>
      <c r="D130" s="6" t="n">
        <v>313</v>
      </c>
      <c r="E130" s="6" t="n">
        <v>5.31</v>
      </c>
      <c r="F130" s="6" t="n">
        <v>-1.89308577028215</v>
      </c>
      <c r="G130" s="6" t="n">
        <v>30</v>
      </c>
      <c r="H130" s="6" t="n">
        <v>1.42786203476378</v>
      </c>
      <c r="I130" s="6" t="n">
        <v>29</v>
      </c>
      <c r="J130" s="6" t="n">
        <v>-0.823552133143513</v>
      </c>
      <c r="K130" s="6" t="n">
        <v>101</v>
      </c>
      <c r="L130" s="6" t="n">
        <v>-1.49786087197696</v>
      </c>
      <c r="M130" s="6" t="n">
        <v>4.47</v>
      </c>
      <c r="N130" s="6" t="n">
        <v>-0.410424957575543</v>
      </c>
      <c r="O130" s="6" t="n">
        <v>7.55</v>
      </c>
      <c r="P130" s="6" t="n">
        <v>-0.748125644623918</v>
      </c>
      <c r="Q130" s="6" t="n">
        <v>-3.9451873428383</v>
      </c>
      <c r="R130" s="6" t="n">
        <v>-0.657531223806384</v>
      </c>
      <c r="S130" s="6" t="n">
        <v>5</v>
      </c>
      <c r="T130" s="6" t="n">
        <v>175</v>
      </c>
      <c r="U130" s="6" t="n">
        <v>158</v>
      </c>
      <c r="V130" s="10"/>
      <c r="W130" s="6" t="n">
        <v>11</v>
      </c>
      <c r="X130" s="6" t="n">
        <v>223</v>
      </c>
      <c r="Y130" s="6" t="n">
        <v>0</v>
      </c>
      <c r="Z130" s="6" t="n">
        <v>53</v>
      </c>
      <c r="AA130" s="6" t="n">
        <v>276</v>
      </c>
      <c r="AB130" s="6" t="n">
        <v>25.0909090909091</v>
      </c>
      <c r="AC130" s="10"/>
      <c r="AD130" s="6" t="n">
        <v>16</v>
      </c>
      <c r="AE130" s="6" t="n">
        <v>547</v>
      </c>
      <c r="AF130" s="6" t="n">
        <v>0</v>
      </c>
      <c r="AG130" s="6" t="n">
        <v>103</v>
      </c>
      <c r="AH130" s="6" t="n">
        <v>650</v>
      </c>
      <c r="AI130" s="6" t="n">
        <v>40.625</v>
      </c>
      <c r="AJ130" s="10"/>
      <c r="AK130" s="6" t="n">
        <v>13</v>
      </c>
      <c r="AL130" s="6" t="n">
        <v>265</v>
      </c>
      <c r="AM130" s="6" t="n">
        <v>0</v>
      </c>
      <c r="AN130" s="6" t="n">
        <v>67</v>
      </c>
      <c r="AO130" s="6" t="n">
        <v>332</v>
      </c>
      <c r="AP130" s="6" t="n">
        <v>25.5384615384615</v>
      </c>
      <c r="AQ130" s="10"/>
      <c r="AV130" s="6" t="n">
        <v>0</v>
      </c>
    </row>
    <row r="131" customFormat="false" ht="15" hidden="false" customHeight="false" outlineLevel="0" collapsed="false">
      <c r="A131" s="6" t="s">
        <v>260</v>
      </c>
      <c r="B131" s="6" t="s">
        <v>91</v>
      </c>
      <c r="C131" s="6" t="n">
        <v>75.5</v>
      </c>
      <c r="D131" s="6" t="n">
        <v>323</v>
      </c>
      <c r="E131" s="6" t="n">
        <v>5.34</v>
      </c>
      <c r="F131" s="6" t="n">
        <v>-1.9976378945815</v>
      </c>
      <c r="I131" s="6" t="n">
        <v>21.5</v>
      </c>
      <c r="J131" s="6" t="n">
        <v>-2.50820361323026</v>
      </c>
      <c r="K131" s="6" t="n">
        <v>99</v>
      </c>
      <c r="L131" s="6" t="n">
        <v>-1.72112854050122</v>
      </c>
      <c r="M131" s="6" t="n">
        <v>4.83</v>
      </c>
      <c r="N131" s="6" t="n">
        <v>-1.86842797867217</v>
      </c>
      <c r="O131" s="6" t="n">
        <v>8.26</v>
      </c>
      <c r="P131" s="6" t="n">
        <v>-2.50340346697612</v>
      </c>
      <c r="Q131" s="6" t="n">
        <v>-10.5988014939613</v>
      </c>
      <c r="R131" s="6" t="n">
        <v>-2.11976029879225</v>
      </c>
      <c r="S131" s="6" t="n">
        <v>6</v>
      </c>
      <c r="T131" s="6" t="n">
        <v>179</v>
      </c>
      <c r="U131" s="6" t="n">
        <v>161</v>
      </c>
      <c r="V131" s="10"/>
      <c r="AA131" s="6" t="n">
        <v>0</v>
      </c>
      <c r="AC131" s="10"/>
      <c r="AH131" s="6" t="n">
        <v>0</v>
      </c>
      <c r="AJ131" s="10"/>
      <c r="AO131" s="6" t="n">
        <v>0</v>
      </c>
      <c r="AQ131" s="10"/>
      <c r="AR131" s="6" t="n">
        <v>10</v>
      </c>
      <c r="AS131" s="6" t="n">
        <v>403</v>
      </c>
      <c r="AT131" s="6" t="n">
        <v>0</v>
      </c>
      <c r="AU131" s="6" t="n">
        <v>25</v>
      </c>
      <c r="AV131" s="6" t="n">
        <v>428</v>
      </c>
      <c r="AW131" s="6" t="n">
        <v>42.8</v>
      </c>
    </row>
    <row r="132" customFormat="false" ht="15" hidden="false" customHeight="false" outlineLevel="0" collapsed="false">
      <c r="A132" s="6" t="s">
        <v>282</v>
      </c>
      <c r="B132" s="6" t="s">
        <v>91</v>
      </c>
      <c r="C132" s="6" t="n">
        <v>76.25</v>
      </c>
      <c r="D132" s="6" t="n">
        <v>313</v>
      </c>
      <c r="E132" s="6" t="n">
        <v>5.25</v>
      </c>
      <c r="F132" s="6" t="n">
        <v>-1.68398152168345</v>
      </c>
      <c r="G132" s="6" t="n">
        <v>26</v>
      </c>
      <c r="H132" s="6" t="n">
        <v>0.840412499050719</v>
      </c>
      <c r="I132" s="6" t="n">
        <v>27</v>
      </c>
      <c r="J132" s="6" t="n">
        <v>-1.27279252783331</v>
      </c>
      <c r="K132" s="6" t="n">
        <v>99</v>
      </c>
      <c r="L132" s="6" t="n">
        <v>-1.72112854050122</v>
      </c>
      <c r="M132" s="6" t="n">
        <v>4.82</v>
      </c>
      <c r="N132" s="6" t="n">
        <v>-1.82792789475282</v>
      </c>
      <c r="O132" s="6" t="n">
        <v>7.95</v>
      </c>
      <c r="P132" s="6" t="n">
        <v>-1.73701455862516</v>
      </c>
      <c r="Q132" s="6" t="n">
        <v>-7.40243254434524</v>
      </c>
      <c r="R132" s="6" t="n">
        <v>-1.23373875739087</v>
      </c>
      <c r="S132" s="6" t="n">
        <v>5</v>
      </c>
      <c r="T132" s="6" t="n">
        <v>143</v>
      </c>
      <c r="U132" s="6" t="n">
        <v>135</v>
      </c>
      <c r="V132" s="10"/>
      <c r="AA132" s="6" t="n">
        <v>0</v>
      </c>
      <c r="AC132" s="10"/>
      <c r="AH132" s="6" t="n">
        <v>0</v>
      </c>
      <c r="AJ132" s="10"/>
      <c r="AO132" s="6" t="n">
        <v>0</v>
      </c>
      <c r="AQ132" s="10"/>
      <c r="AV132" s="6" t="n">
        <v>0</v>
      </c>
    </row>
    <row r="133" customFormat="false" ht="15" hidden="false" customHeight="false" outlineLevel="0" collapsed="false">
      <c r="A133" s="6" t="s">
        <v>380</v>
      </c>
      <c r="B133" s="6" t="s">
        <v>91</v>
      </c>
      <c r="C133" s="6" t="n">
        <v>75.13</v>
      </c>
      <c r="D133" s="6" t="n">
        <v>310</v>
      </c>
      <c r="E133" s="6" t="n">
        <v>5.18</v>
      </c>
      <c r="F133" s="6" t="n">
        <v>-1.44002656498497</v>
      </c>
      <c r="G133" s="6" t="n">
        <v>42</v>
      </c>
      <c r="H133" s="6" t="n">
        <v>3.19021064190294</v>
      </c>
      <c r="I133" s="6" t="n">
        <v>29</v>
      </c>
      <c r="J133" s="6" t="n">
        <v>-0.823552133143513</v>
      </c>
      <c r="K133" s="6" t="n">
        <v>109</v>
      </c>
      <c r="L133" s="6" t="n">
        <v>-0.604790197879902</v>
      </c>
      <c r="M133" s="6" t="n">
        <v>4.66</v>
      </c>
      <c r="N133" s="6" t="n">
        <v>-1.17992655204321</v>
      </c>
      <c r="O133" s="6" t="n">
        <v>8.26</v>
      </c>
      <c r="P133" s="6" t="n">
        <v>-2.50340346697612</v>
      </c>
      <c r="Q133" s="6" t="n">
        <v>-3.36148827312477</v>
      </c>
      <c r="R133" s="6" t="n">
        <v>-0.560248045520795</v>
      </c>
      <c r="S133" s="6" t="n">
        <v>4</v>
      </c>
      <c r="T133" s="6" t="n">
        <v>111</v>
      </c>
      <c r="U133" s="6" t="n">
        <v>106</v>
      </c>
      <c r="V133" s="10"/>
      <c r="W133" s="6" t="n">
        <v>16</v>
      </c>
      <c r="X133" s="6" t="n">
        <v>1063</v>
      </c>
      <c r="Y133" s="6" t="n">
        <v>0</v>
      </c>
      <c r="Z133" s="6" t="n">
        <v>27</v>
      </c>
      <c r="AA133" s="6" t="n">
        <v>1090</v>
      </c>
      <c r="AB133" s="6" t="n">
        <v>68.125</v>
      </c>
      <c r="AC133" s="10"/>
      <c r="AD133" s="6" t="n">
        <v>16</v>
      </c>
      <c r="AE133" s="6" t="n">
        <v>1055</v>
      </c>
      <c r="AF133" s="6" t="n">
        <v>0</v>
      </c>
      <c r="AG133" s="6" t="n">
        <v>32</v>
      </c>
      <c r="AH133" s="6" t="n">
        <v>1087</v>
      </c>
      <c r="AI133" s="6" t="n">
        <v>67.9375</v>
      </c>
      <c r="AJ133" s="10"/>
      <c r="AK133" s="6" t="n">
        <v>16</v>
      </c>
      <c r="AL133" s="6" t="n">
        <v>1060</v>
      </c>
      <c r="AM133" s="6" t="n">
        <v>0</v>
      </c>
      <c r="AN133" s="6" t="n">
        <v>0</v>
      </c>
      <c r="AO133" s="6" t="n">
        <v>1060</v>
      </c>
      <c r="AP133" s="6" t="n">
        <v>66.25</v>
      </c>
      <c r="AQ133" s="10"/>
      <c r="AR133" s="6" t="n">
        <v>16</v>
      </c>
      <c r="AS133" s="6" t="n">
        <v>962</v>
      </c>
      <c r="AT133" s="6" t="n">
        <v>0</v>
      </c>
      <c r="AU133" s="6" t="n">
        <v>0</v>
      </c>
      <c r="AV133" s="6" t="n">
        <v>962</v>
      </c>
      <c r="AW133" s="6" t="n">
        <v>60.125</v>
      </c>
    </row>
    <row r="134" customFormat="false" ht="15" hidden="false" customHeight="false" outlineLevel="0" collapsed="false">
      <c r="A134" s="6" t="s">
        <v>385</v>
      </c>
      <c r="B134" s="6" t="s">
        <v>91</v>
      </c>
      <c r="C134" s="6" t="n">
        <v>76.63</v>
      </c>
      <c r="D134" s="6" t="n">
        <v>316</v>
      </c>
      <c r="E134" s="6" t="n">
        <v>5.19</v>
      </c>
      <c r="F134" s="6" t="n">
        <v>-1.47487727308476</v>
      </c>
      <c r="G134" s="6" t="n">
        <v>26</v>
      </c>
      <c r="H134" s="6" t="n">
        <v>0.840412499050719</v>
      </c>
      <c r="I134" s="6" t="n">
        <v>26.5</v>
      </c>
      <c r="J134" s="6" t="n">
        <v>-1.38510262650576</v>
      </c>
      <c r="K134" s="6" t="n">
        <v>108</v>
      </c>
      <c r="L134" s="6" t="n">
        <v>-0.716424032142033</v>
      </c>
      <c r="M134" s="6" t="n">
        <v>4.47</v>
      </c>
      <c r="N134" s="6" t="n">
        <v>-0.410424957575543</v>
      </c>
      <c r="O134" s="6" t="n">
        <v>7.49</v>
      </c>
      <c r="P134" s="6" t="n">
        <v>-0.599792307523733</v>
      </c>
      <c r="Q134" s="6" t="n">
        <v>-3.74620869778111</v>
      </c>
      <c r="R134" s="6" t="n">
        <v>-0.624368116296851</v>
      </c>
      <c r="V134" s="10"/>
      <c r="W134" s="6" t="n">
        <v>4</v>
      </c>
      <c r="X134" s="6" t="n">
        <v>226</v>
      </c>
      <c r="Y134" s="6" t="n">
        <v>0</v>
      </c>
      <c r="Z134" s="6" t="n">
        <v>6</v>
      </c>
      <c r="AA134" s="6" t="n">
        <v>232</v>
      </c>
      <c r="AB134" s="6" t="n">
        <v>58</v>
      </c>
      <c r="AC134" s="10"/>
      <c r="AD134" s="6" t="n">
        <v>5</v>
      </c>
      <c r="AE134" s="6" t="n">
        <v>24</v>
      </c>
      <c r="AF134" s="6" t="n">
        <v>0</v>
      </c>
      <c r="AG134" s="6" t="n">
        <v>8</v>
      </c>
      <c r="AH134" s="6" t="n">
        <v>32</v>
      </c>
      <c r="AI134" s="6" t="n">
        <v>6.4</v>
      </c>
      <c r="AJ134" s="10"/>
      <c r="AK134" s="6" t="n">
        <v>16</v>
      </c>
      <c r="AL134" s="6" t="n">
        <v>540</v>
      </c>
      <c r="AM134" s="6" t="n">
        <v>1</v>
      </c>
      <c r="AN134" s="6" t="n">
        <v>71</v>
      </c>
      <c r="AO134" s="6" t="n">
        <v>612</v>
      </c>
      <c r="AP134" s="6" t="n">
        <v>38.25</v>
      </c>
      <c r="AQ134" s="10"/>
      <c r="AR134" s="6" t="n">
        <v>16</v>
      </c>
      <c r="AS134" s="6" t="n">
        <v>53</v>
      </c>
      <c r="AT134" s="6" t="n">
        <v>0</v>
      </c>
      <c r="AU134" s="6" t="n">
        <v>116</v>
      </c>
      <c r="AV134" s="6" t="n">
        <v>169</v>
      </c>
      <c r="AW134" s="6" t="n">
        <v>10.5625</v>
      </c>
    </row>
    <row r="135" customFormat="false" ht="15" hidden="false" customHeight="false" outlineLevel="0" collapsed="false">
      <c r="A135" s="6" t="s">
        <v>420</v>
      </c>
      <c r="B135" s="6" t="s">
        <v>91</v>
      </c>
      <c r="C135" s="6" t="n">
        <v>74.63</v>
      </c>
      <c r="D135" s="6" t="n">
        <v>310</v>
      </c>
      <c r="E135" s="6" t="n">
        <v>4.93</v>
      </c>
      <c r="F135" s="6" t="n">
        <v>-0.568758862490398</v>
      </c>
      <c r="G135" s="6" t="n">
        <v>25</v>
      </c>
      <c r="H135" s="6" t="n">
        <v>0.693550115122455</v>
      </c>
      <c r="I135" s="6" t="n">
        <v>27.5</v>
      </c>
      <c r="J135" s="6" t="n">
        <v>-1.16048242916086</v>
      </c>
      <c r="Q135" s="6" t="n">
        <v>-1.03569117652881</v>
      </c>
      <c r="R135" s="6" t="n">
        <v>-0.345230392176268</v>
      </c>
      <c r="S135" s="6" t="n">
        <v>3</v>
      </c>
      <c r="T135" s="6" t="n">
        <v>92</v>
      </c>
      <c r="U135" s="6" t="n">
        <v>88</v>
      </c>
      <c r="V135" s="10"/>
      <c r="W135" s="6" t="n">
        <v>13</v>
      </c>
      <c r="X135" s="6" t="n">
        <v>660</v>
      </c>
      <c r="Y135" s="6" t="n">
        <v>0</v>
      </c>
      <c r="Z135" s="6" t="n">
        <v>29</v>
      </c>
      <c r="AA135" s="6" t="n">
        <v>689</v>
      </c>
      <c r="AB135" s="6" t="n">
        <v>53</v>
      </c>
      <c r="AC135" s="10"/>
      <c r="AD135" s="6" t="n">
        <v>16</v>
      </c>
      <c r="AE135" s="6" t="n">
        <v>1074</v>
      </c>
      <c r="AF135" s="6" t="n">
        <v>0</v>
      </c>
      <c r="AG135" s="6" t="n">
        <v>96</v>
      </c>
      <c r="AH135" s="6" t="n">
        <v>1170</v>
      </c>
      <c r="AI135" s="6" t="n">
        <v>73.125</v>
      </c>
      <c r="AJ135" s="10"/>
      <c r="AK135" s="6" t="n">
        <v>16</v>
      </c>
      <c r="AL135" s="6" t="n">
        <v>1099</v>
      </c>
      <c r="AM135" s="6" t="n">
        <v>0</v>
      </c>
      <c r="AN135" s="6" t="n">
        <v>72</v>
      </c>
      <c r="AO135" s="6" t="n">
        <v>1171</v>
      </c>
      <c r="AP135" s="6" t="n">
        <v>73.1875</v>
      </c>
      <c r="AQ135" s="10"/>
      <c r="AR135" s="6" t="n">
        <v>13</v>
      </c>
      <c r="AS135" s="6" t="n">
        <v>844</v>
      </c>
      <c r="AT135" s="6" t="n">
        <v>0</v>
      </c>
      <c r="AU135" s="6" t="n">
        <v>54</v>
      </c>
      <c r="AV135" s="6" t="n">
        <v>898</v>
      </c>
      <c r="AW135" s="6" t="n">
        <v>69.0769230769231</v>
      </c>
    </row>
    <row r="136" customFormat="false" ht="15" hidden="false" customHeight="false" outlineLevel="0" collapsed="false">
      <c r="A136" s="6" t="s">
        <v>444</v>
      </c>
      <c r="B136" s="6" t="s">
        <v>91</v>
      </c>
      <c r="C136" s="6" t="n">
        <v>76.13</v>
      </c>
      <c r="D136" s="6" t="n">
        <v>307</v>
      </c>
      <c r="E136" s="6" t="n">
        <v>5.04</v>
      </c>
      <c r="F136" s="6" t="n">
        <v>-0.952116651588011</v>
      </c>
      <c r="G136" s="6" t="n">
        <v>25</v>
      </c>
      <c r="H136" s="6" t="n">
        <v>0.693550115122455</v>
      </c>
      <c r="I136" s="6" t="n">
        <v>25</v>
      </c>
      <c r="J136" s="6" t="n">
        <v>-1.72203292252311</v>
      </c>
      <c r="K136" s="6" t="n">
        <v>101</v>
      </c>
      <c r="L136" s="6" t="n">
        <v>-1.49786087197696</v>
      </c>
      <c r="M136" s="6" t="n">
        <v>4.44</v>
      </c>
      <c r="N136" s="6" t="n">
        <v>-0.288924705817494</v>
      </c>
      <c r="O136" s="6" t="n">
        <v>7.6</v>
      </c>
      <c r="P136" s="6" t="n">
        <v>-0.871736758874073</v>
      </c>
      <c r="Q136" s="6" t="n">
        <v>-4.63912179565719</v>
      </c>
      <c r="R136" s="6" t="n">
        <v>-0.773186965942865</v>
      </c>
      <c r="S136" s="6" t="n">
        <v>2</v>
      </c>
      <c r="T136" s="6" t="n">
        <v>33</v>
      </c>
      <c r="U136" s="6" t="n">
        <v>33</v>
      </c>
      <c r="V136" s="10"/>
      <c r="W136" s="6" t="n">
        <v>13</v>
      </c>
      <c r="X136" s="6" t="n">
        <v>128</v>
      </c>
      <c r="Y136" s="6" t="n">
        <v>0</v>
      </c>
      <c r="Z136" s="6" t="n">
        <v>64</v>
      </c>
      <c r="AA136" s="6" t="n">
        <v>192</v>
      </c>
      <c r="AB136" s="6" t="n">
        <v>14.7692307692308</v>
      </c>
      <c r="AC136" s="10"/>
      <c r="AD136" s="6" t="n">
        <v>11</v>
      </c>
      <c r="AE136" s="6" t="n">
        <v>628</v>
      </c>
      <c r="AF136" s="6" t="n">
        <v>0</v>
      </c>
      <c r="AG136" s="6" t="n">
        <v>37</v>
      </c>
      <c r="AH136" s="6" t="n">
        <v>665</v>
      </c>
      <c r="AI136" s="6" t="n">
        <v>60.4545454545455</v>
      </c>
      <c r="AJ136" s="10"/>
      <c r="AK136" s="6" t="n">
        <v>16</v>
      </c>
      <c r="AL136" s="6" t="n">
        <v>1055</v>
      </c>
      <c r="AM136" s="6" t="n">
        <v>0</v>
      </c>
      <c r="AN136" s="6" t="n">
        <v>18</v>
      </c>
      <c r="AO136" s="6" t="n">
        <v>1073</v>
      </c>
      <c r="AP136" s="6" t="n">
        <v>67.0625</v>
      </c>
      <c r="AQ136" s="10"/>
      <c r="AR136" s="6" t="n">
        <v>16</v>
      </c>
      <c r="AS136" s="6" t="n">
        <v>1075</v>
      </c>
      <c r="AT136" s="6" t="n">
        <v>0</v>
      </c>
      <c r="AU136" s="6" t="n">
        <v>62</v>
      </c>
      <c r="AV136" s="6" t="n">
        <v>1137</v>
      </c>
      <c r="AW136" s="6" t="n">
        <v>71.0625</v>
      </c>
    </row>
    <row r="137" customFormat="false" ht="15" hidden="false" customHeight="false" outlineLevel="0" collapsed="false">
      <c r="A137" s="6" t="s">
        <v>446</v>
      </c>
      <c r="B137" s="6" t="s">
        <v>91</v>
      </c>
      <c r="C137" s="6" t="n">
        <v>76.63</v>
      </c>
      <c r="D137" s="6" t="n">
        <v>316</v>
      </c>
      <c r="E137" s="6" t="n">
        <v>5.16</v>
      </c>
      <c r="F137" s="6" t="n">
        <v>-1.37032514878541</v>
      </c>
      <c r="G137" s="6" t="n">
        <v>25</v>
      </c>
      <c r="H137" s="6" t="n">
        <v>0.693550115122455</v>
      </c>
      <c r="I137" s="6" t="n">
        <v>24.5</v>
      </c>
      <c r="J137" s="6" t="n">
        <v>-1.83434302119556</v>
      </c>
      <c r="K137" s="6" t="n">
        <v>98</v>
      </c>
      <c r="L137" s="6" t="n">
        <v>-1.83276237476335</v>
      </c>
      <c r="M137" s="6" t="n">
        <v>5.16</v>
      </c>
      <c r="N137" s="6" t="n">
        <v>-3.20493074801074</v>
      </c>
      <c r="O137" s="6" t="n">
        <v>7.87</v>
      </c>
      <c r="P137" s="6" t="n">
        <v>-1.53923677582491</v>
      </c>
      <c r="Q137" s="6" t="n">
        <v>-9.08804795345751</v>
      </c>
      <c r="R137" s="6" t="n">
        <v>-1.51467465890959</v>
      </c>
      <c r="S137" s="6" t="n">
        <v>6</v>
      </c>
      <c r="T137" s="6" t="n">
        <v>193</v>
      </c>
      <c r="U137" s="6" t="n">
        <v>173</v>
      </c>
      <c r="V137" s="10"/>
      <c r="W137" s="6" t="n">
        <v>16</v>
      </c>
      <c r="X137" s="6" t="n">
        <v>997</v>
      </c>
      <c r="Y137" s="6" t="n">
        <v>0</v>
      </c>
      <c r="Z137" s="6" t="n">
        <v>68</v>
      </c>
      <c r="AA137" s="6" t="n">
        <v>1065</v>
      </c>
      <c r="AB137" s="6" t="n">
        <v>66.5625</v>
      </c>
      <c r="AC137" s="10"/>
      <c r="AD137" s="6" t="n">
        <v>16</v>
      </c>
      <c r="AE137" s="6" t="n">
        <v>406</v>
      </c>
      <c r="AF137" s="6" t="n">
        <v>0</v>
      </c>
      <c r="AG137" s="6" t="n">
        <v>82</v>
      </c>
      <c r="AH137" s="6" t="n">
        <v>488</v>
      </c>
      <c r="AI137" s="6" t="n">
        <v>30.5</v>
      </c>
      <c r="AJ137" s="10"/>
      <c r="AK137" s="6" t="n">
        <v>16</v>
      </c>
      <c r="AL137" s="6" t="n">
        <v>801</v>
      </c>
      <c r="AM137" s="6" t="n">
        <v>0</v>
      </c>
      <c r="AN137" s="6" t="n">
        <v>75</v>
      </c>
      <c r="AO137" s="6" t="n">
        <v>876</v>
      </c>
      <c r="AP137" s="6" t="n">
        <v>54.75</v>
      </c>
      <c r="AQ137" s="10"/>
      <c r="AR137" s="6" t="n">
        <v>15</v>
      </c>
      <c r="AS137" s="6" t="n">
        <v>790</v>
      </c>
      <c r="AT137" s="6" t="n">
        <v>0</v>
      </c>
      <c r="AU137" s="6" t="n">
        <v>81</v>
      </c>
      <c r="AV137" s="6" t="n">
        <v>871</v>
      </c>
      <c r="AW137" s="6" t="n">
        <v>58.0666666666667</v>
      </c>
    </row>
    <row r="138" customFormat="false" ht="15" hidden="false" customHeight="false" outlineLevel="0" collapsed="false">
      <c r="A138" s="6" t="s">
        <v>24</v>
      </c>
      <c r="B138" s="6" t="s">
        <v>25</v>
      </c>
      <c r="C138" s="6" t="n">
        <v>78</v>
      </c>
      <c r="D138" s="6" t="n">
        <v>257</v>
      </c>
      <c r="E138" s="6" t="n">
        <v>4.69</v>
      </c>
      <c r="F138" s="6" t="n">
        <v>0.267658131904389</v>
      </c>
      <c r="I138" s="6" t="n">
        <v>38.5</v>
      </c>
      <c r="J138" s="6" t="n">
        <v>1.31033974163303</v>
      </c>
      <c r="K138" s="6" t="n">
        <v>116</v>
      </c>
      <c r="L138" s="6" t="n">
        <v>0.176646641955021</v>
      </c>
      <c r="Q138" s="6" t="n">
        <v>1.75464451549244</v>
      </c>
      <c r="R138" s="6" t="n">
        <v>0.584881505164147</v>
      </c>
      <c r="V138" s="10"/>
      <c r="AA138" s="6" t="n">
        <v>0</v>
      </c>
      <c r="AC138" s="10"/>
      <c r="AH138" s="6" t="n">
        <v>0</v>
      </c>
      <c r="AJ138" s="10"/>
      <c r="AO138" s="6" t="n">
        <v>0</v>
      </c>
      <c r="AQ138" s="10"/>
      <c r="AV138" s="6" t="n">
        <v>0</v>
      </c>
    </row>
    <row r="139" customFormat="false" ht="15" hidden="false" customHeight="false" outlineLevel="0" collapsed="false">
      <c r="A139" s="6" t="s">
        <v>44</v>
      </c>
      <c r="B139" s="6" t="s">
        <v>25</v>
      </c>
      <c r="C139" s="6" t="n">
        <v>76.88</v>
      </c>
      <c r="D139" s="6" t="n">
        <v>255</v>
      </c>
      <c r="E139" s="6" t="n">
        <v>4.66</v>
      </c>
      <c r="F139" s="6" t="n">
        <v>0.372210256203738</v>
      </c>
      <c r="G139" s="6" t="n">
        <v>15</v>
      </c>
      <c r="H139" s="6" t="n">
        <v>-0.775073724160186</v>
      </c>
      <c r="I139" s="6" t="n">
        <v>34.5</v>
      </c>
      <c r="J139" s="6" t="n">
        <v>0.411858952253434</v>
      </c>
      <c r="K139" s="6" t="n">
        <v>117</v>
      </c>
      <c r="L139" s="6" t="n">
        <v>0.288280476217153</v>
      </c>
      <c r="M139" s="6" t="n">
        <v>4.19</v>
      </c>
      <c r="N139" s="6" t="n">
        <v>0.723577392166272</v>
      </c>
      <c r="O139" s="6" t="n">
        <v>6.82</v>
      </c>
      <c r="P139" s="6" t="n">
        <v>1.05659662342835</v>
      </c>
      <c r="Q139" s="6" t="n">
        <v>2.07744997610876</v>
      </c>
      <c r="R139" s="6" t="n">
        <v>0.346241662684793</v>
      </c>
      <c r="S139" s="6" t="n">
        <v>1</v>
      </c>
      <c r="T139" s="6" t="n">
        <v>9</v>
      </c>
      <c r="U139" s="6" t="n">
        <v>9</v>
      </c>
      <c r="V139" s="10"/>
      <c r="W139" s="6" t="n">
        <v>12</v>
      </c>
      <c r="X139" s="6" t="n">
        <v>0</v>
      </c>
      <c r="Y139" s="6" t="n">
        <v>776</v>
      </c>
      <c r="Z139" s="6" t="n">
        <v>70</v>
      </c>
      <c r="AA139" s="6" t="n">
        <v>846</v>
      </c>
      <c r="AB139" s="6" t="n">
        <v>70.5</v>
      </c>
      <c r="AC139" s="10"/>
      <c r="AD139" s="6" t="n">
        <v>14</v>
      </c>
      <c r="AE139" s="6" t="n">
        <v>0</v>
      </c>
      <c r="AF139" s="6" t="n">
        <v>827</v>
      </c>
      <c r="AG139" s="6" t="n">
        <v>51</v>
      </c>
      <c r="AH139" s="6" t="n">
        <v>878</v>
      </c>
      <c r="AI139" s="6" t="n">
        <v>62.7142857142857</v>
      </c>
      <c r="AJ139" s="10"/>
      <c r="AK139" s="6" t="n">
        <v>16</v>
      </c>
      <c r="AL139" s="6" t="n">
        <v>0</v>
      </c>
      <c r="AM139" s="6" t="n">
        <v>1025</v>
      </c>
      <c r="AN139" s="6" t="n">
        <v>70</v>
      </c>
      <c r="AO139" s="6" t="n">
        <v>1095</v>
      </c>
      <c r="AP139" s="6" t="n">
        <v>68.4375</v>
      </c>
      <c r="AQ139" s="10"/>
      <c r="AR139" s="6" t="n">
        <v>16</v>
      </c>
      <c r="AS139" s="6" t="n">
        <v>0</v>
      </c>
      <c r="AT139" s="6" t="n">
        <v>923</v>
      </c>
      <c r="AU139" s="6" t="n">
        <v>61</v>
      </c>
      <c r="AV139" s="6" t="n">
        <v>984</v>
      </c>
      <c r="AW139" s="6" t="n">
        <v>61.5</v>
      </c>
    </row>
    <row r="140" customFormat="false" ht="15" hidden="false" customHeight="false" outlineLevel="0" collapsed="false">
      <c r="A140" s="6" t="s">
        <v>48</v>
      </c>
      <c r="B140" s="6" t="s">
        <v>25</v>
      </c>
      <c r="C140" s="6" t="n">
        <v>72.38</v>
      </c>
      <c r="D140" s="6" t="n">
        <v>240</v>
      </c>
      <c r="E140" s="6" t="n">
        <v>4.74</v>
      </c>
      <c r="F140" s="6" t="n">
        <v>0.093404591405475</v>
      </c>
      <c r="G140" s="6" t="n">
        <v>23</v>
      </c>
      <c r="H140" s="6" t="n">
        <v>0.399825347265927</v>
      </c>
      <c r="I140" s="6" t="n">
        <v>31.5</v>
      </c>
      <c r="J140" s="6" t="n">
        <v>-0.262001639781264</v>
      </c>
      <c r="K140" s="6" t="n">
        <v>115</v>
      </c>
      <c r="L140" s="6" t="n">
        <v>0.0650128076928892</v>
      </c>
      <c r="M140" s="6" t="n">
        <v>4.45</v>
      </c>
      <c r="N140" s="6" t="n">
        <v>-0.329424789736843</v>
      </c>
      <c r="O140" s="6" t="n">
        <v>7.15</v>
      </c>
      <c r="P140" s="6" t="n">
        <v>0.240763269377323</v>
      </c>
      <c r="Q140" s="6" t="n">
        <v>0.207579586223506</v>
      </c>
      <c r="R140" s="6" t="n">
        <v>0.0345965977039177</v>
      </c>
      <c r="S140" s="6" t="n">
        <v>4</v>
      </c>
      <c r="T140" s="6" t="n">
        <v>119</v>
      </c>
      <c r="U140" s="6" t="n">
        <v>113</v>
      </c>
      <c r="V140" s="10"/>
      <c r="W140" s="6" t="n">
        <v>16</v>
      </c>
      <c r="X140" s="6" t="n">
        <v>0</v>
      </c>
      <c r="Y140" s="6" t="n">
        <v>529</v>
      </c>
      <c r="Z140" s="6" t="n">
        <v>139</v>
      </c>
      <c r="AA140" s="6" t="n">
        <v>668</v>
      </c>
      <c r="AB140" s="6" t="n">
        <v>41.75</v>
      </c>
      <c r="AC140" s="10"/>
      <c r="AD140" s="6" t="n">
        <v>16</v>
      </c>
      <c r="AE140" s="6" t="n">
        <v>0</v>
      </c>
      <c r="AF140" s="6" t="n">
        <v>538</v>
      </c>
      <c r="AG140" s="6" t="n">
        <v>118</v>
      </c>
      <c r="AH140" s="6" t="n">
        <v>656</v>
      </c>
      <c r="AI140" s="6" t="n">
        <v>41</v>
      </c>
      <c r="AJ140" s="10"/>
      <c r="AK140" s="6" t="n">
        <v>16</v>
      </c>
      <c r="AL140" s="6" t="n">
        <v>0</v>
      </c>
      <c r="AM140" s="6" t="n">
        <v>581</v>
      </c>
      <c r="AN140" s="6" t="n">
        <v>111</v>
      </c>
      <c r="AO140" s="6" t="n">
        <v>692</v>
      </c>
      <c r="AP140" s="6" t="n">
        <v>43.25</v>
      </c>
      <c r="AQ140" s="10"/>
      <c r="AR140" s="6" t="n">
        <v>12</v>
      </c>
      <c r="AS140" s="6" t="n">
        <v>0</v>
      </c>
      <c r="AT140" s="6" t="n">
        <v>545</v>
      </c>
      <c r="AU140" s="6" t="n">
        <v>32</v>
      </c>
      <c r="AV140" s="6" t="n">
        <v>577</v>
      </c>
      <c r="AW140" s="6" t="n">
        <v>48.0833333333333</v>
      </c>
    </row>
    <row r="141" customFormat="false" ht="15" hidden="false" customHeight="false" outlineLevel="0" collapsed="false">
      <c r="A141" s="6" t="s">
        <v>80</v>
      </c>
      <c r="B141" s="6" t="s">
        <v>25</v>
      </c>
      <c r="C141" s="6" t="n">
        <v>74.13</v>
      </c>
      <c r="D141" s="6" t="n">
        <v>225</v>
      </c>
      <c r="E141" s="6" t="n">
        <v>4.66</v>
      </c>
      <c r="F141" s="6" t="n">
        <v>0.372210256203738</v>
      </c>
      <c r="K141" s="6" t="n">
        <v>122</v>
      </c>
      <c r="L141" s="6" t="n">
        <v>0.846449647527812</v>
      </c>
      <c r="M141" s="6" t="n">
        <v>4.3</v>
      </c>
      <c r="N141" s="6" t="n">
        <v>0.278076469053417</v>
      </c>
      <c r="O141" s="6" t="n">
        <v>7.15</v>
      </c>
      <c r="P141" s="6" t="n">
        <v>0.240763269377323</v>
      </c>
      <c r="Q141" s="6" t="n">
        <v>1.73749964216229</v>
      </c>
      <c r="R141" s="6" t="n">
        <v>0.434374910540573</v>
      </c>
      <c r="V141" s="10"/>
      <c r="AA141" s="6" t="n">
        <v>0</v>
      </c>
      <c r="AC141" s="10"/>
      <c r="AH141" s="6" t="n">
        <v>0</v>
      </c>
      <c r="AJ141" s="10"/>
      <c r="AO141" s="6" t="n">
        <v>0</v>
      </c>
      <c r="AQ141" s="10"/>
      <c r="AV141" s="6" t="n">
        <v>0</v>
      </c>
    </row>
    <row r="142" customFormat="false" ht="15" hidden="false" customHeight="false" outlineLevel="0" collapsed="false">
      <c r="A142" s="6" t="s">
        <v>108</v>
      </c>
      <c r="B142" s="6" t="s">
        <v>25</v>
      </c>
      <c r="C142" s="6" t="n">
        <v>72.75</v>
      </c>
      <c r="D142" s="6" t="n">
        <v>250</v>
      </c>
      <c r="E142" s="6" t="n">
        <v>4.76</v>
      </c>
      <c r="F142" s="6" t="n">
        <v>0.0237031752059107</v>
      </c>
      <c r="G142" s="6" t="n">
        <v>23</v>
      </c>
      <c r="H142" s="6" t="n">
        <v>0.399825347265927</v>
      </c>
      <c r="I142" s="6" t="n">
        <v>37.5</v>
      </c>
      <c r="J142" s="6" t="n">
        <v>1.08571954428813</v>
      </c>
      <c r="K142" s="6" t="n">
        <v>122</v>
      </c>
      <c r="L142" s="6" t="n">
        <v>0.846449647527812</v>
      </c>
      <c r="M142" s="6" t="n">
        <v>4.3</v>
      </c>
      <c r="N142" s="6" t="n">
        <v>0.278076469053417</v>
      </c>
      <c r="O142" s="6" t="n">
        <v>7.25</v>
      </c>
      <c r="P142" s="6" t="n">
        <v>-0.00645895912298679</v>
      </c>
      <c r="Q142" s="6" t="n">
        <v>2.62731522421821</v>
      </c>
      <c r="R142" s="6" t="n">
        <v>0.437885870703035</v>
      </c>
      <c r="S142" s="6" t="n">
        <v>4</v>
      </c>
      <c r="T142" s="6" t="n">
        <v>121</v>
      </c>
      <c r="U142" s="6" t="n">
        <v>115</v>
      </c>
      <c r="V142" s="10"/>
      <c r="AA142" s="6" t="n">
        <v>0</v>
      </c>
      <c r="AC142" s="10"/>
      <c r="AH142" s="6" t="n">
        <v>0</v>
      </c>
      <c r="AJ142" s="10"/>
      <c r="AK142" s="6" t="n">
        <v>6</v>
      </c>
      <c r="AL142" s="6" t="n">
        <v>0</v>
      </c>
      <c r="AM142" s="6" t="n">
        <v>32</v>
      </c>
      <c r="AN142" s="6" t="n">
        <v>124</v>
      </c>
      <c r="AO142" s="6" t="n">
        <v>156</v>
      </c>
      <c r="AP142" s="6" t="n">
        <v>26</v>
      </c>
      <c r="AQ142" s="10"/>
      <c r="AV142" s="6" t="n">
        <v>0</v>
      </c>
    </row>
    <row r="143" customFormat="false" ht="15" hidden="false" customHeight="false" outlineLevel="0" collapsed="false">
      <c r="A143" s="6" t="s">
        <v>126</v>
      </c>
      <c r="B143" s="6" t="s">
        <v>25</v>
      </c>
      <c r="C143" s="6" t="n">
        <v>73.75</v>
      </c>
      <c r="D143" s="6" t="n">
        <v>233</v>
      </c>
      <c r="E143" s="6" t="n">
        <v>4.72</v>
      </c>
      <c r="F143" s="6" t="n">
        <v>0.163106007605042</v>
      </c>
      <c r="G143" s="6" t="n">
        <v>16</v>
      </c>
      <c r="H143" s="6" t="n">
        <v>-0.628211340231922</v>
      </c>
      <c r="I143" s="6" t="n">
        <v>32</v>
      </c>
      <c r="J143" s="6" t="n">
        <v>-0.149691541108814</v>
      </c>
      <c r="K143" s="6" t="n">
        <v>122</v>
      </c>
      <c r="L143" s="6" t="n">
        <v>0.846449647527812</v>
      </c>
      <c r="Q143" s="6" t="n">
        <v>0.231652773792118</v>
      </c>
      <c r="R143" s="6" t="n">
        <v>0.0579131934480295</v>
      </c>
      <c r="S143" s="6" t="n">
        <v>3</v>
      </c>
      <c r="T143" s="6" t="n">
        <v>71</v>
      </c>
      <c r="U143" s="6" t="n">
        <v>69</v>
      </c>
      <c r="V143" s="10"/>
      <c r="W143" s="6" t="n">
        <v>16</v>
      </c>
      <c r="X143" s="6" t="n">
        <v>0</v>
      </c>
      <c r="Y143" s="6" t="n">
        <v>681</v>
      </c>
      <c r="Z143" s="6" t="n">
        <v>257</v>
      </c>
      <c r="AA143" s="6" t="n">
        <v>938</v>
      </c>
      <c r="AB143" s="6" t="n">
        <v>58.625</v>
      </c>
      <c r="AC143" s="10"/>
      <c r="AD143" s="6" t="n">
        <v>16</v>
      </c>
      <c r="AE143" s="6" t="n">
        <v>0</v>
      </c>
      <c r="AF143" s="6" t="n">
        <v>567</v>
      </c>
      <c r="AG143" s="6" t="n">
        <v>215</v>
      </c>
      <c r="AH143" s="6" t="n">
        <v>782</v>
      </c>
      <c r="AI143" s="6" t="n">
        <v>48.875</v>
      </c>
      <c r="AJ143" s="10"/>
      <c r="AK143" s="6" t="n">
        <v>16</v>
      </c>
      <c r="AL143" s="6" t="n">
        <v>0</v>
      </c>
      <c r="AM143" s="6" t="n">
        <v>1111</v>
      </c>
      <c r="AN143" s="6" t="n">
        <v>176</v>
      </c>
      <c r="AO143" s="6" t="n">
        <v>1287</v>
      </c>
      <c r="AP143" s="6" t="n">
        <v>80.4375</v>
      </c>
      <c r="AQ143" s="10"/>
      <c r="AR143" s="6" t="n">
        <v>16</v>
      </c>
      <c r="AS143" s="6" t="n">
        <v>0</v>
      </c>
      <c r="AT143" s="6" t="n">
        <v>1068</v>
      </c>
      <c r="AU143" s="6" t="n">
        <v>85</v>
      </c>
      <c r="AV143" s="6" t="n">
        <v>1153</v>
      </c>
      <c r="AW143" s="6" t="n">
        <v>72.0625</v>
      </c>
    </row>
    <row r="144" customFormat="false" ht="15" hidden="false" customHeight="false" outlineLevel="0" collapsed="false">
      <c r="A144" s="6" t="s">
        <v>170</v>
      </c>
      <c r="B144" s="6" t="s">
        <v>25</v>
      </c>
      <c r="C144" s="6" t="n">
        <v>75</v>
      </c>
      <c r="D144" s="6" t="n">
        <v>249</v>
      </c>
      <c r="E144" s="6" t="n">
        <v>4.7</v>
      </c>
      <c r="F144" s="6" t="n">
        <v>0.232807423804607</v>
      </c>
      <c r="G144" s="6" t="n">
        <v>23</v>
      </c>
      <c r="H144" s="6" t="n">
        <v>0.399825347265927</v>
      </c>
      <c r="I144" s="6" t="n">
        <v>30</v>
      </c>
      <c r="J144" s="6" t="n">
        <v>-0.598931935798613</v>
      </c>
      <c r="K144" s="6" t="n">
        <v>112</v>
      </c>
      <c r="L144" s="6" t="n">
        <v>-0.269888695093506</v>
      </c>
      <c r="M144" s="6" t="n">
        <v>4.32</v>
      </c>
      <c r="N144" s="6" t="n">
        <v>0.197076301214714</v>
      </c>
      <c r="O144" s="6" t="n">
        <v>7.25</v>
      </c>
      <c r="P144" s="6" t="n">
        <v>-0.00645895912298679</v>
      </c>
      <c r="Q144" s="6" t="n">
        <v>-0.0455705177298582</v>
      </c>
      <c r="R144" s="6" t="n">
        <v>-0.0075950862883097</v>
      </c>
      <c r="S144" s="6" t="n">
        <v>5</v>
      </c>
      <c r="T144" s="6" t="n">
        <v>174</v>
      </c>
      <c r="U144" s="6" t="n">
        <v>157</v>
      </c>
      <c r="V144" s="10"/>
      <c r="W144" s="6" t="n">
        <v>12</v>
      </c>
      <c r="X144" s="6" t="n">
        <v>0</v>
      </c>
      <c r="Y144" s="6" t="n">
        <v>330</v>
      </c>
      <c r="Z144" s="6" t="n">
        <v>184</v>
      </c>
      <c r="AA144" s="6" t="n">
        <v>514</v>
      </c>
      <c r="AB144" s="6" t="n">
        <v>42.8333333333333</v>
      </c>
      <c r="AC144" s="10"/>
      <c r="AD144" s="6" t="n">
        <v>9</v>
      </c>
      <c r="AE144" s="6" t="n">
        <v>0</v>
      </c>
      <c r="AF144" s="6" t="n">
        <v>484</v>
      </c>
      <c r="AG144" s="6" t="n">
        <v>60</v>
      </c>
      <c r="AH144" s="6" t="n">
        <v>544</v>
      </c>
      <c r="AI144" s="6" t="n">
        <v>60.4444444444444</v>
      </c>
      <c r="AJ144" s="10"/>
      <c r="AK144" s="6" t="n">
        <v>16</v>
      </c>
      <c r="AL144" s="6" t="n">
        <v>0</v>
      </c>
      <c r="AM144" s="6" t="n">
        <v>531</v>
      </c>
      <c r="AN144" s="6" t="n">
        <v>186</v>
      </c>
      <c r="AO144" s="6" t="n">
        <v>717</v>
      </c>
      <c r="AP144" s="6" t="n">
        <v>44.8125</v>
      </c>
      <c r="AQ144" s="10"/>
      <c r="AR144" s="6" t="n">
        <v>15</v>
      </c>
      <c r="AS144" s="6" t="n">
        <v>0</v>
      </c>
      <c r="AT144" s="6" t="n">
        <v>544</v>
      </c>
      <c r="AU144" s="6" t="n">
        <v>143</v>
      </c>
      <c r="AV144" s="6" t="n">
        <v>687</v>
      </c>
      <c r="AW144" s="6" t="n">
        <v>45.8</v>
      </c>
    </row>
    <row r="145" customFormat="false" ht="15" hidden="false" customHeight="false" outlineLevel="0" collapsed="false">
      <c r="A145" s="6" t="s">
        <v>199</v>
      </c>
      <c r="B145" s="6" t="s">
        <v>25</v>
      </c>
      <c r="C145" s="6" t="n">
        <v>74.5</v>
      </c>
      <c r="D145" s="6" t="n">
        <v>235</v>
      </c>
      <c r="E145" s="6" t="n">
        <v>4.6</v>
      </c>
      <c r="F145" s="6" t="n">
        <v>0.581314504802438</v>
      </c>
      <c r="G145" s="6" t="n">
        <v>21</v>
      </c>
      <c r="H145" s="6" t="n">
        <v>0.106100579409399</v>
      </c>
      <c r="I145" s="6" t="n">
        <v>40.5</v>
      </c>
      <c r="J145" s="6" t="n">
        <v>1.75958013632283</v>
      </c>
      <c r="K145" s="6" t="n">
        <v>123</v>
      </c>
      <c r="L145" s="6" t="n">
        <v>0.958083481789944</v>
      </c>
      <c r="M145" s="6" t="n">
        <v>4.41</v>
      </c>
      <c r="N145" s="6" t="n">
        <v>-0.167424454059441</v>
      </c>
      <c r="O145" s="6" t="n">
        <v>7.16</v>
      </c>
      <c r="P145" s="6" t="n">
        <v>0.216041046527292</v>
      </c>
      <c r="Q145" s="6" t="n">
        <v>3.45369529479246</v>
      </c>
      <c r="R145" s="6" t="n">
        <v>0.57561588246541</v>
      </c>
      <c r="V145" s="10"/>
      <c r="AA145" s="6" t="n">
        <v>0</v>
      </c>
      <c r="AC145" s="10"/>
      <c r="AD145" s="6" t="n">
        <v>12</v>
      </c>
      <c r="AE145" s="6" t="n">
        <v>0</v>
      </c>
      <c r="AF145" s="6" t="n">
        <v>386</v>
      </c>
      <c r="AG145" s="6" t="n">
        <v>68</v>
      </c>
      <c r="AH145" s="6" t="n">
        <v>454</v>
      </c>
      <c r="AI145" s="6" t="n">
        <v>37.8333333333333</v>
      </c>
      <c r="AJ145" s="10"/>
      <c r="AK145" s="6" t="n">
        <v>8</v>
      </c>
      <c r="AL145" s="6" t="n">
        <v>0</v>
      </c>
      <c r="AM145" s="6" t="n">
        <v>84</v>
      </c>
      <c r="AN145" s="6" t="n">
        <v>110</v>
      </c>
      <c r="AO145" s="6" t="n">
        <v>194</v>
      </c>
      <c r="AP145" s="6" t="n">
        <v>24.25</v>
      </c>
      <c r="AQ145" s="10"/>
      <c r="AR145" s="6" t="n">
        <v>4</v>
      </c>
      <c r="AS145" s="6" t="n">
        <v>0</v>
      </c>
      <c r="AT145" s="6" t="n">
        <v>34</v>
      </c>
      <c r="AU145" s="6" t="n">
        <v>7</v>
      </c>
      <c r="AV145" s="6" t="n">
        <v>41</v>
      </c>
      <c r="AW145" s="6" t="n">
        <v>10.25</v>
      </c>
    </row>
    <row r="146" customFormat="false" ht="15" hidden="false" customHeight="false" outlineLevel="0" collapsed="false">
      <c r="A146" s="6" t="s">
        <v>239</v>
      </c>
      <c r="B146" s="6" t="s">
        <v>25</v>
      </c>
      <c r="C146" s="6" t="n">
        <v>75.25</v>
      </c>
      <c r="D146" s="6" t="n">
        <v>252</v>
      </c>
      <c r="S146" s="6" t="n">
        <v>2</v>
      </c>
      <c r="T146" s="6" t="n">
        <v>50</v>
      </c>
      <c r="U146" s="6" t="n">
        <v>49</v>
      </c>
      <c r="V146" s="10"/>
      <c r="W146" s="6" t="n">
        <v>11</v>
      </c>
      <c r="X146" s="6" t="n">
        <v>0</v>
      </c>
      <c r="Y146" s="6" t="n">
        <v>177</v>
      </c>
      <c r="Z146" s="6" t="n">
        <v>77</v>
      </c>
      <c r="AA146" s="6" t="n">
        <v>254</v>
      </c>
      <c r="AB146" s="6" t="n">
        <v>23.0909090909091</v>
      </c>
      <c r="AC146" s="10"/>
      <c r="AD146" s="6" t="n">
        <v>15</v>
      </c>
      <c r="AE146" s="6" t="n">
        <v>0</v>
      </c>
      <c r="AF146" s="6" t="n">
        <v>668</v>
      </c>
      <c r="AG146" s="6" t="n">
        <v>115</v>
      </c>
      <c r="AH146" s="6" t="n">
        <v>783</v>
      </c>
      <c r="AI146" s="6" t="n">
        <v>52.2</v>
      </c>
      <c r="AJ146" s="10"/>
      <c r="AK146" s="6" t="n">
        <v>8</v>
      </c>
      <c r="AL146" s="6" t="n">
        <v>0</v>
      </c>
      <c r="AM146" s="6" t="n">
        <v>176</v>
      </c>
      <c r="AN146" s="6" t="n">
        <v>66</v>
      </c>
      <c r="AO146" s="6" t="n">
        <v>242</v>
      </c>
      <c r="AP146" s="6" t="n">
        <v>30.25</v>
      </c>
      <c r="AQ146" s="10"/>
      <c r="AR146" s="6" t="n">
        <v>4</v>
      </c>
      <c r="AS146" s="6" t="n">
        <v>0</v>
      </c>
      <c r="AT146" s="6" t="n">
        <v>59</v>
      </c>
      <c r="AU146" s="6" t="n">
        <v>43</v>
      </c>
      <c r="AV146" s="6" t="n">
        <v>102</v>
      </c>
      <c r="AW146" s="6" t="n">
        <v>25.5</v>
      </c>
    </row>
    <row r="147" customFormat="false" ht="15" hidden="false" customHeight="false" outlineLevel="0" collapsed="false">
      <c r="A147" s="6" t="s">
        <v>261</v>
      </c>
      <c r="B147" s="6" t="s">
        <v>25</v>
      </c>
      <c r="C147" s="6" t="n">
        <v>72.38</v>
      </c>
      <c r="D147" s="6" t="n">
        <v>238</v>
      </c>
      <c r="E147" s="6" t="n">
        <v>5.03</v>
      </c>
      <c r="F147" s="6" t="n">
        <v>-0.917265943488229</v>
      </c>
      <c r="G147" s="6" t="n">
        <v>16</v>
      </c>
      <c r="H147" s="6" t="n">
        <v>-0.628211340231922</v>
      </c>
      <c r="I147" s="6" t="n">
        <v>31</v>
      </c>
      <c r="J147" s="6" t="n">
        <v>-0.374311738453714</v>
      </c>
      <c r="K147" s="6" t="n">
        <v>108</v>
      </c>
      <c r="L147" s="6" t="n">
        <v>-0.716424032142033</v>
      </c>
      <c r="M147" s="6" t="n">
        <v>4.56</v>
      </c>
      <c r="N147" s="6" t="n">
        <v>-0.774925712849698</v>
      </c>
      <c r="O147" s="6" t="n">
        <v>7.77</v>
      </c>
      <c r="P147" s="6" t="n">
        <v>-1.2920145473246</v>
      </c>
      <c r="Q147" s="6" t="n">
        <v>-4.7031533144902</v>
      </c>
      <c r="R147" s="6" t="n">
        <v>-0.783858885748366</v>
      </c>
      <c r="V147" s="10"/>
      <c r="AA147" s="6" t="n">
        <v>0</v>
      </c>
      <c r="AC147" s="10"/>
      <c r="AH147" s="6" t="n">
        <v>0</v>
      </c>
      <c r="AJ147" s="10"/>
      <c r="AO147" s="6" t="n">
        <v>0</v>
      </c>
      <c r="AQ147" s="10"/>
      <c r="AV147" s="6" t="n">
        <v>0</v>
      </c>
    </row>
    <row r="148" customFormat="false" ht="15" hidden="false" customHeight="false" outlineLevel="0" collapsed="false">
      <c r="A148" s="6" t="s">
        <v>264</v>
      </c>
      <c r="B148" s="6" t="s">
        <v>25</v>
      </c>
      <c r="C148" s="6" t="n">
        <v>74.63</v>
      </c>
      <c r="D148" s="6" t="n">
        <v>247</v>
      </c>
      <c r="E148" s="6" t="n">
        <v>4.73</v>
      </c>
      <c r="F148" s="6" t="n">
        <v>0.128255299505257</v>
      </c>
      <c r="G148" s="6" t="n">
        <v>21</v>
      </c>
      <c r="H148" s="6" t="n">
        <v>0.106100579409399</v>
      </c>
      <c r="I148" s="6" t="n">
        <v>34</v>
      </c>
      <c r="J148" s="6" t="n">
        <v>0.299548853580984</v>
      </c>
      <c r="K148" s="6" t="n">
        <v>116</v>
      </c>
      <c r="L148" s="6" t="n">
        <v>0.176646641955021</v>
      </c>
      <c r="M148" s="6" t="n">
        <v>4.63</v>
      </c>
      <c r="N148" s="6" t="n">
        <v>-1.05842630028515</v>
      </c>
      <c r="O148" s="6" t="n">
        <v>7.31</v>
      </c>
      <c r="P148" s="6" t="n">
        <v>-0.154792296223172</v>
      </c>
      <c r="Q148" s="6" t="n">
        <v>-0.502667222057665</v>
      </c>
      <c r="R148" s="6" t="n">
        <v>-0.0837778703429441</v>
      </c>
      <c r="S148" s="6" t="n">
        <v>5</v>
      </c>
      <c r="T148" s="6" t="n">
        <v>166</v>
      </c>
      <c r="U148" s="6" t="n">
        <v>152</v>
      </c>
      <c r="V148" s="10"/>
      <c r="W148" s="6" t="n">
        <v>16</v>
      </c>
      <c r="X148" s="6" t="n">
        <v>0</v>
      </c>
      <c r="Y148" s="6" t="n">
        <v>392</v>
      </c>
      <c r="Z148" s="6" t="n">
        <v>75</v>
      </c>
      <c r="AA148" s="6" t="n">
        <v>467</v>
      </c>
      <c r="AB148" s="6" t="n">
        <v>29.1875</v>
      </c>
      <c r="AC148" s="10"/>
      <c r="AD148" s="6" t="n">
        <v>14</v>
      </c>
      <c r="AE148" s="6" t="n">
        <v>0</v>
      </c>
      <c r="AF148" s="6" t="n">
        <v>345</v>
      </c>
      <c r="AG148" s="6" t="n">
        <v>196</v>
      </c>
      <c r="AH148" s="6" t="n">
        <v>541</v>
      </c>
      <c r="AI148" s="6" t="n">
        <v>38.6428571428571</v>
      </c>
      <c r="AJ148" s="10"/>
      <c r="AO148" s="6" t="n">
        <v>0</v>
      </c>
      <c r="AQ148" s="10"/>
      <c r="AV148" s="6" t="n">
        <v>0</v>
      </c>
    </row>
    <row r="149" customFormat="false" ht="15" hidden="false" customHeight="false" outlineLevel="0" collapsed="false">
      <c r="A149" s="6" t="s">
        <v>270</v>
      </c>
      <c r="B149" s="6" t="s">
        <v>25</v>
      </c>
      <c r="C149" s="6" t="n">
        <v>74.75</v>
      </c>
      <c r="D149" s="6" t="n">
        <v>234</v>
      </c>
      <c r="E149" s="6" t="n">
        <v>4.67</v>
      </c>
      <c r="F149" s="6" t="n">
        <v>0.337359548103956</v>
      </c>
      <c r="G149" s="6" t="n">
        <v>22</v>
      </c>
      <c r="H149" s="6" t="n">
        <v>0.252962963337663</v>
      </c>
      <c r="I149" s="6" t="n">
        <v>37.5</v>
      </c>
      <c r="J149" s="6" t="n">
        <v>1.08571954428813</v>
      </c>
      <c r="K149" s="6" t="n">
        <v>120</v>
      </c>
      <c r="L149" s="6" t="n">
        <v>0.623181979003548</v>
      </c>
      <c r="M149" s="6" t="n">
        <v>3.96</v>
      </c>
      <c r="N149" s="6" t="n">
        <v>1.65507932231134</v>
      </c>
      <c r="O149" s="6" t="n">
        <v>6.89</v>
      </c>
      <c r="P149" s="6" t="n">
        <v>0.883541063478132</v>
      </c>
      <c r="Q149" s="6" t="n">
        <v>4.83784442052277</v>
      </c>
      <c r="R149" s="6" t="n">
        <v>0.806307403420462</v>
      </c>
      <c r="V149" s="10"/>
      <c r="W149" s="6" t="n">
        <v>13</v>
      </c>
      <c r="X149" s="6" t="n">
        <v>0</v>
      </c>
      <c r="Y149" s="6" t="n">
        <v>12</v>
      </c>
      <c r="Z149" s="6" t="n">
        <v>232</v>
      </c>
      <c r="AA149" s="6" t="n">
        <v>244</v>
      </c>
      <c r="AB149" s="6" t="n">
        <v>18.7692307692308</v>
      </c>
      <c r="AC149" s="10"/>
      <c r="AD149" s="6" t="n">
        <v>12</v>
      </c>
      <c r="AE149" s="6" t="n">
        <v>0</v>
      </c>
      <c r="AF149" s="6" t="n">
        <v>96</v>
      </c>
      <c r="AG149" s="6" t="n">
        <v>233</v>
      </c>
      <c r="AH149" s="6" t="n">
        <v>329</v>
      </c>
      <c r="AI149" s="6" t="n">
        <v>27.4166666666667</v>
      </c>
      <c r="AJ149" s="10"/>
      <c r="AK149" s="6" t="n">
        <v>9</v>
      </c>
      <c r="AL149" s="6" t="n">
        <v>0</v>
      </c>
      <c r="AM149" s="6" t="n">
        <v>21</v>
      </c>
      <c r="AN149" s="6" t="n">
        <v>147</v>
      </c>
      <c r="AO149" s="6" t="n">
        <v>168</v>
      </c>
      <c r="AP149" s="6" t="n">
        <v>18.6666666666667</v>
      </c>
      <c r="AQ149" s="10"/>
      <c r="AR149" s="6" t="n">
        <v>3</v>
      </c>
      <c r="AS149" s="6" t="n">
        <v>0</v>
      </c>
      <c r="AT149" s="6" t="n">
        <v>0</v>
      </c>
      <c r="AU149" s="6" t="n">
        <v>51</v>
      </c>
      <c r="AV149" s="6" t="n">
        <v>51</v>
      </c>
      <c r="AW149" s="6" t="n">
        <v>17</v>
      </c>
    </row>
    <row r="150" customFormat="false" ht="15" hidden="false" customHeight="false" outlineLevel="0" collapsed="false">
      <c r="A150" s="6" t="s">
        <v>272</v>
      </c>
      <c r="B150" s="6" t="s">
        <v>25</v>
      </c>
      <c r="C150" s="6" t="n">
        <v>76</v>
      </c>
      <c r="D150" s="6" t="n">
        <v>235</v>
      </c>
      <c r="E150" s="6" t="n">
        <v>4.76</v>
      </c>
      <c r="F150" s="6" t="n">
        <v>0.0237031752059107</v>
      </c>
      <c r="I150" s="6" t="n">
        <v>33</v>
      </c>
      <c r="J150" s="6" t="n">
        <v>0.0749286562360849</v>
      </c>
      <c r="K150" s="6" t="n">
        <v>115</v>
      </c>
      <c r="L150" s="6" t="n">
        <v>0.0650128076928892</v>
      </c>
      <c r="M150" s="6" t="n">
        <v>4.25</v>
      </c>
      <c r="N150" s="6" t="n">
        <v>0.48057688865017</v>
      </c>
      <c r="O150" s="6" t="n">
        <v>6.99</v>
      </c>
      <c r="P150" s="6" t="n">
        <v>0.63631883497782</v>
      </c>
      <c r="Q150" s="6" t="n">
        <v>1.28054036276287</v>
      </c>
      <c r="R150" s="6" t="n">
        <v>0.256108072552575</v>
      </c>
      <c r="S150" s="6" t="n">
        <v>6</v>
      </c>
      <c r="T150" s="6" t="n">
        <v>192</v>
      </c>
      <c r="U150" s="6" t="n">
        <v>172</v>
      </c>
      <c r="V150" s="10"/>
      <c r="AA150" s="6" t="n">
        <v>0</v>
      </c>
      <c r="AC150" s="10"/>
      <c r="AH150" s="6" t="n">
        <v>0</v>
      </c>
      <c r="AJ150" s="10"/>
      <c r="AO150" s="6" t="n">
        <v>0</v>
      </c>
      <c r="AQ150" s="10"/>
      <c r="AV150" s="6" t="n">
        <v>0</v>
      </c>
    </row>
    <row r="151" customFormat="false" ht="15" hidden="false" customHeight="false" outlineLevel="0" collapsed="false">
      <c r="A151" s="6" t="s">
        <v>286</v>
      </c>
      <c r="B151" s="6" t="s">
        <v>25</v>
      </c>
      <c r="C151" s="6" t="n">
        <v>74</v>
      </c>
      <c r="D151" s="6" t="n">
        <v>253</v>
      </c>
      <c r="E151" s="6" t="n">
        <v>4.79</v>
      </c>
      <c r="F151" s="6" t="n">
        <v>-0.0808489490934389</v>
      </c>
      <c r="G151" s="6" t="n">
        <v>19</v>
      </c>
      <c r="H151" s="6" t="n">
        <v>-0.187624188447129</v>
      </c>
      <c r="I151" s="6" t="n">
        <v>34.5</v>
      </c>
      <c r="J151" s="6" t="n">
        <v>0.411858952253434</v>
      </c>
      <c r="K151" s="6" t="n">
        <v>114</v>
      </c>
      <c r="L151" s="6" t="n">
        <v>-0.0466210265692426</v>
      </c>
      <c r="M151" s="6" t="n">
        <v>4.35</v>
      </c>
      <c r="N151" s="6" t="n">
        <v>0.075576049456665</v>
      </c>
      <c r="O151" s="6" t="n">
        <v>7.2</v>
      </c>
      <c r="P151" s="6" t="n">
        <v>0.117152155127168</v>
      </c>
      <c r="Q151" s="6" t="n">
        <v>0.289492992727456</v>
      </c>
      <c r="R151" s="6" t="n">
        <v>0.0482488321212427</v>
      </c>
      <c r="V151" s="10"/>
      <c r="W151" s="6" t="n">
        <v>16</v>
      </c>
      <c r="X151" s="6" t="n">
        <v>0</v>
      </c>
      <c r="Y151" s="6" t="n">
        <v>179</v>
      </c>
      <c r="Z151" s="6" t="n">
        <v>372</v>
      </c>
      <c r="AA151" s="6" t="n">
        <v>551</v>
      </c>
      <c r="AB151" s="6" t="n">
        <v>34.4375</v>
      </c>
      <c r="AC151" s="10"/>
      <c r="AD151" s="6" t="n">
        <v>16</v>
      </c>
      <c r="AE151" s="6" t="n">
        <v>0</v>
      </c>
      <c r="AF151" s="6" t="n">
        <v>361</v>
      </c>
      <c r="AG151" s="6" t="n">
        <v>329</v>
      </c>
      <c r="AH151" s="6" t="n">
        <v>690</v>
      </c>
      <c r="AI151" s="6" t="n">
        <v>43.125</v>
      </c>
      <c r="AJ151" s="10"/>
      <c r="AK151" s="6" t="n">
        <v>16</v>
      </c>
      <c r="AL151" s="6" t="n">
        <v>0</v>
      </c>
      <c r="AM151" s="6" t="n">
        <v>256</v>
      </c>
      <c r="AN151" s="6" t="n">
        <v>281</v>
      </c>
      <c r="AO151" s="6" t="n">
        <v>537</v>
      </c>
      <c r="AP151" s="6" t="n">
        <v>33.5625</v>
      </c>
      <c r="AQ151" s="10"/>
      <c r="AR151" s="6" t="n">
        <v>13</v>
      </c>
      <c r="AS151" s="6" t="n">
        <v>0</v>
      </c>
      <c r="AT151" s="6" t="n">
        <v>102</v>
      </c>
      <c r="AU151" s="6" t="n">
        <v>175</v>
      </c>
      <c r="AV151" s="6" t="n">
        <v>277</v>
      </c>
      <c r="AW151" s="6" t="n">
        <v>21.3076923076923</v>
      </c>
    </row>
    <row r="152" customFormat="false" ht="15" hidden="false" customHeight="false" outlineLevel="0" collapsed="false">
      <c r="A152" s="6" t="s">
        <v>300</v>
      </c>
      <c r="B152" s="6" t="s">
        <v>25</v>
      </c>
      <c r="C152" s="6" t="n">
        <v>72.5</v>
      </c>
      <c r="D152" s="6" t="n">
        <v>232</v>
      </c>
      <c r="E152" s="6" t="n">
        <v>4.51</v>
      </c>
      <c r="F152" s="6" t="n">
        <v>0.894970877700483</v>
      </c>
      <c r="G152" s="6" t="n">
        <v>28</v>
      </c>
      <c r="H152" s="6" t="n">
        <v>1.13413726690725</v>
      </c>
      <c r="I152" s="6" t="n">
        <v>39</v>
      </c>
      <c r="J152" s="6" t="n">
        <v>1.42264984030548</v>
      </c>
      <c r="K152" s="6" t="n">
        <v>127</v>
      </c>
      <c r="L152" s="6" t="n">
        <v>1.40461881883847</v>
      </c>
      <c r="M152" s="6" t="n">
        <v>4.02</v>
      </c>
      <c r="N152" s="6" t="n">
        <v>1.41207881879524</v>
      </c>
      <c r="O152" s="6" t="n">
        <v>6.92</v>
      </c>
      <c r="P152" s="6" t="n">
        <v>0.809374394928038</v>
      </c>
      <c r="Q152" s="6" t="n">
        <v>7.07783001747496</v>
      </c>
      <c r="R152" s="6" t="n">
        <v>1.17963833624583</v>
      </c>
      <c r="S152" s="6" t="n">
        <v>4</v>
      </c>
      <c r="T152" s="6" t="n">
        <v>132</v>
      </c>
      <c r="U152" s="6" t="n">
        <v>125</v>
      </c>
      <c r="V152" s="10"/>
      <c r="W152" s="6" t="n">
        <v>7</v>
      </c>
      <c r="X152" s="6" t="n">
        <v>0</v>
      </c>
      <c r="Y152" s="6" t="n">
        <v>81</v>
      </c>
      <c r="Z152" s="6" t="n">
        <v>117</v>
      </c>
      <c r="AA152" s="6" t="n">
        <v>198</v>
      </c>
      <c r="AB152" s="6" t="n">
        <v>28.2857142857143</v>
      </c>
      <c r="AC152" s="10"/>
      <c r="AD152" s="6" t="n">
        <v>14</v>
      </c>
      <c r="AE152" s="6" t="n">
        <v>0</v>
      </c>
      <c r="AF152" s="6" t="n">
        <v>103</v>
      </c>
      <c r="AG152" s="6" t="n">
        <v>283</v>
      </c>
      <c r="AH152" s="6" t="n">
        <v>386</v>
      </c>
      <c r="AI152" s="6" t="n">
        <v>27.5714285714286</v>
      </c>
      <c r="AJ152" s="10"/>
      <c r="AK152" s="6" t="n">
        <v>13</v>
      </c>
      <c r="AL152" s="6" t="n">
        <v>0</v>
      </c>
      <c r="AM152" s="6" t="n">
        <v>71</v>
      </c>
      <c r="AN152" s="6" t="n">
        <v>228</v>
      </c>
      <c r="AO152" s="6" t="n">
        <v>299</v>
      </c>
      <c r="AP152" s="6" t="n">
        <v>23</v>
      </c>
      <c r="AQ152" s="10"/>
      <c r="AR152" s="6" t="n">
        <v>14</v>
      </c>
      <c r="AS152" s="6" t="n">
        <v>0</v>
      </c>
      <c r="AT152" s="6" t="n">
        <v>251</v>
      </c>
      <c r="AU152" s="6" t="n">
        <v>249</v>
      </c>
      <c r="AV152" s="6" t="n">
        <v>500</v>
      </c>
      <c r="AW152" s="6" t="n">
        <v>35.7142857142857</v>
      </c>
    </row>
    <row r="153" customFormat="false" ht="15" hidden="false" customHeight="false" outlineLevel="0" collapsed="false">
      <c r="A153" s="6" t="s">
        <v>301</v>
      </c>
      <c r="B153" s="6" t="s">
        <v>25</v>
      </c>
      <c r="C153" s="6" t="n">
        <v>74.25</v>
      </c>
      <c r="D153" s="6" t="n">
        <v>248</v>
      </c>
      <c r="E153" s="6" t="n">
        <v>4.7</v>
      </c>
      <c r="F153" s="6" t="n">
        <v>0.232807423804607</v>
      </c>
      <c r="G153" s="6" t="n">
        <v>30</v>
      </c>
      <c r="H153" s="6" t="n">
        <v>1.42786203476378</v>
      </c>
      <c r="I153" s="6" t="n">
        <v>36</v>
      </c>
      <c r="J153" s="6" t="n">
        <v>0.748789248270783</v>
      </c>
      <c r="K153" s="6" t="n">
        <v>120</v>
      </c>
      <c r="L153" s="6" t="n">
        <v>0.623181979003548</v>
      </c>
      <c r="Q153" s="6" t="n">
        <v>3.03264068584271</v>
      </c>
      <c r="R153" s="6" t="n">
        <v>0.758160171460678</v>
      </c>
      <c r="S153" s="6" t="n">
        <v>4</v>
      </c>
      <c r="T153" s="6" t="n">
        <v>126</v>
      </c>
      <c r="U153" s="6" t="n">
        <v>119</v>
      </c>
      <c r="V153" s="10"/>
      <c r="W153" s="6" t="n">
        <v>3</v>
      </c>
      <c r="X153" s="6" t="n">
        <v>0</v>
      </c>
      <c r="Y153" s="6" t="n">
        <v>0</v>
      </c>
      <c r="Z153" s="6" t="n">
        <v>54</v>
      </c>
      <c r="AA153" s="6" t="n">
        <v>54</v>
      </c>
      <c r="AB153" s="6" t="n">
        <v>18</v>
      </c>
      <c r="AC153" s="10"/>
      <c r="AH153" s="6" t="n">
        <v>0</v>
      </c>
      <c r="AJ153" s="10"/>
      <c r="AO153" s="6" t="n">
        <v>0</v>
      </c>
      <c r="AQ153" s="10"/>
      <c r="AV153" s="6" t="n">
        <v>0</v>
      </c>
    </row>
    <row r="154" customFormat="false" ht="15" hidden="false" customHeight="false" outlineLevel="0" collapsed="false">
      <c r="A154" s="6" t="s">
        <v>302</v>
      </c>
      <c r="B154" s="6" t="s">
        <v>25</v>
      </c>
      <c r="C154" s="6" t="n">
        <v>74.63</v>
      </c>
      <c r="D154" s="6" t="n">
        <v>251</v>
      </c>
      <c r="E154" s="6" t="n">
        <v>4.65</v>
      </c>
      <c r="F154" s="6" t="n">
        <v>0.407060964303521</v>
      </c>
      <c r="G154" s="6" t="n">
        <v>23</v>
      </c>
      <c r="H154" s="6" t="n">
        <v>0.399825347265927</v>
      </c>
      <c r="I154" s="6" t="n">
        <v>40</v>
      </c>
      <c r="J154" s="6" t="n">
        <v>1.64727003765038</v>
      </c>
      <c r="K154" s="6" t="n">
        <v>127</v>
      </c>
      <c r="L154" s="6" t="n">
        <v>1.40461881883847</v>
      </c>
      <c r="M154" s="6" t="n">
        <v>4.18</v>
      </c>
      <c r="N154" s="6" t="n">
        <v>0.764077476085626</v>
      </c>
      <c r="O154" s="6" t="n">
        <v>7.08</v>
      </c>
      <c r="P154" s="6" t="n">
        <v>0.413818829327541</v>
      </c>
      <c r="Q154" s="6" t="n">
        <v>5.03667147347147</v>
      </c>
      <c r="R154" s="6" t="n">
        <v>0.839445245578578</v>
      </c>
      <c r="S154" s="6" t="n">
        <v>1</v>
      </c>
      <c r="T154" s="6" t="n">
        <v>5</v>
      </c>
      <c r="U154" s="6" t="n">
        <v>5</v>
      </c>
      <c r="V154" s="10"/>
      <c r="W154" s="6" t="n">
        <v>16</v>
      </c>
      <c r="X154" s="6" t="n">
        <v>0</v>
      </c>
      <c r="Y154" s="6" t="n">
        <v>992</v>
      </c>
      <c r="Z154" s="6" t="n">
        <v>101</v>
      </c>
      <c r="AA154" s="6" t="n">
        <v>1093</v>
      </c>
      <c r="AB154" s="6" t="n">
        <v>68.3125</v>
      </c>
      <c r="AC154" s="10"/>
      <c r="AD154" s="6" t="n">
        <v>16</v>
      </c>
      <c r="AE154" s="6" t="n">
        <v>0</v>
      </c>
      <c r="AF154" s="6" t="n">
        <v>1003</v>
      </c>
      <c r="AG154" s="6" t="n">
        <v>89</v>
      </c>
      <c r="AH154" s="6" t="n">
        <v>1092</v>
      </c>
      <c r="AI154" s="6" t="n">
        <v>68.25</v>
      </c>
      <c r="AJ154" s="10"/>
      <c r="AK154" s="6" t="n">
        <v>16</v>
      </c>
      <c r="AL154" s="6" t="n">
        <v>0</v>
      </c>
      <c r="AM154" s="6" t="n">
        <v>948</v>
      </c>
      <c r="AN154" s="6" t="n">
        <v>76</v>
      </c>
      <c r="AO154" s="6" t="n">
        <v>1024</v>
      </c>
      <c r="AP154" s="6" t="n">
        <v>64</v>
      </c>
      <c r="AQ154" s="10"/>
      <c r="AR154" s="6" t="n">
        <v>16</v>
      </c>
      <c r="AS154" s="6" t="n">
        <v>0</v>
      </c>
      <c r="AT154" s="6" t="n">
        <v>930</v>
      </c>
      <c r="AU154" s="6" t="n">
        <v>85</v>
      </c>
      <c r="AV154" s="6" t="n">
        <v>1015</v>
      </c>
      <c r="AW154" s="6" t="n">
        <v>63.4375</v>
      </c>
    </row>
    <row r="155" customFormat="false" ht="15" hidden="false" customHeight="false" outlineLevel="0" collapsed="false">
      <c r="A155" s="6" t="s">
        <v>308</v>
      </c>
      <c r="B155" s="6" t="s">
        <v>25</v>
      </c>
      <c r="C155" s="6" t="n">
        <v>75.13</v>
      </c>
      <c r="D155" s="6" t="n">
        <v>243</v>
      </c>
      <c r="E155" s="6" t="n">
        <v>4.71</v>
      </c>
      <c r="F155" s="6" t="n">
        <v>0.197956715704825</v>
      </c>
      <c r="G155" s="6" t="n">
        <v>21</v>
      </c>
      <c r="H155" s="6" t="n">
        <v>0.106100579409399</v>
      </c>
      <c r="I155" s="6" t="n">
        <v>32.5</v>
      </c>
      <c r="J155" s="6" t="n">
        <v>-0.0373814424363648</v>
      </c>
      <c r="K155" s="6" t="n">
        <v>111</v>
      </c>
      <c r="L155" s="6" t="n">
        <v>-0.381522529355638</v>
      </c>
      <c r="M155" s="6" t="n">
        <v>4.2</v>
      </c>
      <c r="N155" s="6" t="n">
        <v>0.683077308246922</v>
      </c>
      <c r="O155" s="6" t="n">
        <v>7.22</v>
      </c>
      <c r="P155" s="6" t="n">
        <v>0.067707709427107</v>
      </c>
      <c r="Q155" s="6" t="n">
        <v>0.63593834099625</v>
      </c>
      <c r="R155" s="6" t="n">
        <v>0.105989723499375</v>
      </c>
      <c r="S155" s="6" t="n">
        <v>2</v>
      </c>
      <c r="T155" s="6" t="n">
        <v>40</v>
      </c>
      <c r="U155" s="6" t="n">
        <v>39</v>
      </c>
      <c r="V155" s="10"/>
      <c r="W155" s="6" t="n">
        <v>8</v>
      </c>
      <c r="X155" s="6" t="n">
        <v>0</v>
      </c>
      <c r="Y155" s="6" t="n">
        <v>51</v>
      </c>
      <c r="Z155" s="6" t="n">
        <v>124</v>
      </c>
      <c r="AA155" s="6" t="n">
        <v>175</v>
      </c>
      <c r="AB155" s="6" t="n">
        <v>21.875</v>
      </c>
      <c r="AC155" s="10"/>
      <c r="AD155" s="6" t="n">
        <v>15</v>
      </c>
      <c r="AE155" s="6" t="n">
        <v>0</v>
      </c>
      <c r="AF155" s="6" t="n">
        <v>80</v>
      </c>
      <c r="AG155" s="6" t="n">
        <v>287</v>
      </c>
      <c r="AH155" s="6" t="n">
        <v>367</v>
      </c>
      <c r="AI155" s="6" t="n">
        <v>24.4666666666667</v>
      </c>
      <c r="AJ155" s="10"/>
      <c r="AK155" s="6" t="n">
        <v>14</v>
      </c>
      <c r="AL155" s="6" t="n">
        <v>0</v>
      </c>
      <c r="AM155" s="6" t="n">
        <v>523</v>
      </c>
      <c r="AN155" s="6" t="n">
        <v>143</v>
      </c>
      <c r="AO155" s="6" t="n">
        <v>666</v>
      </c>
      <c r="AP155" s="6" t="n">
        <v>47.5714285714286</v>
      </c>
      <c r="AQ155" s="10"/>
      <c r="AR155" s="6" t="n">
        <v>13</v>
      </c>
      <c r="AS155" s="6" t="n">
        <v>0</v>
      </c>
      <c r="AT155" s="6" t="n">
        <v>710</v>
      </c>
      <c r="AU155" s="6" t="n">
        <v>76</v>
      </c>
      <c r="AV155" s="6" t="n">
        <v>786</v>
      </c>
      <c r="AW155" s="6" t="n">
        <v>60.4615384615385</v>
      </c>
    </row>
    <row r="156" customFormat="false" ht="15" hidden="false" customHeight="false" outlineLevel="0" collapsed="false">
      <c r="A156" s="6" t="s">
        <v>365</v>
      </c>
      <c r="B156" s="6" t="s">
        <v>25</v>
      </c>
      <c r="C156" s="6" t="n">
        <v>73.38</v>
      </c>
      <c r="D156" s="6" t="n">
        <v>253</v>
      </c>
      <c r="E156" s="6" t="n">
        <v>4.71</v>
      </c>
      <c r="F156" s="6" t="n">
        <v>0.197956715704825</v>
      </c>
      <c r="G156" s="6" t="n">
        <v>26</v>
      </c>
      <c r="H156" s="6" t="n">
        <v>0.840412499050719</v>
      </c>
      <c r="I156" s="6" t="n">
        <v>38.5</v>
      </c>
      <c r="J156" s="6" t="n">
        <v>1.31033974163303</v>
      </c>
      <c r="K156" s="6" t="n">
        <v>122</v>
      </c>
      <c r="L156" s="6" t="n">
        <v>0.846449647527812</v>
      </c>
      <c r="M156" s="6" t="n">
        <v>4.31</v>
      </c>
      <c r="N156" s="6" t="n">
        <v>0.237576385134068</v>
      </c>
      <c r="O156" s="6" t="n">
        <v>7.29</v>
      </c>
      <c r="P156" s="6" t="n">
        <v>-0.105347850523111</v>
      </c>
      <c r="Q156" s="6" t="n">
        <v>3.32738713852734</v>
      </c>
      <c r="R156" s="6" t="n">
        <v>0.554564523087891</v>
      </c>
      <c r="S156" s="6" t="n">
        <v>4</v>
      </c>
      <c r="T156" s="6" t="n">
        <v>139</v>
      </c>
      <c r="U156" s="6" t="n">
        <v>131</v>
      </c>
      <c r="V156" s="10"/>
      <c r="W156" s="6" t="n">
        <v>16</v>
      </c>
      <c r="X156" s="6" t="n">
        <v>0</v>
      </c>
      <c r="Y156" s="6" t="n">
        <v>340</v>
      </c>
      <c r="Z156" s="6" t="n">
        <v>168</v>
      </c>
      <c r="AA156" s="6" t="n">
        <v>508</v>
      </c>
      <c r="AB156" s="6" t="n">
        <v>31.75</v>
      </c>
      <c r="AC156" s="10"/>
      <c r="AH156" s="6" t="n">
        <v>0</v>
      </c>
      <c r="AJ156" s="10"/>
      <c r="AO156" s="6" t="n">
        <v>0</v>
      </c>
      <c r="AQ156" s="10"/>
      <c r="AV156" s="6" t="n">
        <v>0</v>
      </c>
    </row>
    <row r="157" customFormat="false" ht="15" hidden="false" customHeight="false" outlineLevel="0" collapsed="false">
      <c r="A157" s="6" t="s">
        <v>377</v>
      </c>
      <c r="B157" s="6" t="s">
        <v>25</v>
      </c>
      <c r="C157" s="6" t="n">
        <v>75.13</v>
      </c>
      <c r="D157" s="6" t="n">
        <v>237</v>
      </c>
      <c r="E157" s="6" t="n">
        <v>4.65</v>
      </c>
      <c r="F157" s="6" t="n">
        <v>0.407060964303521</v>
      </c>
      <c r="G157" s="6" t="n">
        <v>21</v>
      </c>
      <c r="H157" s="6" t="n">
        <v>0.106100579409399</v>
      </c>
      <c r="I157" s="6" t="n">
        <v>35.5</v>
      </c>
      <c r="J157" s="6" t="n">
        <v>0.636479149598333</v>
      </c>
      <c r="K157" s="6" t="n">
        <v>113</v>
      </c>
      <c r="L157" s="6" t="n">
        <v>-0.158254860831374</v>
      </c>
      <c r="Q157" s="6" t="n">
        <v>0.991385832479878</v>
      </c>
      <c r="R157" s="6" t="n">
        <v>0.24784645811997</v>
      </c>
      <c r="S157" s="6" t="n">
        <v>5</v>
      </c>
      <c r="T157" s="6" t="n">
        <v>169</v>
      </c>
      <c r="U157" s="6" t="n">
        <v>154</v>
      </c>
      <c r="V157" s="10"/>
      <c r="W157" s="6" t="n">
        <v>14</v>
      </c>
      <c r="X157" s="6" t="n">
        <v>0</v>
      </c>
      <c r="Y157" s="6" t="n">
        <v>3</v>
      </c>
      <c r="Z157" s="6" t="n">
        <v>313</v>
      </c>
      <c r="AA157" s="6" t="n">
        <v>316</v>
      </c>
      <c r="AB157" s="6" t="n">
        <v>22.5714285714286</v>
      </c>
      <c r="AC157" s="10"/>
      <c r="AH157" s="6" t="n">
        <v>0</v>
      </c>
      <c r="AJ157" s="10"/>
      <c r="AO157" s="6" t="n">
        <v>0</v>
      </c>
      <c r="AQ157" s="10"/>
      <c r="AV157" s="6" t="n">
        <v>0</v>
      </c>
    </row>
    <row r="158" customFormat="false" ht="15" hidden="false" customHeight="false" outlineLevel="0" collapsed="false">
      <c r="A158" s="6" t="s">
        <v>387</v>
      </c>
      <c r="B158" s="6" t="s">
        <v>25</v>
      </c>
      <c r="C158" s="6" t="n">
        <v>73.13</v>
      </c>
      <c r="D158" s="6" t="n">
        <v>237</v>
      </c>
      <c r="E158" s="6" t="n">
        <v>4.58</v>
      </c>
      <c r="F158" s="6" t="n">
        <v>0.651015921002002</v>
      </c>
      <c r="G158" s="6" t="n">
        <v>25</v>
      </c>
      <c r="H158" s="6" t="n">
        <v>0.693550115122455</v>
      </c>
      <c r="I158" s="6" t="n">
        <v>42</v>
      </c>
      <c r="J158" s="6" t="n">
        <v>2.09651043234018</v>
      </c>
      <c r="K158" s="6" t="n">
        <v>128</v>
      </c>
      <c r="L158" s="6" t="n">
        <v>1.5162526531006</v>
      </c>
      <c r="M158" s="6" t="n">
        <v>4.21</v>
      </c>
      <c r="N158" s="6" t="n">
        <v>0.642577224327573</v>
      </c>
      <c r="O158" s="6" t="n">
        <v>6.91</v>
      </c>
      <c r="P158" s="6" t="n">
        <v>0.834096617778069</v>
      </c>
      <c r="Q158" s="6" t="n">
        <v>6.43400296367088</v>
      </c>
      <c r="R158" s="6" t="n">
        <v>1.07233382727848</v>
      </c>
      <c r="V158" s="10"/>
      <c r="W158" s="6" t="n">
        <v>9</v>
      </c>
      <c r="X158" s="6" t="n">
        <v>0</v>
      </c>
      <c r="Y158" s="6" t="n">
        <v>258</v>
      </c>
      <c r="Z158" s="6" t="n">
        <v>58</v>
      </c>
      <c r="AA158" s="6" t="n">
        <v>316</v>
      </c>
      <c r="AB158" s="6" t="n">
        <v>35.1111111111111</v>
      </c>
      <c r="AC158" s="10"/>
      <c r="AD158" s="6" t="n">
        <v>12</v>
      </c>
      <c r="AE158" s="6" t="n">
        <v>0</v>
      </c>
      <c r="AF158" s="6" t="n">
        <v>667</v>
      </c>
      <c r="AG158" s="6" t="n">
        <v>57</v>
      </c>
      <c r="AH158" s="6" t="n">
        <v>724</v>
      </c>
      <c r="AI158" s="6" t="n">
        <v>60.3333333333333</v>
      </c>
      <c r="AJ158" s="10"/>
      <c r="AK158" s="6" t="n">
        <v>13</v>
      </c>
      <c r="AL158" s="6" t="n">
        <v>0</v>
      </c>
      <c r="AM158" s="6" t="n">
        <v>771</v>
      </c>
      <c r="AN158" s="6" t="n">
        <v>87</v>
      </c>
      <c r="AO158" s="6" t="n">
        <v>858</v>
      </c>
      <c r="AP158" s="6" t="n">
        <v>66</v>
      </c>
      <c r="AQ158" s="10"/>
      <c r="AR158" s="6" t="n">
        <v>12</v>
      </c>
      <c r="AS158" s="6" t="n">
        <v>0</v>
      </c>
      <c r="AT158" s="6" t="n">
        <v>671</v>
      </c>
      <c r="AU158" s="6" t="n">
        <v>36</v>
      </c>
      <c r="AV158" s="6" t="n">
        <v>707</v>
      </c>
      <c r="AW158" s="6" t="n">
        <v>58.9166666666667</v>
      </c>
    </row>
    <row r="159" customFormat="false" ht="15" hidden="false" customHeight="false" outlineLevel="0" collapsed="false">
      <c r="A159" s="6" t="s">
        <v>403</v>
      </c>
      <c r="B159" s="6" t="s">
        <v>25</v>
      </c>
      <c r="C159" s="6" t="n">
        <v>75</v>
      </c>
      <c r="D159" s="6" t="n">
        <v>218</v>
      </c>
      <c r="E159" s="6" t="n">
        <v>4.52</v>
      </c>
      <c r="F159" s="6" t="n">
        <v>0.860120169600701</v>
      </c>
      <c r="I159" s="6" t="n">
        <v>31.5</v>
      </c>
      <c r="J159" s="6" t="n">
        <v>-0.262001639781264</v>
      </c>
      <c r="K159" s="6" t="n">
        <v>117</v>
      </c>
      <c r="L159" s="6" t="n">
        <v>0.288280476217153</v>
      </c>
      <c r="Q159" s="6" t="n">
        <v>0.88639900603659</v>
      </c>
      <c r="R159" s="6" t="n">
        <v>0.29546633534553</v>
      </c>
      <c r="S159" s="6" t="n">
        <v>5</v>
      </c>
      <c r="T159" s="6" t="n">
        <v>144</v>
      </c>
      <c r="U159" s="6" t="n">
        <v>136</v>
      </c>
      <c r="V159" s="10"/>
      <c r="W159" s="6" t="n">
        <v>16</v>
      </c>
      <c r="X159" s="6" t="n">
        <v>0</v>
      </c>
      <c r="Y159" s="6" t="n">
        <v>708</v>
      </c>
      <c r="Z159" s="6" t="n">
        <v>171</v>
      </c>
      <c r="AA159" s="6" t="n">
        <v>879</v>
      </c>
      <c r="AB159" s="6" t="n">
        <v>54.9375</v>
      </c>
      <c r="AC159" s="10"/>
      <c r="AD159" s="6" t="n">
        <v>14</v>
      </c>
      <c r="AE159" s="6" t="n">
        <v>0</v>
      </c>
      <c r="AF159" s="6" t="n">
        <v>997</v>
      </c>
      <c r="AG159" s="6" t="n">
        <v>61</v>
      </c>
      <c r="AH159" s="6" t="n">
        <v>1058</v>
      </c>
      <c r="AI159" s="6" t="n">
        <v>75.5714285714286</v>
      </c>
      <c r="AJ159" s="10"/>
      <c r="AK159" s="6" t="n">
        <v>16</v>
      </c>
      <c r="AL159" s="6" t="n">
        <v>0</v>
      </c>
      <c r="AM159" s="6" t="n">
        <v>1048</v>
      </c>
      <c r="AN159" s="6" t="n">
        <v>78</v>
      </c>
      <c r="AO159" s="6" t="n">
        <v>1126</v>
      </c>
      <c r="AP159" s="6" t="n">
        <v>70.375</v>
      </c>
      <c r="AQ159" s="10"/>
      <c r="AR159" s="6" t="n">
        <v>14</v>
      </c>
      <c r="AS159" s="6" t="n">
        <v>0</v>
      </c>
      <c r="AT159" s="6" t="n">
        <v>846</v>
      </c>
      <c r="AU159" s="6" t="n">
        <v>66</v>
      </c>
      <c r="AV159" s="6" t="n">
        <v>912</v>
      </c>
      <c r="AW159" s="6" t="n">
        <v>65.1428571428571</v>
      </c>
    </row>
    <row r="160" customFormat="false" ht="15" hidden="false" customHeight="false" outlineLevel="0" collapsed="false">
      <c r="A160" s="6" t="s">
        <v>427</v>
      </c>
      <c r="B160" s="6" t="s">
        <v>25</v>
      </c>
      <c r="C160" s="6" t="n">
        <v>76.75</v>
      </c>
      <c r="D160" s="6" t="n">
        <v>245</v>
      </c>
      <c r="E160" s="6" t="n">
        <v>4.67</v>
      </c>
      <c r="F160" s="6" t="n">
        <v>0.337359548103956</v>
      </c>
      <c r="G160" s="6" t="n">
        <v>26</v>
      </c>
      <c r="H160" s="6" t="n">
        <v>0.840412499050719</v>
      </c>
      <c r="Q160" s="6" t="n">
        <v>1.17777204715468</v>
      </c>
      <c r="R160" s="6" t="n">
        <v>0.588886023577338</v>
      </c>
      <c r="S160" s="6" t="n">
        <v>7</v>
      </c>
      <c r="T160" s="6" t="n">
        <v>233</v>
      </c>
      <c r="U160" s="6" t="n">
        <v>191</v>
      </c>
      <c r="V160" s="10"/>
      <c r="W160" s="6" t="n">
        <v>14</v>
      </c>
      <c r="X160" s="6" t="n">
        <v>0</v>
      </c>
      <c r="Y160" s="6" t="n">
        <v>60</v>
      </c>
      <c r="Z160" s="6" t="n">
        <v>246</v>
      </c>
      <c r="AA160" s="6" t="n">
        <v>306</v>
      </c>
      <c r="AB160" s="6" t="n">
        <v>21.8571428571429</v>
      </c>
      <c r="AC160" s="10"/>
      <c r="AD160" s="6" t="n">
        <v>15</v>
      </c>
      <c r="AE160" s="6" t="n">
        <v>0</v>
      </c>
      <c r="AF160" s="6" t="n">
        <v>79</v>
      </c>
      <c r="AG160" s="6" t="n">
        <v>301</v>
      </c>
      <c r="AH160" s="6" t="n">
        <v>380</v>
      </c>
      <c r="AI160" s="6" t="n">
        <v>25.3333333333333</v>
      </c>
      <c r="AJ160" s="10"/>
      <c r="AK160" s="6" t="n">
        <v>2</v>
      </c>
      <c r="AL160" s="6" t="n">
        <v>0</v>
      </c>
      <c r="AM160" s="6" t="n">
        <v>0</v>
      </c>
      <c r="AN160" s="6" t="n">
        <v>25</v>
      </c>
      <c r="AO160" s="6" t="n">
        <v>25</v>
      </c>
      <c r="AP160" s="6" t="n">
        <v>12.5</v>
      </c>
      <c r="AQ160" s="10"/>
      <c r="AR160" s="6" t="n">
        <v>6</v>
      </c>
      <c r="AS160" s="6" t="n">
        <v>0</v>
      </c>
      <c r="AT160" s="6" t="n">
        <v>57</v>
      </c>
      <c r="AU160" s="6" t="n">
        <v>94</v>
      </c>
      <c r="AV160" s="6" t="n">
        <v>151</v>
      </c>
      <c r="AW160" s="6" t="n">
        <v>25.1666666666667</v>
      </c>
    </row>
    <row r="161" customFormat="false" ht="15" hidden="false" customHeight="false" outlineLevel="0" collapsed="false">
      <c r="A161" s="6" t="s">
        <v>432</v>
      </c>
      <c r="B161" s="6" t="s">
        <v>25</v>
      </c>
      <c r="C161" s="6" t="n">
        <v>76.13</v>
      </c>
      <c r="D161" s="6" t="n">
        <v>250</v>
      </c>
      <c r="E161" s="6" t="n">
        <v>4.95</v>
      </c>
      <c r="F161" s="6" t="n">
        <v>-0.638460278689966</v>
      </c>
      <c r="G161" s="6" t="n">
        <v>24</v>
      </c>
      <c r="H161" s="6" t="n">
        <v>0.546687731194191</v>
      </c>
      <c r="I161" s="6" t="n">
        <v>32</v>
      </c>
      <c r="J161" s="6" t="n">
        <v>-0.149691541108814</v>
      </c>
      <c r="K161" s="6" t="n">
        <v>115</v>
      </c>
      <c r="L161" s="6" t="n">
        <v>0.0650128076928892</v>
      </c>
      <c r="M161" s="6" t="n">
        <v>4.15</v>
      </c>
      <c r="N161" s="6" t="n">
        <v>0.885577727843675</v>
      </c>
      <c r="O161" s="6" t="n">
        <v>6.64</v>
      </c>
      <c r="P161" s="6" t="n">
        <v>1.50159663472891</v>
      </c>
      <c r="Q161" s="6" t="n">
        <v>2.21072308166088</v>
      </c>
      <c r="R161" s="6" t="n">
        <v>0.368453846943481</v>
      </c>
      <c r="S161" s="6" t="n">
        <v>7</v>
      </c>
      <c r="T161" s="6" t="n">
        <v>255</v>
      </c>
      <c r="U161" s="6" t="n">
        <v>204</v>
      </c>
      <c r="V161" s="10"/>
      <c r="AA161" s="6" t="n">
        <v>0</v>
      </c>
      <c r="AC161" s="10"/>
      <c r="AD161" s="6" t="n">
        <v>1</v>
      </c>
      <c r="AE161" s="6" t="n">
        <v>0</v>
      </c>
      <c r="AF161" s="6" t="n">
        <v>0</v>
      </c>
      <c r="AG161" s="6" t="n">
        <v>15</v>
      </c>
      <c r="AH161" s="6" t="n">
        <v>15</v>
      </c>
      <c r="AI161" s="6" t="n">
        <v>15</v>
      </c>
      <c r="AJ161" s="10"/>
      <c r="AO161" s="6" t="n">
        <v>0</v>
      </c>
      <c r="AQ161" s="10"/>
      <c r="AV161" s="6" t="n">
        <v>0</v>
      </c>
    </row>
    <row r="162" customFormat="false" ht="15" hidden="false" customHeight="false" outlineLevel="0" collapsed="false">
      <c r="A162" s="6" t="s">
        <v>55</v>
      </c>
      <c r="B162" s="6" t="s">
        <v>56</v>
      </c>
      <c r="C162" s="6" t="n">
        <v>77.75</v>
      </c>
      <c r="D162" s="6" t="n">
        <v>336</v>
      </c>
      <c r="E162" s="6" t="n">
        <v>5.3</v>
      </c>
      <c r="F162" s="6" t="n">
        <v>-1.85823506218237</v>
      </c>
      <c r="G162" s="6" t="n">
        <v>36</v>
      </c>
      <c r="H162" s="6" t="n">
        <v>2.30903633833336</v>
      </c>
      <c r="I162" s="6" t="n">
        <v>24.5</v>
      </c>
      <c r="J162" s="6" t="n">
        <v>-1.83434302119556</v>
      </c>
      <c r="Q162" s="6" t="n">
        <v>-1.38354174504457</v>
      </c>
      <c r="R162" s="6" t="n">
        <v>-0.461180581681522</v>
      </c>
      <c r="V162" s="10"/>
      <c r="AA162" s="6" t="n">
        <v>0</v>
      </c>
      <c r="AC162" s="10"/>
      <c r="AH162" s="6" t="n">
        <v>0</v>
      </c>
      <c r="AJ162" s="10"/>
      <c r="AO162" s="6" t="n">
        <v>0</v>
      </c>
      <c r="AQ162" s="10"/>
      <c r="AV162" s="6" t="n">
        <v>0</v>
      </c>
    </row>
    <row r="163" customFormat="false" ht="15" hidden="false" customHeight="false" outlineLevel="0" collapsed="false">
      <c r="A163" s="6" t="s">
        <v>75</v>
      </c>
      <c r="B163" s="6" t="s">
        <v>56</v>
      </c>
      <c r="C163" s="6" t="n">
        <v>77</v>
      </c>
      <c r="D163" s="6" t="n">
        <v>315</v>
      </c>
      <c r="E163" s="6" t="n">
        <v>5.16</v>
      </c>
      <c r="F163" s="6" t="n">
        <v>-1.37032514878541</v>
      </c>
      <c r="G163" s="6" t="n">
        <v>25</v>
      </c>
      <c r="H163" s="6" t="n">
        <v>0.693550115122455</v>
      </c>
      <c r="I163" s="6" t="n">
        <v>28</v>
      </c>
      <c r="J163" s="6" t="n">
        <v>-1.04817233048841</v>
      </c>
      <c r="K163" s="6" t="n">
        <v>108</v>
      </c>
      <c r="L163" s="6" t="n">
        <v>-0.716424032142033</v>
      </c>
      <c r="M163" s="6" t="n">
        <v>4.71</v>
      </c>
      <c r="N163" s="6" t="n">
        <v>-1.38242697163996</v>
      </c>
      <c r="O163" s="6" t="n">
        <v>7.92</v>
      </c>
      <c r="P163" s="6" t="n">
        <v>-1.66284789007507</v>
      </c>
      <c r="Q163" s="6" t="n">
        <v>-5.48664625800842</v>
      </c>
      <c r="R163" s="6" t="n">
        <v>-0.914441043001404</v>
      </c>
      <c r="S163" s="6" t="n">
        <v>3</v>
      </c>
      <c r="T163" s="6" t="n">
        <v>67</v>
      </c>
      <c r="U163" s="6" t="n">
        <v>66</v>
      </c>
      <c r="V163" s="10"/>
      <c r="W163" s="6" t="n">
        <v>2</v>
      </c>
      <c r="X163" s="6" t="n">
        <v>17</v>
      </c>
      <c r="Y163" s="6" t="n">
        <v>0</v>
      </c>
      <c r="Z163" s="6" t="n">
        <v>11</v>
      </c>
      <c r="AA163" s="6" t="n">
        <v>28</v>
      </c>
      <c r="AB163" s="6" t="n">
        <v>14</v>
      </c>
      <c r="AC163" s="10"/>
      <c r="AD163" s="6" t="n">
        <v>13</v>
      </c>
      <c r="AE163" s="6" t="n">
        <v>764</v>
      </c>
      <c r="AF163" s="6" t="n">
        <v>0</v>
      </c>
      <c r="AG163" s="6" t="n">
        <v>46</v>
      </c>
      <c r="AH163" s="6" t="n">
        <v>810</v>
      </c>
      <c r="AI163" s="6" t="n">
        <v>62.3076923076923</v>
      </c>
      <c r="AJ163" s="10"/>
      <c r="AK163" s="6" t="n">
        <v>8</v>
      </c>
      <c r="AL163" s="6" t="n">
        <v>137</v>
      </c>
      <c r="AM163" s="6" t="n">
        <v>0</v>
      </c>
      <c r="AN163" s="6" t="n">
        <v>16</v>
      </c>
      <c r="AO163" s="6" t="n">
        <v>153</v>
      </c>
      <c r="AP163" s="6" t="n">
        <v>19.125</v>
      </c>
      <c r="AQ163" s="10"/>
      <c r="AR163" s="6" t="n">
        <v>1</v>
      </c>
      <c r="AS163" s="6" t="n">
        <v>46</v>
      </c>
      <c r="AT163" s="6" t="n">
        <v>0</v>
      </c>
      <c r="AU163" s="6" t="n">
        <v>0</v>
      </c>
      <c r="AV163" s="6" t="n">
        <v>46</v>
      </c>
      <c r="AW163" s="6" t="n">
        <v>46</v>
      </c>
    </row>
    <row r="164" customFormat="false" ht="15" hidden="false" customHeight="false" outlineLevel="0" collapsed="false">
      <c r="A164" s="6" t="s">
        <v>104</v>
      </c>
      <c r="B164" s="6" t="s">
        <v>56</v>
      </c>
      <c r="C164" s="6" t="n">
        <v>76.88</v>
      </c>
      <c r="D164" s="6" t="n">
        <v>323</v>
      </c>
      <c r="E164" s="6" t="n">
        <v>5.28</v>
      </c>
      <c r="F164" s="6" t="n">
        <v>-1.7885336459828</v>
      </c>
      <c r="G164" s="6" t="n">
        <v>26</v>
      </c>
      <c r="H164" s="6" t="n">
        <v>0.840412499050719</v>
      </c>
      <c r="I164" s="6" t="n">
        <v>23.5</v>
      </c>
      <c r="J164" s="6" t="n">
        <v>-2.05896321854046</v>
      </c>
      <c r="K164" s="6" t="n">
        <v>97</v>
      </c>
      <c r="L164" s="6" t="n">
        <v>-1.94439620902548</v>
      </c>
      <c r="M164" s="6" t="n">
        <v>5</v>
      </c>
      <c r="N164" s="6" t="n">
        <v>-2.55692940530113</v>
      </c>
      <c r="O164" s="6" t="n">
        <v>8.24</v>
      </c>
      <c r="P164" s="6" t="n">
        <v>-2.45395902127606</v>
      </c>
      <c r="Q164" s="6" t="n">
        <v>-9.96236900107522</v>
      </c>
      <c r="R164" s="6" t="n">
        <v>-1.66039483351254</v>
      </c>
      <c r="S164" s="6" t="n">
        <v>4</v>
      </c>
      <c r="T164" s="6" t="n">
        <v>140</v>
      </c>
      <c r="U164" s="6" t="n">
        <v>132</v>
      </c>
      <c r="V164" s="10"/>
      <c r="W164" s="6" t="n">
        <v>7</v>
      </c>
      <c r="X164" s="6" t="n">
        <v>207</v>
      </c>
      <c r="Y164" s="6" t="n">
        <v>0</v>
      </c>
      <c r="Z164" s="6" t="n">
        <v>6</v>
      </c>
      <c r="AA164" s="6" t="n">
        <v>213</v>
      </c>
      <c r="AB164" s="6" t="n">
        <v>30.4285714285714</v>
      </c>
      <c r="AC164" s="10"/>
      <c r="AD164" s="6" t="n">
        <v>12</v>
      </c>
      <c r="AE164" s="6" t="n">
        <v>467</v>
      </c>
      <c r="AF164" s="6" t="n">
        <v>0</v>
      </c>
      <c r="AG164" s="6" t="n">
        <v>29</v>
      </c>
      <c r="AH164" s="6" t="n">
        <v>496</v>
      </c>
      <c r="AI164" s="6" t="n">
        <v>41.3333333333333</v>
      </c>
      <c r="AJ164" s="10"/>
      <c r="AK164" s="6" t="n">
        <v>16</v>
      </c>
      <c r="AL164" s="6" t="n">
        <v>284</v>
      </c>
      <c r="AM164" s="6" t="n">
        <v>0</v>
      </c>
      <c r="AN164" s="6" t="n">
        <v>81</v>
      </c>
      <c r="AO164" s="6" t="n">
        <v>365</v>
      </c>
      <c r="AP164" s="6" t="n">
        <v>22.8125</v>
      </c>
      <c r="AQ164" s="10"/>
      <c r="AR164" s="6" t="n">
        <v>12</v>
      </c>
      <c r="AS164" s="6" t="n">
        <v>369</v>
      </c>
      <c r="AT164" s="6" t="n">
        <v>0</v>
      </c>
      <c r="AU164" s="6" t="n">
        <v>65</v>
      </c>
      <c r="AV164" s="6" t="n">
        <v>434</v>
      </c>
      <c r="AW164" s="6" t="n">
        <v>36.1666666666667</v>
      </c>
    </row>
    <row r="165" customFormat="false" ht="15" hidden="false" customHeight="false" outlineLevel="0" collapsed="false">
      <c r="A165" s="6" t="s">
        <v>112</v>
      </c>
      <c r="B165" s="6" t="s">
        <v>56</v>
      </c>
      <c r="C165" s="6" t="n">
        <v>75.88</v>
      </c>
      <c r="D165" s="6" t="n">
        <v>303</v>
      </c>
      <c r="E165" s="6" t="n">
        <v>5.21</v>
      </c>
      <c r="F165" s="6" t="n">
        <v>-1.54457868928432</v>
      </c>
      <c r="G165" s="6" t="n">
        <v>21</v>
      </c>
      <c r="H165" s="6" t="n">
        <v>0.106100579409399</v>
      </c>
      <c r="I165" s="6" t="n">
        <v>29</v>
      </c>
      <c r="J165" s="6" t="n">
        <v>-0.823552133143513</v>
      </c>
      <c r="K165" s="6" t="n">
        <v>108</v>
      </c>
      <c r="L165" s="6" t="n">
        <v>-0.716424032142033</v>
      </c>
      <c r="M165" s="6" t="n">
        <v>4.4</v>
      </c>
      <c r="N165" s="6" t="n">
        <v>-0.126924370140091</v>
      </c>
      <c r="O165" s="6" t="n">
        <v>7.57</v>
      </c>
      <c r="P165" s="6" t="n">
        <v>-0.797570090323981</v>
      </c>
      <c r="Q165" s="6" t="n">
        <v>-3.90294873562454</v>
      </c>
      <c r="R165" s="6" t="n">
        <v>-0.650491455937423</v>
      </c>
      <c r="S165" s="6" t="n">
        <v>7</v>
      </c>
      <c r="T165" s="6" t="n">
        <v>246</v>
      </c>
      <c r="U165" s="6" t="n">
        <v>197</v>
      </c>
      <c r="V165" s="10"/>
      <c r="W165" s="6" t="n">
        <v>6</v>
      </c>
      <c r="X165" s="6" t="n">
        <v>29</v>
      </c>
      <c r="Y165" s="6" t="n">
        <v>0</v>
      </c>
      <c r="Z165" s="6" t="n">
        <v>5</v>
      </c>
      <c r="AA165" s="6" t="n">
        <v>34</v>
      </c>
      <c r="AB165" s="6" t="n">
        <v>5.66666666666667</v>
      </c>
      <c r="AC165" s="10"/>
      <c r="AD165" s="6" t="n">
        <v>16</v>
      </c>
      <c r="AE165" s="6" t="n">
        <v>916</v>
      </c>
      <c r="AF165" s="6" t="n">
        <v>0</v>
      </c>
      <c r="AG165" s="6" t="n">
        <v>87</v>
      </c>
      <c r="AH165" s="6" t="n">
        <v>1003</v>
      </c>
      <c r="AI165" s="6" t="n">
        <v>62.6875</v>
      </c>
      <c r="AJ165" s="10"/>
      <c r="AK165" s="6" t="n">
        <v>16</v>
      </c>
      <c r="AL165" s="6" t="n">
        <v>1010</v>
      </c>
      <c r="AM165" s="6" t="n">
        <v>0</v>
      </c>
      <c r="AN165" s="6" t="n">
        <v>56</v>
      </c>
      <c r="AO165" s="6" t="n">
        <v>1066</v>
      </c>
      <c r="AP165" s="6" t="n">
        <v>66.625</v>
      </c>
      <c r="AQ165" s="10"/>
      <c r="AR165" s="6" t="n">
        <v>16</v>
      </c>
      <c r="AS165" s="6" t="n">
        <v>988</v>
      </c>
      <c r="AT165" s="6" t="n">
        <v>0</v>
      </c>
      <c r="AU165" s="6" t="n">
        <v>50</v>
      </c>
      <c r="AV165" s="6" t="n">
        <v>1038</v>
      </c>
      <c r="AW165" s="6" t="n">
        <v>64.875</v>
      </c>
    </row>
    <row r="166" customFormat="false" ht="15" hidden="false" customHeight="false" outlineLevel="0" collapsed="false">
      <c r="A166" s="6" t="s">
        <v>143</v>
      </c>
      <c r="B166" s="6" t="s">
        <v>56</v>
      </c>
      <c r="C166" s="6" t="n">
        <v>78.75</v>
      </c>
      <c r="D166" s="6" t="n">
        <v>322</v>
      </c>
      <c r="E166" s="6" t="n">
        <v>5.59</v>
      </c>
      <c r="F166" s="6" t="n">
        <v>-2.86890559707607</v>
      </c>
      <c r="G166" s="6" t="n">
        <v>21</v>
      </c>
      <c r="H166" s="6" t="n">
        <v>0.106100579409399</v>
      </c>
      <c r="I166" s="6" t="n">
        <v>27.5</v>
      </c>
      <c r="J166" s="6" t="n">
        <v>-1.16048242916086</v>
      </c>
      <c r="K166" s="6" t="n">
        <v>96</v>
      </c>
      <c r="L166" s="6" t="n">
        <v>-2.05603004328761</v>
      </c>
      <c r="M166" s="6" t="n">
        <v>4.84</v>
      </c>
      <c r="N166" s="6" t="n">
        <v>-1.90892806259152</v>
      </c>
      <c r="O166" s="6" t="n">
        <v>7.71</v>
      </c>
      <c r="P166" s="6" t="n">
        <v>-1.14368121022442</v>
      </c>
      <c r="Q166" s="6" t="n">
        <v>-9.03192676293108</v>
      </c>
      <c r="R166" s="6" t="n">
        <v>-1.50532112715518</v>
      </c>
      <c r="S166" s="6" t="n">
        <v>2</v>
      </c>
      <c r="T166" s="6" t="n">
        <v>44</v>
      </c>
      <c r="U166" s="6" t="n">
        <v>43</v>
      </c>
      <c r="V166" s="10"/>
      <c r="W166" s="6" t="n">
        <v>1</v>
      </c>
      <c r="X166" s="6" t="n">
        <v>0</v>
      </c>
      <c r="Y166" s="6" t="n">
        <v>0</v>
      </c>
      <c r="Z166" s="6" t="n">
        <v>3</v>
      </c>
      <c r="AA166" s="6" t="n">
        <v>3</v>
      </c>
      <c r="AB166" s="6" t="n">
        <v>3</v>
      </c>
      <c r="AC166" s="10"/>
      <c r="AD166" s="6" t="n">
        <v>12</v>
      </c>
      <c r="AE166" s="6" t="n">
        <v>227</v>
      </c>
      <c r="AF166" s="6" t="n">
        <v>0</v>
      </c>
      <c r="AG166" s="6" t="n">
        <v>49</v>
      </c>
      <c r="AH166" s="6" t="n">
        <v>276</v>
      </c>
      <c r="AI166" s="6" t="n">
        <v>23</v>
      </c>
      <c r="AJ166" s="10"/>
      <c r="AK166" s="6" t="n">
        <v>12</v>
      </c>
      <c r="AL166" s="6" t="n">
        <v>406</v>
      </c>
      <c r="AM166" s="6" t="n">
        <v>0</v>
      </c>
      <c r="AN166" s="6" t="n">
        <v>55</v>
      </c>
      <c r="AO166" s="6" t="n">
        <v>461</v>
      </c>
      <c r="AP166" s="6" t="n">
        <v>38.4166666666667</v>
      </c>
      <c r="AQ166" s="10"/>
      <c r="AR166" s="6" t="n">
        <v>3</v>
      </c>
      <c r="AS166" s="6" t="n">
        <v>72</v>
      </c>
      <c r="AT166" s="6" t="n">
        <v>0</v>
      </c>
      <c r="AU166" s="6" t="n">
        <v>10</v>
      </c>
      <c r="AV166" s="6" t="n">
        <v>82</v>
      </c>
      <c r="AW166" s="6" t="n">
        <v>27.3333333333333</v>
      </c>
    </row>
    <row r="167" customFormat="false" ht="15" hidden="false" customHeight="false" outlineLevel="0" collapsed="false">
      <c r="A167" s="6" t="s">
        <v>196</v>
      </c>
      <c r="B167" s="6" t="s">
        <v>56</v>
      </c>
      <c r="C167" s="6" t="n">
        <v>77</v>
      </c>
      <c r="D167" s="6" t="n">
        <v>332</v>
      </c>
      <c r="E167" s="6" t="n">
        <v>4.92</v>
      </c>
      <c r="F167" s="6" t="n">
        <v>-0.533908154390616</v>
      </c>
      <c r="G167" s="6" t="n">
        <v>32</v>
      </c>
      <c r="H167" s="6" t="n">
        <v>1.7215868026203</v>
      </c>
      <c r="I167" s="6" t="n">
        <v>28.5</v>
      </c>
      <c r="J167" s="6" t="n">
        <v>-0.935862231815962</v>
      </c>
      <c r="K167" s="6" t="n">
        <v>112</v>
      </c>
      <c r="L167" s="6" t="n">
        <v>-0.269888695093506</v>
      </c>
      <c r="M167" s="6" t="n">
        <v>4.86</v>
      </c>
      <c r="N167" s="6" t="n">
        <v>-1.98992823043022</v>
      </c>
      <c r="O167" s="6" t="n">
        <v>7.8</v>
      </c>
      <c r="P167" s="6" t="n">
        <v>-1.36618121587469</v>
      </c>
      <c r="Q167" s="6" t="n">
        <v>-3.3741817249847</v>
      </c>
      <c r="R167" s="6" t="n">
        <v>-0.562363620830783</v>
      </c>
      <c r="S167" s="6" t="n">
        <v>1</v>
      </c>
      <c r="T167" s="6" t="n">
        <v>2</v>
      </c>
      <c r="U167" s="6" t="n">
        <v>2</v>
      </c>
      <c r="V167" s="10"/>
      <c r="W167" s="6" t="n">
        <v>16</v>
      </c>
      <c r="X167" s="6" t="n">
        <v>649</v>
      </c>
      <c r="Y167" s="6" t="n">
        <v>0</v>
      </c>
      <c r="Z167" s="6" t="n">
        <v>62</v>
      </c>
      <c r="AA167" s="6" t="n">
        <v>711</v>
      </c>
      <c r="AB167" s="6" t="n">
        <v>44.4375</v>
      </c>
      <c r="AC167" s="10"/>
      <c r="AD167" s="6" t="n">
        <v>16</v>
      </c>
      <c r="AE167" s="6" t="n">
        <v>959</v>
      </c>
      <c r="AF167" s="6" t="n">
        <v>0</v>
      </c>
      <c r="AG167" s="6" t="n">
        <v>45</v>
      </c>
      <c r="AH167" s="6" t="n">
        <v>1004</v>
      </c>
      <c r="AI167" s="6" t="n">
        <v>62.75</v>
      </c>
      <c r="AJ167" s="10"/>
      <c r="AK167" s="6" t="n">
        <v>14</v>
      </c>
      <c r="AL167" s="6" t="n">
        <v>892</v>
      </c>
      <c r="AM167" s="6" t="n">
        <v>0</v>
      </c>
      <c r="AN167" s="6" t="n">
        <v>39</v>
      </c>
      <c r="AO167" s="6" t="n">
        <v>931</v>
      </c>
      <c r="AP167" s="6" t="n">
        <v>66.5</v>
      </c>
      <c r="AQ167" s="10"/>
      <c r="AR167" s="6" t="n">
        <v>6</v>
      </c>
      <c r="AS167" s="6" t="n">
        <v>394</v>
      </c>
      <c r="AT167" s="6" t="n">
        <v>0</v>
      </c>
      <c r="AU167" s="6" t="n">
        <v>26</v>
      </c>
      <c r="AV167" s="6" t="n">
        <v>420</v>
      </c>
      <c r="AW167" s="6" t="n">
        <v>70</v>
      </c>
    </row>
    <row r="168" customFormat="false" ht="15" hidden="false" customHeight="false" outlineLevel="0" collapsed="false">
      <c r="A168" s="6" t="s">
        <v>212</v>
      </c>
      <c r="B168" s="6" t="s">
        <v>56</v>
      </c>
      <c r="C168" s="6" t="n">
        <v>78</v>
      </c>
      <c r="D168" s="6" t="n">
        <v>309</v>
      </c>
      <c r="E168" s="6" t="n">
        <v>5.37</v>
      </c>
      <c r="F168" s="6" t="n">
        <v>-2.10219001888085</v>
      </c>
      <c r="G168" s="6" t="n">
        <v>28</v>
      </c>
      <c r="H168" s="6" t="n">
        <v>1.13413726690725</v>
      </c>
      <c r="I168" s="6" t="n">
        <v>26</v>
      </c>
      <c r="J168" s="6" t="n">
        <v>-1.49741272517821</v>
      </c>
      <c r="K168" s="6" t="n">
        <v>100</v>
      </c>
      <c r="L168" s="6" t="n">
        <v>-1.60949470623909</v>
      </c>
      <c r="M168" s="6" t="n">
        <v>4.64</v>
      </c>
      <c r="N168" s="6" t="n">
        <v>-1.0989263842045</v>
      </c>
      <c r="O168" s="6" t="n">
        <v>7.79</v>
      </c>
      <c r="P168" s="6" t="n">
        <v>-1.34145899302466</v>
      </c>
      <c r="Q168" s="6" t="n">
        <v>-6.51534556062007</v>
      </c>
      <c r="R168" s="6" t="n">
        <v>-1.08589092677001</v>
      </c>
      <c r="S168" s="6" t="n">
        <v>2</v>
      </c>
      <c r="T168" s="6" t="n">
        <v>59</v>
      </c>
      <c r="U168" s="6" t="n">
        <v>58</v>
      </c>
      <c r="V168" s="10"/>
      <c r="W168" s="6" t="n">
        <v>14</v>
      </c>
      <c r="X168" s="6" t="n">
        <v>987</v>
      </c>
      <c r="Y168" s="6" t="n">
        <v>0</v>
      </c>
      <c r="Z168" s="6" t="n">
        <v>72</v>
      </c>
      <c r="AA168" s="6" t="n">
        <v>1059</v>
      </c>
      <c r="AB168" s="6" t="n">
        <v>75.6428571428571</v>
      </c>
      <c r="AC168" s="10"/>
      <c r="AD168" s="6" t="n">
        <v>16</v>
      </c>
      <c r="AE168" s="6" t="n">
        <v>1098</v>
      </c>
      <c r="AF168" s="6" t="n">
        <v>0</v>
      </c>
      <c r="AG168" s="6" t="n">
        <v>64</v>
      </c>
      <c r="AH168" s="6" t="n">
        <v>1162</v>
      </c>
      <c r="AI168" s="6" t="n">
        <v>72.625</v>
      </c>
      <c r="AJ168" s="10"/>
      <c r="AK168" s="6" t="n">
        <v>10</v>
      </c>
      <c r="AL168" s="6" t="n">
        <v>668</v>
      </c>
      <c r="AM168" s="6" t="n">
        <v>0</v>
      </c>
      <c r="AN168" s="6" t="n">
        <v>48</v>
      </c>
      <c r="AO168" s="6" t="n">
        <v>716</v>
      </c>
      <c r="AP168" s="6" t="n">
        <v>71.6</v>
      </c>
      <c r="AQ168" s="10"/>
      <c r="AR168" s="6" t="n">
        <v>5</v>
      </c>
      <c r="AS168" s="6" t="n">
        <v>313</v>
      </c>
      <c r="AT168" s="6" t="n">
        <v>0</v>
      </c>
      <c r="AU168" s="6" t="n">
        <v>20</v>
      </c>
      <c r="AV168" s="6" t="n">
        <v>333</v>
      </c>
      <c r="AW168" s="6" t="n">
        <v>66.6</v>
      </c>
    </row>
    <row r="169" customFormat="false" ht="15" hidden="false" customHeight="false" outlineLevel="0" collapsed="false">
      <c r="A169" s="6" t="s">
        <v>216</v>
      </c>
      <c r="B169" s="6" t="s">
        <v>56</v>
      </c>
      <c r="C169" s="6" t="n">
        <v>77.5</v>
      </c>
      <c r="D169" s="6" t="n">
        <v>308</v>
      </c>
      <c r="E169" s="6" t="n">
        <v>5.07</v>
      </c>
      <c r="F169" s="6" t="n">
        <v>-1.05666877588736</v>
      </c>
      <c r="G169" s="6" t="n">
        <v>24</v>
      </c>
      <c r="H169" s="6" t="n">
        <v>0.546687731194191</v>
      </c>
      <c r="I169" s="6" t="n">
        <v>30.5</v>
      </c>
      <c r="J169" s="6" t="n">
        <v>-0.486621837126164</v>
      </c>
      <c r="K169" s="6" t="n">
        <v>104</v>
      </c>
      <c r="L169" s="6" t="n">
        <v>-1.16295936919056</v>
      </c>
      <c r="M169" s="6" t="n">
        <v>4.47</v>
      </c>
      <c r="N169" s="6" t="n">
        <v>-0.410424957575543</v>
      </c>
      <c r="O169" s="6" t="n">
        <v>7.34</v>
      </c>
      <c r="P169" s="6" t="n">
        <v>-0.228958964773266</v>
      </c>
      <c r="Q169" s="6" t="n">
        <v>-2.7989461733587</v>
      </c>
      <c r="R169" s="6" t="n">
        <v>-0.466491028893117</v>
      </c>
      <c r="S169" s="6" t="n">
        <v>1</v>
      </c>
      <c r="T169" s="6" t="n">
        <v>6</v>
      </c>
      <c r="U169" s="6" t="n">
        <v>6</v>
      </c>
      <c r="V169" s="10"/>
      <c r="W169" s="6" t="n">
        <v>15</v>
      </c>
      <c r="X169" s="6" t="n">
        <v>944</v>
      </c>
      <c r="Y169" s="6" t="n">
        <v>0</v>
      </c>
      <c r="Z169" s="6" t="n">
        <v>65</v>
      </c>
      <c r="AA169" s="6" t="n">
        <v>1009</v>
      </c>
      <c r="AB169" s="6" t="n">
        <v>67.2666666666667</v>
      </c>
      <c r="AC169" s="10"/>
      <c r="AD169" s="6" t="n">
        <v>16</v>
      </c>
      <c r="AE169" s="6" t="n">
        <v>1126</v>
      </c>
      <c r="AF169" s="6" t="n">
        <v>0</v>
      </c>
      <c r="AG169" s="6" t="n">
        <v>66</v>
      </c>
      <c r="AH169" s="6" t="n">
        <v>1192</v>
      </c>
      <c r="AI169" s="6" t="n">
        <v>74.5</v>
      </c>
      <c r="AJ169" s="10"/>
      <c r="AK169" s="6" t="n">
        <v>16</v>
      </c>
      <c r="AL169" s="6" t="n">
        <v>978</v>
      </c>
      <c r="AM169" s="6" t="n">
        <v>0</v>
      </c>
      <c r="AN169" s="6" t="n">
        <v>93</v>
      </c>
      <c r="AO169" s="6" t="n">
        <v>1071</v>
      </c>
      <c r="AP169" s="6" t="n">
        <v>66.9375</v>
      </c>
      <c r="AQ169" s="10"/>
      <c r="AR169" s="6" t="n">
        <v>16</v>
      </c>
      <c r="AS169" s="6" t="n">
        <v>1024</v>
      </c>
      <c r="AT169" s="6" t="n">
        <v>0</v>
      </c>
      <c r="AU169" s="6" t="n">
        <v>74</v>
      </c>
      <c r="AV169" s="6" t="n">
        <v>1098</v>
      </c>
      <c r="AW169" s="6" t="n">
        <v>68.625</v>
      </c>
    </row>
    <row r="170" customFormat="false" ht="15" hidden="false" customHeight="false" outlineLevel="0" collapsed="false">
      <c r="A170" s="6" t="s">
        <v>229</v>
      </c>
      <c r="B170" s="6" t="s">
        <v>56</v>
      </c>
      <c r="C170" s="6" t="n">
        <v>78</v>
      </c>
      <c r="D170" s="6" t="n">
        <v>311</v>
      </c>
      <c r="E170" s="6" t="n">
        <v>5.34</v>
      </c>
      <c r="F170" s="6" t="n">
        <v>-1.9976378945815</v>
      </c>
      <c r="G170" s="6" t="n">
        <v>22</v>
      </c>
      <c r="H170" s="6" t="n">
        <v>0.252962963337663</v>
      </c>
      <c r="I170" s="6" t="n">
        <v>29</v>
      </c>
      <c r="J170" s="6" t="n">
        <v>-0.823552133143513</v>
      </c>
      <c r="K170" s="6" t="n">
        <v>102</v>
      </c>
      <c r="L170" s="6" t="n">
        <v>-1.38622703771482</v>
      </c>
      <c r="M170" s="6" t="n">
        <v>4.56</v>
      </c>
      <c r="N170" s="6" t="n">
        <v>-0.774925712849698</v>
      </c>
      <c r="O170" s="6" t="n">
        <v>7.42</v>
      </c>
      <c r="P170" s="6" t="n">
        <v>-0.426736747573515</v>
      </c>
      <c r="Q170" s="6" t="n">
        <v>-5.15611656252539</v>
      </c>
      <c r="R170" s="6" t="n">
        <v>-0.859352760420898</v>
      </c>
      <c r="S170" s="6" t="n">
        <v>1</v>
      </c>
      <c r="T170" s="6" t="n">
        <v>19</v>
      </c>
      <c r="U170" s="6" t="n">
        <v>19</v>
      </c>
      <c r="V170" s="10"/>
      <c r="AA170" s="6" t="n">
        <v>0</v>
      </c>
      <c r="AC170" s="10"/>
      <c r="AH170" s="6" t="n">
        <v>0</v>
      </c>
      <c r="AJ170" s="10"/>
      <c r="AO170" s="6" t="n">
        <v>0</v>
      </c>
      <c r="AQ170" s="10"/>
      <c r="AV170" s="6" t="n">
        <v>0</v>
      </c>
    </row>
    <row r="171" customFormat="false" ht="15" hidden="false" customHeight="false" outlineLevel="0" collapsed="false">
      <c r="A171" s="6" t="s">
        <v>254</v>
      </c>
      <c r="B171" s="6" t="s">
        <v>56</v>
      </c>
      <c r="C171" s="6" t="n">
        <v>76.25</v>
      </c>
      <c r="D171" s="6" t="n">
        <v>302</v>
      </c>
      <c r="E171" s="6" t="n">
        <v>4.97</v>
      </c>
      <c r="F171" s="6" t="n">
        <v>-0.70816169488953</v>
      </c>
      <c r="G171" s="6" t="n">
        <v>22</v>
      </c>
      <c r="H171" s="6" t="n">
        <v>0.252962963337663</v>
      </c>
      <c r="I171" s="6" t="n">
        <v>32</v>
      </c>
      <c r="J171" s="6" t="n">
        <v>-0.149691541108814</v>
      </c>
      <c r="K171" s="6" t="n">
        <v>113</v>
      </c>
      <c r="L171" s="6" t="n">
        <v>-0.158254860831374</v>
      </c>
      <c r="M171" s="6" t="n">
        <v>4.44</v>
      </c>
      <c r="N171" s="6" t="n">
        <v>-0.288924705817494</v>
      </c>
      <c r="O171" s="6" t="n">
        <v>7.37</v>
      </c>
      <c r="P171" s="6" t="n">
        <v>-0.30312563332336</v>
      </c>
      <c r="Q171" s="6" t="n">
        <v>-1.35519547263291</v>
      </c>
      <c r="R171" s="6" t="n">
        <v>-0.225865912105485</v>
      </c>
      <c r="S171" s="6" t="n">
        <v>2</v>
      </c>
      <c r="T171" s="6" t="n">
        <v>35</v>
      </c>
      <c r="U171" s="6" t="n">
        <v>35</v>
      </c>
      <c r="V171" s="10"/>
      <c r="W171" s="6" t="n">
        <v>16</v>
      </c>
      <c r="X171" s="6" t="n">
        <v>1052</v>
      </c>
      <c r="Y171" s="6" t="n">
        <v>0</v>
      </c>
      <c r="Z171" s="6" t="n">
        <v>65</v>
      </c>
      <c r="AA171" s="6" t="n">
        <v>1117</v>
      </c>
      <c r="AB171" s="6" t="n">
        <v>69.8125</v>
      </c>
      <c r="AC171" s="10"/>
      <c r="AD171" s="6" t="n">
        <v>10</v>
      </c>
      <c r="AE171" s="6" t="n">
        <v>615</v>
      </c>
      <c r="AF171" s="6" t="n">
        <v>0</v>
      </c>
      <c r="AG171" s="6" t="n">
        <v>32</v>
      </c>
      <c r="AH171" s="6" t="n">
        <v>647</v>
      </c>
      <c r="AI171" s="6" t="n">
        <v>64.7</v>
      </c>
      <c r="AJ171" s="10"/>
      <c r="AK171" s="6" t="n">
        <v>5</v>
      </c>
      <c r="AL171" s="6" t="n">
        <v>331</v>
      </c>
      <c r="AM171" s="6" t="n">
        <v>0</v>
      </c>
      <c r="AN171" s="6" t="n">
        <v>18</v>
      </c>
      <c r="AO171" s="6" t="n">
        <v>349</v>
      </c>
      <c r="AP171" s="6" t="n">
        <v>69.8</v>
      </c>
      <c r="AQ171" s="10"/>
      <c r="AR171" s="6" t="n">
        <v>16</v>
      </c>
      <c r="AS171" s="6" t="n">
        <v>1068</v>
      </c>
      <c r="AT171" s="6" t="n">
        <v>0</v>
      </c>
      <c r="AU171" s="6" t="n">
        <v>46</v>
      </c>
      <c r="AV171" s="6" t="n">
        <v>1114</v>
      </c>
      <c r="AW171" s="6" t="n">
        <v>69.625</v>
      </c>
    </row>
    <row r="172" customFormat="false" ht="15" hidden="false" customHeight="false" outlineLevel="0" collapsed="false">
      <c r="A172" s="6" t="s">
        <v>277</v>
      </c>
      <c r="B172" s="6" t="s">
        <v>56</v>
      </c>
      <c r="C172" s="6" t="n">
        <v>77.88</v>
      </c>
      <c r="D172" s="6" t="n">
        <v>325</v>
      </c>
      <c r="E172" s="6" t="n">
        <v>5.19</v>
      </c>
      <c r="F172" s="6" t="n">
        <v>-1.47487727308476</v>
      </c>
      <c r="G172" s="6" t="n">
        <v>23</v>
      </c>
      <c r="H172" s="6" t="n">
        <v>0.399825347265927</v>
      </c>
      <c r="I172" s="6" t="n">
        <v>23</v>
      </c>
      <c r="J172" s="6" t="n">
        <v>-2.17127331721291</v>
      </c>
      <c r="K172" s="6" t="n">
        <v>99</v>
      </c>
      <c r="L172" s="6" t="n">
        <v>-1.72112854050122</v>
      </c>
      <c r="M172" s="6" t="n">
        <v>4.69</v>
      </c>
      <c r="N172" s="6" t="n">
        <v>-1.30142680380126</v>
      </c>
      <c r="O172" s="6" t="n">
        <v>8.14</v>
      </c>
      <c r="P172" s="6" t="n">
        <v>-2.20673679277575</v>
      </c>
      <c r="Q172" s="6" t="n">
        <v>-8.47561738010997</v>
      </c>
      <c r="R172" s="6" t="n">
        <v>-1.412602896685</v>
      </c>
      <c r="S172" s="6" t="n">
        <v>2</v>
      </c>
      <c r="T172" s="6" t="n">
        <v>64</v>
      </c>
      <c r="U172" s="6" t="n">
        <v>63</v>
      </c>
      <c r="V172" s="10"/>
      <c r="W172" s="6" t="n">
        <v>16</v>
      </c>
      <c r="X172" s="6" t="n">
        <v>1058</v>
      </c>
      <c r="Y172" s="6" t="n">
        <v>0</v>
      </c>
      <c r="Z172" s="6" t="n">
        <v>79</v>
      </c>
      <c r="AA172" s="6" t="n">
        <v>1137</v>
      </c>
      <c r="AB172" s="6" t="n">
        <v>71.0625</v>
      </c>
      <c r="AC172" s="10"/>
      <c r="AD172" s="6" t="n">
        <v>16</v>
      </c>
      <c r="AE172" s="6" t="n">
        <v>1078</v>
      </c>
      <c r="AF172" s="6" t="n">
        <v>0</v>
      </c>
      <c r="AG172" s="6" t="n">
        <v>75</v>
      </c>
      <c r="AH172" s="6" t="n">
        <v>1153</v>
      </c>
      <c r="AI172" s="6" t="n">
        <v>72.0625</v>
      </c>
      <c r="AJ172" s="10"/>
      <c r="AK172" s="6" t="n">
        <v>15</v>
      </c>
      <c r="AL172" s="6" t="n">
        <v>994</v>
      </c>
      <c r="AM172" s="6" t="n">
        <v>0</v>
      </c>
      <c r="AN172" s="6" t="n">
        <v>71</v>
      </c>
      <c r="AO172" s="6" t="n">
        <v>1065</v>
      </c>
      <c r="AP172" s="6" t="n">
        <v>71</v>
      </c>
      <c r="AQ172" s="10"/>
      <c r="AR172" s="6" t="n">
        <v>16</v>
      </c>
      <c r="AS172" s="6" t="n">
        <v>1061</v>
      </c>
      <c r="AT172" s="6" t="n">
        <v>0</v>
      </c>
      <c r="AU172" s="6" t="n">
        <v>58</v>
      </c>
      <c r="AV172" s="6" t="n">
        <v>1119</v>
      </c>
      <c r="AW172" s="6" t="n">
        <v>69.9375</v>
      </c>
    </row>
    <row r="173" customFormat="false" ht="15" hidden="false" customHeight="false" outlineLevel="0" collapsed="false">
      <c r="A173" s="6" t="s">
        <v>334</v>
      </c>
      <c r="B173" s="6" t="s">
        <v>56</v>
      </c>
      <c r="C173" s="6" t="n">
        <v>77.88</v>
      </c>
      <c r="D173" s="6" t="n">
        <v>330</v>
      </c>
      <c r="E173" s="6" t="n">
        <v>5.37</v>
      </c>
      <c r="F173" s="6" t="n">
        <v>-2.10219001888085</v>
      </c>
      <c r="G173" s="6" t="n">
        <v>36</v>
      </c>
      <c r="H173" s="6" t="n">
        <v>2.30903633833336</v>
      </c>
      <c r="I173" s="6" t="n">
        <v>26.5</v>
      </c>
      <c r="J173" s="6" t="n">
        <v>-1.38510262650576</v>
      </c>
      <c r="K173" s="6" t="n">
        <v>102</v>
      </c>
      <c r="L173" s="6" t="n">
        <v>-1.38622703771482</v>
      </c>
      <c r="M173" s="6" t="n">
        <v>4.86</v>
      </c>
      <c r="N173" s="6" t="n">
        <v>-1.98992823043022</v>
      </c>
      <c r="O173" s="6" t="n">
        <v>8.13</v>
      </c>
      <c r="P173" s="6" t="n">
        <v>-2.18201456992572</v>
      </c>
      <c r="Q173" s="6" t="n">
        <v>-6.73642614512401</v>
      </c>
      <c r="R173" s="6" t="n">
        <v>-1.122737690854</v>
      </c>
      <c r="V173" s="10"/>
      <c r="AA173" s="6" t="n">
        <v>0</v>
      </c>
      <c r="AC173" s="10"/>
      <c r="AH173" s="6" t="n">
        <v>0</v>
      </c>
      <c r="AJ173" s="10"/>
      <c r="AO173" s="6" t="n">
        <v>0</v>
      </c>
      <c r="AQ173" s="10"/>
      <c r="AR173" s="6" t="n">
        <v>5</v>
      </c>
      <c r="AS173" s="6" t="n">
        <v>75</v>
      </c>
      <c r="AT173" s="6" t="n">
        <v>0</v>
      </c>
      <c r="AU173" s="6" t="n">
        <v>11</v>
      </c>
      <c r="AV173" s="6" t="n">
        <v>86</v>
      </c>
      <c r="AW173" s="6" t="n">
        <v>17.2</v>
      </c>
    </row>
    <row r="174" customFormat="false" ht="15" hidden="false" customHeight="false" outlineLevel="0" collapsed="false">
      <c r="A174" s="6" t="s">
        <v>337</v>
      </c>
      <c r="B174" s="6" t="s">
        <v>56</v>
      </c>
      <c r="C174" s="6" t="n">
        <v>78.25</v>
      </c>
      <c r="D174" s="6" t="n">
        <v>302</v>
      </c>
      <c r="E174" s="6" t="n">
        <v>4.97</v>
      </c>
      <c r="F174" s="6" t="n">
        <v>-0.70816169488953</v>
      </c>
      <c r="G174" s="6" t="n">
        <v>22</v>
      </c>
      <c r="H174" s="6" t="n">
        <v>0.252962963337663</v>
      </c>
      <c r="I174" s="6" t="n">
        <v>33.5</v>
      </c>
      <c r="J174" s="6" t="n">
        <v>0.187238754908535</v>
      </c>
      <c r="Q174" s="6" t="n">
        <v>-0.267959976643333</v>
      </c>
      <c r="R174" s="6" t="n">
        <v>-0.0893199922144443</v>
      </c>
      <c r="V174" s="10"/>
      <c r="AA174" s="6" t="n">
        <v>0</v>
      </c>
      <c r="AC174" s="10"/>
      <c r="AH174" s="6" t="n">
        <v>0</v>
      </c>
      <c r="AJ174" s="10"/>
      <c r="AO174" s="6" t="n">
        <v>0</v>
      </c>
      <c r="AQ174" s="10"/>
      <c r="AV174" s="6" t="n">
        <v>0</v>
      </c>
    </row>
    <row r="175" customFormat="false" ht="15" hidden="false" customHeight="false" outlineLevel="0" collapsed="false">
      <c r="A175" s="6" t="s">
        <v>344</v>
      </c>
      <c r="B175" s="6" t="s">
        <v>56</v>
      </c>
      <c r="C175" s="6" t="n">
        <v>78.5</v>
      </c>
      <c r="D175" s="6" t="n">
        <v>301</v>
      </c>
      <c r="E175" s="6" t="n">
        <v>5.01</v>
      </c>
      <c r="F175" s="6" t="n">
        <v>-0.847564527288662</v>
      </c>
      <c r="I175" s="6" t="n">
        <v>24</v>
      </c>
      <c r="J175" s="6" t="n">
        <v>-1.94665311986801</v>
      </c>
      <c r="K175" s="6" t="n">
        <v>92</v>
      </c>
      <c r="L175" s="6" t="n">
        <v>-2.50256538033614</v>
      </c>
      <c r="M175" s="6" t="n">
        <v>4.57</v>
      </c>
      <c r="N175" s="6" t="n">
        <v>-0.815425796769051</v>
      </c>
      <c r="O175" s="6" t="n">
        <v>7.62</v>
      </c>
      <c r="P175" s="6" t="n">
        <v>-0.921181204574136</v>
      </c>
      <c r="Q175" s="6" t="n">
        <v>-7.033390028836</v>
      </c>
      <c r="R175" s="6" t="n">
        <v>-1.4066780057672</v>
      </c>
      <c r="S175" s="6" t="n">
        <v>3</v>
      </c>
      <c r="T175" s="6" t="n">
        <v>95</v>
      </c>
      <c r="U175" s="6" t="n">
        <v>91</v>
      </c>
      <c r="V175" s="10"/>
      <c r="AA175" s="6" t="n">
        <v>0</v>
      </c>
      <c r="AC175" s="10"/>
      <c r="AD175" s="6" t="n">
        <v>13</v>
      </c>
      <c r="AE175" s="6" t="n">
        <v>871</v>
      </c>
      <c r="AF175" s="6" t="n">
        <v>0</v>
      </c>
      <c r="AG175" s="6" t="n">
        <v>58</v>
      </c>
      <c r="AH175" s="6" t="n">
        <v>929</v>
      </c>
      <c r="AI175" s="6" t="n">
        <v>71.4615384615385</v>
      </c>
      <c r="AJ175" s="10"/>
      <c r="AK175" s="6" t="n">
        <v>16</v>
      </c>
      <c r="AL175" s="6" t="n">
        <v>1043</v>
      </c>
      <c r="AM175" s="6" t="n">
        <v>0</v>
      </c>
      <c r="AN175" s="6" t="n">
        <v>68</v>
      </c>
      <c r="AO175" s="6" t="n">
        <v>1111</v>
      </c>
      <c r="AP175" s="6" t="n">
        <v>69.4375</v>
      </c>
      <c r="AQ175" s="10"/>
      <c r="AR175" s="6" t="n">
        <v>15</v>
      </c>
      <c r="AS175" s="6" t="n">
        <v>407</v>
      </c>
      <c r="AT175" s="6" t="n">
        <v>0</v>
      </c>
      <c r="AU175" s="6" t="n">
        <v>71</v>
      </c>
      <c r="AV175" s="6" t="n">
        <v>478</v>
      </c>
      <c r="AW175" s="6" t="n">
        <v>31.8666666666667</v>
      </c>
    </row>
    <row r="176" customFormat="false" ht="15" hidden="false" customHeight="false" outlineLevel="0" collapsed="false">
      <c r="A176" s="6" t="s">
        <v>349</v>
      </c>
      <c r="B176" s="6" t="s">
        <v>56</v>
      </c>
      <c r="C176" s="6" t="n">
        <v>78</v>
      </c>
      <c r="D176" s="6" t="n">
        <v>314</v>
      </c>
      <c r="E176" s="6" t="n">
        <v>5.35</v>
      </c>
      <c r="F176" s="6" t="n">
        <v>-2.03248860268128</v>
      </c>
      <c r="I176" s="6" t="n">
        <v>21.5</v>
      </c>
      <c r="J176" s="6" t="n">
        <v>-2.50820361323026</v>
      </c>
      <c r="K176" s="6" t="n">
        <v>104</v>
      </c>
      <c r="L176" s="6" t="n">
        <v>-1.16295936919056</v>
      </c>
      <c r="M176" s="6" t="n">
        <v>4.95</v>
      </c>
      <c r="N176" s="6" t="n">
        <v>-2.35442898570437</v>
      </c>
      <c r="O176" s="6" t="n">
        <v>7.93</v>
      </c>
      <c r="P176" s="6" t="n">
        <v>-1.6875701129251</v>
      </c>
      <c r="Q176" s="6" t="n">
        <v>-9.74565068373157</v>
      </c>
      <c r="R176" s="6" t="n">
        <v>-1.94913013674631</v>
      </c>
      <c r="S176" s="6" t="n">
        <v>3</v>
      </c>
      <c r="T176" s="6" t="n">
        <v>66</v>
      </c>
      <c r="U176" s="6" t="n">
        <v>65</v>
      </c>
      <c r="V176" s="10"/>
      <c r="W176" s="6" t="n">
        <v>8</v>
      </c>
      <c r="X176" s="6" t="n">
        <v>126</v>
      </c>
      <c r="Y176" s="6" t="n">
        <v>0</v>
      </c>
      <c r="Z176" s="6" t="n">
        <v>32</v>
      </c>
      <c r="AA176" s="6" t="n">
        <v>158</v>
      </c>
      <c r="AB176" s="6" t="n">
        <v>19.75</v>
      </c>
      <c r="AC176" s="10"/>
      <c r="AD176" s="6" t="n">
        <v>16</v>
      </c>
      <c r="AE176" s="6" t="n">
        <v>1030</v>
      </c>
      <c r="AF176" s="6" t="n">
        <v>0</v>
      </c>
      <c r="AG176" s="6" t="n">
        <v>65</v>
      </c>
      <c r="AH176" s="6" t="n">
        <v>1095</v>
      </c>
      <c r="AI176" s="6" t="n">
        <v>68.4375</v>
      </c>
      <c r="AJ176" s="10"/>
      <c r="AK176" s="6" t="n">
        <v>16</v>
      </c>
      <c r="AL176" s="6" t="n">
        <v>1017</v>
      </c>
      <c r="AM176" s="6" t="n">
        <v>0</v>
      </c>
      <c r="AN176" s="6" t="n">
        <v>57</v>
      </c>
      <c r="AO176" s="6" t="n">
        <v>1074</v>
      </c>
      <c r="AP176" s="6" t="n">
        <v>67.125</v>
      </c>
      <c r="AQ176" s="10"/>
      <c r="AR176" s="6" t="n">
        <v>16</v>
      </c>
      <c r="AS176" s="6" t="n">
        <v>958</v>
      </c>
      <c r="AT176" s="6" t="n">
        <v>0</v>
      </c>
      <c r="AU176" s="6" t="n">
        <v>60</v>
      </c>
      <c r="AV176" s="6" t="n">
        <v>1018</v>
      </c>
      <c r="AW176" s="6" t="n">
        <v>63.625</v>
      </c>
    </row>
    <row r="177" customFormat="false" ht="15" hidden="false" customHeight="false" outlineLevel="0" collapsed="false">
      <c r="A177" s="6" t="s">
        <v>390</v>
      </c>
      <c r="B177" s="6" t="s">
        <v>56</v>
      </c>
      <c r="C177" s="6" t="n">
        <v>79.13</v>
      </c>
      <c r="D177" s="6" t="n">
        <v>331</v>
      </c>
      <c r="E177" s="6" t="n">
        <v>5.04</v>
      </c>
      <c r="F177" s="6" t="n">
        <v>-0.952116651588011</v>
      </c>
      <c r="I177" s="6" t="n">
        <v>24</v>
      </c>
      <c r="J177" s="6" t="n">
        <v>-1.94665311986801</v>
      </c>
      <c r="K177" s="6" t="n">
        <v>93</v>
      </c>
      <c r="L177" s="6" t="n">
        <v>-2.39093154607401</v>
      </c>
      <c r="M177" s="6" t="n">
        <v>4.77</v>
      </c>
      <c r="N177" s="6" t="n">
        <v>-1.62542747515606</v>
      </c>
      <c r="O177" s="6" t="n">
        <v>8.15</v>
      </c>
      <c r="P177" s="6" t="n">
        <v>-2.23145901562578</v>
      </c>
      <c r="Q177" s="6" t="n">
        <v>-9.14658780831188</v>
      </c>
      <c r="R177" s="6" t="n">
        <v>-1.82931756166238</v>
      </c>
      <c r="S177" s="6" t="n">
        <v>7</v>
      </c>
      <c r="T177" s="6" t="n">
        <v>237</v>
      </c>
      <c r="U177" s="6" t="n">
        <v>193</v>
      </c>
      <c r="V177" s="10"/>
      <c r="W177" s="6" t="n">
        <v>16</v>
      </c>
      <c r="X177" s="6" t="n">
        <v>1061</v>
      </c>
      <c r="Y177" s="6" t="n">
        <v>0</v>
      </c>
      <c r="Z177" s="6" t="n">
        <v>70</v>
      </c>
      <c r="AA177" s="6" t="n">
        <v>1131</v>
      </c>
      <c r="AB177" s="6" t="n">
        <v>70.6875</v>
      </c>
      <c r="AC177" s="10"/>
      <c r="AD177" s="6" t="n">
        <v>10</v>
      </c>
      <c r="AE177" s="6" t="n">
        <v>592</v>
      </c>
      <c r="AF177" s="6" t="n">
        <v>0</v>
      </c>
      <c r="AG177" s="6" t="n">
        <v>39</v>
      </c>
      <c r="AH177" s="6" t="n">
        <v>631</v>
      </c>
      <c r="AI177" s="6" t="n">
        <v>63.1</v>
      </c>
      <c r="AJ177" s="10"/>
      <c r="AK177" s="6" t="n">
        <v>1</v>
      </c>
      <c r="AL177" s="6" t="n">
        <v>34</v>
      </c>
      <c r="AM177" s="6" t="n">
        <v>0</v>
      </c>
      <c r="AN177" s="6" t="n">
        <v>4</v>
      </c>
      <c r="AO177" s="6" t="n">
        <v>38</v>
      </c>
      <c r="AP177" s="6" t="n">
        <v>38</v>
      </c>
      <c r="AQ177" s="10"/>
      <c r="AR177" s="6" t="n">
        <v>7</v>
      </c>
      <c r="AS177" s="6" t="n">
        <v>44</v>
      </c>
      <c r="AT177" s="6" t="n">
        <v>0</v>
      </c>
      <c r="AU177" s="6" t="n">
        <v>25</v>
      </c>
      <c r="AV177" s="6" t="n">
        <v>69</v>
      </c>
      <c r="AW177" s="6" t="n">
        <v>9.85714285714286</v>
      </c>
    </row>
    <row r="178" customFormat="false" ht="15" hidden="false" customHeight="false" outlineLevel="0" collapsed="false">
      <c r="A178" s="6" t="s">
        <v>401</v>
      </c>
      <c r="B178" s="6" t="s">
        <v>56</v>
      </c>
      <c r="C178" s="6" t="n">
        <v>79.13</v>
      </c>
      <c r="D178" s="6" t="n">
        <v>309</v>
      </c>
      <c r="E178" s="6" t="n">
        <v>4.87</v>
      </c>
      <c r="F178" s="6" t="n">
        <v>-0.359654613891702</v>
      </c>
      <c r="G178" s="6" t="n">
        <v>29</v>
      </c>
      <c r="H178" s="6" t="n">
        <v>1.28099965083551</v>
      </c>
      <c r="I178" s="6" t="n">
        <v>30.5</v>
      </c>
      <c r="J178" s="6" t="n">
        <v>-0.486621837126164</v>
      </c>
      <c r="K178" s="6" t="n">
        <v>116</v>
      </c>
      <c r="L178" s="6" t="n">
        <v>0.176646641955021</v>
      </c>
      <c r="M178" s="6" t="n">
        <v>4.49</v>
      </c>
      <c r="N178" s="6" t="n">
        <v>-0.491425125414246</v>
      </c>
      <c r="O178" s="6" t="n">
        <v>7.39</v>
      </c>
      <c r="P178" s="6" t="n">
        <v>-0.352570079023421</v>
      </c>
      <c r="Q178" s="6" t="n">
        <v>-0.232625362665</v>
      </c>
      <c r="R178" s="6" t="n">
        <v>-0.0387708937775001</v>
      </c>
      <c r="S178" s="6" t="n">
        <v>1</v>
      </c>
      <c r="T178" s="6" t="n">
        <v>11</v>
      </c>
      <c r="U178" s="6" t="n">
        <v>11</v>
      </c>
      <c r="V178" s="10"/>
      <c r="W178" s="6" t="n">
        <v>11</v>
      </c>
      <c r="X178" s="6" t="n">
        <v>354</v>
      </c>
      <c r="Y178" s="6" t="n">
        <v>0</v>
      </c>
      <c r="Z178" s="6" t="n">
        <v>35</v>
      </c>
      <c r="AA178" s="6" t="n">
        <v>389</v>
      </c>
      <c r="AB178" s="6" t="n">
        <v>35.3636363636364</v>
      </c>
      <c r="AC178" s="10"/>
      <c r="AD178" s="6" t="n">
        <v>15</v>
      </c>
      <c r="AE178" s="6" t="n">
        <v>908</v>
      </c>
      <c r="AF178" s="6" t="n">
        <v>0</v>
      </c>
      <c r="AG178" s="6" t="n">
        <v>13</v>
      </c>
      <c r="AH178" s="6" t="n">
        <v>921</v>
      </c>
      <c r="AI178" s="6" t="n">
        <v>61.4</v>
      </c>
      <c r="AJ178" s="10"/>
      <c r="AK178" s="6" t="n">
        <v>16</v>
      </c>
      <c r="AL178" s="6" t="n">
        <v>990</v>
      </c>
      <c r="AM178" s="6" t="n">
        <v>0</v>
      </c>
      <c r="AN178" s="6" t="n">
        <v>49</v>
      </c>
      <c r="AO178" s="6" t="n">
        <v>1039</v>
      </c>
      <c r="AP178" s="6" t="n">
        <v>64.9375</v>
      </c>
      <c r="AQ178" s="10"/>
      <c r="AR178" s="6" t="n">
        <v>16</v>
      </c>
      <c r="AS178" s="6" t="n">
        <v>935</v>
      </c>
      <c r="AT178" s="6" t="n">
        <v>0</v>
      </c>
      <c r="AU178" s="6" t="n">
        <v>71</v>
      </c>
      <c r="AV178" s="6" t="n">
        <v>1006</v>
      </c>
      <c r="AW178" s="6" t="n">
        <v>62.875</v>
      </c>
    </row>
    <row r="179" customFormat="false" ht="15" hidden="false" customHeight="false" outlineLevel="0" collapsed="false">
      <c r="A179" s="6" t="s">
        <v>438</v>
      </c>
      <c r="B179" s="6" t="s">
        <v>56</v>
      </c>
      <c r="C179" s="6" t="n">
        <v>77.38</v>
      </c>
      <c r="D179" s="6" t="n">
        <v>297</v>
      </c>
      <c r="E179" s="6" t="n">
        <v>5.11</v>
      </c>
      <c r="F179" s="6" t="n">
        <v>-1.19607160828649</v>
      </c>
      <c r="G179" s="6" t="n">
        <v>26</v>
      </c>
      <c r="H179" s="6" t="n">
        <v>0.840412499050719</v>
      </c>
      <c r="I179" s="6" t="n">
        <v>29</v>
      </c>
      <c r="J179" s="6" t="n">
        <v>-0.823552133143513</v>
      </c>
      <c r="K179" s="6" t="n">
        <v>111</v>
      </c>
      <c r="L179" s="6" t="n">
        <v>-0.381522529355638</v>
      </c>
      <c r="M179" s="6" t="n">
        <v>4.64</v>
      </c>
      <c r="N179" s="6" t="n">
        <v>-1.0989263842045</v>
      </c>
      <c r="O179" s="6" t="n">
        <v>7.4</v>
      </c>
      <c r="P179" s="6" t="n">
        <v>-0.377292301873454</v>
      </c>
      <c r="Q179" s="6" t="n">
        <v>-3.03695245781288</v>
      </c>
      <c r="R179" s="6" t="n">
        <v>-0.506158742968814</v>
      </c>
      <c r="S179" s="6" t="n">
        <v>5</v>
      </c>
      <c r="T179" s="6" t="n">
        <v>173</v>
      </c>
      <c r="U179" s="6" t="n">
        <v>156</v>
      </c>
      <c r="V179" s="10"/>
      <c r="W179" s="6" t="n">
        <v>2</v>
      </c>
      <c r="X179" s="6" t="n">
        <v>25</v>
      </c>
      <c r="Y179" s="6" t="n">
        <v>0</v>
      </c>
      <c r="Z179" s="6" t="n">
        <v>29</v>
      </c>
      <c r="AA179" s="6" t="n">
        <v>54</v>
      </c>
      <c r="AB179" s="6" t="n">
        <v>27</v>
      </c>
      <c r="AC179" s="10"/>
      <c r="AD179" s="6" t="n">
        <v>10</v>
      </c>
      <c r="AE179" s="6" t="n">
        <v>170</v>
      </c>
      <c r="AF179" s="6" t="n">
        <v>0</v>
      </c>
      <c r="AG179" s="6" t="n">
        <v>49</v>
      </c>
      <c r="AH179" s="6" t="n">
        <v>219</v>
      </c>
      <c r="AI179" s="6" t="n">
        <v>21.9</v>
      </c>
      <c r="AJ179" s="10"/>
      <c r="AK179" s="6" t="n">
        <v>16</v>
      </c>
      <c r="AL179" s="6" t="n">
        <v>657</v>
      </c>
      <c r="AM179" s="6" t="n">
        <v>0</v>
      </c>
      <c r="AN179" s="6" t="n">
        <v>70</v>
      </c>
      <c r="AO179" s="6" t="n">
        <v>727</v>
      </c>
      <c r="AP179" s="6" t="n">
        <v>45.4375</v>
      </c>
      <c r="AQ179" s="10"/>
      <c r="AR179" s="6" t="n">
        <v>15</v>
      </c>
      <c r="AS179" s="6" t="n">
        <v>938</v>
      </c>
      <c r="AT179" s="6" t="n">
        <v>0</v>
      </c>
      <c r="AU179" s="6" t="n">
        <v>0</v>
      </c>
      <c r="AV179" s="6" t="n">
        <v>938</v>
      </c>
      <c r="AW179" s="6" t="n">
        <v>62.5333333333333</v>
      </c>
    </row>
    <row r="180" customFormat="false" ht="15" hidden="false" customHeight="false" outlineLevel="0" collapsed="false">
      <c r="A180" s="6" t="s">
        <v>452</v>
      </c>
      <c r="B180" s="6" t="s">
        <v>56</v>
      </c>
      <c r="C180" s="6" t="n">
        <v>76.25</v>
      </c>
      <c r="D180" s="6" t="n">
        <v>308</v>
      </c>
      <c r="E180" s="6" t="n">
        <v>5.22</v>
      </c>
      <c r="F180" s="6" t="n">
        <v>-1.5794293973841</v>
      </c>
      <c r="G180" s="6" t="n">
        <v>29</v>
      </c>
      <c r="H180" s="6" t="n">
        <v>1.28099965083551</v>
      </c>
      <c r="I180" s="6" t="n">
        <v>28</v>
      </c>
      <c r="J180" s="6" t="n">
        <v>-1.04817233048841</v>
      </c>
      <c r="K180" s="6" t="n">
        <v>104</v>
      </c>
      <c r="L180" s="6" t="n">
        <v>-1.16295936919056</v>
      </c>
      <c r="M180" s="6" t="n">
        <v>4.59</v>
      </c>
      <c r="N180" s="6" t="n">
        <v>-0.896425964607751</v>
      </c>
      <c r="O180" s="6" t="n">
        <v>7.65</v>
      </c>
      <c r="P180" s="6" t="n">
        <v>-0.99534787312423</v>
      </c>
      <c r="Q180" s="6" t="n">
        <v>-4.40133528395955</v>
      </c>
      <c r="R180" s="6" t="n">
        <v>-0.733555880659924</v>
      </c>
      <c r="S180" s="6" t="n">
        <v>1</v>
      </c>
      <c r="T180" s="6" t="n">
        <v>16</v>
      </c>
      <c r="U180" s="6" t="n">
        <v>16</v>
      </c>
      <c r="V180" s="10"/>
      <c r="W180" s="6" t="n">
        <v>16</v>
      </c>
      <c r="X180" s="6" t="n">
        <v>1054</v>
      </c>
      <c r="Y180" s="6" t="n">
        <v>0</v>
      </c>
      <c r="Z180" s="6" t="n">
        <v>78</v>
      </c>
      <c r="AA180" s="6" t="n">
        <v>1132</v>
      </c>
      <c r="AB180" s="6" t="n">
        <v>70.75</v>
      </c>
      <c r="AC180" s="10"/>
      <c r="AD180" s="6" t="n">
        <v>16</v>
      </c>
      <c r="AE180" s="6" t="n">
        <v>1029</v>
      </c>
      <c r="AF180" s="6" t="n">
        <v>0</v>
      </c>
      <c r="AG180" s="6" t="n">
        <v>57</v>
      </c>
      <c r="AH180" s="6" t="n">
        <v>1086</v>
      </c>
      <c r="AI180" s="6" t="n">
        <v>67.875</v>
      </c>
      <c r="AJ180" s="10"/>
      <c r="AK180" s="6" t="n">
        <v>16</v>
      </c>
      <c r="AL180" s="6" t="n">
        <v>1058</v>
      </c>
      <c r="AM180" s="6" t="n">
        <v>0</v>
      </c>
      <c r="AN180" s="6" t="n">
        <v>79</v>
      </c>
      <c r="AO180" s="6" t="n">
        <v>1137</v>
      </c>
      <c r="AP180" s="6" t="n">
        <v>71.0625</v>
      </c>
      <c r="AQ180" s="10"/>
      <c r="AR180" s="6" t="n">
        <v>16</v>
      </c>
      <c r="AS180" s="6" t="n">
        <v>1018</v>
      </c>
      <c r="AT180" s="6" t="n">
        <v>0</v>
      </c>
      <c r="AU180" s="6" t="n">
        <v>68</v>
      </c>
      <c r="AV180" s="6" t="n">
        <v>1086</v>
      </c>
      <c r="AW180" s="6" t="n">
        <v>67.875</v>
      </c>
    </row>
    <row r="181" customFormat="false" ht="15" hidden="false" customHeight="false" outlineLevel="0" collapsed="false">
      <c r="A181" s="6" t="s">
        <v>131</v>
      </c>
      <c r="B181" s="6" t="s">
        <v>132</v>
      </c>
      <c r="C181" s="6" t="n">
        <v>74.5</v>
      </c>
      <c r="D181" s="6" t="n">
        <v>216</v>
      </c>
      <c r="E181" s="6" t="n">
        <v>4.89</v>
      </c>
      <c r="F181" s="6" t="n">
        <v>-0.429356030091267</v>
      </c>
      <c r="I181" s="6" t="n">
        <v>27</v>
      </c>
      <c r="J181" s="6" t="n">
        <v>-1.27279252783331</v>
      </c>
      <c r="Q181" s="6" t="n">
        <v>-1.70214855792458</v>
      </c>
      <c r="R181" s="6" t="n">
        <v>-0.851074278962289</v>
      </c>
      <c r="V181" s="10"/>
      <c r="AA181" s="6" t="n">
        <v>0</v>
      </c>
      <c r="AC181" s="10"/>
      <c r="AH181" s="6" t="n">
        <v>0</v>
      </c>
      <c r="AJ181" s="10"/>
      <c r="AO181" s="6" t="n">
        <v>0</v>
      </c>
      <c r="AQ181" s="10"/>
      <c r="AV181" s="6" t="n">
        <v>0</v>
      </c>
    </row>
    <row r="182" customFormat="false" ht="15" hidden="false" customHeight="false" outlineLevel="0" collapsed="false">
      <c r="A182" s="6" t="s">
        <v>357</v>
      </c>
      <c r="B182" s="6" t="s">
        <v>132</v>
      </c>
      <c r="C182" s="6" t="n">
        <v>76</v>
      </c>
      <c r="D182" s="6" t="n">
        <v>220</v>
      </c>
      <c r="E182" s="6" t="n">
        <v>4.64</v>
      </c>
      <c r="F182" s="6" t="n">
        <v>0.441911672403306</v>
      </c>
      <c r="G182" s="6" t="n">
        <v>23</v>
      </c>
      <c r="H182" s="6" t="n">
        <v>0.399825347265927</v>
      </c>
      <c r="I182" s="6" t="n">
        <v>30.5</v>
      </c>
      <c r="J182" s="6" t="n">
        <v>-0.486621837126164</v>
      </c>
      <c r="Q182" s="6" t="n">
        <v>0.355115182543069</v>
      </c>
      <c r="R182" s="6" t="n">
        <v>0.118371727514356</v>
      </c>
      <c r="S182" s="6" t="n">
        <v>6</v>
      </c>
      <c r="T182" s="6" t="n">
        <v>191</v>
      </c>
      <c r="U182" s="6" t="n">
        <v>171</v>
      </c>
      <c r="V182" s="10"/>
      <c r="W182" s="6" t="n">
        <v>16</v>
      </c>
      <c r="X182" s="6" t="n">
        <v>0</v>
      </c>
      <c r="Y182" s="6" t="n">
        <v>0</v>
      </c>
      <c r="Z182" s="6" t="n">
        <v>129</v>
      </c>
      <c r="AA182" s="6" t="n">
        <v>129</v>
      </c>
      <c r="AB182" s="6" t="n">
        <v>8.0625</v>
      </c>
      <c r="AC182" s="10"/>
      <c r="AD182" s="6" t="n">
        <v>15</v>
      </c>
      <c r="AE182" s="6" t="n">
        <v>0</v>
      </c>
      <c r="AF182" s="6" t="n">
        <v>0</v>
      </c>
      <c r="AG182" s="6" t="n">
        <v>135</v>
      </c>
      <c r="AH182" s="6" t="n">
        <v>135</v>
      </c>
      <c r="AI182" s="6" t="n">
        <v>9</v>
      </c>
      <c r="AJ182" s="10"/>
      <c r="AK182" s="6" t="n">
        <v>16</v>
      </c>
      <c r="AL182" s="6" t="n">
        <v>0</v>
      </c>
      <c r="AM182" s="6" t="n">
        <v>0</v>
      </c>
      <c r="AN182" s="6" t="n">
        <v>126</v>
      </c>
      <c r="AO182" s="6" t="n">
        <v>126</v>
      </c>
      <c r="AP182" s="6" t="n">
        <v>7.875</v>
      </c>
      <c r="AQ182" s="10"/>
      <c r="AR182" s="6" t="n">
        <v>16</v>
      </c>
      <c r="AS182" s="6" t="n">
        <v>0</v>
      </c>
      <c r="AT182" s="6" t="n">
        <v>0</v>
      </c>
      <c r="AU182" s="6" t="n">
        <v>142</v>
      </c>
      <c r="AV182" s="6" t="n">
        <v>142</v>
      </c>
      <c r="AW182" s="6" t="n">
        <v>8.875</v>
      </c>
    </row>
    <row r="183" customFormat="false" ht="15" hidden="false" customHeight="false" outlineLevel="0" collapsed="false">
      <c r="A183" s="6" t="s">
        <v>15</v>
      </c>
      <c r="B183" s="6" t="s">
        <v>16</v>
      </c>
      <c r="C183" s="6" t="n">
        <v>75.25</v>
      </c>
      <c r="D183" s="6" t="n">
        <v>220</v>
      </c>
      <c r="E183" s="6" t="n">
        <v>4.94</v>
      </c>
      <c r="F183" s="6" t="n">
        <v>-0.603609570590184</v>
      </c>
      <c r="I183" s="6" t="n">
        <v>28</v>
      </c>
      <c r="J183" s="6" t="n">
        <v>-1.04817233048841</v>
      </c>
      <c r="K183" s="6" t="n">
        <v>99</v>
      </c>
      <c r="L183" s="6" t="n">
        <v>-1.72112854050122</v>
      </c>
      <c r="M183" s="6" t="n">
        <v>4.34</v>
      </c>
      <c r="N183" s="6" t="n">
        <v>0.116076133376015</v>
      </c>
      <c r="Q183" s="6" t="n">
        <v>-3.2568343082038</v>
      </c>
      <c r="R183" s="6" t="n">
        <v>-0.81420857705095</v>
      </c>
      <c r="V183" s="10"/>
      <c r="AA183" s="6" t="n">
        <v>0</v>
      </c>
      <c r="AC183" s="10"/>
      <c r="AD183" s="6" t="n">
        <v>7</v>
      </c>
      <c r="AE183" s="6" t="n">
        <v>257</v>
      </c>
      <c r="AF183" s="6" t="n">
        <v>0</v>
      </c>
      <c r="AG183" s="6" t="n">
        <v>0</v>
      </c>
      <c r="AH183" s="6" t="n">
        <v>257</v>
      </c>
      <c r="AI183" s="6" t="n">
        <v>36.7142857142857</v>
      </c>
      <c r="AJ183" s="10"/>
      <c r="AK183" s="6" t="n">
        <v>1</v>
      </c>
      <c r="AL183" s="6" t="n">
        <v>2</v>
      </c>
      <c r="AM183" s="6" t="n">
        <v>0</v>
      </c>
      <c r="AN183" s="6" t="n">
        <v>0</v>
      </c>
      <c r="AO183" s="6" t="n">
        <v>2</v>
      </c>
      <c r="AP183" s="6" t="n">
        <v>2</v>
      </c>
      <c r="AQ183" s="10"/>
      <c r="AR183" s="6" t="n">
        <v>3</v>
      </c>
      <c r="AS183" s="6" t="n">
        <v>26</v>
      </c>
      <c r="AT183" s="6" t="n">
        <v>0</v>
      </c>
      <c r="AU183" s="6" t="n">
        <v>0</v>
      </c>
      <c r="AV183" s="6" t="n">
        <v>26</v>
      </c>
      <c r="AW183" s="6" t="n">
        <v>8.66666666666667</v>
      </c>
    </row>
    <row r="184" customFormat="false" ht="15" hidden="false" customHeight="false" outlineLevel="0" collapsed="false">
      <c r="A184" s="6" t="s">
        <v>78</v>
      </c>
      <c r="B184" s="6" t="s">
        <v>16</v>
      </c>
      <c r="C184" s="6" t="n">
        <v>77</v>
      </c>
      <c r="D184" s="6" t="n">
        <v>232</v>
      </c>
      <c r="E184" s="6" t="n">
        <v>4.93</v>
      </c>
      <c r="F184" s="6" t="n">
        <v>-0.568758862490398</v>
      </c>
      <c r="I184" s="6" t="n">
        <v>32.5</v>
      </c>
      <c r="J184" s="6" t="n">
        <v>-0.0373814424363648</v>
      </c>
      <c r="K184" s="6" t="n">
        <v>114</v>
      </c>
      <c r="L184" s="6" t="n">
        <v>-0.0466210265692426</v>
      </c>
      <c r="M184" s="6" t="n">
        <v>4.21</v>
      </c>
      <c r="N184" s="6" t="n">
        <v>0.642577224327573</v>
      </c>
      <c r="O184" s="6" t="n">
        <v>7.08</v>
      </c>
      <c r="P184" s="6" t="n">
        <v>0.413818829327541</v>
      </c>
      <c r="Q184" s="6" t="n">
        <v>0.403634722159108</v>
      </c>
      <c r="R184" s="6" t="n">
        <v>0.0807269444318216</v>
      </c>
      <c r="S184" s="6" t="n">
        <v>1</v>
      </c>
      <c r="T184" s="6" t="n">
        <v>3</v>
      </c>
      <c r="U184" s="6" t="n">
        <v>3</v>
      </c>
      <c r="V184" s="10"/>
      <c r="W184" s="6" t="n">
        <v>14</v>
      </c>
      <c r="X184" s="6" t="n">
        <v>896</v>
      </c>
      <c r="Y184" s="6" t="n">
        <v>0</v>
      </c>
      <c r="Z184" s="6" t="n">
        <v>0</v>
      </c>
      <c r="AA184" s="6" t="n">
        <v>896</v>
      </c>
      <c r="AB184" s="6" t="n">
        <v>64</v>
      </c>
      <c r="AC184" s="10"/>
      <c r="AD184" s="6" t="n">
        <v>7</v>
      </c>
      <c r="AE184" s="6" t="n">
        <v>1058</v>
      </c>
      <c r="AF184" s="6" t="n">
        <v>0</v>
      </c>
      <c r="AG184" s="6" t="n">
        <v>0</v>
      </c>
      <c r="AH184" s="6" t="n">
        <v>1058</v>
      </c>
      <c r="AI184" s="6" t="n">
        <v>151.142857142857</v>
      </c>
      <c r="AJ184" s="10"/>
      <c r="AK184" s="6" t="n">
        <v>16</v>
      </c>
      <c r="AL184" s="6" t="n">
        <v>1112</v>
      </c>
      <c r="AM184" s="6" t="n">
        <v>0</v>
      </c>
      <c r="AN184" s="6" t="n">
        <v>0</v>
      </c>
      <c r="AO184" s="6" t="n">
        <v>1112</v>
      </c>
      <c r="AP184" s="6" t="n">
        <v>69.5</v>
      </c>
      <c r="AQ184" s="10"/>
      <c r="AR184" s="6" t="n">
        <v>16</v>
      </c>
      <c r="AS184" s="6" t="n">
        <v>1103</v>
      </c>
      <c r="AT184" s="6" t="n">
        <v>0</v>
      </c>
      <c r="AU184" s="6" t="n">
        <v>0</v>
      </c>
      <c r="AV184" s="6" t="n">
        <v>1103</v>
      </c>
      <c r="AW184" s="6" t="n">
        <v>68.9375</v>
      </c>
    </row>
    <row r="185" customFormat="false" ht="15" hidden="false" customHeight="false" outlineLevel="0" collapsed="false">
      <c r="A185" s="6" t="s">
        <v>97</v>
      </c>
      <c r="B185" s="6" t="s">
        <v>16</v>
      </c>
      <c r="C185" s="6" t="n">
        <v>75.25</v>
      </c>
      <c r="D185" s="6" t="n">
        <v>228</v>
      </c>
      <c r="E185" s="6" t="n">
        <v>4.87</v>
      </c>
      <c r="F185" s="6" t="n">
        <v>-0.359654613891702</v>
      </c>
      <c r="I185" s="6" t="n">
        <v>25.5</v>
      </c>
      <c r="J185" s="6" t="n">
        <v>-1.60972282385066</v>
      </c>
      <c r="K185" s="6" t="n">
        <v>108</v>
      </c>
      <c r="L185" s="6" t="n">
        <v>-0.716424032142033</v>
      </c>
      <c r="M185" s="6" t="n">
        <v>4.3</v>
      </c>
      <c r="N185" s="6" t="n">
        <v>0.278076469053417</v>
      </c>
      <c r="O185" s="6" t="n">
        <v>7.22</v>
      </c>
      <c r="P185" s="6" t="n">
        <v>0.067707709427107</v>
      </c>
      <c r="Q185" s="6" t="n">
        <v>-2.34001729140387</v>
      </c>
      <c r="R185" s="6" t="n">
        <v>-0.468003458280774</v>
      </c>
      <c r="V185" s="10"/>
      <c r="AA185" s="6" t="n">
        <v>0</v>
      </c>
      <c r="AC185" s="10"/>
      <c r="AH185" s="6" t="n">
        <v>0</v>
      </c>
      <c r="AJ185" s="10"/>
      <c r="AO185" s="6" t="n">
        <v>0</v>
      </c>
      <c r="AQ185" s="10"/>
      <c r="AV185" s="6" t="n">
        <v>0</v>
      </c>
    </row>
    <row r="186" customFormat="false" ht="15" hidden="false" customHeight="false" outlineLevel="0" collapsed="false">
      <c r="A186" s="6" t="s">
        <v>134</v>
      </c>
      <c r="B186" s="6" t="s">
        <v>16</v>
      </c>
      <c r="C186" s="6" t="n">
        <v>72.38</v>
      </c>
      <c r="D186" s="6" t="n">
        <v>206</v>
      </c>
      <c r="E186" s="6" t="n">
        <v>4.66</v>
      </c>
      <c r="F186" s="6" t="n">
        <v>0.372210256203738</v>
      </c>
      <c r="I186" s="6" t="n">
        <v>34</v>
      </c>
      <c r="J186" s="6" t="n">
        <v>0.299548853580984</v>
      </c>
      <c r="K186" s="6" t="n">
        <v>115</v>
      </c>
      <c r="L186" s="6" t="n">
        <v>0.0650128076928892</v>
      </c>
      <c r="M186" s="6" t="n">
        <v>4.33</v>
      </c>
      <c r="N186" s="6" t="n">
        <v>0.156576217295365</v>
      </c>
      <c r="O186" s="6" t="n">
        <v>7.07</v>
      </c>
      <c r="P186" s="6" t="n">
        <v>0.438541052177572</v>
      </c>
      <c r="Q186" s="6" t="n">
        <v>1.33188918695055</v>
      </c>
      <c r="R186" s="6" t="n">
        <v>0.26637783739011</v>
      </c>
      <c r="V186" s="10"/>
      <c r="W186" s="6" t="n">
        <v>1</v>
      </c>
      <c r="X186" s="6" t="n">
        <v>65</v>
      </c>
      <c r="Y186" s="6" t="n">
        <v>0</v>
      </c>
      <c r="Z186" s="6" t="n">
        <v>0</v>
      </c>
      <c r="AA186" s="6" t="n">
        <v>65</v>
      </c>
      <c r="AB186" s="6" t="n">
        <v>65</v>
      </c>
      <c r="AC186" s="10"/>
      <c r="AH186" s="6" t="n">
        <v>0</v>
      </c>
      <c r="AJ186" s="10"/>
      <c r="AO186" s="6" t="n">
        <v>0</v>
      </c>
      <c r="AQ186" s="10"/>
      <c r="AV186" s="6" t="n">
        <v>0</v>
      </c>
    </row>
    <row r="187" customFormat="false" ht="15" hidden="false" customHeight="false" outlineLevel="0" collapsed="false">
      <c r="A187" s="6" t="s">
        <v>155</v>
      </c>
      <c r="B187" s="6" t="s">
        <v>16</v>
      </c>
      <c r="C187" s="6" t="n">
        <v>73.63</v>
      </c>
      <c r="D187" s="6" t="n">
        <v>212</v>
      </c>
      <c r="E187" s="6" t="n">
        <v>4.99</v>
      </c>
      <c r="F187" s="6" t="n">
        <v>-0.777863111089098</v>
      </c>
      <c r="I187" s="6" t="n">
        <v>28</v>
      </c>
      <c r="J187" s="6" t="n">
        <v>-1.04817233048841</v>
      </c>
      <c r="K187" s="6" t="n">
        <v>102</v>
      </c>
      <c r="L187" s="6" t="n">
        <v>-1.38622703771482</v>
      </c>
      <c r="M187" s="6" t="n">
        <v>4.5</v>
      </c>
      <c r="N187" s="6" t="n">
        <v>-0.531925209333596</v>
      </c>
      <c r="O187" s="6" t="n">
        <v>7.55</v>
      </c>
      <c r="P187" s="6" t="n">
        <v>-0.748125644623918</v>
      </c>
      <c r="Q187" s="6" t="n">
        <v>-4.49231333324985</v>
      </c>
      <c r="R187" s="6" t="n">
        <v>-0.89846266664997</v>
      </c>
      <c r="S187" s="6" t="n">
        <v>6</v>
      </c>
      <c r="T187" s="6" t="n">
        <v>183</v>
      </c>
      <c r="U187" s="6" t="n">
        <v>164</v>
      </c>
      <c r="V187" s="10"/>
      <c r="AA187" s="6" t="n">
        <v>0</v>
      </c>
      <c r="AC187" s="10"/>
      <c r="AH187" s="6" t="n">
        <v>0</v>
      </c>
      <c r="AJ187" s="10"/>
      <c r="AK187" s="6" t="n">
        <v>1</v>
      </c>
      <c r="AL187" s="6" t="n">
        <v>9</v>
      </c>
      <c r="AM187" s="6" t="n">
        <v>0</v>
      </c>
      <c r="AN187" s="6" t="n">
        <v>0</v>
      </c>
      <c r="AO187" s="6" t="n">
        <v>9</v>
      </c>
      <c r="AP187" s="6" t="n">
        <v>9</v>
      </c>
      <c r="AQ187" s="10"/>
      <c r="AR187" s="6" t="n">
        <v>2</v>
      </c>
      <c r="AS187" s="6" t="n">
        <v>71</v>
      </c>
      <c r="AT187" s="6" t="n">
        <v>0</v>
      </c>
      <c r="AU187" s="6" t="n">
        <v>0</v>
      </c>
      <c r="AV187" s="6" t="n">
        <v>71</v>
      </c>
      <c r="AW187" s="6" t="n">
        <v>35.5</v>
      </c>
    </row>
    <row r="188" customFormat="false" ht="15" hidden="false" customHeight="false" outlineLevel="0" collapsed="false">
      <c r="A188" s="6" t="s">
        <v>168</v>
      </c>
      <c r="B188" s="6" t="s">
        <v>16</v>
      </c>
      <c r="C188" s="6" t="n">
        <v>74.38</v>
      </c>
      <c r="D188" s="6" t="n">
        <v>214</v>
      </c>
      <c r="E188" s="6" t="n">
        <v>4.69</v>
      </c>
      <c r="F188" s="6" t="n">
        <v>0.267658131904389</v>
      </c>
      <c r="I188" s="6" t="n">
        <v>34.5</v>
      </c>
      <c r="J188" s="6" t="n">
        <v>0.411858952253434</v>
      </c>
      <c r="K188" s="6" t="n">
        <v>110</v>
      </c>
      <c r="L188" s="6" t="n">
        <v>-0.49315636361777</v>
      </c>
      <c r="M188" s="6" t="n">
        <v>4.2</v>
      </c>
      <c r="N188" s="6" t="n">
        <v>0.683077308246922</v>
      </c>
      <c r="Q188" s="6" t="n">
        <v>0.869438028786975</v>
      </c>
      <c r="R188" s="6" t="n">
        <v>0.217359507196744</v>
      </c>
      <c r="S188" s="6" t="n">
        <v>2</v>
      </c>
      <c r="T188" s="6" t="n">
        <v>36</v>
      </c>
      <c r="U188" s="6" t="n">
        <v>36</v>
      </c>
      <c r="V188" s="10"/>
      <c r="W188" s="6" t="n">
        <v>16</v>
      </c>
      <c r="X188" s="6" t="n">
        <v>989</v>
      </c>
      <c r="Y188" s="6" t="n">
        <v>0</v>
      </c>
      <c r="Z188" s="6" t="n">
        <v>0</v>
      </c>
      <c r="AA188" s="6" t="n">
        <v>989</v>
      </c>
      <c r="AB188" s="6" t="n">
        <v>61.8125</v>
      </c>
      <c r="AC188" s="10"/>
      <c r="AD188" s="6" t="n">
        <v>16</v>
      </c>
      <c r="AE188" s="6" t="n">
        <v>1012</v>
      </c>
      <c r="AF188" s="6" t="n">
        <v>0</v>
      </c>
      <c r="AG188" s="6" t="n">
        <v>0</v>
      </c>
      <c r="AH188" s="6" t="n">
        <v>1012</v>
      </c>
      <c r="AI188" s="6" t="n">
        <v>63.25</v>
      </c>
      <c r="AJ188" s="10"/>
      <c r="AK188" s="6" t="n">
        <v>15</v>
      </c>
      <c r="AL188" s="6" t="n">
        <v>1048</v>
      </c>
      <c r="AM188" s="6" t="n">
        <v>0</v>
      </c>
      <c r="AN188" s="6" t="n">
        <v>0</v>
      </c>
      <c r="AO188" s="6" t="n">
        <v>1048</v>
      </c>
      <c r="AP188" s="6" t="n">
        <v>69.8666666666667</v>
      </c>
      <c r="AQ188" s="10"/>
      <c r="AR188" s="6" t="n">
        <v>15</v>
      </c>
      <c r="AS188" s="6" t="n">
        <v>932</v>
      </c>
      <c r="AT188" s="6" t="n">
        <v>0</v>
      </c>
      <c r="AU188" s="6" t="n">
        <v>0</v>
      </c>
      <c r="AV188" s="6" t="n">
        <v>932</v>
      </c>
      <c r="AW188" s="6" t="n">
        <v>62.1333333333333</v>
      </c>
    </row>
    <row r="189" customFormat="false" ht="15" hidden="false" customHeight="false" outlineLevel="0" collapsed="false">
      <c r="A189" s="6" t="s">
        <v>182</v>
      </c>
      <c r="B189" s="6" t="s">
        <v>16</v>
      </c>
      <c r="C189" s="6" t="n">
        <v>76.88</v>
      </c>
      <c r="D189" s="6" t="n">
        <v>235</v>
      </c>
      <c r="E189" s="6" t="n">
        <v>4.95</v>
      </c>
      <c r="F189" s="6" t="n">
        <v>-0.638460278689966</v>
      </c>
      <c r="I189" s="6" t="n">
        <v>29</v>
      </c>
      <c r="J189" s="6" t="n">
        <v>-0.823552133143513</v>
      </c>
      <c r="K189" s="6" t="n">
        <v>108</v>
      </c>
      <c r="L189" s="6" t="n">
        <v>-0.716424032142033</v>
      </c>
      <c r="M189" s="6" t="n">
        <v>4.43</v>
      </c>
      <c r="N189" s="6" t="n">
        <v>-0.24842462189814</v>
      </c>
      <c r="O189" s="6" t="n">
        <v>7.25</v>
      </c>
      <c r="P189" s="6" t="n">
        <v>-0.00645895912298679</v>
      </c>
      <c r="Q189" s="6" t="n">
        <v>-2.43332002499664</v>
      </c>
      <c r="R189" s="6" t="n">
        <v>-0.486664004999328</v>
      </c>
      <c r="V189" s="10"/>
      <c r="AA189" s="6" t="n">
        <v>0</v>
      </c>
      <c r="AC189" s="10"/>
      <c r="AH189" s="6" t="n">
        <v>0</v>
      </c>
      <c r="AJ189" s="10"/>
      <c r="AO189" s="6" t="n">
        <v>0</v>
      </c>
      <c r="AQ189" s="10"/>
      <c r="AV189" s="6" t="n">
        <v>0</v>
      </c>
    </row>
    <row r="190" customFormat="false" ht="15" hidden="false" customHeight="false" outlineLevel="0" collapsed="false">
      <c r="A190" s="6" t="s">
        <v>235</v>
      </c>
      <c r="B190" s="6" t="s">
        <v>16</v>
      </c>
      <c r="C190" s="6" t="n">
        <v>75.75</v>
      </c>
      <c r="D190" s="6" t="n">
        <v>223</v>
      </c>
      <c r="E190" s="6" t="n">
        <v>5.26</v>
      </c>
      <c r="F190" s="6" t="n">
        <v>-1.71883222978323</v>
      </c>
      <c r="I190" s="6" t="n">
        <v>25.5</v>
      </c>
      <c r="J190" s="6" t="n">
        <v>-1.60972282385066</v>
      </c>
      <c r="K190" s="6" t="n">
        <v>104</v>
      </c>
      <c r="L190" s="6" t="n">
        <v>-1.16295936919056</v>
      </c>
      <c r="M190" s="6" t="n">
        <v>4.36</v>
      </c>
      <c r="N190" s="6" t="n">
        <v>0.0350759655373117</v>
      </c>
      <c r="O190" s="6" t="n">
        <v>7.14</v>
      </c>
      <c r="P190" s="6" t="n">
        <v>0.265485492227356</v>
      </c>
      <c r="Q190" s="6" t="n">
        <v>-4.19095296505979</v>
      </c>
      <c r="R190" s="6" t="n">
        <v>-0.838190593011958</v>
      </c>
      <c r="V190" s="10"/>
      <c r="AA190" s="6" t="n">
        <v>0</v>
      </c>
      <c r="AC190" s="10"/>
      <c r="AH190" s="6" t="n">
        <v>0</v>
      </c>
      <c r="AJ190" s="10"/>
      <c r="AO190" s="6" t="n">
        <v>0</v>
      </c>
      <c r="AQ190" s="10"/>
      <c r="AV190" s="6" t="n">
        <v>0</v>
      </c>
    </row>
    <row r="191" customFormat="false" ht="15" hidden="false" customHeight="false" outlineLevel="0" collapsed="false">
      <c r="A191" s="6" t="s">
        <v>250</v>
      </c>
      <c r="B191" s="6" t="s">
        <v>16</v>
      </c>
      <c r="C191" s="6" t="n">
        <v>74.25</v>
      </c>
      <c r="D191" s="6" t="n">
        <v>226</v>
      </c>
      <c r="E191" s="6" t="n">
        <v>4.97</v>
      </c>
      <c r="F191" s="6" t="n">
        <v>-0.70816169488953</v>
      </c>
      <c r="I191" s="6" t="n">
        <v>30.5</v>
      </c>
      <c r="J191" s="6" t="n">
        <v>-0.486621837126164</v>
      </c>
      <c r="K191" s="6" t="n">
        <v>110</v>
      </c>
      <c r="L191" s="6" t="n">
        <v>-0.49315636361777</v>
      </c>
      <c r="M191" s="6" t="n">
        <v>4.26</v>
      </c>
      <c r="N191" s="6" t="n">
        <v>0.44007680473082</v>
      </c>
      <c r="O191" s="6" t="n">
        <v>7.04</v>
      </c>
      <c r="P191" s="6" t="n">
        <v>0.512707720727665</v>
      </c>
      <c r="Q191" s="6" t="n">
        <v>-0.735155370174978</v>
      </c>
      <c r="R191" s="6" t="n">
        <v>-0.147031074034996</v>
      </c>
      <c r="S191" s="6" t="n">
        <v>2</v>
      </c>
      <c r="T191" s="6" t="n">
        <v>62</v>
      </c>
      <c r="U191" s="6" t="n">
        <v>61</v>
      </c>
      <c r="V191" s="10"/>
      <c r="W191" s="6" t="n">
        <v>6</v>
      </c>
      <c r="X191" s="6" t="n">
        <v>69</v>
      </c>
      <c r="Y191" s="6" t="n">
        <v>0</v>
      </c>
      <c r="Z191" s="6" t="n">
        <v>0</v>
      </c>
      <c r="AA191" s="6" t="n">
        <v>69</v>
      </c>
      <c r="AB191" s="6" t="n">
        <v>11.5</v>
      </c>
      <c r="AC191" s="10"/>
      <c r="AD191" s="6" t="n">
        <v>5</v>
      </c>
      <c r="AE191" s="6" t="n">
        <v>13</v>
      </c>
      <c r="AF191" s="6" t="n">
        <v>0</v>
      </c>
      <c r="AG191" s="6" t="n">
        <v>0</v>
      </c>
      <c r="AH191" s="6" t="n">
        <v>13</v>
      </c>
      <c r="AI191" s="6" t="n">
        <v>2.6</v>
      </c>
      <c r="AJ191" s="10"/>
      <c r="AK191" s="6" t="n">
        <v>6</v>
      </c>
      <c r="AL191" s="6" t="n">
        <v>144</v>
      </c>
      <c r="AM191" s="6" t="n">
        <v>0</v>
      </c>
      <c r="AN191" s="6" t="n">
        <v>0</v>
      </c>
      <c r="AO191" s="6" t="n">
        <v>144</v>
      </c>
      <c r="AP191" s="6" t="n">
        <v>24</v>
      </c>
      <c r="AQ191" s="10"/>
      <c r="AR191" s="6" t="n">
        <v>6</v>
      </c>
      <c r="AS191" s="6" t="n">
        <v>351</v>
      </c>
      <c r="AT191" s="6" t="n">
        <v>0</v>
      </c>
      <c r="AU191" s="6" t="n">
        <v>0</v>
      </c>
      <c r="AV191" s="6" t="n">
        <v>351</v>
      </c>
      <c r="AW191" s="6" t="n">
        <v>58.5</v>
      </c>
    </row>
    <row r="192" customFormat="false" ht="15" hidden="false" customHeight="false" outlineLevel="0" collapsed="false">
      <c r="A192" s="6" t="s">
        <v>259</v>
      </c>
      <c r="B192" s="6" t="s">
        <v>16</v>
      </c>
      <c r="C192" s="6" t="n">
        <v>71.75</v>
      </c>
      <c r="D192" s="6" t="n">
        <v>207</v>
      </c>
      <c r="E192" s="6" t="n">
        <v>4.68</v>
      </c>
      <c r="F192" s="6" t="n">
        <v>0.302508840004174</v>
      </c>
      <c r="I192" s="6" t="n">
        <v>31.5</v>
      </c>
      <c r="J192" s="6" t="n">
        <v>-0.262001639781264</v>
      </c>
      <c r="K192" s="6" t="n">
        <v>112</v>
      </c>
      <c r="L192" s="6" t="n">
        <v>-0.269888695093506</v>
      </c>
      <c r="M192" s="6" t="n">
        <v>4.03</v>
      </c>
      <c r="N192" s="6" t="n">
        <v>1.37157873487588</v>
      </c>
      <c r="O192" s="6" t="n">
        <v>6.75</v>
      </c>
      <c r="P192" s="6" t="n">
        <v>1.22965218337857</v>
      </c>
      <c r="Q192" s="6" t="n">
        <v>2.37184942338385</v>
      </c>
      <c r="R192" s="6" t="n">
        <v>0.474369884676771</v>
      </c>
      <c r="S192" s="6" t="n">
        <v>1</v>
      </c>
      <c r="T192" s="6" t="n">
        <v>22</v>
      </c>
      <c r="U192" s="6" t="n">
        <v>22</v>
      </c>
      <c r="V192" s="10"/>
      <c r="W192" s="6" t="n">
        <v>5</v>
      </c>
      <c r="X192" s="6" t="n">
        <v>76</v>
      </c>
      <c r="Y192" s="6" t="n">
        <v>0</v>
      </c>
      <c r="Z192" s="6" t="n">
        <v>0</v>
      </c>
      <c r="AA192" s="6" t="n">
        <v>76</v>
      </c>
      <c r="AB192" s="6" t="n">
        <v>15.2</v>
      </c>
      <c r="AC192" s="10"/>
      <c r="AD192" s="6" t="n">
        <v>10</v>
      </c>
      <c r="AE192" s="6" t="n">
        <v>435</v>
      </c>
      <c r="AF192" s="6" t="n">
        <v>0</v>
      </c>
      <c r="AG192" s="6" t="n">
        <v>0</v>
      </c>
      <c r="AH192" s="6" t="n">
        <v>435</v>
      </c>
      <c r="AI192" s="6" t="n">
        <v>43.5</v>
      </c>
      <c r="AJ192" s="10"/>
      <c r="AO192" s="6" t="n">
        <v>0</v>
      </c>
      <c r="AQ192" s="10"/>
      <c r="AV192" s="6" t="n">
        <v>0</v>
      </c>
    </row>
    <row r="193" customFormat="false" ht="15" hidden="false" customHeight="false" outlineLevel="0" collapsed="false">
      <c r="A193" s="6" t="s">
        <v>267</v>
      </c>
      <c r="B193" s="6" t="s">
        <v>16</v>
      </c>
      <c r="C193" s="6" t="n">
        <v>72.13</v>
      </c>
      <c r="D193" s="6" t="n">
        <v>217</v>
      </c>
      <c r="E193" s="6" t="n">
        <v>4.76</v>
      </c>
      <c r="F193" s="6" t="n">
        <v>0.0237031752059107</v>
      </c>
      <c r="I193" s="6" t="n">
        <v>29.5</v>
      </c>
      <c r="J193" s="6" t="n">
        <v>-0.711242034471063</v>
      </c>
      <c r="K193" s="6" t="n">
        <v>109</v>
      </c>
      <c r="L193" s="6" t="n">
        <v>-0.604790197879902</v>
      </c>
      <c r="M193" s="6" t="n">
        <v>4.2</v>
      </c>
      <c r="N193" s="6" t="n">
        <v>0.683077308246922</v>
      </c>
      <c r="O193" s="6" t="n">
        <v>6.55</v>
      </c>
      <c r="P193" s="6" t="n">
        <v>1.72409664037919</v>
      </c>
      <c r="Q193" s="6" t="n">
        <v>1.11484489148106</v>
      </c>
      <c r="R193" s="6" t="n">
        <v>0.222968978296211</v>
      </c>
      <c r="V193" s="10"/>
      <c r="AA193" s="6" t="n">
        <v>0</v>
      </c>
      <c r="AC193" s="10"/>
      <c r="AH193" s="6" t="n">
        <v>0</v>
      </c>
      <c r="AJ193" s="10"/>
      <c r="AO193" s="6" t="n">
        <v>0</v>
      </c>
      <c r="AQ193" s="10"/>
      <c r="AV193" s="6" t="n">
        <v>0</v>
      </c>
    </row>
    <row r="194" customFormat="false" ht="15" hidden="false" customHeight="false" outlineLevel="0" collapsed="false">
      <c r="A194" s="6" t="s">
        <v>290</v>
      </c>
      <c r="B194" s="6" t="s">
        <v>16</v>
      </c>
      <c r="C194" s="6" t="n">
        <v>75</v>
      </c>
      <c r="D194" s="6" t="n">
        <v>218</v>
      </c>
      <c r="E194" s="6" t="n">
        <v>5</v>
      </c>
      <c r="F194" s="6" t="n">
        <v>-0.81271381918888</v>
      </c>
      <c r="I194" s="6" t="n">
        <v>28</v>
      </c>
      <c r="J194" s="6" t="n">
        <v>-1.04817233048841</v>
      </c>
      <c r="K194" s="6" t="n">
        <v>99</v>
      </c>
      <c r="L194" s="6" t="n">
        <v>-1.72112854050122</v>
      </c>
      <c r="M194" s="6" t="n">
        <v>4.25</v>
      </c>
      <c r="N194" s="6" t="n">
        <v>0.48057688865017</v>
      </c>
      <c r="O194" s="6" t="n">
        <v>7.07</v>
      </c>
      <c r="P194" s="6" t="n">
        <v>0.438541052177572</v>
      </c>
      <c r="Q194" s="6" t="n">
        <v>-2.66289674935077</v>
      </c>
      <c r="R194" s="6" t="n">
        <v>-0.532579349870154</v>
      </c>
      <c r="S194" s="6" t="n">
        <v>6</v>
      </c>
      <c r="T194" s="6" t="n">
        <v>194</v>
      </c>
      <c r="U194" s="6" t="n">
        <v>174</v>
      </c>
      <c r="V194" s="10"/>
      <c r="AA194" s="6" t="n">
        <v>0</v>
      </c>
      <c r="AC194" s="10"/>
      <c r="AH194" s="6" t="n">
        <v>0</v>
      </c>
      <c r="AJ194" s="10"/>
      <c r="AO194" s="6" t="n">
        <v>0</v>
      </c>
      <c r="AQ194" s="10"/>
      <c r="AV194" s="6" t="n">
        <v>0</v>
      </c>
    </row>
    <row r="195" customFormat="false" ht="15" hidden="false" customHeight="false" outlineLevel="0" collapsed="false">
      <c r="A195" s="6" t="s">
        <v>317</v>
      </c>
      <c r="B195" s="6" t="s">
        <v>16</v>
      </c>
      <c r="C195" s="6" t="n">
        <v>78.13</v>
      </c>
      <c r="D195" s="6" t="n">
        <v>248</v>
      </c>
      <c r="E195" s="6" t="n">
        <v>4.61</v>
      </c>
      <c r="F195" s="6" t="n">
        <v>0.546463796702652</v>
      </c>
      <c r="I195" s="6" t="n">
        <v>35.5</v>
      </c>
      <c r="J195" s="6" t="n">
        <v>0.636479149598333</v>
      </c>
      <c r="K195" s="6" t="n">
        <v>116</v>
      </c>
      <c r="L195" s="6" t="n">
        <v>0.176646641955021</v>
      </c>
      <c r="M195" s="6" t="n">
        <v>4.18</v>
      </c>
      <c r="N195" s="6" t="n">
        <v>0.764077476085626</v>
      </c>
      <c r="O195" s="6" t="n">
        <v>7.05</v>
      </c>
      <c r="P195" s="6" t="n">
        <v>0.487985497877635</v>
      </c>
      <c r="Q195" s="6" t="n">
        <v>2.61165256221927</v>
      </c>
      <c r="R195" s="6" t="n">
        <v>0.522330512443853</v>
      </c>
      <c r="S195" s="6" t="n">
        <v>4</v>
      </c>
      <c r="T195" s="6" t="n">
        <v>120</v>
      </c>
      <c r="U195" s="6" t="n">
        <v>114</v>
      </c>
      <c r="V195" s="10"/>
      <c r="W195" s="6" t="n">
        <v>2</v>
      </c>
      <c r="X195" s="6" t="n">
        <v>17</v>
      </c>
      <c r="Y195" s="6" t="n">
        <v>0</v>
      </c>
      <c r="Z195" s="6" t="n">
        <v>0</v>
      </c>
      <c r="AA195" s="6" t="n">
        <v>17</v>
      </c>
      <c r="AB195" s="6" t="n">
        <v>8.5</v>
      </c>
      <c r="AC195" s="10"/>
      <c r="AH195" s="6" t="n">
        <v>0</v>
      </c>
      <c r="AJ195" s="10"/>
      <c r="AO195" s="6" t="n">
        <v>0</v>
      </c>
      <c r="AQ195" s="10"/>
      <c r="AR195" s="6" t="n">
        <v>12</v>
      </c>
      <c r="AS195" s="6" t="n">
        <v>155</v>
      </c>
      <c r="AT195" s="6" t="n">
        <v>0</v>
      </c>
      <c r="AU195" s="6" t="n">
        <v>48</v>
      </c>
      <c r="AV195" s="6" t="n">
        <v>203</v>
      </c>
      <c r="AW195" s="6" t="n">
        <v>16.9166666666667</v>
      </c>
    </row>
    <row r="196" customFormat="false" ht="15" hidden="false" customHeight="false" outlineLevel="0" collapsed="false">
      <c r="A196" s="6" t="s">
        <v>396</v>
      </c>
      <c r="B196" s="6" t="s">
        <v>16</v>
      </c>
      <c r="C196" s="6" t="n">
        <v>73.88</v>
      </c>
      <c r="D196" s="6" t="n">
        <v>213</v>
      </c>
      <c r="E196" s="6" t="n">
        <v>4.63</v>
      </c>
      <c r="F196" s="6" t="n">
        <v>0.476762380503088</v>
      </c>
      <c r="I196" s="6" t="n">
        <v>30</v>
      </c>
      <c r="J196" s="6" t="n">
        <v>-0.598931935798613</v>
      </c>
      <c r="K196" s="6" t="n">
        <v>111</v>
      </c>
      <c r="L196" s="6" t="n">
        <v>-0.381522529355638</v>
      </c>
      <c r="M196" s="6" t="n">
        <v>4.49</v>
      </c>
      <c r="N196" s="6" t="n">
        <v>-0.491425125414246</v>
      </c>
      <c r="O196" s="6" t="n">
        <v>7.36</v>
      </c>
      <c r="P196" s="6" t="n">
        <v>-0.278403410473329</v>
      </c>
      <c r="Q196" s="6" t="n">
        <v>-1.27352062053874</v>
      </c>
      <c r="R196" s="6" t="n">
        <v>-0.254704124107748</v>
      </c>
      <c r="V196" s="10"/>
      <c r="AA196" s="6" t="n">
        <v>0</v>
      </c>
      <c r="AC196" s="10"/>
      <c r="AH196" s="6" t="n">
        <v>0</v>
      </c>
      <c r="AJ196" s="10"/>
      <c r="AO196" s="6" t="n">
        <v>0</v>
      </c>
      <c r="AQ196" s="10"/>
      <c r="AV196" s="6" t="n">
        <v>0</v>
      </c>
    </row>
    <row r="197" customFormat="false" ht="15" hidden="false" customHeight="false" outlineLevel="0" collapsed="false">
      <c r="A197" s="6" t="s">
        <v>399</v>
      </c>
      <c r="B197" s="6" t="s">
        <v>16</v>
      </c>
      <c r="C197" s="6" t="n">
        <v>72.63</v>
      </c>
      <c r="D197" s="6" t="n">
        <v>222</v>
      </c>
      <c r="E197" s="6" t="n">
        <v>4.84</v>
      </c>
      <c r="F197" s="6" t="n">
        <v>-0.255102489592353</v>
      </c>
      <c r="I197" s="6" t="n">
        <v>30.5</v>
      </c>
      <c r="J197" s="6" t="n">
        <v>-0.486621837126164</v>
      </c>
      <c r="K197" s="6" t="n">
        <v>104</v>
      </c>
      <c r="L197" s="6" t="n">
        <v>-1.16295936919056</v>
      </c>
      <c r="M197" s="6" t="n">
        <v>4.23</v>
      </c>
      <c r="N197" s="6" t="n">
        <v>0.561577056488869</v>
      </c>
      <c r="O197" s="6" t="n">
        <v>7.33</v>
      </c>
      <c r="P197" s="6" t="n">
        <v>-0.204236741923235</v>
      </c>
      <c r="Q197" s="6" t="n">
        <v>-1.54734338134344</v>
      </c>
      <c r="R197" s="6" t="n">
        <v>-0.309468676268689</v>
      </c>
      <c r="S197" s="6" t="n">
        <v>6</v>
      </c>
      <c r="T197" s="6" t="n">
        <v>213</v>
      </c>
      <c r="U197" s="6" t="n">
        <v>183</v>
      </c>
      <c r="V197" s="10"/>
      <c r="AA197" s="6" t="n">
        <v>0</v>
      </c>
      <c r="AC197" s="10"/>
      <c r="AH197" s="6" t="n">
        <v>0</v>
      </c>
      <c r="AJ197" s="10"/>
      <c r="AO197" s="6" t="n">
        <v>0</v>
      </c>
      <c r="AQ197" s="10"/>
      <c r="AV197" s="6" t="n">
        <v>0</v>
      </c>
    </row>
    <row r="198" customFormat="false" ht="15" hidden="false" customHeight="false" outlineLevel="0" collapsed="false">
      <c r="A198" s="6" t="s">
        <v>402</v>
      </c>
      <c r="B198" s="6" t="s">
        <v>16</v>
      </c>
      <c r="C198" s="6" t="n">
        <v>74.13</v>
      </c>
      <c r="D198" s="6" t="n">
        <v>214</v>
      </c>
      <c r="I198" s="6" t="n">
        <v>30</v>
      </c>
      <c r="J198" s="6" t="n">
        <v>-0.598931935798613</v>
      </c>
      <c r="K198" s="6" t="n">
        <v>112</v>
      </c>
      <c r="L198" s="6" t="n">
        <v>-0.269888695093506</v>
      </c>
      <c r="M198" s="6" t="n">
        <v>4.2</v>
      </c>
      <c r="N198" s="6" t="n">
        <v>0.683077308246922</v>
      </c>
      <c r="O198" s="6" t="n">
        <v>7.17</v>
      </c>
      <c r="P198" s="6" t="n">
        <v>0.191318823677262</v>
      </c>
      <c r="Q198" s="6" t="n">
        <v>0.00557550103206478</v>
      </c>
      <c r="R198" s="6" t="n">
        <v>0.00139387525801619</v>
      </c>
      <c r="S198" s="6" t="n">
        <v>1</v>
      </c>
      <c r="T198" s="6" t="n">
        <v>32</v>
      </c>
      <c r="U198" s="6" t="n">
        <v>32</v>
      </c>
      <c r="V198" s="10"/>
      <c r="W198" s="6" t="n">
        <v>13</v>
      </c>
      <c r="X198" s="6" t="n">
        <v>794</v>
      </c>
      <c r="Y198" s="6" t="n">
        <v>0</v>
      </c>
      <c r="Z198" s="6" t="n">
        <v>0</v>
      </c>
      <c r="AA198" s="6" t="n">
        <v>794</v>
      </c>
      <c r="AB198" s="6" t="n">
        <v>61.0769230769231</v>
      </c>
      <c r="AC198" s="10"/>
      <c r="AD198" s="6" t="n">
        <v>16</v>
      </c>
      <c r="AE198" s="6" t="n">
        <v>992</v>
      </c>
      <c r="AF198" s="6" t="n">
        <v>0</v>
      </c>
      <c r="AG198" s="6" t="n">
        <v>0</v>
      </c>
      <c r="AH198" s="6" t="n">
        <v>992</v>
      </c>
      <c r="AI198" s="6" t="n">
        <v>62</v>
      </c>
      <c r="AJ198" s="10"/>
      <c r="AO198" s="6" t="n">
        <v>0</v>
      </c>
      <c r="AQ198" s="10"/>
      <c r="AR198" s="6" t="n">
        <v>1</v>
      </c>
      <c r="AS198" s="6" t="n">
        <v>9</v>
      </c>
      <c r="AT198" s="6" t="n">
        <v>0</v>
      </c>
      <c r="AU198" s="6" t="n">
        <v>0</v>
      </c>
      <c r="AV198" s="6" t="n">
        <v>9</v>
      </c>
      <c r="AW198" s="6" t="n">
        <v>9</v>
      </c>
    </row>
    <row r="199" customFormat="false" ht="15" hidden="false" customHeight="false" outlineLevel="0" collapsed="false">
      <c r="A199" s="6" t="s">
        <v>419</v>
      </c>
      <c r="B199" s="6" t="s">
        <v>16</v>
      </c>
      <c r="C199" s="6" t="n">
        <v>75.88</v>
      </c>
      <c r="D199" s="6" t="n">
        <v>228</v>
      </c>
      <c r="E199" s="6" t="n">
        <v>4.97</v>
      </c>
      <c r="F199" s="6" t="n">
        <v>-0.70816169488953</v>
      </c>
      <c r="I199" s="6" t="n">
        <v>27</v>
      </c>
      <c r="J199" s="6" t="n">
        <v>-1.27279252783331</v>
      </c>
      <c r="K199" s="6" t="n">
        <v>104</v>
      </c>
      <c r="L199" s="6" t="n">
        <v>-1.16295936919056</v>
      </c>
      <c r="M199" s="6" t="n">
        <v>4.36</v>
      </c>
      <c r="N199" s="6" t="n">
        <v>0.0350759655373117</v>
      </c>
      <c r="O199" s="6" t="n">
        <v>7.33</v>
      </c>
      <c r="P199" s="6" t="n">
        <v>-0.204236741923235</v>
      </c>
      <c r="Q199" s="6" t="n">
        <v>-3.31307436829933</v>
      </c>
      <c r="R199" s="6" t="n">
        <v>-0.662614873659865</v>
      </c>
      <c r="S199" s="6" t="n">
        <v>4</v>
      </c>
      <c r="T199" s="6" t="n">
        <v>135</v>
      </c>
      <c r="U199" s="6" t="n">
        <v>127</v>
      </c>
      <c r="V199" s="10"/>
      <c r="W199" s="6" t="n">
        <v>2</v>
      </c>
      <c r="X199" s="6" t="n">
        <v>60</v>
      </c>
      <c r="Y199" s="6" t="n">
        <v>0</v>
      </c>
      <c r="Z199" s="6" t="n">
        <v>0</v>
      </c>
      <c r="AA199" s="6" t="n">
        <v>60</v>
      </c>
      <c r="AB199" s="6" t="n">
        <v>30</v>
      </c>
      <c r="AC199" s="10"/>
      <c r="AH199" s="6" t="n">
        <v>0</v>
      </c>
      <c r="AJ199" s="10"/>
      <c r="AK199" s="6" t="n">
        <v>3</v>
      </c>
      <c r="AL199" s="6" t="n">
        <v>146</v>
      </c>
      <c r="AM199" s="6" t="n">
        <v>0</v>
      </c>
      <c r="AN199" s="6" t="n">
        <v>0</v>
      </c>
      <c r="AO199" s="6" t="n">
        <v>146</v>
      </c>
      <c r="AP199" s="6" t="n">
        <v>48.6666666666667</v>
      </c>
      <c r="AQ199" s="10"/>
      <c r="AR199" s="6" t="n">
        <v>8</v>
      </c>
      <c r="AS199" s="6" t="n">
        <v>420</v>
      </c>
      <c r="AT199" s="6" t="n">
        <v>0</v>
      </c>
      <c r="AU199" s="6" t="n">
        <v>0</v>
      </c>
      <c r="AV199" s="6" t="n">
        <v>420</v>
      </c>
      <c r="AW199" s="6" t="n">
        <v>52.5</v>
      </c>
    </row>
    <row r="200" customFormat="false" ht="15" hidden="false" customHeight="false" outlineLevel="0" collapsed="false">
      <c r="A200" s="6" t="s">
        <v>447</v>
      </c>
      <c r="B200" s="6" t="s">
        <v>16</v>
      </c>
      <c r="C200" s="6" t="n">
        <v>76.88</v>
      </c>
      <c r="D200" s="6" t="n">
        <v>224</v>
      </c>
      <c r="S200" s="6" t="n">
        <v>6</v>
      </c>
      <c r="T200" s="6" t="n">
        <v>178</v>
      </c>
      <c r="U200" s="6" t="n">
        <v>160</v>
      </c>
      <c r="V200" s="10"/>
      <c r="W200" s="6" t="n">
        <v>7</v>
      </c>
      <c r="X200" s="6" t="n">
        <v>306</v>
      </c>
      <c r="Y200" s="6" t="n">
        <v>0</v>
      </c>
      <c r="Z200" s="6" t="n">
        <v>0</v>
      </c>
      <c r="AA200" s="6" t="n">
        <v>306</v>
      </c>
      <c r="AB200" s="6" t="n">
        <v>43.7142857142857</v>
      </c>
      <c r="AC200" s="10"/>
      <c r="AD200" s="6" t="n">
        <v>7</v>
      </c>
      <c r="AE200" s="6" t="n">
        <v>271</v>
      </c>
      <c r="AF200" s="6" t="n">
        <v>0</v>
      </c>
      <c r="AG200" s="6" t="n">
        <v>0</v>
      </c>
      <c r="AH200" s="6" t="n">
        <v>271</v>
      </c>
      <c r="AI200" s="6" t="n">
        <v>38.7142857142857</v>
      </c>
      <c r="AJ200" s="10"/>
      <c r="AO200" s="6" t="n">
        <v>0</v>
      </c>
      <c r="AQ200" s="10"/>
      <c r="AV200" s="6" t="n">
        <v>0</v>
      </c>
    </row>
    <row r="201" customFormat="false" ht="15" hidden="false" customHeight="false" outlineLevel="0" collapsed="false">
      <c r="A201" s="6" t="s">
        <v>32</v>
      </c>
      <c r="B201" s="6" t="s">
        <v>33</v>
      </c>
      <c r="C201" s="6" t="n">
        <v>74.38</v>
      </c>
      <c r="D201" s="6" t="n">
        <v>223</v>
      </c>
      <c r="E201" s="6" t="n">
        <v>4.63</v>
      </c>
      <c r="F201" s="6" t="n">
        <v>0.476762380503088</v>
      </c>
      <c r="G201" s="6" t="n">
        <v>13</v>
      </c>
      <c r="H201" s="6" t="n">
        <v>-1.06879849201671</v>
      </c>
      <c r="I201" s="6" t="n">
        <v>32</v>
      </c>
      <c r="J201" s="6" t="n">
        <v>-0.149691541108814</v>
      </c>
      <c r="K201" s="6" t="n">
        <v>121</v>
      </c>
      <c r="L201" s="6" t="n">
        <v>0.73481581326568</v>
      </c>
      <c r="M201" s="6" t="n">
        <v>4.5</v>
      </c>
      <c r="N201" s="6" t="n">
        <v>-0.531925209333596</v>
      </c>
      <c r="O201" s="6" t="n">
        <v>7.15</v>
      </c>
      <c r="P201" s="6" t="n">
        <v>0.240763269377323</v>
      </c>
      <c r="Q201" s="6" t="n">
        <v>-0.298073779313033</v>
      </c>
      <c r="R201" s="6" t="n">
        <v>-0.0496789632188389</v>
      </c>
      <c r="S201" s="6" t="n">
        <v>6</v>
      </c>
      <c r="T201" s="6" t="n">
        <v>181</v>
      </c>
      <c r="U201" s="6" t="n">
        <v>162</v>
      </c>
      <c r="V201" s="10"/>
      <c r="W201" s="6" t="n">
        <v>16</v>
      </c>
      <c r="X201" s="6" t="n">
        <v>335</v>
      </c>
      <c r="Y201" s="6" t="n">
        <v>0</v>
      </c>
      <c r="Z201" s="6" t="n">
        <v>206</v>
      </c>
      <c r="AA201" s="6" t="n">
        <v>541</v>
      </c>
      <c r="AB201" s="6" t="n">
        <v>33.8125</v>
      </c>
      <c r="AC201" s="10"/>
      <c r="AD201" s="6" t="n">
        <v>15</v>
      </c>
      <c r="AE201" s="6" t="n">
        <v>368</v>
      </c>
      <c r="AF201" s="6" t="n">
        <v>0</v>
      </c>
      <c r="AG201" s="6" t="n">
        <v>178</v>
      </c>
      <c r="AH201" s="6" t="n">
        <v>546</v>
      </c>
      <c r="AI201" s="6" t="n">
        <v>36.4</v>
      </c>
      <c r="AJ201" s="10"/>
      <c r="AK201" s="6" t="n">
        <v>14</v>
      </c>
      <c r="AL201" s="6" t="n">
        <v>237</v>
      </c>
      <c r="AM201" s="6" t="n">
        <v>0</v>
      </c>
      <c r="AN201" s="6" t="n">
        <v>166</v>
      </c>
      <c r="AO201" s="6" t="n">
        <v>403</v>
      </c>
      <c r="AP201" s="6" t="n">
        <v>28.7857142857143</v>
      </c>
      <c r="AQ201" s="10"/>
      <c r="AR201" s="6" t="n">
        <v>11</v>
      </c>
      <c r="AS201" s="6" t="n">
        <v>156</v>
      </c>
      <c r="AT201" s="6" t="n">
        <v>0</v>
      </c>
      <c r="AU201" s="6" t="n">
        <v>198</v>
      </c>
      <c r="AV201" s="6" t="n">
        <v>354</v>
      </c>
      <c r="AW201" s="6" t="n">
        <v>32.1818181818182</v>
      </c>
    </row>
    <row r="202" customFormat="false" ht="15" hidden="false" customHeight="false" outlineLevel="0" collapsed="false">
      <c r="A202" s="6" t="s">
        <v>42</v>
      </c>
      <c r="B202" s="6" t="s">
        <v>33</v>
      </c>
      <c r="C202" s="6" t="n">
        <v>71.38</v>
      </c>
      <c r="D202" s="6" t="n">
        <v>230</v>
      </c>
      <c r="E202" s="6" t="n">
        <v>4.56</v>
      </c>
      <c r="F202" s="6" t="n">
        <v>0.720717337201569</v>
      </c>
      <c r="I202" s="6" t="n">
        <v>38</v>
      </c>
      <c r="J202" s="6" t="n">
        <v>1.19802964296058</v>
      </c>
      <c r="K202" s="6" t="n">
        <v>128</v>
      </c>
      <c r="L202" s="6" t="n">
        <v>1.5162526531006</v>
      </c>
      <c r="M202" s="6" t="n">
        <v>4.06</v>
      </c>
      <c r="N202" s="6" t="n">
        <v>1.25007848311783</v>
      </c>
      <c r="O202" s="6" t="n">
        <v>7.27</v>
      </c>
      <c r="P202" s="6" t="n">
        <v>-0.0559034048230479</v>
      </c>
      <c r="Q202" s="6" t="n">
        <v>4.62917471155754</v>
      </c>
      <c r="R202" s="6" t="n">
        <v>0.925834942311508</v>
      </c>
      <c r="S202" s="6" t="n">
        <v>4</v>
      </c>
      <c r="T202" s="6" t="n">
        <v>113</v>
      </c>
      <c r="U202" s="6" t="n">
        <v>108</v>
      </c>
      <c r="V202" s="10"/>
      <c r="W202" s="6" t="n">
        <v>16</v>
      </c>
      <c r="X202" s="6" t="n">
        <v>519</v>
      </c>
      <c r="Y202" s="6" t="n">
        <v>0</v>
      </c>
      <c r="Z202" s="6" t="n">
        <v>10</v>
      </c>
      <c r="AA202" s="6" t="n">
        <v>529</v>
      </c>
      <c r="AB202" s="6" t="n">
        <v>33.0625</v>
      </c>
      <c r="AC202" s="10"/>
      <c r="AD202" s="6" t="n">
        <v>16</v>
      </c>
      <c r="AE202" s="6" t="n">
        <v>157</v>
      </c>
      <c r="AF202" s="6" t="n">
        <v>1</v>
      </c>
      <c r="AG202" s="6" t="n">
        <v>190</v>
      </c>
      <c r="AH202" s="6" t="n">
        <v>348</v>
      </c>
      <c r="AI202" s="6" t="n">
        <v>21.75</v>
      </c>
      <c r="AJ202" s="10"/>
      <c r="AK202" s="6" t="n">
        <v>1</v>
      </c>
      <c r="AL202" s="6" t="n">
        <v>27</v>
      </c>
      <c r="AM202" s="6" t="n">
        <v>0</v>
      </c>
      <c r="AN202" s="6" t="n">
        <v>0</v>
      </c>
      <c r="AO202" s="6" t="n">
        <v>27</v>
      </c>
      <c r="AP202" s="6" t="n">
        <v>27</v>
      </c>
      <c r="AQ202" s="10"/>
      <c r="AR202" s="6" t="n">
        <v>8</v>
      </c>
      <c r="AS202" s="6" t="n">
        <v>13</v>
      </c>
      <c r="AT202" s="6" t="n">
        <v>0</v>
      </c>
      <c r="AU202" s="6" t="n">
        <v>112</v>
      </c>
      <c r="AV202" s="6" t="n">
        <v>125</v>
      </c>
      <c r="AW202" s="6" t="n">
        <v>15.625</v>
      </c>
    </row>
    <row r="203" customFormat="false" ht="15" hidden="false" customHeight="false" outlineLevel="0" collapsed="false">
      <c r="A203" s="6" t="s">
        <v>53</v>
      </c>
      <c r="B203" s="6" t="s">
        <v>33</v>
      </c>
      <c r="C203" s="6" t="n">
        <v>70.13</v>
      </c>
      <c r="D203" s="6" t="n">
        <v>225</v>
      </c>
      <c r="E203" s="6" t="n">
        <v>4.82</v>
      </c>
      <c r="F203" s="6" t="n">
        <v>-0.185401073392788</v>
      </c>
      <c r="G203" s="6" t="n">
        <v>20</v>
      </c>
      <c r="H203" s="6" t="n">
        <v>-0.0407618045188654</v>
      </c>
      <c r="I203" s="6" t="n">
        <v>29.5</v>
      </c>
      <c r="J203" s="6" t="n">
        <v>-0.711242034471063</v>
      </c>
      <c r="K203" s="6" t="n">
        <v>104</v>
      </c>
      <c r="L203" s="6" t="n">
        <v>-1.16295936919056</v>
      </c>
      <c r="M203" s="6" t="n">
        <v>4.49</v>
      </c>
      <c r="N203" s="6" t="n">
        <v>-0.491425125414246</v>
      </c>
      <c r="O203" s="6" t="n">
        <v>7.24</v>
      </c>
      <c r="P203" s="6" t="n">
        <v>0.0182632637270437</v>
      </c>
      <c r="Q203" s="6" t="n">
        <v>-2.57352614326048</v>
      </c>
      <c r="R203" s="6" t="n">
        <v>-0.428921023876747</v>
      </c>
      <c r="V203" s="10"/>
      <c r="W203" s="6" t="n">
        <v>4</v>
      </c>
      <c r="X203" s="6" t="n">
        <v>13</v>
      </c>
      <c r="Y203" s="6" t="n">
        <v>0</v>
      </c>
      <c r="Z203" s="6" t="n">
        <v>31</v>
      </c>
      <c r="AA203" s="6" t="n">
        <v>44</v>
      </c>
      <c r="AB203" s="6" t="n">
        <v>11</v>
      </c>
      <c r="AC203" s="10"/>
      <c r="AD203" s="6" t="n">
        <v>14</v>
      </c>
      <c r="AE203" s="6" t="n">
        <v>422</v>
      </c>
      <c r="AF203" s="6" t="n">
        <v>0</v>
      </c>
      <c r="AG203" s="6" t="n">
        <v>105</v>
      </c>
      <c r="AH203" s="6" t="n">
        <v>527</v>
      </c>
      <c r="AI203" s="6" t="n">
        <v>37.6428571428571</v>
      </c>
      <c r="AJ203" s="10"/>
      <c r="AK203" s="6" t="n">
        <v>16</v>
      </c>
      <c r="AL203" s="6" t="n">
        <v>9</v>
      </c>
      <c r="AM203" s="6" t="n">
        <v>0</v>
      </c>
      <c r="AN203" s="6" t="n">
        <v>231</v>
      </c>
      <c r="AO203" s="6" t="n">
        <v>240</v>
      </c>
      <c r="AP203" s="6" t="n">
        <v>15</v>
      </c>
      <c r="AQ203" s="10"/>
      <c r="AV203" s="6" t="n">
        <v>0</v>
      </c>
    </row>
    <row r="204" customFormat="false" ht="15" hidden="false" customHeight="false" outlineLevel="0" collapsed="false">
      <c r="A204" s="6" t="s">
        <v>77</v>
      </c>
      <c r="B204" s="6" t="s">
        <v>33</v>
      </c>
      <c r="C204" s="6" t="n">
        <v>69.5</v>
      </c>
      <c r="D204" s="6" t="n">
        <v>209</v>
      </c>
      <c r="E204" s="6" t="n">
        <v>4.49</v>
      </c>
      <c r="F204" s="6" t="n">
        <v>0.964672293900048</v>
      </c>
      <c r="G204" s="6" t="n">
        <v>26</v>
      </c>
      <c r="H204" s="6" t="n">
        <v>0.840412499050719</v>
      </c>
      <c r="I204" s="6" t="n">
        <v>35.5</v>
      </c>
      <c r="J204" s="6" t="n">
        <v>0.636479149598333</v>
      </c>
      <c r="K204" s="6" t="n">
        <v>125</v>
      </c>
      <c r="L204" s="6" t="n">
        <v>1.18135115031421</v>
      </c>
      <c r="M204" s="6" t="n">
        <v>4</v>
      </c>
      <c r="N204" s="6" t="n">
        <v>1.49307898663394</v>
      </c>
      <c r="O204" s="6" t="n">
        <v>6.75</v>
      </c>
      <c r="P204" s="6" t="n">
        <v>1.22965218337857</v>
      </c>
      <c r="Q204" s="6" t="n">
        <v>6.34564626287581</v>
      </c>
      <c r="R204" s="6" t="n">
        <v>1.0576077104793</v>
      </c>
      <c r="S204" s="6" t="n">
        <v>2</v>
      </c>
      <c r="T204" s="6" t="n">
        <v>54</v>
      </c>
      <c r="U204" s="6" t="n">
        <v>53</v>
      </c>
      <c r="V204" s="10"/>
      <c r="W204" s="6" t="n">
        <v>16</v>
      </c>
      <c r="X204" s="6" t="n">
        <v>354</v>
      </c>
      <c r="Y204" s="6" t="n">
        <v>0</v>
      </c>
      <c r="Z204" s="6" t="n">
        <v>18</v>
      </c>
      <c r="AA204" s="6" t="n">
        <v>372</v>
      </c>
      <c r="AB204" s="6" t="n">
        <v>23.25</v>
      </c>
      <c r="AC204" s="10"/>
      <c r="AD204" s="6" t="n">
        <v>13</v>
      </c>
      <c r="AE204" s="6" t="n">
        <v>178</v>
      </c>
      <c r="AF204" s="6" t="n">
        <v>0</v>
      </c>
      <c r="AG204" s="6" t="n">
        <v>27</v>
      </c>
      <c r="AH204" s="6" t="n">
        <v>205</v>
      </c>
      <c r="AI204" s="6" t="n">
        <v>15.7692307692308</v>
      </c>
      <c r="AJ204" s="10"/>
      <c r="AO204" s="6" t="n">
        <v>0</v>
      </c>
      <c r="AQ204" s="10"/>
      <c r="AV204" s="6" t="n">
        <v>0</v>
      </c>
    </row>
    <row r="205" customFormat="false" ht="15" hidden="false" customHeight="false" outlineLevel="0" collapsed="false">
      <c r="A205" s="6" t="s">
        <v>110</v>
      </c>
      <c r="B205" s="6" t="s">
        <v>33</v>
      </c>
      <c r="C205" s="6" t="n">
        <v>71.88</v>
      </c>
      <c r="D205" s="6" t="n">
        <v>230</v>
      </c>
      <c r="E205" s="6" t="n">
        <v>4.62</v>
      </c>
      <c r="F205" s="6" t="n">
        <v>0.51161308860287</v>
      </c>
      <c r="G205" s="6" t="n">
        <v>19</v>
      </c>
      <c r="H205" s="6" t="n">
        <v>-0.187624188447129</v>
      </c>
      <c r="I205" s="6" t="n">
        <v>34.5</v>
      </c>
      <c r="J205" s="6" t="n">
        <v>0.411858952253434</v>
      </c>
      <c r="K205" s="6" t="n">
        <v>113</v>
      </c>
      <c r="L205" s="6" t="n">
        <v>-0.158254860831374</v>
      </c>
      <c r="Q205" s="6" t="n">
        <v>0.5775929915778</v>
      </c>
      <c r="R205" s="6" t="n">
        <v>0.14439824789445</v>
      </c>
      <c r="S205" s="6" t="n">
        <v>2</v>
      </c>
      <c r="T205" s="6" t="n">
        <v>57</v>
      </c>
      <c r="U205" s="6" t="n">
        <v>56</v>
      </c>
      <c r="V205" s="10"/>
      <c r="W205" s="6" t="n">
        <v>14</v>
      </c>
      <c r="X205" s="6" t="n">
        <v>261</v>
      </c>
      <c r="Y205" s="6" t="n">
        <v>0</v>
      </c>
      <c r="Z205" s="6" t="n">
        <v>22</v>
      </c>
      <c r="AA205" s="6" t="n">
        <v>283</v>
      </c>
      <c r="AB205" s="6" t="n">
        <v>20.2142857142857</v>
      </c>
      <c r="AC205" s="10"/>
      <c r="AD205" s="6" t="n">
        <v>7</v>
      </c>
      <c r="AE205" s="6" t="n">
        <v>292</v>
      </c>
      <c r="AF205" s="6" t="n">
        <v>0</v>
      </c>
      <c r="AG205" s="6" t="n">
        <v>0</v>
      </c>
      <c r="AH205" s="6" t="n">
        <v>292</v>
      </c>
      <c r="AI205" s="6" t="n">
        <v>41.7142857142857</v>
      </c>
      <c r="AJ205" s="10"/>
      <c r="AK205" s="6" t="n">
        <v>13</v>
      </c>
      <c r="AL205" s="6" t="n">
        <v>537</v>
      </c>
      <c r="AM205" s="6" t="n">
        <v>0</v>
      </c>
      <c r="AN205" s="6" t="n">
        <v>0</v>
      </c>
      <c r="AO205" s="6" t="n">
        <v>537</v>
      </c>
      <c r="AP205" s="6" t="n">
        <v>41.3076923076923</v>
      </c>
      <c r="AQ205" s="10"/>
      <c r="AR205" s="6" t="n">
        <v>16</v>
      </c>
      <c r="AS205" s="6" t="n">
        <v>783</v>
      </c>
      <c r="AT205" s="6" t="n">
        <v>0</v>
      </c>
      <c r="AU205" s="6" t="n">
        <v>3</v>
      </c>
      <c r="AV205" s="6" t="n">
        <v>786</v>
      </c>
      <c r="AW205" s="6" t="n">
        <v>49.125</v>
      </c>
    </row>
    <row r="206" customFormat="false" ht="15" hidden="false" customHeight="false" outlineLevel="0" collapsed="false">
      <c r="A206" s="6" t="s">
        <v>114</v>
      </c>
      <c r="B206" s="6" t="s">
        <v>33</v>
      </c>
      <c r="C206" s="6" t="n">
        <v>72</v>
      </c>
      <c r="D206" s="6" t="n">
        <v>214</v>
      </c>
      <c r="E206" s="6" t="n">
        <v>4.48</v>
      </c>
      <c r="F206" s="6" t="n">
        <v>0.99952300199983</v>
      </c>
      <c r="G206" s="6" t="n">
        <v>17</v>
      </c>
      <c r="H206" s="6" t="n">
        <v>-0.481348956303658</v>
      </c>
      <c r="I206" s="6" t="n">
        <v>37.5</v>
      </c>
      <c r="J206" s="6" t="n">
        <v>1.08571954428813</v>
      </c>
      <c r="K206" s="6" t="n">
        <v>125</v>
      </c>
      <c r="L206" s="6" t="n">
        <v>1.18135115031421</v>
      </c>
      <c r="M206" s="6" t="n">
        <v>4.3</v>
      </c>
      <c r="N206" s="6" t="n">
        <v>0.278076469053417</v>
      </c>
      <c r="O206" s="6" t="n">
        <v>7.16</v>
      </c>
      <c r="P206" s="6" t="n">
        <v>0.216041046527292</v>
      </c>
      <c r="Q206" s="6" t="n">
        <v>3.27936225587922</v>
      </c>
      <c r="R206" s="6" t="n">
        <v>0.54656037597987</v>
      </c>
      <c r="S206" s="6" t="n">
        <v>3</v>
      </c>
      <c r="T206" s="6" t="n">
        <v>69</v>
      </c>
      <c r="U206" s="6" t="n">
        <v>67</v>
      </c>
      <c r="V206" s="10"/>
      <c r="W206" s="6" t="n">
        <v>8</v>
      </c>
      <c r="X206" s="6" t="n">
        <v>231</v>
      </c>
      <c r="Y206" s="6" t="n">
        <v>0</v>
      </c>
      <c r="Z206" s="6" t="n">
        <v>0</v>
      </c>
      <c r="AA206" s="6" t="n">
        <v>231</v>
      </c>
      <c r="AB206" s="6" t="n">
        <v>28.875</v>
      </c>
      <c r="AC206" s="10"/>
      <c r="AD206" s="6" t="n">
        <v>16</v>
      </c>
      <c r="AE206" s="6" t="n">
        <v>454</v>
      </c>
      <c r="AF206" s="6" t="n">
        <v>0</v>
      </c>
      <c r="AG206" s="6" t="n">
        <v>1</v>
      </c>
      <c r="AH206" s="6" t="n">
        <v>455</v>
      </c>
      <c r="AI206" s="6" t="n">
        <v>28.4375</v>
      </c>
      <c r="AJ206" s="10"/>
      <c r="AK206" s="6" t="n">
        <v>7</v>
      </c>
      <c r="AL206" s="6" t="n">
        <v>237</v>
      </c>
      <c r="AM206" s="6" t="n">
        <v>0</v>
      </c>
      <c r="AN206" s="6" t="n">
        <v>0</v>
      </c>
      <c r="AO206" s="6" t="n">
        <v>237</v>
      </c>
      <c r="AP206" s="6" t="n">
        <v>33.8571428571429</v>
      </c>
      <c r="AQ206" s="10"/>
      <c r="AR206" s="6" t="n">
        <v>16</v>
      </c>
      <c r="AS206" s="6" t="n">
        <v>380</v>
      </c>
      <c r="AT206" s="6" t="n">
        <v>0</v>
      </c>
      <c r="AU206" s="6" t="n">
        <v>36</v>
      </c>
      <c r="AV206" s="6" t="n">
        <v>416</v>
      </c>
      <c r="AW206" s="6" t="n">
        <v>26</v>
      </c>
    </row>
    <row r="207" customFormat="false" ht="15" hidden="false" customHeight="false" outlineLevel="0" collapsed="false">
      <c r="A207" s="6" t="s">
        <v>147</v>
      </c>
      <c r="B207" s="6" t="s">
        <v>33</v>
      </c>
      <c r="C207" s="6" t="n">
        <v>71</v>
      </c>
      <c r="D207" s="6" t="n">
        <v>222</v>
      </c>
      <c r="E207" s="6" t="n">
        <v>4.45</v>
      </c>
      <c r="F207" s="6" t="n">
        <v>1.10407512629918</v>
      </c>
      <c r="G207" s="6" t="n">
        <v>16</v>
      </c>
      <c r="H207" s="6" t="n">
        <v>-0.628211340231922</v>
      </c>
      <c r="I207" s="6" t="n">
        <v>35.5</v>
      </c>
      <c r="J207" s="6" t="n">
        <v>0.636479149598333</v>
      </c>
      <c r="K207" s="6" t="n">
        <v>121</v>
      </c>
      <c r="L207" s="6" t="n">
        <v>0.73481581326568</v>
      </c>
      <c r="M207" s="6" t="n">
        <v>4.25</v>
      </c>
      <c r="N207" s="6" t="n">
        <v>0.48057688865017</v>
      </c>
      <c r="O207" s="6" t="n">
        <v>7.37</v>
      </c>
      <c r="P207" s="6" t="n">
        <v>-0.30312563332336</v>
      </c>
      <c r="Q207" s="6" t="n">
        <v>2.02461000425808</v>
      </c>
      <c r="R207" s="6" t="n">
        <v>0.33743500070968</v>
      </c>
      <c r="V207" s="10"/>
      <c r="W207" s="6" t="n">
        <v>16</v>
      </c>
      <c r="X207" s="6" t="n">
        <v>49</v>
      </c>
      <c r="Y207" s="6" t="n">
        <v>0</v>
      </c>
      <c r="Z207" s="6" t="n">
        <v>53</v>
      </c>
      <c r="AA207" s="6" t="n">
        <v>102</v>
      </c>
      <c r="AB207" s="6" t="n">
        <v>6.375</v>
      </c>
      <c r="AC207" s="10"/>
      <c r="AD207" s="6" t="n">
        <v>16</v>
      </c>
      <c r="AE207" s="6" t="n">
        <v>158</v>
      </c>
      <c r="AF207" s="6" t="n">
        <v>0</v>
      </c>
      <c r="AG207" s="6" t="n">
        <v>305</v>
      </c>
      <c r="AH207" s="6" t="n">
        <v>463</v>
      </c>
      <c r="AI207" s="6" t="n">
        <v>28.9375</v>
      </c>
      <c r="AJ207" s="10"/>
      <c r="AK207" s="6" t="n">
        <v>15</v>
      </c>
      <c r="AL207" s="6" t="n">
        <v>160</v>
      </c>
      <c r="AM207" s="6" t="n">
        <v>0</v>
      </c>
      <c r="AN207" s="6" t="n">
        <v>291</v>
      </c>
      <c r="AO207" s="6" t="n">
        <v>451</v>
      </c>
      <c r="AP207" s="6" t="n">
        <v>30.0666666666667</v>
      </c>
      <c r="AQ207" s="10"/>
      <c r="AR207" s="6" t="n">
        <v>11</v>
      </c>
      <c r="AS207" s="6" t="n">
        <v>194</v>
      </c>
      <c r="AT207" s="6" t="n">
        <v>0</v>
      </c>
      <c r="AU207" s="6" t="n">
        <v>126</v>
      </c>
      <c r="AV207" s="6" t="n">
        <v>320</v>
      </c>
      <c r="AW207" s="6" t="n">
        <v>29.0909090909091</v>
      </c>
    </row>
    <row r="208" customFormat="false" ht="15" hidden="false" customHeight="false" outlineLevel="0" collapsed="false">
      <c r="A208" s="6" t="s">
        <v>156</v>
      </c>
      <c r="B208" s="6" t="s">
        <v>33</v>
      </c>
      <c r="C208" s="6" t="n">
        <v>71.13</v>
      </c>
      <c r="D208" s="6" t="n">
        <v>224</v>
      </c>
      <c r="E208" s="6" t="n">
        <v>4.72</v>
      </c>
      <c r="F208" s="6" t="n">
        <v>0.163106007605042</v>
      </c>
      <c r="I208" s="6" t="n">
        <v>36.5</v>
      </c>
      <c r="J208" s="6" t="n">
        <v>0.861099346943233</v>
      </c>
      <c r="K208" s="6" t="n">
        <v>120</v>
      </c>
      <c r="L208" s="6" t="n">
        <v>0.623181979003548</v>
      </c>
      <c r="O208" s="6" t="n">
        <v>6.9</v>
      </c>
      <c r="P208" s="6" t="n">
        <v>0.858818840628099</v>
      </c>
      <c r="Q208" s="6" t="n">
        <v>2.50620617417992</v>
      </c>
      <c r="R208" s="6" t="n">
        <v>0.626551543544981</v>
      </c>
      <c r="V208" s="10"/>
      <c r="AA208" s="6" t="n">
        <v>0</v>
      </c>
      <c r="AC208" s="10"/>
      <c r="AH208" s="6" t="n">
        <v>0</v>
      </c>
      <c r="AJ208" s="10"/>
      <c r="AO208" s="6" t="n">
        <v>0</v>
      </c>
      <c r="AQ208" s="10"/>
      <c r="AR208" s="6" t="n">
        <v>16</v>
      </c>
      <c r="AS208" s="6" t="n">
        <v>17</v>
      </c>
      <c r="AT208" s="6" t="n">
        <v>0</v>
      </c>
      <c r="AU208" s="6" t="n">
        <v>317</v>
      </c>
      <c r="AV208" s="6" t="n">
        <v>334</v>
      </c>
      <c r="AW208" s="6" t="n">
        <v>20.875</v>
      </c>
    </row>
    <row r="209" customFormat="false" ht="15" hidden="false" customHeight="false" outlineLevel="0" collapsed="false">
      <c r="A209" s="6" t="s">
        <v>161</v>
      </c>
      <c r="B209" s="6" t="s">
        <v>33</v>
      </c>
      <c r="C209" s="6" t="n">
        <v>68.63</v>
      </c>
      <c r="D209" s="6" t="n">
        <v>174</v>
      </c>
      <c r="E209" s="6" t="n">
        <v>4.5</v>
      </c>
      <c r="F209" s="6" t="n">
        <v>0.929821585800265</v>
      </c>
      <c r="G209" s="6" t="n">
        <v>8</v>
      </c>
      <c r="H209" s="6" t="n">
        <v>-1.80311041165803</v>
      </c>
      <c r="I209" s="6" t="n">
        <v>32</v>
      </c>
      <c r="J209" s="6" t="n">
        <v>-0.149691541108814</v>
      </c>
      <c r="K209" s="6" t="n">
        <v>123</v>
      </c>
      <c r="L209" s="6" t="n">
        <v>0.958083481789944</v>
      </c>
      <c r="Q209" s="6" t="n">
        <v>-0.0648968851766401</v>
      </c>
      <c r="R209" s="6" t="n">
        <v>-0.01622422129416</v>
      </c>
      <c r="S209" s="6" t="n">
        <v>4</v>
      </c>
      <c r="T209" s="6" t="n">
        <v>124</v>
      </c>
      <c r="U209" s="6" t="n">
        <v>118</v>
      </c>
      <c r="V209" s="10"/>
      <c r="AA209" s="6" t="n">
        <v>0</v>
      </c>
      <c r="AC209" s="10"/>
      <c r="AH209" s="6" t="n">
        <v>0</v>
      </c>
      <c r="AJ209" s="10"/>
      <c r="AO209" s="6" t="n">
        <v>0</v>
      </c>
      <c r="AQ209" s="10"/>
      <c r="AV209" s="6" t="n">
        <v>0</v>
      </c>
    </row>
    <row r="210" customFormat="false" ht="15" hidden="false" customHeight="false" outlineLevel="0" collapsed="false">
      <c r="A210" s="6" t="s">
        <v>172</v>
      </c>
      <c r="B210" s="6" t="s">
        <v>33</v>
      </c>
      <c r="C210" s="6" t="n">
        <v>68.25</v>
      </c>
      <c r="D210" s="6" t="n">
        <v>206</v>
      </c>
      <c r="E210" s="6" t="n">
        <v>4.58</v>
      </c>
      <c r="F210" s="6" t="n">
        <v>0.651015921002002</v>
      </c>
      <c r="I210" s="6" t="n">
        <v>31.5</v>
      </c>
      <c r="J210" s="6" t="n">
        <v>-0.262001639781264</v>
      </c>
      <c r="K210" s="6" t="n">
        <v>116</v>
      </c>
      <c r="L210" s="6" t="n">
        <v>0.176646641955021</v>
      </c>
      <c r="M210" s="6" t="n">
        <v>4.26</v>
      </c>
      <c r="N210" s="6" t="n">
        <v>0.44007680473082</v>
      </c>
      <c r="O210" s="6" t="n">
        <v>7.11</v>
      </c>
      <c r="P210" s="6" t="n">
        <v>0.339652160777447</v>
      </c>
      <c r="Q210" s="6" t="n">
        <v>1.34538988868403</v>
      </c>
      <c r="R210" s="6" t="n">
        <v>0.269077977736805</v>
      </c>
      <c r="S210" s="6" t="n">
        <v>4</v>
      </c>
      <c r="T210" s="6" t="n">
        <v>103</v>
      </c>
      <c r="U210" s="6" t="n">
        <v>99</v>
      </c>
      <c r="V210" s="10"/>
      <c r="W210" s="6" t="n">
        <v>16</v>
      </c>
      <c r="X210" s="6" t="n">
        <v>234</v>
      </c>
      <c r="Y210" s="6" t="n">
        <v>0</v>
      </c>
      <c r="Z210" s="6" t="n">
        <v>84</v>
      </c>
      <c r="AA210" s="6" t="n">
        <v>318</v>
      </c>
      <c r="AB210" s="6" t="n">
        <v>19.875</v>
      </c>
      <c r="AC210" s="10"/>
      <c r="AD210" s="6" t="n">
        <v>15</v>
      </c>
      <c r="AE210" s="6" t="n">
        <v>767</v>
      </c>
      <c r="AF210" s="6" t="n">
        <v>0</v>
      </c>
      <c r="AG210" s="6" t="n">
        <v>0</v>
      </c>
      <c r="AH210" s="6" t="n">
        <v>767</v>
      </c>
      <c r="AI210" s="6" t="n">
        <v>51.1333333333333</v>
      </c>
      <c r="AJ210" s="10"/>
      <c r="AK210" s="6" t="n">
        <v>16</v>
      </c>
      <c r="AL210" s="6" t="n">
        <v>604</v>
      </c>
      <c r="AM210" s="6" t="n">
        <v>0</v>
      </c>
      <c r="AN210" s="6" t="n">
        <v>0</v>
      </c>
      <c r="AO210" s="6" t="n">
        <v>604</v>
      </c>
      <c r="AP210" s="6" t="n">
        <v>37.75</v>
      </c>
      <c r="AQ210" s="10"/>
      <c r="AR210" s="6" t="n">
        <v>14</v>
      </c>
      <c r="AS210" s="6" t="n">
        <v>551</v>
      </c>
      <c r="AT210" s="6" t="n">
        <v>0</v>
      </c>
      <c r="AU210" s="6" t="n">
        <v>0</v>
      </c>
      <c r="AV210" s="6" t="n">
        <v>551</v>
      </c>
      <c r="AW210" s="6" t="n">
        <v>39.3571428571429</v>
      </c>
    </row>
    <row r="211" customFormat="false" ht="15" hidden="false" customHeight="false" outlineLevel="0" collapsed="false">
      <c r="A211" s="6" t="s">
        <v>194</v>
      </c>
      <c r="B211" s="6" t="s">
        <v>33</v>
      </c>
      <c r="C211" s="6" t="n">
        <v>73.38</v>
      </c>
      <c r="D211" s="6" t="n">
        <v>218</v>
      </c>
      <c r="E211" s="6" t="n">
        <v>4.48</v>
      </c>
      <c r="F211" s="6" t="n">
        <v>0.99952300199983</v>
      </c>
      <c r="G211" s="6" t="n">
        <v>19</v>
      </c>
      <c r="H211" s="6" t="n">
        <v>-0.187624188447129</v>
      </c>
      <c r="I211" s="6" t="n">
        <v>38</v>
      </c>
      <c r="J211" s="6" t="n">
        <v>1.19802964296058</v>
      </c>
      <c r="K211" s="6" t="n">
        <v>128</v>
      </c>
      <c r="L211" s="6" t="n">
        <v>1.5162526531006</v>
      </c>
      <c r="M211" s="6" t="n">
        <v>4.46</v>
      </c>
      <c r="N211" s="6" t="n">
        <v>-0.369924873656193</v>
      </c>
      <c r="O211" s="6" t="n">
        <v>7.07</v>
      </c>
      <c r="P211" s="6" t="n">
        <v>0.438541052177572</v>
      </c>
      <c r="Q211" s="6" t="n">
        <v>3.59479728813526</v>
      </c>
      <c r="R211" s="6" t="n">
        <v>0.599132881355877</v>
      </c>
      <c r="V211" s="10"/>
      <c r="W211" s="6" t="n">
        <v>5</v>
      </c>
      <c r="X211" s="6" t="n">
        <v>0</v>
      </c>
      <c r="Y211" s="6" t="n">
        <v>0</v>
      </c>
      <c r="Z211" s="6" t="n">
        <v>103</v>
      </c>
      <c r="AA211" s="6" t="n">
        <v>103</v>
      </c>
      <c r="AB211" s="6" t="n">
        <v>20.6</v>
      </c>
      <c r="AC211" s="10"/>
      <c r="AH211" s="6" t="n">
        <v>0</v>
      </c>
      <c r="AJ211" s="10"/>
      <c r="AK211" s="6" t="n">
        <v>16</v>
      </c>
      <c r="AL211" s="6" t="n">
        <v>22</v>
      </c>
      <c r="AM211" s="6" t="n">
        <v>0</v>
      </c>
      <c r="AN211" s="6" t="n">
        <v>230</v>
      </c>
      <c r="AO211" s="6" t="n">
        <v>252</v>
      </c>
      <c r="AP211" s="6" t="n">
        <v>15.75</v>
      </c>
      <c r="AQ211" s="10"/>
      <c r="AV211" s="6" t="n">
        <v>0</v>
      </c>
    </row>
    <row r="212" customFormat="false" ht="15" hidden="false" customHeight="false" outlineLevel="0" collapsed="false">
      <c r="A212" s="6" t="s">
        <v>198</v>
      </c>
      <c r="B212" s="6" t="s">
        <v>33</v>
      </c>
      <c r="C212" s="6" t="n">
        <v>68.13</v>
      </c>
      <c r="D212" s="6" t="n">
        <v>194</v>
      </c>
      <c r="E212" s="6" t="n">
        <v>4.43</v>
      </c>
      <c r="F212" s="6" t="n">
        <v>1.17377654249875</v>
      </c>
      <c r="G212" s="6" t="n">
        <v>20</v>
      </c>
      <c r="H212" s="6" t="n">
        <v>-0.0407618045188654</v>
      </c>
      <c r="I212" s="6" t="n">
        <v>34.5</v>
      </c>
      <c r="J212" s="6" t="n">
        <v>0.411858952253434</v>
      </c>
      <c r="K212" s="6" t="n">
        <v>116</v>
      </c>
      <c r="L212" s="6" t="n">
        <v>0.176646641955021</v>
      </c>
      <c r="M212" s="6" t="n">
        <v>4.13</v>
      </c>
      <c r="N212" s="6" t="n">
        <v>0.966577895682378</v>
      </c>
      <c r="O212" s="6" t="n">
        <v>7.07</v>
      </c>
      <c r="P212" s="6" t="n">
        <v>0.438541052177572</v>
      </c>
      <c r="Q212" s="6" t="n">
        <v>3.12663928004829</v>
      </c>
      <c r="R212" s="6" t="n">
        <v>0.521106546674714</v>
      </c>
      <c r="V212" s="10"/>
      <c r="AA212" s="6" t="n">
        <v>0</v>
      </c>
      <c r="AC212" s="10"/>
      <c r="AH212" s="6" t="n">
        <v>0</v>
      </c>
      <c r="AJ212" s="10"/>
      <c r="AO212" s="6" t="n">
        <v>0</v>
      </c>
      <c r="AQ212" s="10"/>
      <c r="AV212" s="6" t="n">
        <v>0</v>
      </c>
    </row>
    <row r="213" customFormat="false" ht="15" hidden="false" customHeight="false" outlineLevel="0" collapsed="false">
      <c r="A213" s="6" t="s">
        <v>204</v>
      </c>
      <c r="B213" s="6" t="s">
        <v>33</v>
      </c>
      <c r="C213" s="6" t="n">
        <v>71</v>
      </c>
      <c r="D213" s="6" t="n">
        <v>224</v>
      </c>
      <c r="E213" s="6" t="n">
        <v>4.57</v>
      </c>
      <c r="F213" s="6" t="n">
        <v>0.685866629101784</v>
      </c>
      <c r="G213" s="6" t="n">
        <v>23</v>
      </c>
      <c r="H213" s="6" t="n">
        <v>0.399825347265927</v>
      </c>
      <c r="I213" s="6" t="n">
        <v>38</v>
      </c>
      <c r="J213" s="6" t="n">
        <v>1.19802964296058</v>
      </c>
      <c r="K213" s="6" t="n">
        <v>116</v>
      </c>
      <c r="L213" s="6" t="n">
        <v>0.176646641955021</v>
      </c>
      <c r="Q213" s="6" t="n">
        <v>2.46036826128331</v>
      </c>
      <c r="R213" s="6" t="n">
        <v>0.615092065320829</v>
      </c>
      <c r="V213" s="10"/>
      <c r="W213" s="6" t="n">
        <v>16</v>
      </c>
      <c r="X213" s="6" t="n">
        <v>382</v>
      </c>
      <c r="Y213" s="6" t="n">
        <v>0</v>
      </c>
      <c r="Z213" s="6" t="n">
        <v>12</v>
      </c>
      <c r="AA213" s="6" t="n">
        <v>394</v>
      </c>
      <c r="AB213" s="6" t="n">
        <v>24.625</v>
      </c>
      <c r="AC213" s="10"/>
      <c r="AD213" s="6" t="n">
        <v>16</v>
      </c>
      <c r="AE213" s="6" t="n">
        <v>474</v>
      </c>
      <c r="AF213" s="6" t="n">
        <v>0</v>
      </c>
      <c r="AG213" s="6" t="n">
        <v>12</v>
      </c>
      <c r="AH213" s="6" t="n">
        <v>486</v>
      </c>
      <c r="AI213" s="6" t="n">
        <v>30.375</v>
      </c>
      <c r="AJ213" s="10"/>
      <c r="AK213" s="6" t="n">
        <v>16</v>
      </c>
      <c r="AL213" s="6" t="n">
        <v>568</v>
      </c>
      <c r="AM213" s="6" t="n">
        <v>0</v>
      </c>
      <c r="AN213" s="6" t="n">
        <v>1</v>
      </c>
      <c r="AO213" s="6" t="n">
        <v>569</v>
      </c>
      <c r="AP213" s="6" t="n">
        <v>35.5625</v>
      </c>
      <c r="AQ213" s="10"/>
      <c r="AR213" s="6" t="n">
        <v>16</v>
      </c>
      <c r="AS213" s="6" t="n">
        <v>536</v>
      </c>
      <c r="AT213" s="6" t="n">
        <v>0</v>
      </c>
      <c r="AU213" s="6" t="n">
        <v>0</v>
      </c>
      <c r="AV213" s="6" t="n">
        <v>536</v>
      </c>
      <c r="AW213" s="6" t="n">
        <v>33.5</v>
      </c>
    </row>
    <row r="214" customFormat="false" ht="15" hidden="false" customHeight="false" outlineLevel="0" collapsed="false">
      <c r="A214" s="6" t="s">
        <v>223</v>
      </c>
      <c r="B214" s="6" t="s">
        <v>33</v>
      </c>
      <c r="C214" s="6" t="n">
        <v>69.13</v>
      </c>
      <c r="D214" s="6" t="n">
        <v>204</v>
      </c>
      <c r="E214" s="6" t="n">
        <v>4.57</v>
      </c>
      <c r="F214" s="6" t="n">
        <v>0.685866629101784</v>
      </c>
      <c r="G214" s="6" t="n">
        <v>23</v>
      </c>
      <c r="H214" s="6" t="n">
        <v>0.399825347265927</v>
      </c>
      <c r="I214" s="6" t="n">
        <v>32</v>
      </c>
      <c r="J214" s="6" t="n">
        <v>-0.149691541108814</v>
      </c>
      <c r="K214" s="6" t="n">
        <v>113</v>
      </c>
      <c r="L214" s="6" t="n">
        <v>-0.158254860831374</v>
      </c>
      <c r="M214" s="6" t="n">
        <v>4.2</v>
      </c>
      <c r="N214" s="6" t="n">
        <v>0.683077308246922</v>
      </c>
      <c r="O214" s="6" t="n">
        <v>7.05</v>
      </c>
      <c r="P214" s="6" t="n">
        <v>0.487985497877635</v>
      </c>
      <c r="Q214" s="6" t="n">
        <v>1.94880838055208</v>
      </c>
      <c r="R214" s="6" t="n">
        <v>0.32480139675868</v>
      </c>
      <c r="S214" s="6" t="n">
        <v>4</v>
      </c>
      <c r="T214" s="6" t="n">
        <v>130</v>
      </c>
      <c r="U214" s="6" t="n">
        <v>123</v>
      </c>
      <c r="V214" s="10"/>
      <c r="W214" s="6" t="n">
        <v>3</v>
      </c>
      <c r="X214" s="6" t="n">
        <v>31</v>
      </c>
      <c r="Y214" s="6" t="n">
        <v>0</v>
      </c>
      <c r="Z214" s="6" t="n">
        <v>0</v>
      </c>
      <c r="AA214" s="6" t="n">
        <v>31</v>
      </c>
      <c r="AB214" s="6" t="n">
        <v>10.3333333333333</v>
      </c>
      <c r="AC214" s="10"/>
      <c r="AD214" s="6" t="n">
        <v>14</v>
      </c>
      <c r="AE214" s="6" t="n">
        <v>291</v>
      </c>
      <c r="AF214" s="6" t="n">
        <v>0</v>
      </c>
      <c r="AG214" s="6" t="n">
        <v>2</v>
      </c>
      <c r="AH214" s="6" t="n">
        <v>293</v>
      </c>
      <c r="AI214" s="6" t="n">
        <v>20.9285714285714</v>
      </c>
      <c r="AJ214" s="10"/>
      <c r="AK214" s="6" t="n">
        <v>16</v>
      </c>
      <c r="AL214" s="6" t="n">
        <v>426</v>
      </c>
      <c r="AM214" s="6" t="n">
        <v>0</v>
      </c>
      <c r="AN214" s="6" t="n">
        <v>13</v>
      </c>
      <c r="AO214" s="6" t="n">
        <v>439</v>
      </c>
      <c r="AP214" s="6" t="n">
        <v>27.4375</v>
      </c>
      <c r="AQ214" s="10"/>
      <c r="AR214" s="6" t="n">
        <v>14</v>
      </c>
      <c r="AS214" s="6" t="n">
        <v>383</v>
      </c>
      <c r="AT214" s="6" t="n">
        <v>0</v>
      </c>
      <c r="AU214" s="6" t="n">
        <v>6</v>
      </c>
      <c r="AV214" s="6" t="n">
        <v>389</v>
      </c>
      <c r="AW214" s="6" t="n">
        <v>27.7857142857143</v>
      </c>
    </row>
    <row r="215" customFormat="false" ht="15" hidden="false" customHeight="false" outlineLevel="0" collapsed="false">
      <c r="A215" s="6" t="s">
        <v>224</v>
      </c>
      <c r="B215" s="6" t="s">
        <v>33</v>
      </c>
      <c r="C215" s="6" t="n">
        <v>74.63</v>
      </c>
      <c r="D215" s="6" t="n">
        <v>232</v>
      </c>
      <c r="E215" s="6" t="n">
        <v>4.86</v>
      </c>
      <c r="F215" s="6" t="n">
        <v>-0.32480390579192</v>
      </c>
      <c r="G215" s="6" t="n">
        <v>18</v>
      </c>
      <c r="H215" s="6" t="n">
        <v>-0.334486572375394</v>
      </c>
      <c r="I215" s="6" t="n">
        <v>35</v>
      </c>
      <c r="J215" s="6" t="n">
        <v>0.524169050925884</v>
      </c>
      <c r="K215" s="6" t="n">
        <v>121</v>
      </c>
      <c r="L215" s="6" t="n">
        <v>0.73481581326568</v>
      </c>
      <c r="M215" s="6" t="n">
        <v>4.24</v>
      </c>
      <c r="N215" s="6" t="n">
        <v>0.52107697256952</v>
      </c>
      <c r="O215" s="6" t="n">
        <v>6.92</v>
      </c>
      <c r="P215" s="6" t="n">
        <v>0.809374394928038</v>
      </c>
      <c r="Q215" s="6" t="n">
        <v>1.93014575352181</v>
      </c>
      <c r="R215" s="6" t="n">
        <v>0.321690958920301</v>
      </c>
      <c r="V215" s="10"/>
      <c r="AA215" s="6" t="n">
        <v>0</v>
      </c>
      <c r="AC215" s="10"/>
      <c r="AH215" s="6" t="n">
        <v>0</v>
      </c>
      <c r="AJ215" s="10"/>
      <c r="AO215" s="6" t="n">
        <v>0</v>
      </c>
      <c r="AQ215" s="10"/>
      <c r="AV215" s="6" t="n">
        <v>0</v>
      </c>
    </row>
    <row r="216" customFormat="false" ht="15" hidden="false" customHeight="false" outlineLevel="0" collapsed="false">
      <c r="A216" s="6" t="s">
        <v>244</v>
      </c>
      <c r="B216" s="6" t="s">
        <v>33</v>
      </c>
      <c r="C216" s="6" t="n">
        <v>72.63</v>
      </c>
      <c r="D216" s="6" t="n">
        <v>233</v>
      </c>
      <c r="E216" s="6" t="n">
        <v>4.56</v>
      </c>
      <c r="F216" s="6" t="n">
        <v>0.720717337201569</v>
      </c>
      <c r="G216" s="6" t="n">
        <v>20</v>
      </c>
      <c r="H216" s="6" t="n">
        <v>-0.0407618045188654</v>
      </c>
      <c r="I216" s="6" t="n">
        <v>29</v>
      </c>
      <c r="J216" s="6" t="n">
        <v>-0.823552133143513</v>
      </c>
      <c r="K216" s="6" t="n">
        <v>112</v>
      </c>
      <c r="L216" s="6" t="n">
        <v>-0.269888695093506</v>
      </c>
      <c r="Q216" s="6" t="n">
        <v>-0.413485295554315</v>
      </c>
      <c r="R216" s="6" t="n">
        <v>-0.103371323888579</v>
      </c>
      <c r="S216" s="6" t="n">
        <v>2</v>
      </c>
      <c r="T216" s="6" t="n">
        <v>55</v>
      </c>
      <c r="U216" s="6" t="n">
        <v>54</v>
      </c>
      <c r="V216" s="10"/>
      <c r="W216" s="6" t="n">
        <v>16</v>
      </c>
      <c r="X216" s="6" t="n">
        <v>501</v>
      </c>
      <c r="Y216" s="6" t="n">
        <v>0</v>
      </c>
      <c r="Z216" s="6" t="n">
        <v>4</v>
      </c>
      <c r="AA216" s="6" t="n">
        <v>505</v>
      </c>
      <c r="AB216" s="6" t="n">
        <v>31.5625</v>
      </c>
      <c r="AC216" s="10"/>
      <c r="AD216" s="6" t="n">
        <v>16</v>
      </c>
      <c r="AE216" s="6" t="n">
        <v>457</v>
      </c>
      <c r="AF216" s="6" t="n">
        <v>0</v>
      </c>
      <c r="AG216" s="6" t="n">
        <v>0</v>
      </c>
      <c r="AH216" s="6" t="n">
        <v>457</v>
      </c>
      <c r="AI216" s="6" t="n">
        <v>28.5625</v>
      </c>
      <c r="AJ216" s="10"/>
      <c r="AK216" s="6" t="n">
        <v>15</v>
      </c>
      <c r="AL216" s="6" t="n">
        <v>443</v>
      </c>
      <c r="AM216" s="6" t="n">
        <v>0</v>
      </c>
      <c r="AN216" s="6" t="n">
        <v>0</v>
      </c>
      <c r="AO216" s="6" t="n">
        <v>443</v>
      </c>
      <c r="AP216" s="6" t="n">
        <v>29.5333333333333</v>
      </c>
      <c r="AQ216" s="10"/>
      <c r="AR216" s="6" t="n">
        <v>7</v>
      </c>
      <c r="AS216" s="6" t="n">
        <v>77</v>
      </c>
      <c r="AT216" s="6" t="n">
        <v>0</v>
      </c>
      <c r="AU216" s="6" t="n">
        <v>7</v>
      </c>
      <c r="AV216" s="6" t="n">
        <v>84</v>
      </c>
      <c r="AW216" s="6" t="n">
        <v>12</v>
      </c>
    </row>
    <row r="217" customFormat="false" ht="15" hidden="false" customHeight="false" outlineLevel="0" collapsed="false">
      <c r="A217" s="6" t="s">
        <v>245</v>
      </c>
      <c r="B217" s="6" t="s">
        <v>33</v>
      </c>
      <c r="C217" s="6" t="n">
        <v>68.88</v>
      </c>
      <c r="D217" s="6" t="n">
        <v>209</v>
      </c>
      <c r="E217" s="6" t="n">
        <v>4.41</v>
      </c>
      <c r="F217" s="6" t="n">
        <v>1.24347795869831</v>
      </c>
      <c r="G217" s="6" t="n">
        <v>32</v>
      </c>
      <c r="H217" s="6" t="n">
        <v>1.7215868026203</v>
      </c>
      <c r="I217" s="6" t="n">
        <v>40.5</v>
      </c>
      <c r="J217" s="6" t="n">
        <v>1.75958013632283</v>
      </c>
      <c r="K217" s="6" t="n">
        <v>132</v>
      </c>
      <c r="L217" s="6" t="n">
        <v>1.96278799014913</v>
      </c>
      <c r="M217" s="6" t="n">
        <v>4.12</v>
      </c>
      <c r="N217" s="6" t="n">
        <v>1.00707797960173</v>
      </c>
      <c r="O217" s="6" t="n">
        <v>6.83</v>
      </c>
      <c r="P217" s="6" t="n">
        <v>1.03187440057832</v>
      </c>
      <c r="Q217" s="6" t="n">
        <v>8.72638526797062</v>
      </c>
      <c r="R217" s="6" t="n">
        <v>1.45439754466177</v>
      </c>
      <c r="S217" s="6" t="n">
        <v>3</v>
      </c>
      <c r="T217" s="6" t="n">
        <v>96</v>
      </c>
      <c r="U217" s="6" t="n">
        <v>92</v>
      </c>
      <c r="V217" s="10"/>
      <c r="W217" s="6" t="n">
        <v>11</v>
      </c>
      <c r="X217" s="6" t="n">
        <v>331</v>
      </c>
      <c r="Y217" s="6" t="n">
        <v>0</v>
      </c>
      <c r="Z217" s="6" t="n">
        <v>18</v>
      </c>
      <c r="AA217" s="6" t="n">
        <v>349</v>
      </c>
      <c r="AB217" s="6" t="n">
        <v>31.7272727272727</v>
      </c>
      <c r="AC217" s="10"/>
      <c r="AD217" s="6" t="n">
        <v>16</v>
      </c>
      <c r="AE217" s="6" t="n">
        <v>160</v>
      </c>
      <c r="AF217" s="6" t="n">
        <v>0</v>
      </c>
      <c r="AG217" s="6" t="n">
        <v>205</v>
      </c>
      <c r="AH217" s="6" t="n">
        <v>365</v>
      </c>
      <c r="AI217" s="6" t="n">
        <v>22.8125</v>
      </c>
      <c r="AJ217" s="10"/>
      <c r="AK217" s="6" t="n">
        <v>15</v>
      </c>
      <c r="AL217" s="6" t="n">
        <v>511</v>
      </c>
      <c r="AM217" s="6" t="n">
        <v>0</v>
      </c>
      <c r="AN217" s="6" t="n">
        <v>4</v>
      </c>
      <c r="AO217" s="6" t="n">
        <v>515</v>
      </c>
      <c r="AP217" s="6" t="n">
        <v>34.3333333333333</v>
      </c>
      <c r="AQ217" s="10"/>
      <c r="AR217" s="6" t="n">
        <v>16</v>
      </c>
      <c r="AS217" s="6" t="n">
        <v>527</v>
      </c>
      <c r="AT217" s="6" t="n">
        <v>0</v>
      </c>
      <c r="AU217" s="6" t="n">
        <v>70</v>
      </c>
      <c r="AV217" s="6" t="n">
        <v>597</v>
      </c>
      <c r="AW217" s="6" t="n">
        <v>37.3125</v>
      </c>
    </row>
    <row r="218" customFormat="false" ht="15" hidden="false" customHeight="false" outlineLevel="0" collapsed="false">
      <c r="A218" s="6" t="s">
        <v>247</v>
      </c>
      <c r="B218" s="6" t="s">
        <v>33</v>
      </c>
      <c r="C218" s="6" t="n">
        <v>71.13</v>
      </c>
      <c r="D218" s="6" t="n">
        <v>220</v>
      </c>
      <c r="E218" s="6" t="n">
        <v>4.84</v>
      </c>
      <c r="F218" s="6" t="n">
        <v>-0.255102489592353</v>
      </c>
      <c r="G218" s="6" t="n">
        <v>14</v>
      </c>
      <c r="H218" s="6" t="n">
        <v>-0.92193610808845</v>
      </c>
      <c r="I218" s="6" t="n">
        <v>36</v>
      </c>
      <c r="J218" s="6" t="n">
        <v>0.748789248270783</v>
      </c>
      <c r="K218" s="6" t="n">
        <v>116</v>
      </c>
      <c r="L218" s="6" t="n">
        <v>0.176646641955021</v>
      </c>
      <c r="M218" s="6" t="n">
        <v>4.6</v>
      </c>
      <c r="N218" s="6" t="n">
        <v>-0.936926048527101</v>
      </c>
      <c r="O218" s="6" t="n">
        <v>7.53</v>
      </c>
      <c r="P218" s="6" t="n">
        <v>-0.698681198923857</v>
      </c>
      <c r="Q218" s="6" t="n">
        <v>-1.88720995490596</v>
      </c>
      <c r="R218" s="6" t="n">
        <v>-0.314534992484326</v>
      </c>
      <c r="V218" s="10"/>
      <c r="AA218" s="6" t="n">
        <v>0</v>
      </c>
      <c r="AC218" s="10"/>
      <c r="AH218" s="6" t="n">
        <v>0</v>
      </c>
      <c r="AJ218" s="10"/>
      <c r="AO218" s="6" t="n">
        <v>0</v>
      </c>
      <c r="AQ218" s="10"/>
      <c r="AV218" s="6" t="n">
        <v>0</v>
      </c>
    </row>
    <row r="219" customFormat="false" ht="15" hidden="false" customHeight="false" outlineLevel="0" collapsed="false">
      <c r="A219" s="6" t="s">
        <v>280</v>
      </c>
      <c r="B219" s="6" t="s">
        <v>33</v>
      </c>
      <c r="C219" s="6" t="n">
        <v>69.38</v>
      </c>
      <c r="D219" s="6" t="n">
        <v>207</v>
      </c>
      <c r="E219" s="6" t="n">
        <v>4.7</v>
      </c>
      <c r="F219" s="6" t="n">
        <v>0.232807423804607</v>
      </c>
      <c r="G219" s="6" t="n">
        <v>19</v>
      </c>
      <c r="H219" s="6" t="n">
        <v>-0.187624188447129</v>
      </c>
      <c r="I219" s="6" t="n">
        <v>32.5</v>
      </c>
      <c r="J219" s="6" t="n">
        <v>-0.0373814424363648</v>
      </c>
      <c r="K219" s="6" t="n">
        <v>114</v>
      </c>
      <c r="L219" s="6" t="n">
        <v>-0.0466210265692426</v>
      </c>
      <c r="M219" s="6" t="n">
        <v>4.38</v>
      </c>
      <c r="N219" s="6" t="n">
        <v>-0.0459242023013879</v>
      </c>
      <c r="O219" s="6" t="n">
        <v>7.08</v>
      </c>
      <c r="P219" s="6" t="n">
        <v>0.413818829327541</v>
      </c>
      <c r="Q219" s="6" t="n">
        <v>0.329075393378023</v>
      </c>
      <c r="R219" s="6" t="n">
        <v>0.0548458988963372</v>
      </c>
      <c r="S219" s="6" t="n">
        <v>4</v>
      </c>
      <c r="T219" s="6" t="n">
        <v>117</v>
      </c>
      <c r="U219" s="6" t="n">
        <v>111</v>
      </c>
      <c r="V219" s="10"/>
      <c r="AA219" s="6" t="n">
        <v>0</v>
      </c>
      <c r="AC219" s="10"/>
      <c r="AH219" s="6" t="n">
        <v>0</v>
      </c>
      <c r="AJ219" s="10"/>
      <c r="AO219" s="6" t="n">
        <v>0</v>
      </c>
      <c r="AQ219" s="10"/>
      <c r="AV219" s="6" t="n">
        <v>0</v>
      </c>
    </row>
    <row r="220" customFormat="false" ht="15" hidden="false" customHeight="false" outlineLevel="0" collapsed="false">
      <c r="A220" s="6" t="s">
        <v>284</v>
      </c>
      <c r="B220" s="6" t="s">
        <v>33</v>
      </c>
      <c r="C220" s="6" t="n">
        <v>69.38</v>
      </c>
      <c r="D220" s="6" t="n">
        <v>212</v>
      </c>
      <c r="E220" s="6" t="n">
        <v>4.67</v>
      </c>
      <c r="F220" s="6" t="n">
        <v>0.337359548103956</v>
      </c>
      <c r="G220" s="6" t="n">
        <v>24</v>
      </c>
      <c r="H220" s="6" t="n">
        <v>0.546687731194191</v>
      </c>
      <c r="I220" s="6" t="n">
        <v>29</v>
      </c>
      <c r="J220" s="6" t="n">
        <v>-0.823552133143513</v>
      </c>
      <c r="K220" s="6" t="n">
        <v>104</v>
      </c>
      <c r="L220" s="6" t="n">
        <v>-1.16295936919056</v>
      </c>
      <c r="Q220" s="6" t="n">
        <v>-1.10246422303593</v>
      </c>
      <c r="R220" s="6" t="n">
        <v>-0.275616055758981</v>
      </c>
      <c r="V220" s="10"/>
      <c r="AA220" s="6" t="n">
        <v>0</v>
      </c>
      <c r="AC220" s="10"/>
      <c r="AD220" s="6" t="n">
        <v>1</v>
      </c>
      <c r="AE220" s="6" t="n">
        <v>0</v>
      </c>
      <c r="AF220" s="6" t="n">
        <v>0</v>
      </c>
      <c r="AG220" s="6" t="n">
        <v>19</v>
      </c>
      <c r="AH220" s="6" t="n">
        <v>19</v>
      </c>
      <c r="AI220" s="6" t="n">
        <v>19</v>
      </c>
      <c r="AJ220" s="10"/>
      <c r="AK220" s="6" t="n">
        <v>12</v>
      </c>
      <c r="AL220" s="6" t="n">
        <v>94</v>
      </c>
      <c r="AM220" s="6" t="n">
        <v>0</v>
      </c>
      <c r="AN220" s="6" t="n">
        <v>205</v>
      </c>
      <c r="AO220" s="6" t="n">
        <v>299</v>
      </c>
      <c r="AP220" s="6" t="n">
        <v>24.9166666666667</v>
      </c>
      <c r="AQ220" s="10"/>
      <c r="AR220" s="6" t="n">
        <v>3</v>
      </c>
      <c r="AS220" s="6" t="n">
        <v>102</v>
      </c>
      <c r="AT220" s="6" t="n">
        <v>0</v>
      </c>
      <c r="AU220" s="6" t="n">
        <v>9</v>
      </c>
      <c r="AV220" s="6" t="n">
        <v>111</v>
      </c>
      <c r="AW220" s="6" t="n">
        <v>37</v>
      </c>
    </row>
    <row r="221" customFormat="false" ht="15" hidden="false" customHeight="false" outlineLevel="0" collapsed="false">
      <c r="A221" s="6" t="s">
        <v>309</v>
      </c>
      <c r="B221" s="6" t="s">
        <v>33</v>
      </c>
      <c r="C221" s="6" t="n">
        <v>69.5</v>
      </c>
      <c r="D221" s="6" t="n">
        <v>201</v>
      </c>
      <c r="E221" s="6" t="n">
        <v>4.51</v>
      </c>
      <c r="F221" s="6" t="n">
        <v>0.894970877700483</v>
      </c>
      <c r="G221" s="6" t="n">
        <v>15</v>
      </c>
      <c r="H221" s="6" t="n">
        <v>-0.775073724160186</v>
      </c>
      <c r="I221" s="6" t="n">
        <v>41.5</v>
      </c>
      <c r="J221" s="6" t="n">
        <v>1.98420033366773</v>
      </c>
      <c r="K221" s="6" t="n">
        <v>134</v>
      </c>
      <c r="L221" s="6" t="n">
        <v>2.18605565867339</v>
      </c>
      <c r="Q221" s="6" t="n">
        <v>4.29015314588142</v>
      </c>
      <c r="R221" s="6" t="n">
        <v>1.07253828647036</v>
      </c>
      <c r="S221" s="6" t="n">
        <v>6</v>
      </c>
      <c r="T221" s="6" t="n">
        <v>186</v>
      </c>
      <c r="U221" s="6" t="n">
        <v>167</v>
      </c>
      <c r="V221" s="10"/>
      <c r="AA221" s="6" t="n">
        <v>0</v>
      </c>
      <c r="AC221" s="10"/>
      <c r="AH221" s="6" t="n">
        <v>0</v>
      </c>
      <c r="AJ221" s="10"/>
      <c r="AO221" s="6" t="n">
        <v>0</v>
      </c>
      <c r="AQ221" s="10"/>
      <c r="AV221" s="6" t="n">
        <v>0</v>
      </c>
    </row>
    <row r="222" customFormat="false" ht="15" hidden="false" customHeight="false" outlineLevel="0" collapsed="false">
      <c r="A222" s="6" t="s">
        <v>310</v>
      </c>
      <c r="B222" s="6" t="s">
        <v>33</v>
      </c>
      <c r="C222" s="6" t="n">
        <v>67.38</v>
      </c>
      <c r="D222" s="6" t="n">
        <v>195</v>
      </c>
      <c r="E222" s="6" t="n">
        <v>4.46</v>
      </c>
      <c r="F222" s="6" t="n">
        <v>1.0692244181994</v>
      </c>
      <c r="G222" s="6" t="n">
        <v>23</v>
      </c>
      <c r="H222" s="6" t="n">
        <v>0.399825347265927</v>
      </c>
      <c r="I222" s="6" t="n">
        <v>35.5</v>
      </c>
      <c r="J222" s="6" t="n">
        <v>0.636479149598333</v>
      </c>
      <c r="K222" s="6" t="n">
        <v>123</v>
      </c>
      <c r="L222" s="6" t="n">
        <v>0.958083481789944</v>
      </c>
      <c r="M222" s="6" t="n">
        <v>4.3</v>
      </c>
      <c r="N222" s="6" t="n">
        <v>0.278076469053417</v>
      </c>
      <c r="O222" s="6" t="n">
        <v>7.08</v>
      </c>
      <c r="P222" s="6" t="n">
        <v>0.413818829327541</v>
      </c>
      <c r="Q222" s="6" t="n">
        <v>3.75550769523456</v>
      </c>
      <c r="R222" s="6" t="n">
        <v>0.62591794920576</v>
      </c>
      <c r="V222" s="10"/>
      <c r="AA222" s="6" t="n">
        <v>0</v>
      </c>
      <c r="AC222" s="10"/>
      <c r="AH222" s="6" t="n">
        <v>0</v>
      </c>
      <c r="AJ222" s="10"/>
      <c r="AO222" s="6" t="n">
        <v>0</v>
      </c>
      <c r="AQ222" s="10"/>
      <c r="AV222" s="6" t="n">
        <v>0</v>
      </c>
    </row>
    <row r="223" customFormat="false" ht="15" hidden="false" customHeight="false" outlineLevel="0" collapsed="false">
      <c r="A223" s="6" t="s">
        <v>318</v>
      </c>
      <c r="B223" s="6" t="s">
        <v>33</v>
      </c>
      <c r="C223" s="6" t="n">
        <v>72.25</v>
      </c>
      <c r="D223" s="6" t="n">
        <v>229</v>
      </c>
      <c r="E223" s="6" t="n">
        <v>4.58</v>
      </c>
      <c r="F223" s="6" t="n">
        <v>0.651015921002002</v>
      </c>
      <c r="G223" s="6" t="n">
        <v>18</v>
      </c>
      <c r="H223" s="6" t="n">
        <v>-0.334486572375394</v>
      </c>
      <c r="I223" s="6" t="n">
        <v>33</v>
      </c>
      <c r="J223" s="6" t="n">
        <v>0.0749286562360849</v>
      </c>
      <c r="K223" s="6" t="n">
        <v>116</v>
      </c>
      <c r="L223" s="6" t="n">
        <v>0.176646641955021</v>
      </c>
      <c r="M223" s="6" t="n">
        <v>4.22</v>
      </c>
      <c r="N223" s="6" t="n">
        <v>0.602077140408223</v>
      </c>
      <c r="O223" s="6" t="n">
        <v>6.88</v>
      </c>
      <c r="P223" s="6" t="n">
        <v>0.908263286328163</v>
      </c>
      <c r="Q223" s="6" t="n">
        <v>2.0784450735541</v>
      </c>
      <c r="R223" s="6" t="n">
        <v>0.346407512259017</v>
      </c>
      <c r="S223" s="6" t="n">
        <v>4</v>
      </c>
      <c r="T223" s="6" t="n">
        <v>138</v>
      </c>
      <c r="U223" s="6" t="n">
        <v>130</v>
      </c>
      <c r="V223" s="10"/>
      <c r="W223" s="6" t="n">
        <v>13</v>
      </c>
      <c r="X223" s="6" t="n">
        <v>134</v>
      </c>
      <c r="Y223" s="6" t="n">
        <v>0</v>
      </c>
      <c r="Z223" s="6" t="n">
        <v>163</v>
      </c>
      <c r="AA223" s="6" t="n">
        <v>297</v>
      </c>
      <c r="AB223" s="6" t="n">
        <v>22.8461538461538</v>
      </c>
      <c r="AC223" s="10"/>
      <c r="AD223" s="6" t="n">
        <v>3</v>
      </c>
      <c r="AE223" s="6" t="n">
        <v>52</v>
      </c>
      <c r="AF223" s="6" t="n">
        <v>0</v>
      </c>
      <c r="AG223" s="6" t="n">
        <v>21</v>
      </c>
      <c r="AH223" s="6" t="n">
        <v>73</v>
      </c>
      <c r="AI223" s="6" t="n">
        <v>24.3333333333333</v>
      </c>
      <c r="AJ223" s="10"/>
      <c r="AK223" s="6" t="n">
        <v>3</v>
      </c>
      <c r="AL223" s="6" t="n">
        <v>11</v>
      </c>
      <c r="AM223" s="6" t="n">
        <v>0</v>
      </c>
      <c r="AN223" s="6" t="n">
        <v>65</v>
      </c>
      <c r="AO223" s="6" t="n">
        <v>76</v>
      </c>
      <c r="AP223" s="6" t="n">
        <v>25.3333333333333</v>
      </c>
      <c r="AQ223" s="10"/>
      <c r="AV223" s="6" t="n">
        <v>0</v>
      </c>
    </row>
    <row r="224" customFormat="false" ht="15" hidden="false" customHeight="false" outlineLevel="0" collapsed="false">
      <c r="A224" s="6" t="s">
        <v>394</v>
      </c>
      <c r="B224" s="6" t="s">
        <v>33</v>
      </c>
      <c r="C224" s="6" t="n">
        <v>69.75</v>
      </c>
      <c r="D224" s="6" t="n">
        <v>212</v>
      </c>
      <c r="E224" s="6" t="n">
        <v>4.7</v>
      </c>
      <c r="F224" s="6" t="n">
        <v>0.232807423804607</v>
      </c>
      <c r="G224" s="6" t="n">
        <v>18</v>
      </c>
      <c r="H224" s="6" t="n">
        <v>-0.334486572375394</v>
      </c>
      <c r="I224" s="6" t="n">
        <v>37</v>
      </c>
      <c r="J224" s="6" t="n">
        <v>0.973409445615682</v>
      </c>
      <c r="K224" s="6" t="n">
        <v>122</v>
      </c>
      <c r="L224" s="6" t="n">
        <v>0.846449647527812</v>
      </c>
      <c r="Q224" s="6" t="n">
        <v>1.71817994457271</v>
      </c>
      <c r="R224" s="6" t="n">
        <v>0.429544986143177</v>
      </c>
      <c r="V224" s="10"/>
      <c r="W224" s="6" t="n">
        <v>15</v>
      </c>
      <c r="X224" s="6" t="n">
        <v>55</v>
      </c>
      <c r="Y224" s="6" t="n">
        <v>0</v>
      </c>
      <c r="Z224" s="6" t="n">
        <v>182</v>
      </c>
      <c r="AA224" s="6" t="n">
        <v>237</v>
      </c>
      <c r="AB224" s="6" t="n">
        <v>15.8</v>
      </c>
      <c r="AC224" s="10"/>
      <c r="AH224" s="6" t="n">
        <v>0</v>
      </c>
      <c r="AJ224" s="10"/>
      <c r="AO224" s="6" t="n">
        <v>0</v>
      </c>
      <c r="AQ224" s="10"/>
      <c r="AV224" s="6" t="n">
        <v>0</v>
      </c>
    </row>
    <row r="225" customFormat="false" ht="15" hidden="false" customHeight="false" outlineLevel="0" collapsed="false">
      <c r="A225" s="6" t="s">
        <v>398</v>
      </c>
      <c r="B225" s="6" t="s">
        <v>33</v>
      </c>
      <c r="C225" s="6" t="n">
        <v>71.63</v>
      </c>
      <c r="D225" s="6" t="n">
        <v>209</v>
      </c>
      <c r="E225" s="6" t="n">
        <v>4.6</v>
      </c>
      <c r="F225" s="6" t="n">
        <v>0.581314504802438</v>
      </c>
      <c r="G225" s="6" t="n">
        <v>16</v>
      </c>
      <c r="H225" s="6" t="n">
        <v>-0.628211340231922</v>
      </c>
      <c r="I225" s="6" t="n">
        <v>35.5</v>
      </c>
      <c r="J225" s="6" t="n">
        <v>0.636479149598333</v>
      </c>
      <c r="K225" s="6" t="n">
        <v>116</v>
      </c>
      <c r="L225" s="6" t="n">
        <v>0.176646641955021</v>
      </c>
      <c r="Q225" s="6" t="n">
        <v>0.76622895612387</v>
      </c>
      <c r="R225" s="6" t="n">
        <v>0.191557239030968</v>
      </c>
      <c r="S225" s="6" t="n">
        <v>7</v>
      </c>
      <c r="T225" s="6" t="n">
        <v>222</v>
      </c>
      <c r="U225" s="6" t="n">
        <v>189</v>
      </c>
      <c r="V225" s="10"/>
      <c r="W225" s="6" t="n">
        <v>6</v>
      </c>
      <c r="X225" s="6" t="n">
        <v>63</v>
      </c>
      <c r="Y225" s="6" t="n">
        <v>0</v>
      </c>
      <c r="Z225" s="6" t="n">
        <v>1</v>
      </c>
      <c r="AA225" s="6" t="n">
        <v>64</v>
      </c>
      <c r="AB225" s="6" t="n">
        <v>10.6666666666667</v>
      </c>
      <c r="AC225" s="10"/>
      <c r="AH225" s="6" t="n">
        <v>0</v>
      </c>
      <c r="AJ225" s="10"/>
      <c r="AO225" s="6" t="n">
        <v>0</v>
      </c>
      <c r="AQ225" s="10"/>
      <c r="AV225" s="6" t="n">
        <v>0</v>
      </c>
    </row>
    <row r="226" customFormat="false" ht="15" hidden="false" customHeight="false" outlineLevel="0" collapsed="false">
      <c r="A226" s="6" t="s">
        <v>406</v>
      </c>
      <c r="B226" s="6" t="s">
        <v>33</v>
      </c>
      <c r="C226" s="6" t="n">
        <v>69.25</v>
      </c>
      <c r="D226" s="6" t="n">
        <v>225</v>
      </c>
      <c r="E226" s="6" t="n">
        <v>4.56</v>
      </c>
      <c r="F226" s="6" t="n">
        <v>0.720717337201569</v>
      </c>
      <c r="G226" s="6" t="n">
        <v>16</v>
      </c>
      <c r="H226" s="6" t="n">
        <v>-0.628211340231922</v>
      </c>
      <c r="I226" s="6" t="n">
        <v>33.5</v>
      </c>
      <c r="J226" s="6" t="n">
        <v>0.187238754908535</v>
      </c>
      <c r="K226" s="6" t="n">
        <v>120</v>
      </c>
      <c r="L226" s="6" t="n">
        <v>0.623181979003548</v>
      </c>
      <c r="Q226" s="6" t="n">
        <v>0.90292673088173</v>
      </c>
      <c r="R226" s="6" t="n">
        <v>0.225731682720433</v>
      </c>
      <c r="S226" s="6" t="n">
        <v>3</v>
      </c>
      <c r="T226" s="6" t="n">
        <v>94</v>
      </c>
      <c r="U226" s="6" t="n">
        <v>90</v>
      </c>
      <c r="V226" s="10"/>
      <c r="W226" s="6" t="n">
        <v>14</v>
      </c>
      <c r="X226" s="6" t="n">
        <v>402</v>
      </c>
      <c r="Y226" s="6" t="n">
        <v>0</v>
      </c>
      <c r="Z226" s="6" t="n">
        <v>0</v>
      </c>
      <c r="AA226" s="6" t="n">
        <v>402</v>
      </c>
      <c r="AB226" s="6" t="n">
        <v>28.7142857142857</v>
      </c>
      <c r="AC226" s="10"/>
      <c r="AD226" s="6" t="n">
        <v>8</v>
      </c>
      <c r="AE226" s="6" t="n">
        <v>123</v>
      </c>
      <c r="AF226" s="6" t="n">
        <v>0</v>
      </c>
      <c r="AG226" s="6" t="n">
        <v>8</v>
      </c>
      <c r="AH226" s="6" t="n">
        <v>131</v>
      </c>
      <c r="AI226" s="6" t="n">
        <v>16.375</v>
      </c>
      <c r="AJ226" s="10"/>
      <c r="AK226" s="6" t="n">
        <v>16</v>
      </c>
      <c r="AL226" s="6" t="n">
        <v>442</v>
      </c>
      <c r="AM226" s="6" t="n">
        <v>0</v>
      </c>
      <c r="AN226" s="6" t="n">
        <v>1</v>
      </c>
      <c r="AO226" s="6" t="n">
        <v>443</v>
      </c>
      <c r="AP226" s="6" t="n">
        <v>27.6875</v>
      </c>
      <c r="AQ226" s="10"/>
      <c r="AR226" s="6" t="n">
        <v>5</v>
      </c>
      <c r="AS226" s="6" t="n">
        <v>66</v>
      </c>
      <c r="AT226" s="6" t="n">
        <v>0</v>
      </c>
      <c r="AU226" s="6" t="n">
        <v>0</v>
      </c>
      <c r="AV226" s="6" t="n">
        <v>66</v>
      </c>
      <c r="AW226" s="6" t="n">
        <v>13.2</v>
      </c>
    </row>
    <row r="227" customFormat="false" ht="15" hidden="false" customHeight="false" outlineLevel="0" collapsed="false">
      <c r="A227" s="6" t="s">
        <v>411</v>
      </c>
      <c r="B227" s="6" t="s">
        <v>33</v>
      </c>
      <c r="C227" s="6" t="n">
        <v>72.25</v>
      </c>
      <c r="D227" s="6" t="n">
        <v>209</v>
      </c>
      <c r="E227" s="6" t="n">
        <v>4.48</v>
      </c>
      <c r="F227" s="6" t="n">
        <v>0.99952300199983</v>
      </c>
      <c r="I227" s="6" t="n">
        <v>34.5</v>
      </c>
      <c r="J227" s="6" t="n">
        <v>0.411858952253434</v>
      </c>
      <c r="K227" s="6" t="n">
        <v>124</v>
      </c>
      <c r="L227" s="6" t="n">
        <v>1.06971731605208</v>
      </c>
      <c r="M227" s="6" t="n">
        <v>4.26</v>
      </c>
      <c r="N227" s="6" t="n">
        <v>0.44007680473082</v>
      </c>
      <c r="O227" s="6" t="n">
        <v>7.01</v>
      </c>
      <c r="P227" s="6" t="n">
        <v>0.586874389277759</v>
      </c>
      <c r="Q227" s="6" t="n">
        <v>3.50805046431392</v>
      </c>
      <c r="R227" s="6" t="n">
        <v>0.701610092862784</v>
      </c>
      <c r="V227" s="10"/>
      <c r="AA227" s="6" t="n">
        <v>0</v>
      </c>
      <c r="AC227" s="10"/>
      <c r="AH227" s="6" t="n">
        <v>0</v>
      </c>
      <c r="AJ227" s="10"/>
      <c r="AO227" s="6" t="n">
        <v>0</v>
      </c>
      <c r="AQ227" s="10"/>
      <c r="AV227" s="6" t="n">
        <v>0</v>
      </c>
    </row>
    <row r="228" customFormat="false" ht="15" hidden="false" customHeight="false" outlineLevel="0" collapsed="false">
      <c r="A228" s="6" t="s">
        <v>413</v>
      </c>
      <c r="B228" s="6" t="s">
        <v>33</v>
      </c>
      <c r="C228" s="6" t="n">
        <v>68.63</v>
      </c>
      <c r="D228" s="6" t="n">
        <v>207</v>
      </c>
      <c r="E228" s="6" t="n">
        <v>4.75</v>
      </c>
      <c r="F228" s="6" t="n">
        <v>0.0585538833056928</v>
      </c>
      <c r="G228" s="6" t="n">
        <v>20</v>
      </c>
      <c r="H228" s="6" t="n">
        <v>-0.0407618045188654</v>
      </c>
      <c r="I228" s="6" t="n">
        <v>32</v>
      </c>
      <c r="J228" s="6" t="n">
        <v>-0.149691541108814</v>
      </c>
      <c r="K228" s="6" t="n">
        <v>112</v>
      </c>
      <c r="L228" s="6" t="n">
        <v>-0.269888695093506</v>
      </c>
      <c r="O228" s="6" t="n">
        <v>7.07</v>
      </c>
      <c r="P228" s="6" t="n">
        <v>0.438541052177572</v>
      </c>
      <c r="Q228" s="6" t="n">
        <v>0.0367528947620784</v>
      </c>
      <c r="R228" s="6" t="n">
        <v>0.00735057895241568</v>
      </c>
      <c r="V228" s="10"/>
      <c r="AA228" s="6" t="n">
        <v>0</v>
      </c>
      <c r="AC228" s="10"/>
      <c r="AH228" s="6" t="n">
        <v>0</v>
      </c>
      <c r="AJ228" s="10"/>
      <c r="AO228" s="6" t="n">
        <v>0</v>
      </c>
      <c r="AQ228" s="10"/>
      <c r="AV228" s="6" t="n">
        <v>0</v>
      </c>
    </row>
    <row r="229" customFormat="false" ht="15" hidden="false" customHeight="false" outlineLevel="0" collapsed="false">
      <c r="A229" s="6" t="s">
        <v>425</v>
      </c>
      <c r="B229" s="6" t="s">
        <v>33</v>
      </c>
      <c r="C229" s="6" t="n">
        <v>68.5</v>
      </c>
      <c r="D229" s="6" t="n">
        <v>207</v>
      </c>
      <c r="E229" s="6" t="n">
        <v>4.5</v>
      </c>
      <c r="F229" s="6" t="n">
        <v>0.929821585800265</v>
      </c>
      <c r="I229" s="6" t="n">
        <v>38.5</v>
      </c>
      <c r="J229" s="6" t="n">
        <v>1.31033974163303</v>
      </c>
      <c r="K229" s="6" t="n">
        <v>125</v>
      </c>
      <c r="L229" s="6" t="n">
        <v>1.18135115031421</v>
      </c>
      <c r="M229" s="6" t="n">
        <v>4.15</v>
      </c>
      <c r="N229" s="6" t="n">
        <v>0.885577727843675</v>
      </c>
      <c r="Q229" s="6" t="n">
        <v>4.30709020559118</v>
      </c>
      <c r="R229" s="6" t="n">
        <v>1.07677255139779</v>
      </c>
      <c r="S229" s="6" t="n">
        <v>3</v>
      </c>
      <c r="T229" s="6" t="n">
        <v>75</v>
      </c>
      <c r="U229" s="6" t="n">
        <v>73</v>
      </c>
      <c r="V229" s="10"/>
      <c r="W229" s="6" t="n">
        <v>12</v>
      </c>
      <c r="X229" s="6" t="n">
        <v>358</v>
      </c>
      <c r="Y229" s="6" t="n">
        <v>0</v>
      </c>
      <c r="Z229" s="6" t="n">
        <v>3</v>
      </c>
      <c r="AA229" s="6" t="n">
        <v>361</v>
      </c>
      <c r="AB229" s="6" t="n">
        <v>30.0833333333333</v>
      </c>
      <c r="AC229" s="10"/>
      <c r="AD229" s="6" t="n">
        <v>13</v>
      </c>
      <c r="AE229" s="6" t="n">
        <v>185</v>
      </c>
      <c r="AF229" s="6" t="n">
        <v>0</v>
      </c>
      <c r="AG229" s="6" t="n">
        <v>0</v>
      </c>
      <c r="AH229" s="6" t="n">
        <v>185</v>
      </c>
      <c r="AI229" s="6" t="n">
        <v>14.2307692307692</v>
      </c>
      <c r="AJ229" s="10"/>
      <c r="AO229" s="6" t="n">
        <v>0</v>
      </c>
      <c r="AQ229" s="10"/>
      <c r="AV229" s="6" t="n">
        <v>0</v>
      </c>
    </row>
    <row r="230" customFormat="false" ht="15" hidden="false" customHeight="false" outlineLevel="0" collapsed="false">
      <c r="A230" s="6" t="s">
        <v>430</v>
      </c>
      <c r="B230" s="6" t="s">
        <v>33</v>
      </c>
      <c r="C230" s="6" t="n">
        <v>71.5</v>
      </c>
      <c r="D230" s="6" t="n">
        <v>220</v>
      </c>
      <c r="E230" s="6" t="n">
        <v>4.49</v>
      </c>
      <c r="F230" s="6" t="n">
        <v>0.964672293900048</v>
      </c>
      <c r="I230" s="6" t="n">
        <v>36.5</v>
      </c>
      <c r="J230" s="6" t="n">
        <v>0.861099346943233</v>
      </c>
      <c r="K230" s="6" t="n">
        <v>115</v>
      </c>
      <c r="L230" s="6" t="n">
        <v>0.0650128076928892</v>
      </c>
      <c r="M230" s="6" t="n">
        <v>4.18</v>
      </c>
      <c r="N230" s="6" t="n">
        <v>0.764077476085626</v>
      </c>
      <c r="O230" s="6" t="n">
        <v>6.78</v>
      </c>
      <c r="P230" s="6" t="n">
        <v>1.15548551482847</v>
      </c>
      <c r="Q230" s="6" t="n">
        <v>3.81034743945027</v>
      </c>
      <c r="R230" s="6" t="n">
        <v>0.762069487890053</v>
      </c>
      <c r="S230" s="6" t="n">
        <v>6</v>
      </c>
      <c r="T230" s="6" t="n">
        <v>204</v>
      </c>
      <c r="U230" s="6" t="n">
        <v>178</v>
      </c>
      <c r="V230" s="10"/>
      <c r="AA230" s="6" t="n">
        <v>0</v>
      </c>
      <c r="AC230" s="10"/>
      <c r="AH230" s="6" t="n">
        <v>0</v>
      </c>
      <c r="AJ230" s="10"/>
      <c r="AO230" s="6" t="n">
        <v>0</v>
      </c>
      <c r="AQ230" s="10"/>
      <c r="AV230" s="6" t="n">
        <v>0</v>
      </c>
    </row>
    <row r="231" customFormat="false" ht="15" hidden="false" customHeight="false" outlineLevel="0" collapsed="false">
      <c r="A231" s="6" t="s">
        <v>26</v>
      </c>
      <c r="B231" s="6" t="s">
        <v>27</v>
      </c>
      <c r="C231" s="6" t="n">
        <v>72</v>
      </c>
      <c r="D231" s="6" t="n">
        <v>212</v>
      </c>
      <c r="E231" s="6" t="n">
        <v>4.64</v>
      </c>
      <c r="F231" s="6" t="n">
        <v>0.441911672403306</v>
      </c>
      <c r="G231" s="6" t="n">
        <v>14</v>
      </c>
      <c r="H231" s="6" t="n">
        <v>-0.92193610808845</v>
      </c>
      <c r="I231" s="6" t="n">
        <v>32</v>
      </c>
      <c r="J231" s="6" t="n">
        <v>-0.149691541108814</v>
      </c>
      <c r="K231" s="6" t="n">
        <v>111</v>
      </c>
      <c r="L231" s="6" t="n">
        <v>-0.381522529355638</v>
      </c>
      <c r="M231" s="6" t="n">
        <v>4.5</v>
      </c>
      <c r="N231" s="6" t="n">
        <v>-0.531925209333596</v>
      </c>
      <c r="O231" s="6" t="n">
        <v>7.55</v>
      </c>
      <c r="P231" s="6" t="n">
        <v>-0.748125644623918</v>
      </c>
      <c r="Q231" s="6" t="n">
        <v>-2.29128936010711</v>
      </c>
      <c r="R231" s="6" t="n">
        <v>-0.381881560017852</v>
      </c>
      <c r="S231" s="6" t="n">
        <v>7</v>
      </c>
      <c r="T231" s="6" t="n">
        <v>248</v>
      </c>
      <c r="U231" s="6" t="n">
        <v>199</v>
      </c>
      <c r="V231" s="10"/>
      <c r="W231" s="6" t="n">
        <v>5</v>
      </c>
      <c r="X231" s="6" t="n">
        <v>0</v>
      </c>
      <c r="Y231" s="6" t="n">
        <v>1</v>
      </c>
      <c r="Z231" s="6" t="n">
        <v>63</v>
      </c>
      <c r="AA231" s="6" t="n">
        <v>64</v>
      </c>
      <c r="AB231" s="6" t="n">
        <v>12.8</v>
      </c>
      <c r="AC231" s="10"/>
      <c r="AH231" s="6" t="n">
        <v>0</v>
      </c>
      <c r="AJ231" s="10"/>
      <c r="AO231" s="6" t="n">
        <v>0</v>
      </c>
      <c r="AQ231" s="10"/>
      <c r="AV231" s="6" t="n">
        <v>0</v>
      </c>
    </row>
    <row r="232" customFormat="false" ht="15" hidden="false" customHeight="false" outlineLevel="0" collapsed="false">
      <c r="A232" s="6" t="s">
        <v>93</v>
      </c>
      <c r="B232" s="6" t="s">
        <v>27</v>
      </c>
      <c r="C232" s="6" t="n">
        <v>71.63</v>
      </c>
      <c r="D232" s="6" t="n">
        <v>199</v>
      </c>
      <c r="E232" s="6" t="n">
        <v>4.47</v>
      </c>
      <c r="F232" s="6" t="n">
        <v>1.03437371009962</v>
      </c>
      <c r="G232" s="6" t="n">
        <v>25</v>
      </c>
      <c r="H232" s="6" t="n">
        <v>0.693550115122455</v>
      </c>
      <c r="I232" s="6" t="n">
        <v>34</v>
      </c>
      <c r="J232" s="6" t="n">
        <v>0.299548853580984</v>
      </c>
      <c r="K232" s="6" t="n">
        <v>116</v>
      </c>
      <c r="L232" s="6" t="n">
        <v>0.176646641955021</v>
      </c>
      <c r="M232" s="6" t="n">
        <v>4.07</v>
      </c>
      <c r="N232" s="6" t="n">
        <v>1.20957839919848</v>
      </c>
      <c r="O232" s="6" t="n">
        <v>6.9</v>
      </c>
      <c r="P232" s="6" t="n">
        <v>0.858818840628099</v>
      </c>
      <c r="Q232" s="6" t="n">
        <v>4.27251656058466</v>
      </c>
      <c r="R232" s="6" t="n">
        <v>0.712086093430776</v>
      </c>
      <c r="S232" s="6" t="n">
        <v>4</v>
      </c>
      <c r="T232" s="6" t="n">
        <v>131</v>
      </c>
      <c r="U232" s="6" t="n">
        <v>124</v>
      </c>
      <c r="V232" s="10"/>
      <c r="W232" s="6" t="n">
        <v>16</v>
      </c>
      <c r="X232" s="6" t="n">
        <v>0</v>
      </c>
      <c r="Y232" s="6" t="n">
        <v>502</v>
      </c>
      <c r="Z232" s="6" t="n">
        <v>249</v>
      </c>
      <c r="AA232" s="6" t="n">
        <v>751</v>
      </c>
      <c r="AB232" s="6" t="n">
        <v>46.9375</v>
      </c>
      <c r="AC232" s="10"/>
      <c r="AD232" s="6" t="n">
        <v>3</v>
      </c>
      <c r="AE232" s="6" t="n">
        <v>0</v>
      </c>
      <c r="AF232" s="6" t="n">
        <v>4</v>
      </c>
      <c r="AG232" s="6" t="n">
        <v>61</v>
      </c>
      <c r="AH232" s="6" t="n">
        <v>65</v>
      </c>
      <c r="AI232" s="6" t="n">
        <v>21.6666666666667</v>
      </c>
      <c r="AJ232" s="10"/>
      <c r="AO232" s="6" t="n">
        <v>0</v>
      </c>
      <c r="AQ232" s="10"/>
      <c r="AV232" s="6" t="n">
        <v>0</v>
      </c>
    </row>
    <row r="233" customFormat="false" ht="15" hidden="false" customHeight="false" outlineLevel="0" collapsed="false">
      <c r="A233" s="6" t="s">
        <v>139</v>
      </c>
      <c r="B233" s="6" t="s">
        <v>27</v>
      </c>
      <c r="C233" s="6" t="n">
        <v>72.63</v>
      </c>
      <c r="D233" s="6" t="n">
        <v>217</v>
      </c>
      <c r="E233" s="6" t="n">
        <v>4.65</v>
      </c>
      <c r="F233" s="6" t="n">
        <v>0.407060964303521</v>
      </c>
      <c r="G233" s="6" t="n">
        <v>12</v>
      </c>
      <c r="H233" s="6" t="n">
        <v>-1.21566087594498</v>
      </c>
      <c r="I233" s="6" t="n">
        <v>32.5</v>
      </c>
      <c r="J233" s="6" t="n">
        <v>-0.0373814424363648</v>
      </c>
      <c r="K233" s="6" t="n">
        <v>117</v>
      </c>
      <c r="L233" s="6" t="n">
        <v>0.288280476217153</v>
      </c>
      <c r="M233" s="6" t="n">
        <v>4.35</v>
      </c>
      <c r="N233" s="6" t="n">
        <v>0.075576049456665</v>
      </c>
      <c r="O233" s="6" t="n">
        <v>7.15</v>
      </c>
      <c r="P233" s="6" t="n">
        <v>0.240763269377323</v>
      </c>
      <c r="Q233" s="6" t="n">
        <v>-0.241361559026682</v>
      </c>
      <c r="R233" s="6" t="n">
        <v>-0.0402269265044469</v>
      </c>
      <c r="V233" s="10"/>
      <c r="W233" s="6" t="n">
        <v>13</v>
      </c>
      <c r="X233" s="6" t="n">
        <v>0</v>
      </c>
      <c r="Y233" s="6" t="n">
        <v>0</v>
      </c>
      <c r="Z233" s="6" t="n">
        <v>221</v>
      </c>
      <c r="AA233" s="6" t="n">
        <v>221</v>
      </c>
      <c r="AB233" s="6" t="n">
        <v>17</v>
      </c>
      <c r="AC233" s="10"/>
      <c r="AD233" s="6" t="n">
        <v>6</v>
      </c>
      <c r="AE233" s="6" t="n">
        <v>0</v>
      </c>
      <c r="AF233" s="6" t="n">
        <v>2</v>
      </c>
      <c r="AG233" s="6" t="n">
        <v>103</v>
      </c>
      <c r="AH233" s="6" t="n">
        <v>105</v>
      </c>
      <c r="AI233" s="6" t="n">
        <v>17.5</v>
      </c>
      <c r="AJ233" s="10"/>
      <c r="AO233" s="6" t="n">
        <v>0</v>
      </c>
      <c r="AQ233" s="10"/>
      <c r="AV233" s="6" t="n">
        <v>0</v>
      </c>
    </row>
    <row r="234" customFormat="false" ht="15" hidden="false" customHeight="false" outlineLevel="0" collapsed="false">
      <c r="A234" s="6" t="s">
        <v>150</v>
      </c>
      <c r="B234" s="6" t="s">
        <v>27</v>
      </c>
      <c r="C234" s="6" t="n">
        <v>73.38</v>
      </c>
      <c r="D234" s="6" t="n">
        <v>205</v>
      </c>
      <c r="E234" s="6" t="n">
        <v>4.67</v>
      </c>
      <c r="F234" s="6" t="n">
        <v>0.337359548103956</v>
      </c>
      <c r="G234" s="6" t="n">
        <v>13</v>
      </c>
      <c r="H234" s="6" t="n">
        <v>-1.06879849201671</v>
      </c>
      <c r="I234" s="6" t="n">
        <v>32</v>
      </c>
      <c r="J234" s="6" t="n">
        <v>-0.149691541108814</v>
      </c>
      <c r="K234" s="6" t="n">
        <v>113</v>
      </c>
      <c r="L234" s="6" t="n">
        <v>-0.158254860831374</v>
      </c>
      <c r="M234" s="6" t="n">
        <v>3.95</v>
      </c>
      <c r="N234" s="6" t="n">
        <v>1.69557940623069</v>
      </c>
      <c r="O234" s="6" t="n">
        <v>6.47</v>
      </c>
      <c r="P234" s="6" t="n">
        <v>1.92187442317944</v>
      </c>
      <c r="Q234" s="6" t="n">
        <v>2.57806848355718</v>
      </c>
      <c r="R234" s="6" t="n">
        <v>0.429678080592863</v>
      </c>
      <c r="V234" s="10"/>
      <c r="W234" s="6" t="n">
        <v>9</v>
      </c>
      <c r="X234" s="6" t="n">
        <v>0</v>
      </c>
      <c r="Y234" s="6" t="n">
        <v>31</v>
      </c>
      <c r="Z234" s="6" t="n">
        <v>141</v>
      </c>
      <c r="AA234" s="6" t="n">
        <v>172</v>
      </c>
      <c r="AB234" s="6" t="n">
        <v>19.1111111111111</v>
      </c>
      <c r="AC234" s="10"/>
      <c r="AD234" s="6" t="n">
        <v>16</v>
      </c>
      <c r="AE234" s="6" t="n">
        <v>0</v>
      </c>
      <c r="AF234" s="6" t="n">
        <v>227</v>
      </c>
      <c r="AG234" s="6" t="n">
        <v>363</v>
      </c>
      <c r="AH234" s="6" t="n">
        <v>590</v>
      </c>
      <c r="AI234" s="6" t="n">
        <v>36.875</v>
      </c>
      <c r="AJ234" s="10"/>
      <c r="AK234" s="6" t="n">
        <v>16</v>
      </c>
      <c r="AL234" s="6" t="n">
        <v>0</v>
      </c>
      <c r="AM234" s="6" t="n">
        <v>542</v>
      </c>
      <c r="AN234" s="6" t="n">
        <v>367</v>
      </c>
      <c r="AO234" s="6" t="n">
        <v>909</v>
      </c>
      <c r="AP234" s="6" t="n">
        <v>56.8125</v>
      </c>
      <c r="AQ234" s="10"/>
      <c r="AR234" s="6" t="n">
        <v>15</v>
      </c>
      <c r="AS234" s="6" t="n">
        <v>0</v>
      </c>
      <c r="AT234" s="6" t="n">
        <v>991</v>
      </c>
      <c r="AU234" s="6" t="n">
        <v>159</v>
      </c>
      <c r="AV234" s="6" t="n">
        <v>1150</v>
      </c>
      <c r="AW234" s="6" t="n">
        <v>76.6666666666667</v>
      </c>
    </row>
    <row r="235" customFormat="false" ht="15" hidden="false" customHeight="false" outlineLevel="0" collapsed="false">
      <c r="A235" s="6" t="s">
        <v>166</v>
      </c>
      <c r="B235" s="6" t="s">
        <v>27</v>
      </c>
      <c r="C235" s="6" t="n">
        <v>73</v>
      </c>
      <c r="D235" s="6" t="n">
        <v>211</v>
      </c>
      <c r="E235" s="6" t="n">
        <v>4.49</v>
      </c>
      <c r="F235" s="6" t="n">
        <v>0.964672293900048</v>
      </c>
      <c r="G235" s="6" t="n">
        <v>19</v>
      </c>
      <c r="H235" s="6" t="n">
        <v>-0.187624188447129</v>
      </c>
      <c r="I235" s="6" t="n">
        <v>36.5</v>
      </c>
      <c r="J235" s="6" t="n">
        <v>0.861099346943233</v>
      </c>
      <c r="K235" s="6" t="n">
        <v>124</v>
      </c>
      <c r="L235" s="6" t="n">
        <v>1.06971731605208</v>
      </c>
      <c r="M235" s="6" t="n">
        <v>4.26</v>
      </c>
      <c r="N235" s="6" t="n">
        <v>0.44007680473082</v>
      </c>
      <c r="O235" s="6" t="n">
        <v>6.96</v>
      </c>
      <c r="P235" s="6" t="n">
        <v>0.710485503527914</v>
      </c>
      <c r="Q235" s="6" t="n">
        <v>3.85842707670696</v>
      </c>
      <c r="R235" s="6" t="n">
        <v>0.64307117945116</v>
      </c>
      <c r="S235" s="6" t="n">
        <v>1</v>
      </c>
      <c r="T235" s="6" t="n">
        <v>27</v>
      </c>
      <c r="U235" s="6" t="n">
        <v>27</v>
      </c>
      <c r="V235" s="10"/>
      <c r="W235" s="6" t="n">
        <v>16</v>
      </c>
      <c r="X235" s="6" t="n">
        <v>0</v>
      </c>
      <c r="Y235" s="6" t="n">
        <v>688</v>
      </c>
      <c r="Z235" s="6" t="n">
        <v>112</v>
      </c>
      <c r="AA235" s="6" t="n">
        <v>800</v>
      </c>
      <c r="AB235" s="6" t="n">
        <v>50</v>
      </c>
      <c r="AC235" s="10"/>
      <c r="AD235" s="6" t="n">
        <v>16</v>
      </c>
      <c r="AE235" s="6" t="n">
        <v>0</v>
      </c>
      <c r="AF235" s="6" t="n">
        <v>994</v>
      </c>
      <c r="AG235" s="6" t="n">
        <v>81</v>
      </c>
      <c r="AH235" s="6" t="n">
        <v>1075</v>
      </c>
      <c r="AI235" s="6" t="n">
        <v>67.1875</v>
      </c>
      <c r="AJ235" s="10"/>
      <c r="AK235" s="6" t="n">
        <v>13</v>
      </c>
      <c r="AL235" s="6" t="n">
        <v>0</v>
      </c>
      <c r="AM235" s="6" t="n">
        <v>818</v>
      </c>
      <c r="AN235" s="6" t="n">
        <v>50</v>
      </c>
      <c r="AO235" s="6" t="n">
        <v>868</v>
      </c>
      <c r="AP235" s="6" t="n">
        <v>66.7692307692308</v>
      </c>
      <c r="AQ235" s="10"/>
      <c r="AR235" s="6" t="n">
        <v>12</v>
      </c>
      <c r="AS235" s="6" t="n">
        <v>0</v>
      </c>
      <c r="AT235" s="6" t="n">
        <v>705</v>
      </c>
      <c r="AU235" s="6" t="n">
        <v>0</v>
      </c>
      <c r="AV235" s="6" t="n">
        <v>705</v>
      </c>
      <c r="AW235" s="6" t="n">
        <v>58.75</v>
      </c>
    </row>
    <row r="236" customFormat="false" ht="15" hidden="false" customHeight="false" outlineLevel="0" collapsed="false">
      <c r="A236" s="6" t="s">
        <v>206</v>
      </c>
      <c r="B236" s="6" t="s">
        <v>27</v>
      </c>
      <c r="C236" s="6" t="n">
        <v>69.88</v>
      </c>
      <c r="D236" s="6" t="n">
        <v>211</v>
      </c>
      <c r="E236" s="6" t="n">
        <v>4.6</v>
      </c>
      <c r="F236" s="6" t="n">
        <v>0.581314504802438</v>
      </c>
      <c r="G236" s="6" t="n">
        <v>15</v>
      </c>
      <c r="H236" s="6" t="n">
        <v>-0.775073724160186</v>
      </c>
      <c r="I236" s="6" t="n">
        <v>36.5</v>
      </c>
      <c r="J236" s="6" t="n">
        <v>0.861099346943233</v>
      </c>
      <c r="K236" s="6" t="n">
        <v>122</v>
      </c>
      <c r="L236" s="6" t="n">
        <v>0.846449647527812</v>
      </c>
      <c r="M236" s="6" t="n">
        <v>4.47</v>
      </c>
      <c r="N236" s="6" t="n">
        <v>-0.410424957575543</v>
      </c>
      <c r="O236" s="6" t="n">
        <v>7.05</v>
      </c>
      <c r="P236" s="6" t="n">
        <v>0.487985497877635</v>
      </c>
      <c r="Q236" s="6" t="n">
        <v>1.59135031541539</v>
      </c>
      <c r="R236" s="6" t="n">
        <v>0.265225052569231</v>
      </c>
      <c r="V236" s="10"/>
      <c r="AA236" s="6" t="n">
        <v>0</v>
      </c>
      <c r="AC236" s="10"/>
      <c r="AH236" s="6" t="n">
        <v>0</v>
      </c>
      <c r="AJ236" s="10"/>
      <c r="AO236" s="6" t="n">
        <v>0</v>
      </c>
      <c r="AQ236" s="10"/>
      <c r="AV236" s="6" t="n">
        <v>0</v>
      </c>
    </row>
    <row r="237" customFormat="false" ht="15" hidden="false" customHeight="false" outlineLevel="0" collapsed="false">
      <c r="A237" s="6" t="s">
        <v>248</v>
      </c>
      <c r="B237" s="6" t="s">
        <v>27</v>
      </c>
      <c r="C237" s="6" t="n">
        <v>71</v>
      </c>
      <c r="D237" s="6" t="n">
        <v>193</v>
      </c>
      <c r="E237" s="6" t="n">
        <v>4.59</v>
      </c>
      <c r="F237" s="6" t="n">
        <v>0.61616521290222</v>
      </c>
      <c r="G237" s="6" t="n">
        <v>9</v>
      </c>
      <c r="H237" s="6" t="n">
        <v>-1.65624802772977</v>
      </c>
      <c r="Q237" s="6" t="n">
        <v>-1.04008281482755</v>
      </c>
      <c r="R237" s="6" t="n">
        <v>-0.520041407413775</v>
      </c>
      <c r="S237" s="6" t="n">
        <v>1</v>
      </c>
      <c r="T237" s="6" t="n">
        <v>30</v>
      </c>
      <c r="U237" s="6" t="n">
        <v>30</v>
      </c>
      <c r="V237" s="10"/>
      <c r="W237" s="6" t="n">
        <v>8</v>
      </c>
      <c r="X237" s="6" t="n">
        <v>0</v>
      </c>
      <c r="Y237" s="6" t="n">
        <v>242</v>
      </c>
      <c r="Z237" s="6" t="n">
        <v>69</v>
      </c>
      <c r="AA237" s="6" t="n">
        <v>311</v>
      </c>
      <c r="AB237" s="6" t="n">
        <v>38.875</v>
      </c>
      <c r="AC237" s="10"/>
      <c r="AD237" s="6" t="n">
        <v>16</v>
      </c>
      <c r="AE237" s="6" t="n">
        <v>0</v>
      </c>
      <c r="AF237" s="6" t="n">
        <v>730</v>
      </c>
      <c r="AG237" s="6" t="n">
        <v>231</v>
      </c>
      <c r="AH237" s="6" t="n">
        <v>961</v>
      </c>
      <c r="AI237" s="6" t="n">
        <v>60.0625</v>
      </c>
      <c r="AJ237" s="10"/>
      <c r="AK237" s="6" t="n">
        <v>11</v>
      </c>
      <c r="AL237" s="6" t="n">
        <v>0</v>
      </c>
      <c r="AM237" s="6" t="n">
        <v>669</v>
      </c>
      <c r="AN237" s="6" t="n">
        <v>92</v>
      </c>
      <c r="AO237" s="6" t="n">
        <v>761</v>
      </c>
      <c r="AP237" s="6" t="n">
        <v>69.1818181818182</v>
      </c>
      <c r="AQ237" s="10"/>
      <c r="AR237" s="6" t="n">
        <v>7</v>
      </c>
      <c r="AS237" s="6" t="n">
        <v>0</v>
      </c>
      <c r="AT237" s="6" t="n">
        <v>429</v>
      </c>
      <c r="AU237" s="6" t="n">
        <v>36</v>
      </c>
      <c r="AV237" s="6" t="n">
        <v>465</v>
      </c>
      <c r="AW237" s="6" t="n">
        <v>66.4285714285714</v>
      </c>
    </row>
    <row r="238" customFormat="false" ht="15" hidden="false" customHeight="false" outlineLevel="0" collapsed="false">
      <c r="A238" s="6" t="s">
        <v>338</v>
      </c>
      <c r="B238" s="6" t="s">
        <v>27</v>
      </c>
      <c r="C238" s="6" t="n">
        <v>73.25</v>
      </c>
      <c r="D238" s="6" t="n">
        <v>220</v>
      </c>
      <c r="E238" s="6" t="n">
        <v>4.54</v>
      </c>
      <c r="F238" s="6" t="n">
        <v>0.790418753401134</v>
      </c>
      <c r="I238" s="6" t="n">
        <v>38</v>
      </c>
      <c r="J238" s="6" t="n">
        <v>1.19802964296058</v>
      </c>
      <c r="K238" s="6" t="n">
        <v>123</v>
      </c>
      <c r="L238" s="6" t="n">
        <v>0.958083481789944</v>
      </c>
      <c r="M238" s="6" t="n">
        <v>4.51</v>
      </c>
      <c r="N238" s="6" t="n">
        <v>-0.572425293252946</v>
      </c>
      <c r="O238" s="6" t="n">
        <v>7.05</v>
      </c>
      <c r="P238" s="6" t="n">
        <v>0.487985497877635</v>
      </c>
      <c r="Q238" s="6" t="n">
        <v>2.86209208277635</v>
      </c>
      <c r="R238" s="6" t="n">
        <v>0.57241841655527</v>
      </c>
      <c r="S238" s="6" t="n">
        <v>4</v>
      </c>
      <c r="T238" s="6" t="n">
        <v>110</v>
      </c>
      <c r="U238" s="6" t="n">
        <v>105</v>
      </c>
      <c r="V238" s="10"/>
      <c r="W238" s="6" t="n">
        <v>9</v>
      </c>
      <c r="X238" s="6" t="n">
        <v>0</v>
      </c>
      <c r="Y238" s="6" t="n">
        <v>0</v>
      </c>
      <c r="Z238" s="6" t="n">
        <v>135</v>
      </c>
      <c r="AA238" s="6" t="n">
        <v>135</v>
      </c>
      <c r="AB238" s="6" t="n">
        <v>15</v>
      </c>
      <c r="AC238" s="10"/>
      <c r="AD238" s="6" t="n">
        <v>14</v>
      </c>
      <c r="AE238" s="6" t="n">
        <v>0</v>
      </c>
      <c r="AF238" s="6" t="n">
        <v>420</v>
      </c>
      <c r="AG238" s="6" t="n">
        <v>189</v>
      </c>
      <c r="AH238" s="6" t="n">
        <v>609</v>
      </c>
      <c r="AI238" s="6" t="n">
        <v>43.5</v>
      </c>
      <c r="AJ238" s="10"/>
      <c r="AK238" s="6" t="n">
        <v>14</v>
      </c>
      <c r="AL238" s="6" t="n">
        <v>0</v>
      </c>
      <c r="AM238" s="6" t="n">
        <v>919</v>
      </c>
      <c r="AN238" s="6" t="n">
        <v>63</v>
      </c>
      <c r="AO238" s="6" t="n">
        <v>982</v>
      </c>
      <c r="AP238" s="6" t="n">
        <v>70.1428571428571</v>
      </c>
      <c r="AQ238" s="10"/>
      <c r="AR238" s="6" t="n">
        <v>4</v>
      </c>
      <c r="AS238" s="6" t="n">
        <v>0</v>
      </c>
      <c r="AT238" s="6" t="n">
        <v>226</v>
      </c>
      <c r="AU238" s="6" t="n">
        <v>34</v>
      </c>
      <c r="AV238" s="6" t="n">
        <v>260</v>
      </c>
      <c r="AW238" s="6" t="n">
        <v>65</v>
      </c>
    </row>
    <row r="239" customFormat="false" ht="15" hidden="false" customHeight="false" outlineLevel="0" collapsed="false">
      <c r="A239" s="6" t="s">
        <v>351</v>
      </c>
      <c r="B239" s="6" t="s">
        <v>27</v>
      </c>
      <c r="C239" s="6" t="n">
        <v>70.5</v>
      </c>
      <c r="D239" s="6" t="n">
        <v>193</v>
      </c>
      <c r="E239" s="6" t="n">
        <v>4.71</v>
      </c>
      <c r="F239" s="6" t="n">
        <v>0.197956715704825</v>
      </c>
      <c r="G239" s="6" t="n">
        <v>15</v>
      </c>
      <c r="H239" s="6" t="n">
        <v>-0.775073724160186</v>
      </c>
      <c r="I239" s="6" t="n">
        <v>35.5</v>
      </c>
      <c r="J239" s="6" t="n">
        <v>0.636479149598333</v>
      </c>
      <c r="K239" s="6" t="n">
        <v>116</v>
      </c>
      <c r="L239" s="6" t="n">
        <v>0.176646641955021</v>
      </c>
      <c r="M239" s="6" t="n">
        <v>4.22</v>
      </c>
      <c r="N239" s="6" t="n">
        <v>0.602077140408223</v>
      </c>
      <c r="O239" s="6" t="n">
        <v>7.08</v>
      </c>
      <c r="P239" s="6" t="n">
        <v>0.413818829327541</v>
      </c>
      <c r="Q239" s="6" t="n">
        <v>1.25190475283376</v>
      </c>
      <c r="R239" s="6" t="n">
        <v>0.208650792138959</v>
      </c>
      <c r="S239" s="6" t="n">
        <v>5</v>
      </c>
      <c r="T239" s="6" t="n">
        <v>152</v>
      </c>
      <c r="U239" s="6" t="n">
        <v>142</v>
      </c>
      <c r="V239" s="10"/>
      <c r="W239" s="6" t="n">
        <v>16</v>
      </c>
      <c r="X239" s="6" t="n">
        <v>0</v>
      </c>
      <c r="Y239" s="6" t="n">
        <v>31</v>
      </c>
      <c r="Z239" s="6" t="n">
        <v>355</v>
      </c>
      <c r="AA239" s="6" t="n">
        <v>386</v>
      </c>
      <c r="AB239" s="6" t="n">
        <v>24.125</v>
      </c>
      <c r="AC239" s="10"/>
      <c r="AH239" s="6" t="n">
        <v>0</v>
      </c>
      <c r="AJ239" s="10"/>
      <c r="AK239" s="6" t="n">
        <v>7</v>
      </c>
      <c r="AL239" s="6" t="n">
        <v>0</v>
      </c>
      <c r="AM239" s="6" t="n">
        <v>164</v>
      </c>
      <c r="AN239" s="6" t="n">
        <v>106</v>
      </c>
      <c r="AO239" s="6" t="n">
        <v>270</v>
      </c>
      <c r="AP239" s="6" t="n">
        <v>38.5714285714286</v>
      </c>
      <c r="AQ239" s="10"/>
      <c r="AR239" s="6" t="n">
        <v>15</v>
      </c>
      <c r="AS239" s="6" t="n">
        <v>0</v>
      </c>
      <c r="AT239" s="6" t="n">
        <v>40</v>
      </c>
      <c r="AU239" s="6" t="n">
        <v>267</v>
      </c>
      <c r="AV239" s="6" t="n">
        <v>307</v>
      </c>
      <c r="AW239" s="6" t="n">
        <v>20.4666666666667</v>
      </c>
    </row>
    <row r="240" customFormat="false" ht="15" hidden="false" customHeight="false" outlineLevel="0" collapsed="false">
      <c r="A240" s="6" t="s">
        <v>435</v>
      </c>
      <c r="B240" s="6" t="s">
        <v>27</v>
      </c>
      <c r="C240" s="6" t="n">
        <v>71.13</v>
      </c>
      <c r="D240" s="6" t="n">
        <v>210</v>
      </c>
      <c r="G240" s="6" t="n">
        <v>18</v>
      </c>
      <c r="H240" s="6" t="n">
        <v>-0.334486572375394</v>
      </c>
      <c r="Q240" s="6" t="n">
        <v>-0.334486572375394</v>
      </c>
      <c r="R240" s="6" t="n">
        <v>-0.334486572375394</v>
      </c>
      <c r="S240" s="6" t="n">
        <v>5</v>
      </c>
      <c r="T240" s="6" t="n">
        <v>167</v>
      </c>
      <c r="U240" s="6" t="n">
        <v>153</v>
      </c>
      <c r="V240" s="10"/>
      <c r="W240" s="6" t="n">
        <v>9</v>
      </c>
      <c r="X240" s="6" t="n">
        <v>0</v>
      </c>
      <c r="Y240" s="6" t="n">
        <v>11</v>
      </c>
      <c r="Z240" s="6" t="n">
        <v>164</v>
      </c>
      <c r="AA240" s="6" t="n">
        <v>175</v>
      </c>
      <c r="AB240" s="6" t="n">
        <v>19.4444444444444</v>
      </c>
      <c r="AC240" s="10"/>
      <c r="AH240" s="6" t="n">
        <v>0</v>
      </c>
      <c r="AJ240" s="10"/>
      <c r="AK240" s="6" t="n">
        <v>6</v>
      </c>
      <c r="AL240" s="6" t="n">
        <v>0</v>
      </c>
      <c r="AM240" s="6" t="n">
        <v>16</v>
      </c>
      <c r="AN240" s="6" t="n">
        <v>131</v>
      </c>
      <c r="AO240" s="6" t="n">
        <v>147</v>
      </c>
      <c r="AP240" s="6" t="n">
        <v>24.5</v>
      </c>
      <c r="AQ240" s="10"/>
      <c r="AV240" s="6" t="n">
        <v>0</v>
      </c>
    </row>
    <row r="241" customFormat="false" ht="15" hidden="false" customHeight="false" outlineLevel="0" collapsed="false">
      <c r="A241" s="6" t="s">
        <v>12</v>
      </c>
      <c r="B241" s="6" t="s">
        <v>13</v>
      </c>
      <c r="C241" s="6" t="n">
        <v>74.38</v>
      </c>
      <c r="D241" s="6" t="n">
        <v>252</v>
      </c>
      <c r="E241" s="6" t="n">
        <v>4.5</v>
      </c>
      <c r="F241" s="6" t="n">
        <v>0.929821585800265</v>
      </c>
      <c r="G241" s="6" t="n">
        <v>20</v>
      </c>
      <c r="H241" s="6" t="n">
        <v>-0.0407618045188654</v>
      </c>
      <c r="I241" s="6" t="n">
        <v>34</v>
      </c>
      <c r="J241" s="6" t="n">
        <v>0.299548853580984</v>
      </c>
      <c r="K241" s="6" t="n">
        <v>127</v>
      </c>
      <c r="L241" s="6" t="n">
        <v>1.40461881883847</v>
      </c>
      <c r="Q241" s="6" t="n">
        <v>2.59322745370086</v>
      </c>
      <c r="R241" s="6" t="n">
        <v>0.648306863425214</v>
      </c>
      <c r="V241" s="10"/>
      <c r="AA241" s="6" t="n">
        <v>0</v>
      </c>
      <c r="AC241" s="10"/>
      <c r="AH241" s="6" t="n">
        <v>0</v>
      </c>
      <c r="AJ241" s="10"/>
      <c r="AO241" s="6" t="n">
        <v>0</v>
      </c>
      <c r="AQ241" s="10"/>
      <c r="AV241" s="6" t="n">
        <v>0</v>
      </c>
    </row>
    <row r="242" customFormat="false" ht="15" hidden="false" customHeight="false" outlineLevel="0" collapsed="false">
      <c r="A242" s="6" t="s">
        <v>58</v>
      </c>
      <c r="B242" s="6" t="s">
        <v>13</v>
      </c>
      <c r="C242" s="6" t="n">
        <v>76.63</v>
      </c>
      <c r="D242" s="6" t="n">
        <v>258</v>
      </c>
      <c r="E242" s="6" t="n">
        <v>4.82</v>
      </c>
      <c r="F242" s="6" t="n">
        <v>-0.185401073392788</v>
      </c>
      <c r="G242" s="6" t="n">
        <v>28</v>
      </c>
      <c r="H242" s="6" t="n">
        <v>1.13413726690725</v>
      </c>
      <c r="I242" s="6" t="n">
        <v>29.5</v>
      </c>
      <c r="J242" s="6" t="n">
        <v>-0.711242034471063</v>
      </c>
      <c r="K242" s="6" t="n">
        <v>115</v>
      </c>
      <c r="L242" s="6" t="n">
        <v>0.0650128076928892</v>
      </c>
      <c r="M242" s="6" t="n">
        <v>4.35</v>
      </c>
      <c r="N242" s="6" t="n">
        <v>0.075576049456665</v>
      </c>
      <c r="O242" s="6" t="n">
        <v>7.38</v>
      </c>
      <c r="P242" s="6" t="n">
        <v>-0.32784785617339</v>
      </c>
      <c r="Q242" s="6" t="n">
        <v>0.0502351600195599</v>
      </c>
      <c r="R242" s="6" t="n">
        <v>0.00837252666992665</v>
      </c>
      <c r="S242" s="6" t="n">
        <v>5</v>
      </c>
      <c r="T242" s="6" t="n">
        <v>155</v>
      </c>
      <c r="U242" s="6" t="n">
        <v>145</v>
      </c>
      <c r="V242" s="10"/>
      <c r="AA242" s="6" t="n">
        <v>0</v>
      </c>
      <c r="AC242" s="10"/>
      <c r="AH242" s="6" t="n">
        <v>0</v>
      </c>
      <c r="AJ242" s="10"/>
      <c r="AO242" s="6" t="n">
        <v>0</v>
      </c>
      <c r="AQ242" s="10"/>
      <c r="AV242" s="6" t="n">
        <v>0</v>
      </c>
    </row>
    <row r="243" customFormat="false" ht="15" hidden="false" customHeight="false" outlineLevel="0" collapsed="false">
      <c r="A243" s="6" t="s">
        <v>62</v>
      </c>
      <c r="B243" s="6" t="s">
        <v>13</v>
      </c>
      <c r="C243" s="6" t="n">
        <v>77.5</v>
      </c>
      <c r="D243" s="6" t="n">
        <v>262</v>
      </c>
      <c r="E243" s="6" t="n">
        <v>4.75</v>
      </c>
      <c r="F243" s="6" t="n">
        <v>0.0585538833056928</v>
      </c>
      <c r="G243" s="6" t="n">
        <v>20</v>
      </c>
      <c r="H243" s="6" t="n">
        <v>-0.0407618045188654</v>
      </c>
      <c r="Q243" s="6" t="n">
        <v>0.0177920787868274</v>
      </c>
      <c r="R243" s="6" t="n">
        <v>0.00889603939341372</v>
      </c>
      <c r="V243" s="10"/>
      <c r="W243" s="6" t="n">
        <v>9</v>
      </c>
      <c r="X243" s="6" t="n">
        <v>449</v>
      </c>
      <c r="Y243" s="6" t="n">
        <v>0</v>
      </c>
      <c r="Z243" s="6" t="n">
        <v>0</v>
      </c>
      <c r="AA243" s="6" t="n">
        <v>449</v>
      </c>
      <c r="AB243" s="6" t="n">
        <v>49.8888888888889</v>
      </c>
      <c r="AC243" s="10"/>
      <c r="AD243" s="6" t="n">
        <v>7</v>
      </c>
      <c r="AE243" s="6" t="n">
        <v>214</v>
      </c>
      <c r="AF243" s="6" t="n">
        <v>0</v>
      </c>
      <c r="AG243" s="6" t="n">
        <v>1</v>
      </c>
      <c r="AH243" s="6" t="n">
        <v>215</v>
      </c>
      <c r="AI243" s="6" t="n">
        <v>30.7142857142857</v>
      </c>
      <c r="AJ243" s="10"/>
      <c r="AK243" s="6" t="n">
        <v>9</v>
      </c>
      <c r="AL243" s="6" t="n">
        <v>138</v>
      </c>
      <c r="AM243" s="6" t="n">
        <v>0</v>
      </c>
      <c r="AN243" s="6" t="n">
        <v>6</v>
      </c>
      <c r="AO243" s="6" t="n">
        <v>144</v>
      </c>
      <c r="AP243" s="6" t="n">
        <v>16</v>
      </c>
      <c r="AQ243" s="10"/>
      <c r="AR243" s="6" t="n">
        <v>13</v>
      </c>
      <c r="AS243" s="6" t="n">
        <v>653</v>
      </c>
      <c r="AT243" s="6" t="n">
        <v>0</v>
      </c>
      <c r="AU243" s="6" t="n">
        <v>12</v>
      </c>
      <c r="AV243" s="6" t="n">
        <v>665</v>
      </c>
      <c r="AW243" s="6" t="n">
        <v>51.1538461538462</v>
      </c>
    </row>
    <row r="244" customFormat="false" ht="15" hidden="false" customHeight="false" outlineLevel="0" collapsed="false">
      <c r="A244" s="6" t="s">
        <v>99</v>
      </c>
      <c r="B244" s="6" t="s">
        <v>13</v>
      </c>
      <c r="C244" s="6" t="n">
        <v>77.5</v>
      </c>
      <c r="D244" s="6" t="n">
        <v>265</v>
      </c>
      <c r="E244" s="6" t="n">
        <v>4.76</v>
      </c>
      <c r="F244" s="6" t="n">
        <v>0.0237031752059107</v>
      </c>
      <c r="G244" s="6" t="n">
        <v>25</v>
      </c>
      <c r="H244" s="6" t="n">
        <v>0.693550115122455</v>
      </c>
      <c r="I244" s="6" t="n">
        <v>31.5</v>
      </c>
      <c r="J244" s="6" t="n">
        <v>-0.262001639781264</v>
      </c>
      <c r="K244" s="6" t="n">
        <v>115</v>
      </c>
      <c r="L244" s="6" t="n">
        <v>0.0650128076928892</v>
      </c>
      <c r="M244" s="6" t="n">
        <v>4.26</v>
      </c>
      <c r="N244" s="6" t="n">
        <v>0.44007680473082</v>
      </c>
      <c r="O244" s="6" t="n">
        <v>7.1</v>
      </c>
      <c r="P244" s="6" t="n">
        <v>0.36437438362748</v>
      </c>
      <c r="Q244" s="6" t="n">
        <v>1.32471564659829</v>
      </c>
      <c r="R244" s="6" t="n">
        <v>0.220785941099715</v>
      </c>
      <c r="S244" s="6" t="n">
        <v>3</v>
      </c>
      <c r="T244" s="6" t="n">
        <v>65</v>
      </c>
      <c r="U244" s="6" t="n">
        <v>64</v>
      </c>
      <c r="V244" s="10"/>
      <c r="W244" s="6" t="n">
        <v>15</v>
      </c>
      <c r="X244" s="6" t="n">
        <v>472</v>
      </c>
      <c r="Y244" s="6" t="n">
        <v>0</v>
      </c>
      <c r="Z244" s="6" t="n">
        <v>97</v>
      </c>
      <c r="AA244" s="6" t="n">
        <v>569</v>
      </c>
      <c r="AB244" s="6" t="n">
        <v>37.9333333333333</v>
      </c>
      <c r="AC244" s="10"/>
      <c r="AD244" s="6" t="n">
        <v>16</v>
      </c>
      <c r="AE244" s="6" t="n">
        <v>649</v>
      </c>
      <c r="AF244" s="6" t="n">
        <v>0</v>
      </c>
      <c r="AG244" s="6" t="n">
        <v>116</v>
      </c>
      <c r="AH244" s="6" t="n">
        <v>765</v>
      </c>
      <c r="AI244" s="6" t="n">
        <v>47.8125</v>
      </c>
      <c r="AJ244" s="10"/>
      <c r="AK244" s="6" t="n">
        <v>15</v>
      </c>
      <c r="AL244" s="6" t="n">
        <v>677</v>
      </c>
      <c r="AM244" s="6" t="n">
        <v>0</v>
      </c>
      <c r="AN244" s="6" t="n">
        <v>15</v>
      </c>
      <c r="AO244" s="6" t="n">
        <v>692</v>
      </c>
      <c r="AP244" s="6" t="n">
        <v>46.1333333333333</v>
      </c>
      <c r="AQ244" s="10"/>
      <c r="AR244" s="6" t="n">
        <v>5</v>
      </c>
      <c r="AS244" s="6" t="n">
        <v>229</v>
      </c>
      <c r="AT244" s="6" t="n">
        <v>0</v>
      </c>
      <c r="AU244" s="6" t="n">
        <v>0</v>
      </c>
      <c r="AV244" s="6" t="n">
        <v>229</v>
      </c>
      <c r="AW244" s="6" t="n">
        <v>45.8</v>
      </c>
    </row>
    <row r="245" customFormat="false" ht="15" hidden="false" customHeight="false" outlineLevel="0" collapsed="false">
      <c r="A245" s="6" t="s">
        <v>133</v>
      </c>
      <c r="B245" s="6" t="s">
        <v>13</v>
      </c>
      <c r="C245" s="6" t="n">
        <v>75.88</v>
      </c>
      <c r="D245" s="6" t="n">
        <v>242</v>
      </c>
      <c r="E245" s="6" t="n">
        <v>4.61</v>
      </c>
      <c r="F245" s="6" t="n">
        <v>0.546463796702652</v>
      </c>
      <c r="G245" s="6" t="n">
        <v>15</v>
      </c>
      <c r="H245" s="6" t="n">
        <v>-0.775073724160186</v>
      </c>
      <c r="I245" s="6" t="n">
        <v>39</v>
      </c>
      <c r="J245" s="6" t="n">
        <v>1.42264984030548</v>
      </c>
      <c r="K245" s="6" t="n">
        <v>127</v>
      </c>
      <c r="L245" s="6" t="n">
        <v>1.40461881883847</v>
      </c>
      <c r="Q245" s="6" t="n">
        <v>2.59865873168642</v>
      </c>
      <c r="R245" s="6" t="n">
        <v>0.649664682921605</v>
      </c>
      <c r="V245" s="10"/>
      <c r="AA245" s="6" t="n">
        <v>0</v>
      </c>
      <c r="AC245" s="10"/>
      <c r="AH245" s="6" t="n">
        <v>0</v>
      </c>
      <c r="AJ245" s="10"/>
      <c r="AO245" s="6" t="n">
        <v>0</v>
      </c>
      <c r="AQ245" s="10"/>
      <c r="AV245" s="6" t="n">
        <v>0</v>
      </c>
    </row>
    <row r="246" customFormat="false" ht="15" hidden="false" customHeight="false" outlineLevel="0" collapsed="false">
      <c r="A246" s="6" t="s">
        <v>140</v>
      </c>
      <c r="B246" s="6" t="s">
        <v>13</v>
      </c>
      <c r="C246" s="6" t="n">
        <v>77.88</v>
      </c>
      <c r="D246" s="6" t="n">
        <v>260</v>
      </c>
      <c r="E246" s="6" t="n">
        <v>4.89</v>
      </c>
      <c r="F246" s="6" t="n">
        <v>-0.429356030091267</v>
      </c>
      <c r="I246" s="6" t="n">
        <v>33.5</v>
      </c>
      <c r="J246" s="6" t="n">
        <v>0.187238754908535</v>
      </c>
      <c r="K246" s="6" t="n">
        <v>120</v>
      </c>
      <c r="L246" s="6" t="n">
        <v>0.623181979003548</v>
      </c>
      <c r="M246" s="6" t="n">
        <v>4.44</v>
      </c>
      <c r="N246" s="6" t="n">
        <v>-0.288924705817494</v>
      </c>
      <c r="O246" s="6" t="n">
        <v>7.42</v>
      </c>
      <c r="P246" s="6" t="n">
        <v>-0.426736747573515</v>
      </c>
      <c r="Q246" s="6" t="n">
        <v>-0.334596749570192</v>
      </c>
      <c r="R246" s="6" t="n">
        <v>-0.0669193499140385</v>
      </c>
      <c r="S246" s="6" t="n">
        <v>3</v>
      </c>
      <c r="T246" s="6" t="n">
        <v>99</v>
      </c>
      <c r="U246" s="6" t="n">
        <v>95</v>
      </c>
      <c r="V246" s="10"/>
      <c r="W246" s="6" t="n">
        <v>15</v>
      </c>
      <c r="X246" s="6" t="n">
        <v>370</v>
      </c>
      <c r="Y246" s="6" t="n">
        <v>0</v>
      </c>
      <c r="Z246" s="6" t="n">
        <v>120</v>
      </c>
      <c r="AA246" s="6" t="n">
        <v>490</v>
      </c>
      <c r="AB246" s="6" t="n">
        <v>32.6666666666667</v>
      </c>
      <c r="AC246" s="10"/>
      <c r="AD246" s="6" t="n">
        <v>10</v>
      </c>
      <c r="AE246" s="6" t="n">
        <v>519</v>
      </c>
      <c r="AF246" s="6" t="n">
        <v>0</v>
      </c>
      <c r="AG246" s="6" t="n">
        <v>45</v>
      </c>
      <c r="AH246" s="6" t="n">
        <v>564</v>
      </c>
      <c r="AI246" s="6" t="n">
        <v>56.4</v>
      </c>
      <c r="AJ246" s="10"/>
      <c r="AK246" s="6" t="n">
        <v>7</v>
      </c>
      <c r="AL246" s="6" t="n">
        <v>245</v>
      </c>
      <c r="AM246" s="6" t="n">
        <v>0</v>
      </c>
      <c r="AN246" s="6" t="n">
        <v>55</v>
      </c>
      <c r="AO246" s="6" t="n">
        <v>300</v>
      </c>
      <c r="AP246" s="6" t="n">
        <v>42.8571428571429</v>
      </c>
      <c r="AQ246" s="10"/>
      <c r="AV246" s="6" t="n">
        <v>0</v>
      </c>
    </row>
    <row r="247" customFormat="false" ht="15" hidden="false" customHeight="false" outlineLevel="0" collapsed="false">
      <c r="A247" s="6" t="s">
        <v>189</v>
      </c>
      <c r="B247" s="6" t="s">
        <v>13</v>
      </c>
      <c r="C247" s="6" t="n">
        <v>76.38</v>
      </c>
      <c r="D247" s="6" t="n">
        <v>250</v>
      </c>
      <c r="E247" s="6" t="n">
        <v>4.6</v>
      </c>
      <c r="F247" s="6" t="n">
        <v>0.581314504802438</v>
      </c>
      <c r="G247" s="6" t="n">
        <v>24</v>
      </c>
      <c r="H247" s="6" t="n">
        <v>0.546687731194191</v>
      </c>
      <c r="I247" s="6" t="n">
        <v>32</v>
      </c>
      <c r="J247" s="6" t="n">
        <v>-0.149691541108814</v>
      </c>
      <c r="K247" s="6" t="n">
        <v>120</v>
      </c>
      <c r="L247" s="6" t="n">
        <v>0.623181979003548</v>
      </c>
      <c r="Q247" s="6" t="n">
        <v>1.60149267389136</v>
      </c>
      <c r="R247" s="6" t="n">
        <v>0.400373168472841</v>
      </c>
      <c r="S247" s="6" t="n">
        <v>1</v>
      </c>
      <c r="T247" s="6" t="n">
        <v>10</v>
      </c>
      <c r="U247" s="6" t="n">
        <v>10</v>
      </c>
      <c r="V247" s="10"/>
      <c r="W247" s="6" t="n">
        <v>13</v>
      </c>
      <c r="X247" s="6" t="n">
        <v>445</v>
      </c>
      <c r="Y247" s="6" t="n">
        <v>0</v>
      </c>
      <c r="Z247" s="6" t="n">
        <v>104</v>
      </c>
      <c r="AA247" s="6" t="n">
        <v>549</v>
      </c>
      <c r="AB247" s="6" t="n">
        <v>42.2307692307692</v>
      </c>
      <c r="AC247" s="10"/>
      <c r="AD247" s="6" t="n">
        <v>14</v>
      </c>
      <c r="AE247" s="6" t="n">
        <v>613</v>
      </c>
      <c r="AF247" s="6" t="n">
        <v>0</v>
      </c>
      <c r="AG247" s="6" t="n">
        <v>9</v>
      </c>
      <c r="AH247" s="6" t="n">
        <v>622</v>
      </c>
      <c r="AI247" s="6" t="n">
        <v>44.4285714285714</v>
      </c>
      <c r="AJ247" s="10"/>
      <c r="AK247" s="6" t="n">
        <v>13</v>
      </c>
      <c r="AL247" s="6" t="n">
        <v>708</v>
      </c>
      <c r="AM247" s="6" t="n">
        <v>0</v>
      </c>
      <c r="AN247" s="6" t="n">
        <v>0</v>
      </c>
      <c r="AO247" s="6" t="n">
        <v>708</v>
      </c>
      <c r="AP247" s="6" t="n">
        <v>54.4615384615385</v>
      </c>
      <c r="AQ247" s="10"/>
      <c r="AR247" s="6" t="n">
        <v>16</v>
      </c>
      <c r="AS247" s="6" t="n">
        <v>549</v>
      </c>
      <c r="AT247" s="6" t="n">
        <v>0</v>
      </c>
      <c r="AU247" s="6" t="n">
        <v>0</v>
      </c>
      <c r="AV247" s="6" t="n">
        <v>549</v>
      </c>
      <c r="AW247" s="6" t="n">
        <v>34.3125</v>
      </c>
    </row>
    <row r="248" customFormat="false" ht="15" hidden="false" customHeight="false" outlineLevel="0" collapsed="false">
      <c r="A248" s="6" t="s">
        <v>210</v>
      </c>
      <c r="B248" s="6" t="s">
        <v>13</v>
      </c>
      <c r="C248" s="6" t="n">
        <v>77.38</v>
      </c>
      <c r="D248" s="6" t="n">
        <v>265</v>
      </c>
      <c r="E248" s="6" t="n">
        <v>4.74</v>
      </c>
      <c r="F248" s="6" t="n">
        <v>0.093404591405475</v>
      </c>
      <c r="G248" s="6" t="n">
        <v>28</v>
      </c>
      <c r="H248" s="6" t="n">
        <v>1.13413726690725</v>
      </c>
      <c r="I248" s="6" t="n">
        <v>33</v>
      </c>
      <c r="J248" s="6" t="n">
        <v>0.0749286562360849</v>
      </c>
      <c r="K248" s="6" t="n">
        <v>116</v>
      </c>
      <c r="L248" s="6" t="n">
        <v>0.176646641955021</v>
      </c>
      <c r="M248" s="6" t="n">
        <v>4.3</v>
      </c>
      <c r="N248" s="6" t="n">
        <v>0.278076469053417</v>
      </c>
      <c r="O248" s="6" t="n">
        <v>7.42</v>
      </c>
      <c r="P248" s="6" t="n">
        <v>-0.426736747573515</v>
      </c>
      <c r="Q248" s="6" t="n">
        <v>1.33045687798373</v>
      </c>
      <c r="R248" s="6" t="n">
        <v>0.221742812997288</v>
      </c>
      <c r="S248" s="6" t="n">
        <v>2</v>
      </c>
      <c r="T248" s="6" t="n">
        <v>49</v>
      </c>
      <c r="U248" s="6" t="n">
        <v>48</v>
      </c>
      <c r="V248" s="10"/>
      <c r="W248" s="6" t="n">
        <v>14</v>
      </c>
      <c r="X248" s="6" t="n">
        <v>372</v>
      </c>
      <c r="Y248" s="6" t="n">
        <v>0</v>
      </c>
      <c r="Z248" s="6" t="n">
        <v>45</v>
      </c>
      <c r="AA248" s="6" t="n">
        <v>417</v>
      </c>
      <c r="AB248" s="6" t="n">
        <v>29.7857142857143</v>
      </c>
      <c r="AC248" s="10"/>
      <c r="AH248" s="6" t="n">
        <v>0</v>
      </c>
      <c r="AJ248" s="10"/>
      <c r="AK248" s="6" t="n">
        <v>3</v>
      </c>
      <c r="AL248" s="6" t="n">
        <v>34</v>
      </c>
      <c r="AM248" s="6" t="n">
        <v>0</v>
      </c>
      <c r="AN248" s="6" t="n">
        <v>0</v>
      </c>
      <c r="AO248" s="6" t="n">
        <v>34</v>
      </c>
      <c r="AP248" s="6" t="n">
        <v>11.3333333333333</v>
      </c>
      <c r="AQ248" s="10"/>
      <c r="AV248" s="6" t="n">
        <v>0</v>
      </c>
    </row>
    <row r="249" customFormat="false" ht="15" hidden="false" customHeight="false" outlineLevel="0" collapsed="false">
      <c r="A249" s="6" t="s">
        <v>218</v>
      </c>
      <c r="B249" s="6" t="s">
        <v>13</v>
      </c>
      <c r="C249" s="6" t="n">
        <v>76</v>
      </c>
      <c r="D249" s="6" t="n">
        <v>249</v>
      </c>
      <c r="E249" s="6" t="n">
        <v>4.79</v>
      </c>
      <c r="F249" s="6" t="n">
        <v>-0.0808489490934389</v>
      </c>
      <c r="G249" s="6" t="n">
        <v>24</v>
      </c>
      <c r="H249" s="6" t="n">
        <v>0.546687731194191</v>
      </c>
      <c r="I249" s="6" t="n">
        <v>33</v>
      </c>
      <c r="J249" s="6" t="n">
        <v>0.0749286562360849</v>
      </c>
      <c r="K249" s="6" t="n">
        <v>113</v>
      </c>
      <c r="L249" s="6" t="n">
        <v>-0.158254860831374</v>
      </c>
      <c r="M249" s="6" t="n">
        <v>4.27</v>
      </c>
      <c r="N249" s="6" t="n">
        <v>0.39957672081147</v>
      </c>
      <c r="O249" s="6" t="n">
        <v>7.18</v>
      </c>
      <c r="P249" s="6" t="n">
        <v>0.166596600827231</v>
      </c>
      <c r="Q249" s="6" t="n">
        <v>0.948685899144164</v>
      </c>
      <c r="R249" s="6" t="n">
        <v>0.158114316524027</v>
      </c>
      <c r="V249" s="10"/>
      <c r="AA249" s="6" t="n">
        <v>0</v>
      </c>
      <c r="AC249" s="10"/>
      <c r="AH249" s="6" t="n">
        <v>0</v>
      </c>
      <c r="AJ249" s="10"/>
      <c r="AO249" s="6" t="n">
        <v>0</v>
      </c>
      <c r="AQ249" s="10"/>
      <c r="AV249" s="6" t="n">
        <v>0</v>
      </c>
    </row>
    <row r="250" customFormat="false" ht="15" hidden="false" customHeight="false" outlineLevel="0" collapsed="false">
      <c r="A250" s="6" t="s">
        <v>252</v>
      </c>
      <c r="B250" s="6" t="s">
        <v>13</v>
      </c>
      <c r="C250" s="6" t="n">
        <v>74.63</v>
      </c>
      <c r="D250" s="6" t="n">
        <v>268</v>
      </c>
      <c r="E250" s="6" t="n">
        <v>4.79</v>
      </c>
      <c r="F250" s="6" t="n">
        <v>-0.0808489490934389</v>
      </c>
      <c r="G250" s="6" t="n">
        <v>35</v>
      </c>
      <c r="H250" s="6" t="n">
        <v>2.1621739544051</v>
      </c>
      <c r="Q250" s="6" t="n">
        <v>2.08132500531166</v>
      </c>
      <c r="R250" s="6" t="n">
        <v>1.04066250265583</v>
      </c>
      <c r="V250" s="10"/>
      <c r="AA250" s="6" t="n">
        <v>0</v>
      </c>
      <c r="AC250" s="10"/>
      <c r="AH250" s="6" t="n">
        <v>0</v>
      </c>
      <c r="AJ250" s="10"/>
      <c r="AO250" s="6" t="n">
        <v>0</v>
      </c>
      <c r="AQ250" s="10"/>
      <c r="AV250" s="6" t="n">
        <v>0</v>
      </c>
    </row>
    <row r="251" customFormat="false" ht="15" hidden="false" customHeight="false" outlineLevel="0" collapsed="false">
      <c r="A251" s="6" t="s">
        <v>269</v>
      </c>
      <c r="B251" s="6" t="s">
        <v>13</v>
      </c>
      <c r="C251" s="6" t="n">
        <v>77.88</v>
      </c>
      <c r="D251" s="6" t="n">
        <v>256</v>
      </c>
      <c r="E251" s="6" t="n">
        <v>4.93</v>
      </c>
      <c r="F251" s="6" t="n">
        <v>-0.568758862490398</v>
      </c>
      <c r="G251" s="6" t="n">
        <v>18</v>
      </c>
      <c r="H251" s="6" t="n">
        <v>-0.334486572375394</v>
      </c>
      <c r="I251" s="6" t="n">
        <v>32.5</v>
      </c>
      <c r="J251" s="6" t="n">
        <v>-0.0373814424363648</v>
      </c>
      <c r="K251" s="6" t="n">
        <v>111</v>
      </c>
      <c r="L251" s="6" t="n">
        <v>-0.381522529355638</v>
      </c>
      <c r="M251" s="6" t="n">
        <v>4.47</v>
      </c>
      <c r="N251" s="6" t="n">
        <v>-0.410424957575543</v>
      </c>
      <c r="O251" s="6" t="n">
        <v>7.14</v>
      </c>
      <c r="P251" s="6" t="n">
        <v>0.265485492227356</v>
      </c>
      <c r="Q251" s="6" t="n">
        <v>-1.46708887200598</v>
      </c>
      <c r="R251" s="6" t="n">
        <v>-0.244514812000997</v>
      </c>
      <c r="V251" s="10"/>
      <c r="AA251" s="6" t="n">
        <v>0</v>
      </c>
      <c r="AC251" s="10"/>
      <c r="AH251" s="6" t="n">
        <v>0</v>
      </c>
      <c r="AJ251" s="10"/>
      <c r="AO251" s="6" t="n">
        <v>0</v>
      </c>
      <c r="AQ251" s="10"/>
      <c r="AV251" s="6" t="n">
        <v>0</v>
      </c>
    </row>
    <row r="252" customFormat="false" ht="15" hidden="false" customHeight="false" outlineLevel="0" collapsed="false">
      <c r="A252" s="6" t="s">
        <v>322</v>
      </c>
      <c r="B252" s="6" t="s">
        <v>13</v>
      </c>
      <c r="C252" s="6" t="n">
        <v>77.75</v>
      </c>
      <c r="D252" s="6" t="n">
        <v>259</v>
      </c>
      <c r="E252" s="6" t="n">
        <v>4.85</v>
      </c>
      <c r="F252" s="6" t="n">
        <v>-0.289953197692135</v>
      </c>
      <c r="G252" s="6" t="n">
        <v>24</v>
      </c>
      <c r="H252" s="6" t="n">
        <v>0.546687731194191</v>
      </c>
      <c r="I252" s="6" t="n">
        <v>35</v>
      </c>
      <c r="J252" s="6" t="n">
        <v>0.524169050925884</v>
      </c>
      <c r="K252" s="6" t="n">
        <v>114</v>
      </c>
      <c r="L252" s="6" t="n">
        <v>-0.0466210265692426</v>
      </c>
      <c r="M252" s="6" t="n">
        <v>4.6</v>
      </c>
      <c r="N252" s="6" t="n">
        <v>-0.936926048527101</v>
      </c>
      <c r="O252" s="6" t="n">
        <v>7.38</v>
      </c>
      <c r="P252" s="6" t="n">
        <v>-0.32784785617339</v>
      </c>
      <c r="Q252" s="6" t="n">
        <v>-0.530491346841794</v>
      </c>
      <c r="R252" s="6" t="n">
        <v>-0.0884152244736323</v>
      </c>
      <c r="V252" s="10"/>
      <c r="W252" s="6" t="n">
        <v>1</v>
      </c>
      <c r="X252" s="6" t="n">
        <v>24</v>
      </c>
      <c r="Y252" s="6" t="n">
        <v>0</v>
      </c>
      <c r="Z252" s="6" t="n">
        <v>0</v>
      </c>
      <c r="AA252" s="6" t="n">
        <v>24</v>
      </c>
      <c r="AB252" s="6" t="n">
        <v>24</v>
      </c>
      <c r="AC252" s="10"/>
      <c r="AD252" s="6" t="n">
        <v>1</v>
      </c>
      <c r="AE252" s="6" t="n">
        <v>10</v>
      </c>
      <c r="AF252" s="6" t="n">
        <v>0</v>
      </c>
      <c r="AG252" s="6" t="n">
        <v>6</v>
      </c>
      <c r="AH252" s="6" t="n">
        <v>16</v>
      </c>
      <c r="AI252" s="6" t="n">
        <v>16</v>
      </c>
      <c r="AJ252" s="10"/>
      <c r="AO252" s="6" t="n">
        <v>0</v>
      </c>
      <c r="AQ252" s="10"/>
      <c r="AV252" s="6" t="n">
        <v>0</v>
      </c>
    </row>
    <row r="253" customFormat="false" ht="15" hidden="false" customHeight="false" outlineLevel="0" collapsed="false">
      <c r="A253" s="6" t="s">
        <v>354</v>
      </c>
      <c r="B253" s="6" t="s">
        <v>13</v>
      </c>
      <c r="C253" s="6" t="n">
        <v>76.75</v>
      </c>
      <c r="D253" s="6" t="n">
        <v>269</v>
      </c>
      <c r="E253" s="6" t="n">
        <v>4.89</v>
      </c>
      <c r="F253" s="6" t="n">
        <v>-0.429356030091267</v>
      </c>
      <c r="G253" s="6" t="n">
        <v>15</v>
      </c>
      <c r="H253" s="6" t="n">
        <v>-0.775073724160186</v>
      </c>
      <c r="Q253" s="6" t="n">
        <v>-1.20442975425145</v>
      </c>
      <c r="R253" s="6" t="n">
        <v>-0.602214877125726</v>
      </c>
      <c r="V253" s="10"/>
      <c r="W253" s="6" t="n">
        <v>13</v>
      </c>
      <c r="X253" s="6" t="n">
        <v>146</v>
      </c>
      <c r="Y253" s="6" t="n">
        <v>0</v>
      </c>
      <c r="Z253" s="6" t="n">
        <v>46</v>
      </c>
      <c r="AA253" s="6" t="n">
        <v>192</v>
      </c>
      <c r="AB253" s="6" t="n">
        <v>14.7692307692308</v>
      </c>
      <c r="AC253" s="10"/>
      <c r="AD253" s="6" t="n">
        <v>11</v>
      </c>
      <c r="AE253" s="6" t="n">
        <v>95</v>
      </c>
      <c r="AF253" s="6" t="n">
        <v>0</v>
      </c>
      <c r="AG253" s="6" t="n">
        <v>162</v>
      </c>
      <c r="AH253" s="6" t="n">
        <v>257</v>
      </c>
      <c r="AI253" s="6" t="n">
        <v>23.3636363636364</v>
      </c>
      <c r="AJ253" s="10"/>
      <c r="AO253" s="6" t="n">
        <v>0</v>
      </c>
      <c r="AQ253" s="10"/>
      <c r="AV253" s="6" t="n">
        <v>0</v>
      </c>
    </row>
    <row r="254" customFormat="false" ht="15" hidden="false" customHeight="false" outlineLevel="0" collapsed="false">
      <c r="A254" s="6" t="s">
        <v>374</v>
      </c>
      <c r="B254" s="6" t="s">
        <v>13</v>
      </c>
      <c r="C254" s="6" t="n">
        <v>76</v>
      </c>
      <c r="D254" s="6" t="n">
        <v>257</v>
      </c>
      <c r="E254" s="6" t="n">
        <v>4.87</v>
      </c>
      <c r="F254" s="6" t="n">
        <v>-0.359654613891702</v>
      </c>
      <c r="G254" s="6" t="n">
        <v>16</v>
      </c>
      <c r="H254" s="6" t="n">
        <v>-0.628211340231922</v>
      </c>
      <c r="I254" s="6" t="n">
        <v>31.5</v>
      </c>
      <c r="J254" s="6" t="n">
        <v>-0.262001639781264</v>
      </c>
      <c r="K254" s="6" t="n">
        <v>115</v>
      </c>
      <c r="L254" s="6" t="n">
        <v>0.0650128076928892</v>
      </c>
      <c r="M254" s="6" t="n">
        <v>4.47</v>
      </c>
      <c r="N254" s="6" t="n">
        <v>-0.410424957575543</v>
      </c>
      <c r="O254" s="6" t="n">
        <v>7.23</v>
      </c>
      <c r="P254" s="6" t="n">
        <v>0.0429854865770743</v>
      </c>
      <c r="Q254" s="6" t="n">
        <v>-1.55229425721047</v>
      </c>
      <c r="R254" s="6" t="n">
        <v>-0.258715709535078</v>
      </c>
      <c r="S254" s="6" t="n">
        <v>3</v>
      </c>
      <c r="T254" s="6" t="n">
        <v>98</v>
      </c>
      <c r="U254" s="6" t="n">
        <v>94</v>
      </c>
      <c r="V254" s="10"/>
      <c r="W254" s="6" t="n">
        <v>16</v>
      </c>
      <c r="X254" s="6" t="n">
        <v>480</v>
      </c>
      <c r="Y254" s="6" t="n">
        <v>0</v>
      </c>
      <c r="Z254" s="6" t="n">
        <v>5</v>
      </c>
      <c r="AA254" s="6" t="n">
        <v>485</v>
      </c>
      <c r="AB254" s="6" t="n">
        <v>30.3125</v>
      </c>
      <c r="AC254" s="10"/>
      <c r="AD254" s="6" t="n">
        <v>16</v>
      </c>
      <c r="AE254" s="6" t="n">
        <v>799</v>
      </c>
      <c r="AF254" s="6" t="n">
        <v>0</v>
      </c>
      <c r="AG254" s="6" t="n">
        <v>53</v>
      </c>
      <c r="AH254" s="6" t="n">
        <v>852</v>
      </c>
      <c r="AI254" s="6" t="n">
        <v>53.25</v>
      </c>
      <c r="AJ254" s="10"/>
      <c r="AK254" s="6" t="n">
        <v>16</v>
      </c>
      <c r="AL254" s="6" t="n">
        <v>604</v>
      </c>
      <c r="AM254" s="6" t="n">
        <v>0</v>
      </c>
      <c r="AN254" s="6" t="n">
        <v>102</v>
      </c>
      <c r="AO254" s="6" t="n">
        <v>706</v>
      </c>
      <c r="AP254" s="6" t="n">
        <v>44.125</v>
      </c>
      <c r="AQ254" s="10"/>
      <c r="AR254" s="6" t="n">
        <v>15</v>
      </c>
      <c r="AS254" s="6" t="n">
        <v>305</v>
      </c>
      <c r="AT254" s="6" t="n">
        <v>0</v>
      </c>
      <c r="AU254" s="6" t="n">
        <v>108</v>
      </c>
      <c r="AV254" s="6" t="n">
        <v>413</v>
      </c>
      <c r="AW254" s="6" t="n">
        <v>27.5333333333333</v>
      </c>
    </row>
    <row r="255" customFormat="false" ht="15" hidden="false" customHeight="false" outlineLevel="0" collapsed="false">
      <c r="A255" s="6" t="s">
        <v>429</v>
      </c>
      <c r="B255" s="6" t="s">
        <v>13</v>
      </c>
      <c r="C255" s="6" t="n">
        <v>78.5</v>
      </c>
      <c r="D255" s="6" t="n">
        <v>270</v>
      </c>
      <c r="E255" s="6" t="n">
        <v>4.84</v>
      </c>
      <c r="F255" s="6" t="n">
        <v>-0.255102489592353</v>
      </c>
      <c r="G255" s="6" t="n">
        <v>27</v>
      </c>
      <c r="H255" s="6" t="n">
        <v>0.987274882978983</v>
      </c>
      <c r="I255" s="6" t="n">
        <v>32</v>
      </c>
      <c r="J255" s="6" t="n">
        <v>-0.149691541108814</v>
      </c>
      <c r="K255" s="6" t="n">
        <v>113</v>
      </c>
      <c r="L255" s="6" t="n">
        <v>-0.158254860831374</v>
      </c>
      <c r="M255" s="6" t="n">
        <v>4.55</v>
      </c>
      <c r="N255" s="6" t="n">
        <v>-0.734425628930348</v>
      </c>
      <c r="O255" s="6" t="n">
        <v>7.57</v>
      </c>
      <c r="P255" s="6" t="n">
        <v>-0.797570090323981</v>
      </c>
      <c r="Q255" s="6" t="n">
        <v>-1.10776972780789</v>
      </c>
      <c r="R255" s="6" t="n">
        <v>-0.184628287967981</v>
      </c>
      <c r="S255" s="6" t="n">
        <v>2</v>
      </c>
      <c r="T255" s="6" t="n">
        <v>52</v>
      </c>
      <c r="U255" s="6" t="n">
        <v>51</v>
      </c>
      <c r="V255" s="10"/>
      <c r="W255" s="6" t="n">
        <v>7</v>
      </c>
      <c r="X255" s="6" t="n">
        <v>89</v>
      </c>
      <c r="Y255" s="6" t="n">
        <v>0</v>
      </c>
      <c r="Z255" s="6" t="n">
        <v>66</v>
      </c>
      <c r="AA255" s="6" t="n">
        <v>155</v>
      </c>
      <c r="AB255" s="6" t="n">
        <v>22.1428571428571</v>
      </c>
      <c r="AC255" s="10"/>
      <c r="AD255" s="6" t="n">
        <v>16</v>
      </c>
      <c r="AE255" s="6" t="n">
        <v>179</v>
      </c>
      <c r="AF255" s="6" t="n">
        <v>0</v>
      </c>
      <c r="AG255" s="6" t="n">
        <v>190</v>
      </c>
      <c r="AH255" s="6" t="n">
        <v>369</v>
      </c>
      <c r="AI255" s="6" t="n">
        <v>23.0625</v>
      </c>
      <c r="AJ255" s="10"/>
      <c r="AK255" s="6" t="n">
        <v>3</v>
      </c>
      <c r="AL255" s="6" t="n">
        <v>62</v>
      </c>
      <c r="AM255" s="6" t="n">
        <v>0</v>
      </c>
      <c r="AN255" s="6" t="n">
        <v>68</v>
      </c>
      <c r="AO255" s="6" t="n">
        <v>130</v>
      </c>
      <c r="AP255" s="6" t="n">
        <v>43.3333333333333</v>
      </c>
      <c r="AQ255" s="10"/>
      <c r="AR255" s="6" t="n">
        <v>15</v>
      </c>
      <c r="AS255" s="6" t="n">
        <v>414</v>
      </c>
      <c r="AT255" s="6" t="n">
        <v>0</v>
      </c>
      <c r="AU255" s="6" t="n">
        <v>96</v>
      </c>
      <c r="AV255" s="6" t="n">
        <v>510</v>
      </c>
      <c r="AW255" s="6" t="n">
        <v>34</v>
      </c>
    </row>
    <row r="256" customFormat="false" ht="15" hidden="false" customHeight="false" outlineLevel="0" collapsed="false">
      <c r="A256" s="6" t="s">
        <v>443</v>
      </c>
      <c r="B256" s="6" t="s">
        <v>13</v>
      </c>
      <c r="C256" s="6" t="n">
        <v>76.25</v>
      </c>
      <c r="D256" s="6" t="n">
        <v>257</v>
      </c>
      <c r="E256" s="6" t="n">
        <v>4.76</v>
      </c>
      <c r="F256" s="6" t="n">
        <v>0.0237031752059107</v>
      </c>
      <c r="I256" s="6" t="n">
        <v>26.1</v>
      </c>
      <c r="J256" s="6" t="n">
        <v>-1.47495070544372</v>
      </c>
      <c r="K256" s="6" t="n">
        <v>112</v>
      </c>
      <c r="L256" s="6" t="n">
        <v>-0.269888695093506</v>
      </c>
      <c r="Q256" s="6" t="n">
        <v>-1.72113622533132</v>
      </c>
      <c r="R256" s="6" t="n">
        <v>-0.573712075110439</v>
      </c>
      <c r="V256" s="10"/>
      <c r="AA256" s="6" t="n">
        <v>0</v>
      </c>
      <c r="AC256" s="10"/>
      <c r="AH256" s="6" t="n">
        <v>0</v>
      </c>
      <c r="AJ256" s="10"/>
      <c r="AK256" s="6" t="n">
        <v>13</v>
      </c>
      <c r="AL256" s="6" t="n">
        <v>197</v>
      </c>
      <c r="AM256" s="6" t="n">
        <v>0</v>
      </c>
      <c r="AN256" s="6" t="n">
        <v>67</v>
      </c>
      <c r="AO256" s="6" t="n">
        <v>264</v>
      </c>
      <c r="AP256" s="6" t="n">
        <v>20.3076923076923</v>
      </c>
      <c r="AQ256" s="10"/>
      <c r="AR256" s="6" t="n">
        <v>15</v>
      </c>
      <c r="AS256" s="6" t="n">
        <v>169</v>
      </c>
      <c r="AT256" s="6" t="n">
        <v>0</v>
      </c>
      <c r="AU256" s="6" t="n">
        <v>42</v>
      </c>
      <c r="AV256" s="6" t="n">
        <v>211</v>
      </c>
      <c r="AW256" s="6" t="n">
        <v>14.0666666666667</v>
      </c>
    </row>
    <row r="257" customFormat="false" ht="15" hidden="false" customHeight="false" outlineLevel="0" collapsed="false">
      <c r="A257" s="6" t="s">
        <v>29</v>
      </c>
      <c r="B257" s="6" t="s">
        <v>30</v>
      </c>
      <c r="C257" s="6" t="n">
        <v>69</v>
      </c>
      <c r="D257" s="6" t="n">
        <v>202</v>
      </c>
      <c r="E257" s="6" t="n">
        <v>4.43</v>
      </c>
      <c r="F257" s="6" t="n">
        <v>1.17377654249875</v>
      </c>
      <c r="G257" s="6" t="n">
        <v>10</v>
      </c>
      <c r="H257" s="6" t="n">
        <v>-1.50938564380151</v>
      </c>
      <c r="I257" s="6" t="n">
        <v>37.5</v>
      </c>
      <c r="J257" s="6" t="n">
        <v>1.08571954428813</v>
      </c>
      <c r="K257" s="6" t="n">
        <v>123</v>
      </c>
      <c r="L257" s="6" t="n">
        <v>0.958083481789944</v>
      </c>
      <c r="M257" s="6" t="n">
        <v>4.21</v>
      </c>
      <c r="N257" s="6" t="n">
        <v>0.642577224327573</v>
      </c>
      <c r="O257" s="6" t="n">
        <v>7</v>
      </c>
      <c r="P257" s="6" t="n">
        <v>0.61159661212779</v>
      </c>
      <c r="Q257" s="6" t="n">
        <v>2.96236776123068</v>
      </c>
      <c r="R257" s="6" t="n">
        <v>0.493727960205113</v>
      </c>
      <c r="V257" s="10"/>
      <c r="W257" s="6" t="n">
        <v>12</v>
      </c>
      <c r="X257" s="6" t="n">
        <v>216</v>
      </c>
      <c r="Y257" s="6" t="n">
        <v>0</v>
      </c>
      <c r="Z257" s="6" t="n">
        <v>98</v>
      </c>
      <c r="AA257" s="6" t="n">
        <v>314</v>
      </c>
      <c r="AB257" s="6" t="n">
        <v>26.1666666666667</v>
      </c>
      <c r="AC257" s="10"/>
      <c r="AD257" s="6" t="n">
        <v>14</v>
      </c>
      <c r="AE257" s="6" t="n">
        <v>655</v>
      </c>
      <c r="AF257" s="6" t="n">
        <v>0</v>
      </c>
      <c r="AG257" s="6" t="n">
        <v>28</v>
      </c>
      <c r="AH257" s="6" t="n">
        <v>683</v>
      </c>
      <c r="AI257" s="6" t="n">
        <v>48.7857142857143</v>
      </c>
      <c r="AJ257" s="10"/>
      <c r="AK257" s="6" t="n">
        <v>16</v>
      </c>
      <c r="AL257" s="6" t="n">
        <v>467</v>
      </c>
      <c r="AM257" s="6" t="n">
        <v>0</v>
      </c>
      <c r="AN257" s="6" t="n">
        <v>153</v>
      </c>
      <c r="AO257" s="6" t="n">
        <v>620</v>
      </c>
      <c r="AP257" s="6" t="n">
        <v>38.75</v>
      </c>
      <c r="AQ257" s="10"/>
      <c r="AR257" s="6" t="n">
        <v>13</v>
      </c>
      <c r="AS257" s="6" t="n">
        <v>536</v>
      </c>
      <c r="AT257" s="6" t="n">
        <v>0</v>
      </c>
      <c r="AU257" s="6" t="n">
        <v>56</v>
      </c>
      <c r="AV257" s="6" t="n">
        <v>592</v>
      </c>
      <c r="AW257" s="6" t="n">
        <v>45.5384615384615</v>
      </c>
    </row>
    <row r="258" customFormat="false" ht="15" hidden="false" customHeight="false" outlineLevel="0" collapsed="false">
      <c r="A258" s="6" t="s">
        <v>35</v>
      </c>
      <c r="B258" s="6" t="s">
        <v>30</v>
      </c>
      <c r="C258" s="6" t="n">
        <v>73.25</v>
      </c>
      <c r="D258" s="6" t="n">
        <v>198</v>
      </c>
      <c r="E258" s="6" t="n">
        <v>4.55</v>
      </c>
      <c r="F258" s="6" t="n">
        <v>0.755568045301351</v>
      </c>
      <c r="G258" s="6" t="n">
        <v>14</v>
      </c>
      <c r="H258" s="6" t="n">
        <v>-0.92193610808845</v>
      </c>
      <c r="I258" s="6" t="n">
        <v>31</v>
      </c>
      <c r="J258" s="6" t="n">
        <v>-0.374311738453714</v>
      </c>
      <c r="K258" s="6" t="n">
        <v>120</v>
      </c>
      <c r="L258" s="6" t="n">
        <v>0.623181979003548</v>
      </c>
      <c r="M258" s="6" t="n">
        <v>4.5</v>
      </c>
      <c r="N258" s="6" t="n">
        <v>-0.531925209333596</v>
      </c>
      <c r="O258" s="6" t="n">
        <v>7.23</v>
      </c>
      <c r="P258" s="6" t="n">
        <v>0.0429854865770743</v>
      </c>
      <c r="Q258" s="6" t="n">
        <v>-0.406437544993786</v>
      </c>
      <c r="R258" s="6" t="n">
        <v>-0.0677395908322977</v>
      </c>
      <c r="V258" s="10"/>
      <c r="W258" s="6" t="n">
        <v>16</v>
      </c>
      <c r="X258" s="6" t="n">
        <v>788</v>
      </c>
      <c r="Y258" s="6" t="n">
        <v>0</v>
      </c>
      <c r="Z258" s="6" t="n">
        <v>2</v>
      </c>
      <c r="AA258" s="6" t="n">
        <v>790</v>
      </c>
      <c r="AB258" s="6" t="n">
        <v>49.375</v>
      </c>
      <c r="AC258" s="10"/>
      <c r="AD258" s="6" t="n">
        <v>15</v>
      </c>
      <c r="AE258" s="6" t="n">
        <v>865</v>
      </c>
      <c r="AF258" s="6" t="n">
        <v>0</v>
      </c>
      <c r="AG258" s="6" t="n">
        <v>4</v>
      </c>
      <c r="AH258" s="6" t="n">
        <v>869</v>
      </c>
      <c r="AI258" s="6" t="n">
        <v>57.9333333333333</v>
      </c>
      <c r="AJ258" s="10"/>
      <c r="AK258" s="6" t="n">
        <v>11</v>
      </c>
      <c r="AL258" s="6" t="n">
        <v>637</v>
      </c>
      <c r="AM258" s="6" t="n">
        <v>0</v>
      </c>
      <c r="AN258" s="6" t="n">
        <v>1</v>
      </c>
      <c r="AO258" s="6" t="n">
        <v>638</v>
      </c>
      <c r="AP258" s="6" t="n">
        <v>58</v>
      </c>
      <c r="AQ258" s="10"/>
      <c r="AR258" s="6" t="n">
        <v>10</v>
      </c>
      <c r="AS258" s="6" t="n">
        <v>537</v>
      </c>
      <c r="AT258" s="6" t="n">
        <v>0</v>
      </c>
      <c r="AU258" s="6" t="n">
        <v>1</v>
      </c>
      <c r="AV258" s="6" t="n">
        <v>538</v>
      </c>
      <c r="AW258" s="6" t="n">
        <v>53.8</v>
      </c>
    </row>
    <row r="259" customFormat="false" ht="15" hidden="false" customHeight="false" outlineLevel="0" collapsed="false">
      <c r="A259" s="6" t="s">
        <v>37</v>
      </c>
      <c r="B259" s="6" t="s">
        <v>30</v>
      </c>
      <c r="C259" s="6" t="n">
        <v>74.63</v>
      </c>
      <c r="D259" s="6" t="n">
        <v>220</v>
      </c>
      <c r="E259" s="6" t="n">
        <v>4.6</v>
      </c>
      <c r="F259" s="6" t="n">
        <v>0.581314504802438</v>
      </c>
      <c r="I259" s="6" t="n">
        <v>39</v>
      </c>
      <c r="J259" s="6" t="n">
        <v>1.42264984030548</v>
      </c>
      <c r="K259" s="6" t="n">
        <v>126</v>
      </c>
      <c r="L259" s="6" t="n">
        <v>1.29298498457634</v>
      </c>
      <c r="M259" s="6" t="n">
        <v>4</v>
      </c>
      <c r="N259" s="6" t="n">
        <v>1.49307898663394</v>
      </c>
      <c r="O259" s="6" t="n">
        <v>7</v>
      </c>
      <c r="P259" s="6" t="n">
        <v>0.61159661212779</v>
      </c>
      <c r="Q259" s="6" t="n">
        <v>5.40162492844598</v>
      </c>
      <c r="R259" s="6" t="n">
        <v>1.0803249856892</v>
      </c>
      <c r="S259" s="6" t="n">
        <v>2</v>
      </c>
      <c r="T259" s="6" t="n">
        <v>61</v>
      </c>
      <c r="U259" s="6" t="n">
        <v>60</v>
      </c>
      <c r="V259" s="10"/>
      <c r="W259" s="6" t="n">
        <v>10</v>
      </c>
      <c r="X259" s="6" t="n">
        <v>516</v>
      </c>
      <c r="Y259" s="6" t="n">
        <v>0</v>
      </c>
      <c r="Z259" s="6" t="n">
        <v>3</v>
      </c>
      <c r="AA259" s="6" t="n">
        <v>519</v>
      </c>
      <c r="AB259" s="6" t="n">
        <v>51.9</v>
      </c>
      <c r="AC259" s="10"/>
      <c r="AD259" s="6" t="n">
        <v>16</v>
      </c>
      <c r="AE259" s="6" t="n">
        <v>983</v>
      </c>
      <c r="AF259" s="6" t="n">
        <v>0</v>
      </c>
      <c r="AG259" s="6" t="n">
        <v>4</v>
      </c>
      <c r="AH259" s="6" t="n">
        <v>987</v>
      </c>
      <c r="AI259" s="6" t="n">
        <v>61.6875</v>
      </c>
      <c r="AJ259" s="10"/>
      <c r="AK259" s="6" t="n">
        <v>16</v>
      </c>
      <c r="AL259" s="6" t="n">
        <v>1048</v>
      </c>
      <c r="AM259" s="6" t="n">
        <v>0</v>
      </c>
      <c r="AN259" s="6" t="n">
        <v>2</v>
      </c>
      <c r="AO259" s="6" t="n">
        <v>1050</v>
      </c>
      <c r="AP259" s="6" t="n">
        <v>65.625</v>
      </c>
      <c r="AQ259" s="10"/>
      <c r="AR259" s="6" t="n">
        <v>1</v>
      </c>
      <c r="AS259" s="6" t="n">
        <v>3</v>
      </c>
      <c r="AT259" s="6" t="n">
        <v>0</v>
      </c>
      <c r="AU259" s="6" t="n">
        <v>0</v>
      </c>
      <c r="AV259" s="6" t="n">
        <v>3</v>
      </c>
      <c r="AW259" s="6" t="n">
        <v>3</v>
      </c>
    </row>
    <row r="260" customFormat="false" ht="15" hidden="false" customHeight="false" outlineLevel="0" collapsed="false">
      <c r="A260" s="6" t="s">
        <v>46</v>
      </c>
      <c r="B260" s="6" t="s">
        <v>30</v>
      </c>
      <c r="C260" s="6" t="n">
        <v>76.5</v>
      </c>
      <c r="D260" s="6" t="n">
        <v>235</v>
      </c>
      <c r="E260" s="6" t="n">
        <v>4.77</v>
      </c>
      <c r="F260" s="6" t="n">
        <v>-0.0111475328938715</v>
      </c>
      <c r="I260" s="6" t="n">
        <v>32.5</v>
      </c>
      <c r="J260" s="6" t="n">
        <v>-0.0373814424363648</v>
      </c>
      <c r="Q260" s="6" t="n">
        <v>-0.0485289753302363</v>
      </c>
      <c r="R260" s="6" t="n">
        <v>-0.0242644876651181</v>
      </c>
      <c r="V260" s="10"/>
      <c r="W260" s="6" t="n">
        <v>4</v>
      </c>
      <c r="X260" s="6" t="n">
        <v>3</v>
      </c>
      <c r="Y260" s="6" t="n">
        <v>0</v>
      </c>
      <c r="Z260" s="6" t="n">
        <v>56</v>
      </c>
      <c r="AA260" s="6" t="n">
        <v>59</v>
      </c>
      <c r="AB260" s="6" t="n">
        <v>14.75</v>
      </c>
      <c r="AC260" s="10"/>
      <c r="AH260" s="6" t="n">
        <v>0</v>
      </c>
      <c r="AJ260" s="10"/>
      <c r="AO260" s="6" t="n">
        <v>0</v>
      </c>
      <c r="AQ260" s="10"/>
      <c r="AV260" s="6" t="n">
        <v>0</v>
      </c>
    </row>
    <row r="261" customFormat="false" ht="15" hidden="false" customHeight="false" outlineLevel="0" collapsed="false">
      <c r="A261" s="6" t="s">
        <v>60</v>
      </c>
      <c r="B261" s="6" t="s">
        <v>30</v>
      </c>
      <c r="C261" s="6" t="n">
        <v>70.63</v>
      </c>
      <c r="D261" s="6" t="n">
        <v>189</v>
      </c>
      <c r="E261" s="6" t="n">
        <v>4.56</v>
      </c>
      <c r="F261" s="6" t="n">
        <v>0.720717337201569</v>
      </c>
      <c r="G261" s="6" t="n">
        <v>7</v>
      </c>
      <c r="H261" s="6" t="n">
        <v>-1.9499727955863</v>
      </c>
      <c r="I261" s="6" t="n">
        <v>36</v>
      </c>
      <c r="J261" s="6" t="n">
        <v>0.748789248270783</v>
      </c>
      <c r="K261" s="6" t="n">
        <v>123</v>
      </c>
      <c r="L261" s="6" t="n">
        <v>0.958083481789944</v>
      </c>
      <c r="M261" s="6" t="n">
        <v>4.33</v>
      </c>
      <c r="N261" s="6" t="n">
        <v>0.156576217295365</v>
      </c>
      <c r="O261" s="6" t="n">
        <v>7.07</v>
      </c>
      <c r="P261" s="6" t="n">
        <v>0.438541052177572</v>
      </c>
      <c r="Q261" s="6" t="n">
        <v>1.07273454114893</v>
      </c>
      <c r="R261" s="6" t="n">
        <v>0.178789090191489</v>
      </c>
      <c r="V261" s="10"/>
      <c r="AA261" s="6" t="n">
        <v>0</v>
      </c>
      <c r="AC261" s="10"/>
      <c r="AH261" s="6" t="n">
        <v>0</v>
      </c>
      <c r="AJ261" s="10"/>
      <c r="AO261" s="6" t="n">
        <v>0</v>
      </c>
      <c r="AQ261" s="10"/>
      <c r="AV261" s="6" t="n">
        <v>0</v>
      </c>
    </row>
    <row r="262" customFormat="false" ht="15" hidden="false" customHeight="false" outlineLevel="0" collapsed="false">
      <c r="A262" s="6" t="s">
        <v>73</v>
      </c>
      <c r="B262" s="6" t="s">
        <v>30</v>
      </c>
      <c r="C262" s="6" t="n">
        <v>73.25</v>
      </c>
      <c r="D262" s="6" t="n">
        <v>217</v>
      </c>
      <c r="E262" s="6" t="n">
        <v>4.52</v>
      </c>
      <c r="F262" s="6" t="n">
        <v>0.860120169600701</v>
      </c>
      <c r="I262" s="6" t="n">
        <v>36</v>
      </c>
      <c r="J262" s="6" t="n">
        <v>0.748789248270783</v>
      </c>
      <c r="K262" s="6" t="n">
        <v>125</v>
      </c>
      <c r="L262" s="6" t="n">
        <v>1.18135115031421</v>
      </c>
      <c r="M262" s="6" t="n">
        <v>4.18</v>
      </c>
      <c r="N262" s="6" t="n">
        <v>0.764077476085626</v>
      </c>
      <c r="O262" s="6" t="n">
        <v>7.06</v>
      </c>
      <c r="P262" s="6" t="n">
        <v>0.463263275027604</v>
      </c>
      <c r="Q262" s="6" t="n">
        <v>4.01760131929892</v>
      </c>
      <c r="R262" s="6" t="n">
        <v>0.803520263859784</v>
      </c>
      <c r="V262" s="10"/>
      <c r="AA262" s="6" t="n">
        <v>0</v>
      </c>
      <c r="AC262" s="10"/>
      <c r="AD262" s="6" t="n">
        <v>16</v>
      </c>
      <c r="AE262" s="6" t="n">
        <v>264</v>
      </c>
      <c r="AF262" s="6" t="n">
        <v>0</v>
      </c>
      <c r="AG262" s="6" t="n">
        <v>259</v>
      </c>
      <c r="AH262" s="6" t="n">
        <v>523</v>
      </c>
      <c r="AI262" s="6" t="n">
        <v>32.6875</v>
      </c>
      <c r="AJ262" s="10"/>
      <c r="AK262" s="6" t="n">
        <v>13</v>
      </c>
      <c r="AL262" s="6" t="n">
        <v>241</v>
      </c>
      <c r="AM262" s="6" t="n">
        <v>0</v>
      </c>
      <c r="AN262" s="6" t="n">
        <v>195</v>
      </c>
      <c r="AO262" s="6" t="n">
        <v>436</v>
      </c>
      <c r="AP262" s="6" t="n">
        <v>33.5384615384615</v>
      </c>
      <c r="AQ262" s="10"/>
      <c r="AR262" s="6" t="n">
        <v>16</v>
      </c>
      <c r="AS262" s="6" t="n">
        <v>575</v>
      </c>
      <c r="AT262" s="6" t="n">
        <v>0</v>
      </c>
      <c r="AU262" s="6" t="n">
        <v>227</v>
      </c>
      <c r="AV262" s="6" t="n">
        <v>802</v>
      </c>
      <c r="AW262" s="6" t="n">
        <v>50.125</v>
      </c>
    </row>
    <row r="263" customFormat="false" ht="15" hidden="false" customHeight="false" outlineLevel="0" collapsed="false">
      <c r="A263" s="6" t="s">
        <v>84</v>
      </c>
      <c r="B263" s="6" t="s">
        <v>30</v>
      </c>
      <c r="C263" s="6" t="n">
        <v>69.75</v>
      </c>
      <c r="D263" s="6" t="n">
        <v>189</v>
      </c>
      <c r="E263" s="6" t="n">
        <v>4.33</v>
      </c>
      <c r="F263" s="6" t="n">
        <v>1.52228362349657</v>
      </c>
      <c r="G263" s="6" t="n">
        <v>16</v>
      </c>
      <c r="H263" s="6" t="n">
        <v>-0.628211340231922</v>
      </c>
      <c r="I263" s="6" t="n">
        <v>36</v>
      </c>
      <c r="J263" s="6" t="n">
        <v>0.748789248270783</v>
      </c>
      <c r="K263" s="6" t="n">
        <v>120</v>
      </c>
      <c r="L263" s="6" t="n">
        <v>0.623181979003548</v>
      </c>
      <c r="M263" s="6" t="n">
        <v>3.81</v>
      </c>
      <c r="N263" s="6" t="n">
        <v>2.2625805811016</v>
      </c>
      <c r="O263" s="6" t="n">
        <v>6.76</v>
      </c>
      <c r="P263" s="6" t="n">
        <v>1.20492996052854</v>
      </c>
      <c r="Q263" s="6" t="n">
        <v>5.73355405216912</v>
      </c>
      <c r="R263" s="6" t="n">
        <v>0.955592342028186</v>
      </c>
      <c r="S263" s="6" t="n">
        <v>1</v>
      </c>
      <c r="T263" s="6" t="n">
        <v>20</v>
      </c>
      <c r="U263" s="6" t="n">
        <v>20</v>
      </c>
      <c r="V263" s="10"/>
      <c r="W263" s="6" t="n">
        <v>10</v>
      </c>
      <c r="X263" s="6" t="n">
        <v>533</v>
      </c>
      <c r="Y263" s="6" t="n">
        <v>0</v>
      </c>
      <c r="Z263" s="6" t="n">
        <v>37</v>
      </c>
      <c r="AA263" s="6" t="n">
        <v>570</v>
      </c>
      <c r="AB263" s="6" t="n">
        <v>57</v>
      </c>
      <c r="AC263" s="10"/>
      <c r="AD263" s="6" t="n">
        <v>16</v>
      </c>
      <c r="AE263" s="6" t="n">
        <v>958</v>
      </c>
      <c r="AF263" s="6" t="n">
        <v>0</v>
      </c>
      <c r="AG263" s="6" t="n">
        <v>4</v>
      </c>
      <c r="AH263" s="6" t="n">
        <v>962</v>
      </c>
      <c r="AI263" s="6" t="n">
        <v>60.125</v>
      </c>
      <c r="AJ263" s="10"/>
      <c r="AK263" s="6" t="n">
        <v>16</v>
      </c>
      <c r="AL263" s="6" t="n">
        <v>883</v>
      </c>
      <c r="AM263" s="6" t="n">
        <v>0</v>
      </c>
      <c r="AN263" s="6" t="n">
        <v>4</v>
      </c>
      <c r="AO263" s="6" t="n">
        <v>887</v>
      </c>
      <c r="AP263" s="6" t="n">
        <v>55.4375</v>
      </c>
      <c r="AQ263" s="10"/>
      <c r="AR263" s="6" t="n">
        <v>16</v>
      </c>
      <c r="AS263" s="6" t="n">
        <v>1056</v>
      </c>
      <c r="AT263" s="6" t="n">
        <v>0</v>
      </c>
      <c r="AU263" s="6" t="n">
        <v>2</v>
      </c>
      <c r="AV263" s="6" t="n">
        <v>1058</v>
      </c>
      <c r="AW263" s="6" t="n">
        <v>66.125</v>
      </c>
    </row>
    <row r="264" customFormat="false" ht="15" hidden="false" customHeight="false" outlineLevel="0" collapsed="false">
      <c r="A264" s="6" t="s">
        <v>86</v>
      </c>
      <c r="B264" s="6" t="s">
        <v>30</v>
      </c>
      <c r="C264" s="6" t="n">
        <v>78</v>
      </c>
      <c r="D264" s="6" t="n">
        <v>225</v>
      </c>
      <c r="E264" s="6" t="n">
        <v>4.56</v>
      </c>
      <c r="F264" s="6" t="n">
        <v>0.720717337201569</v>
      </c>
      <c r="G264" s="6" t="n">
        <v>21</v>
      </c>
      <c r="H264" s="6" t="n">
        <v>0.106100579409399</v>
      </c>
      <c r="I264" s="6" t="n">
        <v>32.5</v>
      </c>
      <c r="J264" s="6" t="n">
        <v>-0.0373814424363648</v>
      </c>
      <c r="M264" s="6" t="n">
        <v>4.51</v>
      </c>
      <c r="N264" s="6" t="n">
        <v>-0.572425293252946</v>
      </c>
      <c r="O264" s="6" t="n">
        <v>7.33</v>
      </c>
      <c r="P264" s="6" t="n">
        <v>-0.204236741923235</v>
      </c>
      <c r="Q264" s="6" t="n">
        <v>0.0127744389984223</v>
      </c>
      <c r="R264" s="6" t="n">
        <v>0.00255488779968446</v>
      </c>
      <c r="V264" s="10"/>
      <c r="AA264" s="6" t="n">
        <v>0</v>
      </c>
      <c r="AC264" s="10"/>
      <c r="AD264" s="6" t="n">
        <v>16</v>
      </c>
      <c r="AE264" s="6" t="n">
        <v>430</v>
      </c>
      <c r="AF264" s="6" t="n">
        <v>0</v>
      </c>
      <c r="AG264" s="6" t="n">
        <v>143</v>
      </c>
      <c r="AH264" s="6" t="n">
        <v>573</v>
      </c>
      <c r="AI264" s="6" t="n">
        <v>35.8125</v>
      </c>
      <c r="AJ264" s="10"/>
      <c r="AK264" s="6" t="n">
        <v>16</v>
      </c>
      <c r="AL264" s="6" t="n">
        <v>366</v>
      </c>
      <c r="AM264" s="6" t="n">
        <v>0</v>
      </c>
      <c r="AN264" s="6" t="n">
        <v>115</v>
      </c>
      <c r="AO264" s="6" t="n">
        <v>481</v>
      </c>
      <c r="AP264" s="6" t="n">
        <v>30.0625</v>
      </c>
      <c r="AQ264" s="10"/>
      <c r="AR264" s="6" t="n">
        <v>16</v>
      </c>
      <c r="AS264" s="6" t="n">
        <v>651</v>
      </c>
      <c r="AT264" s="6" t="n">
        <v>0</v>
      </c>
      <c r="AU264" s="6" t="n">
        <v>27</v>
      </c>
      <c r="AV264" s="6" t="n">
        <v>678</v>
      </c>
      <c r="AW264" s="6" t="n">
        <v>42.375</v>
      </c>
    </row>
    <row r="265" customFormat="false" ht="15" hidden="false" customHeight="false" outlineLevel="0" collapsed="false">
      <c r="A265" s="6" t="s">
        <v>95</v>
      </c>
      <c r="B265" s="6" t="s">
        <v>30</v>
      </c>
      <c r="C265" s="6" t="n">
        <v>69.38</v>
      </c>
      <c r="D265" s="6" t="n">
        <v>197</v>
      </c>
      <c r="E265" s="6" t="n">
        <v>4.45</v>
      </c>
      <c r="F265" s="6" t="n">
        <v>1.10407512629918</v>
      </c>
      <c r="G265" s="6" t="n">
        <v>15</v>
      </c>
      <c r="H265" s="6" t="n">
        <v>-0.775073724160186</v>
      </c>
      <c r="I265" s="6" t="n">
        <v>39.5</v>
      </c>
      <c r="J265" s="6" t="n">
        <v>1.53495993897793</v>
      </c>
      <c r="K265" s="6" t="n">
        <v>120</v>
      </c>
      <c r="L265" s="6" t="n">
        <v>0.623181979003548</v>
      </c>
      <c r="M265" s="6" t="n">
        <v>3.95</v>
      </c>
      <c r="N265" s="6" t="n">
        <v>1.69557940623069</v>
      </c>
      <c r="O265" s="6" t="n">
        <v>6.69</v>
      </c>
      <c r="P265" s="6" t="n">
        <v>1.37798552047875</v>
      </c>
      <c r="Q265" s="6" t="n">
        <v>5.56070824682991</v>
      </c>
      <c r="R265" s="6" t="n">
        <v>0.926784707804985</v>
      </c>
      <c r="S265" s="6" t="n">
        <v>4</v>
      </c>
      <c r="T265" s="6" t="n">
        <v>106</v>
      </c>
      <c r="U265" s="6" t="n">
        <v>101</v>
      </c>
      <c r="V265" s="10"/>
      <c r="W265" s="6" t="n">
        <v>13</v>
      </c>
      <c r="X265" s="6" t="n">
        <v>93</v>
      </c>
      <c r="Y265" s="6" t="n">
        <v>0</v>
      </c>
      <c r="Z265" s="6" t="n">
        <v>96</v>
      </c>
      <c r="AA265" s="6" t="n">
        <v>189</v>
      </c>
      <c r="AB265" s="6" t="n">
        <v>14.5384615384615</v>
      </c>
      <c r="AC265" s="10"/>
      <c r="AD265" s="6" t="n">
        <v>13</v>
      </c>
      <c r="AE265" s="6" t="n">
        <v>143</v>
      </c>
      <c r="AF265" s="6" t="n">
        <v>0</v>
      </c>
      <c r="AG265" s="6" t="n">
        <v>124</v>
      </c>
      <c r="AH265" s="6" t="n">
        <v>267</v>
      </c>
      <c r="AI265" s="6" t="n">
        <v>20.5384615384615</v>
      </c>
      <c r="AJ265" s="10"/>
      <c r="AO265" s="6" t="n">
        <v>0</v>
      </c>
      <c r="AQ265" s="10"/>
      <c r="AR265" s="6" t="n">
        <v>11</v>
      </c>
      <c r="AS265" s="6" t="n">
        <v>590</v>
      </c>
      <c r="AT265" s="6" t="n">
        <v>0</v>
      </c>
      <c r="AU265" s="6" t="n">
        <v>28</v>
      </c>
      <c r="AV265" s="6" t="n">
        <v>618</v>
      </c>
      <c r="AW265" s="6" t="n">
        <v>56.1818181818182</v>
      </c>
    </row>
    <row r="266" customFormat="false" ht="15" hidden="false" customHeight="false" outlineLevel="0" collapsed="false">
      <c r="A266" s="6" t="s">
        <v>118</v>
      </c>
      <c r="B266" s="6" t="s">
        <v>30</v>
      </c>
      <c r="C266" s="6" t="n">
        <v>76</v>
      </c>
      <c r="D266" s="6" t="n">
        <v>206</v>
      </c>
      <c r="E266" s="6" t="n">
        <v>4.73</v>
      </c>
      <c r="F266" s="6" t="n">
        <v>0.128255299505257</v>
      </c>
      <c r="G266" s="6" t="n">
        <v>12</v>
      </c>
      <c r="H266" s="6" t="n">
        <v>-1.21566087594498</v>
      </c>
      <c r="Q266" s="6" t="n">
        <v>-1.08740557643972</v>
      </c>
      <c r="R266" s="6" t="n">
        <v>-0.54370278821986</v>
      </c>
      <c r="V266" s="10"/>
      <c r="AA266" s="6" t="n">
        <v>0</v>
      </c>
      <c r="AC266" s="10"/>
      <c r="AH266" s="6" t="n">
        <v>0</v>
      </c>
      <c r="AJ266" s="10"/>
      <c r="AO266" s="6" t="n">
        <v>0</v>
      </c>
      <c r="AQ266" s="10"/>
      <c r="AV266" s="6" t="n">
        <v>0</v>
      </c>
    </row>
    <row r="267" customFormat="false" ht="15" hidden="false" customHeight="false" outlineLevel="0" collapsed="false">
      <c r="A267" s="6" t="s">
        <v>127</v>
      </c>
      <c r="B267" s="6" t="s">
        <v>30</v>
      </c>
      <c r="C267" s="6" t="n">
        <v>75.88</v>
      </c>
      <c r="D267" s="6" t="n">
        <v>223</v>
      </c>
      <c r="E267" s="6" t="n">
        <v>4.65</v>
      </c>
      <c r="F267" s="6" t="n">
        <v>0.407060964303521</v>
      </c>
      <c r="G267" s="6" t="n">
        <v>13</v>
      </c>
      <c r="H267" s="6" t="n">
        <v>-1.06879849201671</v>
      </c>
      <c r="I267" s="6" t="n">
        <v>27.5</v>
      </c>
      <c r="J267" s="6" t="n">
        <v>-1.16048242916086</v>
      </c>
      <c r="K267" s="6" t="n">
        <v>108</v>
      </c>
      <c r="L267" s="6" t="n">
        <v>-0.716424032142033</v>
      </c>
      <c r="M267" s="6" t="n">
        <v>4.2</v>
      </c>
      <c r="N267" s="6" t="n">
        <v>0.683077308246922</v>
      </c>
      <c r="O267" s="6" t="n">
        <v>6.89</v>
      </c>
      <c r="P267" s="6" t="n">
        <v>0.883541063478132</v>
      </c>
      <c r="Q267" s="6" t="n">
        <v>-0.972025617291034</v>
      </c>
      <c r="R267" s="6" t="n">
        <v>-0.162004269548506</v>
      </c>
      <c r="V267" s="10"/>
      <c r="AA267" s="6" t="n">
        <v>0</v>
      </c>
      <c r="AC267" s="10"/>
      <c r="AH267" s="6" t="n">
        <v>0</v>
      </c>
      <c r="AJ267" s="10"/>
      <c r="AO267" s="6" t="n">
        <v>0</v>
      </c>
      <c r="AQ267" s="10"/>
      <c r="AV267" s="6" t="n">
        <v>0</v>
      </c>
    </row>
    <row r="268" customFormat="false" ht="15" hidden="false" customHeight="false" outlineLevel="0" collapsed="false">
      <c r="A268" s="6" t="s">
        <v>129</v>
      </c>
      <c r="B268" s="6" t="s">
        <v>30</v>
      </c>
      <c r="C268" s="6" t="n">
        <v>74.5</v>
      </c>
      <c r="D268" s="6" t="n">
        <v>215</v>
      </c>
      <c r="E268" s="6" t="n">
        <v>4.52</v>
      </c>
      <c r="F268" s="6" t="n">
        <v>0.860120169600701</v>
      </c>
      <c r="G268" s="6" t="n">
        <v>23</v>
      </c>
      <c r="H268" s="6" t="n">
        <v>0.399825347265927</v>
      </c>
      <c r="Q268" s="6" t="n">
        <v>1.25994551686663</v>
      </c>
      <c r="R268" s="6" t="n">
        <v>0.629972758433314</v>
      </c>
      <c r="S268" s="6" t="n">
        <v>2</v>
      </c>
      <c r="T268" s="6" t="n">
        <v>56</v>
      </c>
      <c r="U268" s="6" t="n">
        <v>55</v>
      </c>
      <c r="V268" s="10"/>
      <c r="W268" s="6" t="n">
        <v>8</v>
      </c>
      <c r="X268" s="6" t="n">
        <v>37</v>
      </c>
      <c r="Y268" s="6" t="n">
        <v>0</v>
      </c>
      <c r="Z268" s="6" t="n">
        <v>70</v>
      </c>
      <c r="AA268" s="6" t="n">
        <v>107</v>
      </c>
      <c r="AB268" s="6" t="n">
        <v>13.375</v>
      </c>
      <c r="AC268" s="10"/>
      <c r="AD268" s="6" t="n">
        <v>14</v>
      </c>
      <c r="AE268" s="6" t="n">
        <v>190</v>
      </c>
      <c r="AF268" s="6" t="n">
        <v>0</v>
      </c>
      <c r="AG268" s="6" t="n">
        <v>189</v>
      </c>
      <c r="AH268" s="6" t="n">
        <v>379</v>
      </c>
      <c r="AI268" s="6" t="n">
        <v>27.0714285714286</v>
      </c>
      <c r="AJ268" s="10"/>
      <c r="AK268" s="6" t="n">
        <v>12</v>
      </c>
      <c r="AL268" s="6" t="n">
        <v>217</v>
      </c>
      <c r="AM268" s="6" t="n">
        <v>0</v>
      </c>
      <c r="AN268" s="6" t="n">
        <v>194</v>
      </c>
      <c r="AO268" s="6" t="n">
        <v>411</v>
      </c>
      <c r="AP268" s="6" t="n">
        <v>34.25</v>
      </c>
      <c r="AQ268" s="10"/>
      <c r="AR268" s="6" t="n">
        <v>11</v>
      </c>
      <c r="AS268" s="6" t="n">
        <v>379</v>
      </c>
      <c r="AT268" s="6" t="n">
        <v>0</v>
      </c>
      <c r="AU268" s="6" t="n">
        <v>131</v>
      </c>
      <c r="AV268" s="6" t="n">
        <v>510</v>
      </c>
      <c r="AW268" s="6" t="n">
        <v>46.3636363636364</v>
      </c>
    </row>
    <row r="269" customFormat="false" ht="15" hidden="false" customHeight="false" outlineLevel="0" collapsed="false">
      <c r="A269" s="6" t="s">
        <v>136</v>
      </c>
      <c r="B269" s="6" t="s">
        <v>30</v>
      </c>
      <c r="C269" s="6" t="n">
        <v>71.38</v>
      </c>
      <c r="D269" s="6" t="n">
        <v>178</v>
      </c>
      <c r="E269" s="6" t="n">
        <v>4.51</v>
      </c>
      <c r="F269" s="6" t="n">
        <v>0.894970877700483</v>
      </c>
      <c r="I269" s="6" t="n">
        <v>33</v>
      </c>
      <c r="J269" s="6" t="n">
        <v>0.0749286562360849</v>
      </c>
      <c r="K269" s="6" t="n">
        <v>115</v>
      </c>
      <c r="L269" s="6" t="n">
        <v>0.0650128076928892</v>
      </c>
      <c r="M269" s="6" t="n">
        <v>4.22</v>
      </c>
      <c r="N269" s="6" t="n">
        <v>0.602077140408223</v>
      </c>
      <c r="O269" s="6" t="n">
        <v>7.16</v>
      </c>
      <c r="P269" s="6" t="n">
        <v>0.216041046527292</v>
      </c>
      <c r="Q269" s="6" t="n">
        <v>1.85303052856497</v>
      </c>
      <c r="R269" s="6" t="n">
        <v>0.370606105712994</v>
      </c>
      <c r="V269" s="10"/>
      <c r="W269" s="6" t="n">
        <v>13</v>
      </c>
      <c r="X269" s="6" t="n">
        <v>307</v>
      </c>
      <c r="Y269" s="6" t="n">
        <v>0</v>
      </c>
      <c r="Z269" s="6" t="n">
        <v>84</v>
      </c>
      <c r="AA269" s="6" t="n">
        <v>391</v>
      </c>
      <c r="AB269" s="6" t="n">
        <v>30.0769230769231</v>
      </c>
      <c r="AC269" s="10"/>
      <c r="AD269" s="6" t="n">
        <v>14</v>
      </c>
      <c r="AE269" s="6" t="n">
        <v>753</v>
      </c>
      <c r="AF269" s="6" t="n">
        <v>0</v>
      </c>
      <c r="AG269" s="6" t="n">
        <v>0</v>
      </c>
      <c r="AH269" s="6" t="n">
        <v>753</v>
      </c>
      <c r="AI269" s="6" t="n">
        <v>53.7857142857143</v>
      </c>
      <c r="AJ269" s="10"/>
      <c r="AK269" s="6" t="n">
        <v>16</v>
      </c>
      <c r="AL269" s="6" t="n">
        <v>587</v>
      </c>
      <c r="AM269" s="6" t="n">
        <v>0</v>
      </c>
      <c r="AN269" s="6" t="n">
        <v>59</v>
      </c>
      <c r="AO269" s="6" t="n">
        <v>646</v>
      </c>
      <c r="AP269" s="6" t="n">
        <v>40.375</v>
      </c>
      <c r="AQ269" s="10"/>
      <c r="AV269" s="6" t="n">
        <v>0</v>
      </c>
    </row>
    <row r="270" customFormat="false" ht="15" hidden="false" customHeight="false" outlineLevel="0" collapsed="false">
      <c r="A270" s="6" t="s">
        <v>146</v>
      </c>
      <c r="B270" s="6" t="s">
        <v>30</v>
      </c>
      <c r="C270" s="6" t="n">
        <v>71</v>
      </c>
      <c r="D270" s="6" t="n">
        <v>184</v>
      </c>
      <c r="E270" s="6" t="n">
        <v>4.5</v>
      </c>
      <c r="F270" s="6" t="n">
        <v>0.929821585800265</v>
      </c>
      <c r="G270" s="6" t="n">
        <v>12</v>
      </c>
      <c r="H270" s="6" t="n">
        <v>-1.21566087594498</v>
      </c>
      <c r="I270" s="6" t="n">
        <v>40</v>
      </c>
      <c r="J270" s="6" t="n">
        <v>1.64727003765038</v>
      </c>
      <c r="K270" s="6" t="n">
        <v>120</v>
      </c>
      <c r="L270" s="6" t="n">
        <v>0.623181979003548</v>
      </c>
      <c r="M270" s="6" t="n">
        <v>3.9</v>
      </c>
      <c r="N270" s="6" t="n">
        <v>1.89807982582744</v>
      </c>
      <c r="O270" s="6" t="n">
        <v>6.53</v>
      </c>
      <c r="P270" s="6" t="n">
        <v>1.77354108607925</v>
      </c>
      <c r="Q270" s="6" t="n">
        <v>5.65623363841591</v>
      </c>
      <c r="R270" s="6" t="n">
        <v>0.942705606402651</v>
      </c>
      <c r="V270" s="10"/>
      <c r="AA270" s="6" t="n">
        <v>0</v>
      </c>
      <c r="AC270" s="10"/>
      <c r="AH270" s="6" t="n">
        <v>0</v>
      </c>
      <c r="AJ270" s="10"/>
      <c r="AO270" s="6" t="n">
        <v>0</v>
      </c>
      <c r="AQ270" s="10"/>
      <c r="AV270" s="6" t="n">
        <v>0</v>
      </c>
    </row>
    <row r="271" customFormat="false" ht="15" hidden="false" customHeight="false" outlineLevel="0" collapsed="false">
      <c r="A271" s="6" t="s">
        <v>153</v>
      </c>
      <c r="B271" s="6" t="s">
        <v>30</v>
      </c>
      <c r="C271" s="6" t="n">
        <v>72.88</v>
      </c>
      <c r="D271" s="6" t="n">
        <v>212</v>
      </c>
      <c r="E271" s="6" t="n">
        <v>4.56</v>
      </c>
      <c r="F271" s="6" t="n">
        <v>0.720717337201569</v>
      </c>
      <c r="G271" s="6" t="n">
        <v>14</v>
      </c>
      <c r="H271" s="6" t="n">
        <v>-0.92193610808845</v>
      </c>
      <c r="I271" s="6" t="n">
        <v>39.5</v>
      </c>
      <c r="J271" s="6" t="n">
        <v>1.53495993897793</v>
      </c>
      <c r="K271" s="6" t="n">
        <v>123</v>
      </c>
      <c r="L271" s="6" t="n">
        <v>0.958083481789944</v>
      </c>
      <c r="M271" s="6" t="n">
        <v>4.3</v>
      </c>
      <c r="N271" s="6" t="n">
        <v>0.278076469053417</v>
      </c>
      <c r="O271" s="6" t="n">
        <v>6.82</v>
      </c>
      <c r="P271" s="6" t="n">
        <v>1.05659662342835</v>
      </c>
      <c r="Q271" s="6" t="n">
        <v>3.62649774236276</v>
      </c>
      <c r="R271" s="6" t="n">
        <v>0.604416290393793</v>
      </c>
      <c r="S271" s="6" t="n">
        <v>2</v>
      </c>
      <c r="T271" s="6" t="n">
        <v>53</v>
      </c>
      <c r="U271" s="6" t="n">
        <v>52</v>
      </c>
      <c r="V271" s="10"/>
      <c r="W271" s="6" t="n">
        <v>16</v>
      </c>
      <c r="X271" s="6" t="n">
        <v>738</v>
      </c>
      <c r="Y271" s="6" t="n">
        <v>0</v>
      </c>
      <c r="Z271" s="6" t="n">
        <v>48</v>
      </c>
      <c r="AA271" s="6" t="n">
        <v>786</v>
      </c>
      <c r="AB271" s="6" t="n">
        <v>49.125</v>
      </c>
      <c r="AC271" s="10"/>
      <c r="AD271" s="6" t="n">
        <v>13</v>
      </c>
      <c r="AE271" s="6" t="n">
        <v>762</v>
      </c>
      <c r="AF271" s="6" t="n">
        <v>0</v>
      </c>
      <c r="AG271" s="6" t="n">
        <v>1</v>
      </c>
      <c r="AH271" s="6" t="n">
        <v>763</v>
      </c>
      <c r="AI271" s="6" t="n">
        <v>58.6923076923077</v>
      </c>
      <c r="AJ271" s="10"/>
      <c r="AK271" s="6" t="n">
        <v>16</v>
      </c>
      <c r="AL271" s="6" t="n">
        <v>913</v>
      </c>
      <c r="AM271" s="6" t="n">
        <v>0</v>
      </c>
      <c r="AN271" s="6" t="n">
        <v>8</v>
      </c>
      <c r="AO271" s="6" t="n">
        <v>921</v>
      </c>
      <c r="AP271" s="6" t="n">
        <v>57.5625</v>
      </c>
      <c r="AQ271" s="10"/>
      <c r="AR271" s="6" t="n">
        <v>14</v>
      </c>
      <c r="AS271" s="6" t="n">
        <v>777</v>
      </c>
      <c r="AT271" s="6" t="n">
        <v>0</v>
      </c>
      <c r="AU271" s="6" t="n">
        <v>0</v>
      </c>
      <c r="AV271" s="6" t="n">
        <v>777</v>
      </c>
      <c r="AW271" s="6" t="n">
        <v>55.5</v>
      </c>
    </row>
    <row r="272" customFormat="false" ht="15" hidden="false" customHeight="false" outlineLevel="0" collapsed="false">
      <c r="A272" s="6" t="s">
        <v>169</v>
      </c>
      <c r="B272" s="6" t="s">
        <v>30</v>
      </c>
      <c r="C272" s="6" t="n">
        <v>74.88</v>
      </c>
      <c r="D272" s="6" t="n">
        <v>198</v>
      </c>
      <c r="E272" s="6" t="n">
        <v>4.55</v>
      </c>
      <c r="F272" s="6" t="n">
        <v>0.755568045301351</v>
      </c>
      <c r="I272" s="6" t="n">
        <v>37</v>
      </c>
      <c r="J272" s="6" t="n">
        <v>0.973409445615682</v>
      </c>
      <c r="K272" s="6" t="n">
        <v>123</v>
      </c>
      <c r="L272" s="6" t="n">
        <v>0.958083481789944</v>
      </c>
      <c r="M272" s="6" t="n">
        <v>4.01</v>
      </c>
      <c r="N272" s="6" t="n">
        <v>1.45257890271459</v>
      </c>
      <c r="O272" s="6" t="n">
        <v>6.89</v>
      </c>
      <c r="P272" s="6" t="n">
        <v>0.883541063478132</v>
      </c>
      <c r="Q272" s="6" t="n">
        <v>5.0231809388997</v>
      </c>
      <c r="R272" s="6" t="n">
        <v>1.00463618777994</v>
      </c>
      <c r="S272" s="6" t="n">
        <v>5</v>
      </c>
      <c r="T272" s="6" t="n">
        <v>146</v>
      </c>
      <c r="U272" s="6" t="n">
        <v>138</v>
      </c>
      <c r="V272" s="10"/>
      <c r="W272" s="6" t="n">
        <v>16</v>
      </c>
      <c r="X272" s="6" t="n">
        <v>148</v>
      </c>
      <c r="Y272" s="6" t="n">
        <v>0</v>
      </c>
      <c r="Z272" s="6" t="n">
        <v>0</v>
      </c>
      <c r="AA272" s="6" t="n">
        <v>148</v>
      </c>
      <c r="AB272" s="6" t="n">
        <v>9.25</v>
      </c>
      <c r="AC272" s="10"/>
      <c r="AD272" s="6" t="n">
        <v>14</v>
      </c>
      <c r="AE272" s="6" t="n">
        <v>276</v>
      </c>
      <c r="AF272" s="6" t="n">
        <v>0</v>
      </c>
      <c r="AG272" s="6" t="n">
        <v>28</v>
      </c>
      <c r="AH272" s="6" t="n">
        <v>304</v>
      </c>
      <c r="AI272" s="6" t="n">
        <v>21.7142857142857</v>
      </c>
      <c r="AJ272" s="10"/>
      <c r="AK272" s="6" t="n">
        <v>5</v>
      </c>
      <c r="AL272" s="6" t="n">
        <v>66</v>
      </c>
      <c r="AM272" s="6" t="n">
        <v>0</v>
      </c>
      <c r="AN272" s="6" t="n">
        <v>0</v>
      </c>
      <c r="AO272" s="6" t="n">
        <v>66</v>
      </c>
      <c r="AP272" s="6" t="n">
        <v>13.2</v>
      </c>
      <c r="AQ272" s="10"/>
      <c r="AV272" s="6" t="n">
        <v>0</v>
      </c>
    </row>
    <row r="273" customFormat="false" ht="15" hidden="false" customHeight="false" outlineLevel="0" collapsed="false">
      <c r="A273" s="6" t="s">
        <v>178</v>
      </c>
      <c r="B273" s="6" t="s">
        <v>30</v>
      </c>
      <c r="C273" s="6" t="n">
        <v>74.38</v>
      </c>
      <c r="D273" s="6" t="n">
        <v>221</v>
      </c>
      <c r="E273" s="6" t="n">
        <v>4.4</v>
      </c>
      <c r="F273" s="6" t="n">
        <v>1.27832866679809</v>
      </c>
      <c r="G273" s="6" t="n">
        <v>13</v>
      </c>
      <c r="H273" s="6" t="n">
        <v>-1.06879849201671</v>
      </c>
      <c r="I273" s="6" t="n">
        <v>39.5</v>
      </c>
      <c r="J273" s="6" t="n">
        <v>1.53495993897793</v>
      </c>
      <c r="K273" s="6" t="n">
        <v>132</v>
      </c>
      <c r="L273" s="6" t="n">
        <v>1.96278799014913</v>
      </c>
      <c r="M273" s="6" t="n">
        <v>4.3</v>
      </c>
      <c r="N273" s="6" t="n">
        <v>0.278076469053417</v>
      </c>
      <c r="O273" s="6" t="n">
        <v>7.02</v>
      </c>
      <c r="P273" s="6" t="n">
        <v>0.562152166427729</v>
      </c>
      <c r="Q273" s="6" t="n">
        <v>4.54750673938959</v>
      </c>
      <c r="R273" s="6" t="n">
        <v>0.757917789898264</v>
      </c>
      <c r="S273" s="6" t="n">
        <v>3</v>
      </c>
      <c r="T273" s="6" t="n">
        <v>90</v>
      </c>
      <c r="U273" s="6" t="n">
        <v>86</v>
      </c>
      <c r="V273" s="10"/>
      <c r="W273" s="6" t="n">
        <v>16</v>
      </c>
      <c r="X273" s="6" t="n">
        <v>411</v>
      </c>
      <c r="Y273" s="6" t="n">
        <v>0</v>
      </c>
      <c r="Z273" s="6" t="n">
        <v>193</v>
      </c>
      <c r="AA273" s="6" t="n">
        <v>604</v>
      </c>
      <c r="AB273" s="6" t="n">
        <v>37.75</v>
      </c>
      <c r="AC273" s="10"/>
      <c r="AD273" s="6" t="n">
        <v>16</v>
      </c>
      <c r="AE273" s="6" t="n">
        <v>830</v>
      </c>
      <c r="AF273" s="6" t="n">
        <v>0</v>
      </c>
      <c r="AG273" s="6" t="n">
        <v>36</v>
      </c>
      <c r="AH273" s="6" t="n">
        <v>866</v>
      </c>
      <c r="AI273" s="6" t="n">
        <v>54.125</v>
      </c>
      <c r="AJ273" s="10"/>
      <c r="AK273" s="6" t="n">
        <v>9</v>
      </c>
      <c r="AL273" s="6" t="n">
        <v>467</v>
      </c>
      <c r="AM273" s="6" t="n">
        <v>0</v>
      </c>
      <c r="AN273" s="6" t="n">
        <v>3</v>
      </c>
      <c r="AO273" s="6" t="n">
        <v>470</v>
      </c>
      <c r="AP273" s="6" t="n">
        <v>52.2222222222222</v>
      </c>
      <c r="AQ273" s="10"/>
      <c r="AR273" s="6" t="n">
        <v>12</v>
      </c>
      <c r="AS273" s="6" t="n">
        <v>613</v>
      </c>
      <c r="AT273" s="6" t="n">
        <v>0</v>
      </c>
      <c r="AU273" s="6" t="n">
        <v>5</v>
      </c>
      <c r="AV273" s="6" t="n">
        <v>618</v>
      </c>
      <c r="AW273" s="6" t="n">
        <v>51.5</v>
      </c>
    </row>
    <row r="274" customFormat="false" ht="15" hidden="false" customHeight="false" outlineLevel="0" collapsed="false">
      <c r="A274" s="6" t="s">
        <v>180</v>
      </c>
      <c r="B274" s="6" t="s">
        <v>30</v>
      </c>
      <c r="C274" s="6" t="n">
        <v>67.75</v>
      </c>
      <c r="D274" s="6" t="n">
        <v>173</v>
      </c>
      <c r="E274" s="6" t="n">
        <v>4.26</v>
      </c>
      <c r="F274" s="6" t="n">
        <v>1.76623858019506</v>
      </c>
      <c r="G274" s="6" t="n">
        <v>20</v>
      </c>
      <c r="H274" s="6" t="n">
        <v>-0.0407618045188654</v>
      </c>
      <c r="I274" s="6" t="n">
        <v>38</v>
      </c>
      <c r="J274" s="6" t="n">
        <v>1.19802964296058</v>
      </c>
      <c r="K274" s="6" t="n">
        <v>122</v>
      </c>
      <c r="L274" s="6" t="n">
        <v>0.846449647527812</v>
      </c>
      <c r="M274" s="6" t="n">
        <v>4.06</v>
      </c>
      <c r="N274" s="6" t="n">
        <v>1.25007848311783</v>
      </c>
      <c r="O274" s="6" t="n">
        <v>6.86</v>
      </c>
      <c r="P274" s="6" t="n">
        <v>0.957707732028224</v>
      </c>
      <c r="Q274" s="6" t="n">
        <v>5.97774228131064</v>
      </c>
      <c r="R274" s="6" t="n">
        <v>0.99629038021844</v>
      </c>
      <c r="S274" s="6" t="n">
        <v>3</v>
      </c>
      <c r="T274" s="6" t="n">
        <v>97</v>
      </c>
      <c r="U274" s="6" t="n">
        <v>93</v>
      </c>
      <c r="V274" s="10"/>
      <c r="W274" s="6" t="n">
        <v>12</v>
      </c>
      <c r="X274" s="6" t="n">
        <v>50</v>
      </c>
      <c r="Y274" s="6" t="n">
        <v>0</v>
      </c>
      <c r="Z274" s="6" t="n">
        <v>52</v>
      </c>
      <c r="AA274" s="6" t="n">
        <v>102</v>
      </c>
      <c r="AB274" s="6" t="n">
        <v>8.5</v>
      </c>
      <c r="AC274" s="10"/>
      <c r="AD274" s="6" t="n">
        <v>8</v>
      </c>
      <c r="AE274" s="6" t="n">
        <v>3</v>
      </c>
      <c r="AF274" s="6" t="n">
        <v>0</v>
      </c>
      <c r="AG274" s="6" t="n">
        <v>38</v>
      </c>
      <c r="AH274" s="6" t="n">
        <v>41</v>
      </c>
      <c r="AI274" s="6" t="n">
        <v>5.125</v>
      </c>
      <c r="AJ274" s="10"/>
      <c r="AO274" s="6" t="n">
        <v>0</v>
      </c>
      <c r="AQ274" s="10"/>
      <c r="AV274" s="6" t="n">
        <v>0</v>
      </c>
    </row>
    <row r="275" customFormat="false" ht="15" hidden="false" customHeight="false" outlineLevel="0" collapsed="false">
      <c r="A275" s="6" t="s">
        <v>203</v>
      </c>
      <c r="B275" s="6" t="s">
        <v>30</v>
      </c>
      <c r="C275" s="6" t="n">
        <v>70.38</v>
      </c>
      <c r="D275" s="6" t="n">
        <v>188</v>
      </c>
      <c r="E275" s="6" t="n">
        <v>4.58</v>
      </c>
      <c r="F275" s="6" t="n">
        <v>0.651015921002002</v>
      </c>
      <c r="G275" s="6" t="n">
        <v>16</v>
      </c>
      <c r="H275" s="6" t="n">
        <v>-0.628211340231922</v>
      </c>
      <c r="I275" s="6" t="n">
        <v>31</v>
      </c>
      <c r="J275" s="6" t="n">
        <v>-0.374311738453714</v>
      </c>
      <c r="K275" s="6" t="n">
        <v>114</v>
      </c>
      <c r="L275" s="6" t="n">
        <v>-0.0466210265692426</v>
      </c>
      <c r="M275" s="6" t="n">
        <v>3.94</v>
      </c>
      <c r="N275" s="6" t="n">
        <v>1.73607949015004</v>
      </c>
      <c r="O275" s="6" t="n">
        <v>6.74</v>
      </c>
      <c r="P275" s="6" t="n">
        <v>1.2543744062286</v>
      </c>
      <c r="Q275" s="6" t="n">
        <v>2.59232571212576</v>
      </c>
      <c r="R275" s="6" t="n">
        <v>0.432054285354293</v>
      </c>
      <c r="V275" s="10"/>
      <c r="W275" s="6" t="n">
        <v>12</v>
      </c>
      <c r="X275" s="6" t="n">
        <v>18</v>
      </c>
      <c r="Y275" s="6" t="n">
        <v>0</v>
      </c>
      <c r="Z275" s="6" t="n">
        <v>75</v>
      </c>
      <c r="AA275" s="6" t="n">
        <v>93</v>
      </c>
      <c r="AB275" s="6" t="n">
        <v>7.75</v>
      </c>
      <c r="AC275" s="10"/>
      <c r="AH275" s="6" t="n">
        <v>0</v>
      </c>
      <c r="AJ275" s="10"/>
      <c r="AK275" s="6" t="n">
        <v>9</v>
      </c>
      <c r="AL275" s="6" t="n">
        <v>46</v>
      </c>
      <c r="AM275" s="6" t="n">
        <v>0</v>
      </c>
      <c r="AN275" s="6" t="n">
        <v>81</v>
      </c>
      <c r="AO275" s="6" t="n">
        <v>127</v>
      </c>
      <c r="AP275" s="6" t="n">
        <v>14.1111111111111</v>
      </c>
      <c r="AQ275" s="10"/>
      <c r="AV275" s="6" t="n">
        <v>0</v>
      </c>
    </row>
    <row r="276" customFormat="false" ht="15" hidden="false" customHeight="false" outlineLevel="0" collapsed="false">
      <c r="A276" s="6" t="s">
        <v>219</v>
      </c>
      <c r="B276" s="6" t="s">
        <v>30</v>
      </c>
      <c r="C276" s="6" t="n">
        <v>68.88</v>
      </c>
      <c r="D276" s="6" t="n">
        <v>165</v>
      </c>
      <c r="E276" s="6" t="n">
        <v>4.44</v>
      </c>
      <c r="F276" s="6" t="n">
        <v>1.13892583439896</v>
      </c>
      <c r="I276" s="6" t="n">
        <v>34</v>
      </c>
      <c r="J276" s="6" t="n">
        <v>0.299548853580984</v>
      </c>
      <c r="K276" s="6" t="n">
        <v>122</v>
      </c>
      <c r="L276" s="6" t="n">
        <v>0.846449647527812</v>
      </c>
      <c r="Q276" s="6" t="n">
        <v>2.28492433550776</v>
      </c>
      <c r="R276" s="6" t="n">
        <v>0.761641445169252</v>
      </c>
      <c r="S276" s="6" t="n">
        <v>4</v>
      </c>
      <c r="T276" s="6" t="n">
        <v>104</v>
      </c>
      <c r="U276" s="6" t="n">
        <v>100</v>
      </c>
      <c r="V276" s="10"/>
      <c r="W276" s="6" t="n">
        <v>15</v>
      </c>
      <c r="X276" s="6" t="n">
        <v>7</v>
      </c>
      <c r="Y276" s="6" t="n">
        <v>0</v>
      </c>
      <c r="Z276" s="6" t="n">
        <v>50</v>
      </c>
      <c r="AA276" s="6" t="n">
        <v>57</v>
      </c>
      <c r="AB276" s="6" t="n">
        <v>3.8</v>
      </c>
      <c r="AC276" s="10"/>
      <c r="AH276" s="6" t="n">
        <v>0</v>
      </c>
      <c r="AJ276" s="10"/>
      <c r="AO276" s="6" t="n">
        <v>0</v>
      </c>
      <c r="AQ276" s="10"/>
      <c r="AV276" s="6" t="n">
        <v>0</v>
      </c>
    </row>
    <row r="277" customFormat="false" ht="15" hidden="false" customHeight="false" outlineLevel="0" collapsed="false">
      <c r="A277" s="6" t="s">
        <v>225</v>
      </c>
      <c r="B277" s="6" t="s">
        <v>30</v>
      </c>
      <c r="C277" s="6" t="n">
        <v>73</v>
      </c>
      <c r="D277" s="6" t="n">
        <v>195</v>
      </c>
      <c r="E277" s="6" t="n">
        <v>4.5</v>
      </c>
      <c r="F277" s="6" t="n">
        <v>0.929821585800265</v>
      </c>
      <c r="G277" s="6" t="n">
        <v>4</v>
      </c>
      <c r="H277" s="6" t="n">
        <v>-2.39055994737109</v>
      </c>
      <c r="I277" s="6" t="n">
        <v>30.5</v>
      </c>
      <c r="J277" s="6" t="n">
        <v>-0.486621837126164</v>
      </c>
      <c r="K277" s="6" t="n">
        <v>116</v>
      </c>
      <c r="L277" s="6" t="n">
        <v>0.176646641955021</v>
      </c>
      <c r="M277" s="6" t="n">
        <v>4.08</v>
      </c>
      <c r="N277" s="6" t="n">
        <v>1.16907831527913</v>
      </c>
      <c r="O277" s="6" t="n">
        <v>6.8</v>
      </c>
      <c r="P277" s="6" t="n">
        <v>1.10604106912841</v>
      </c>
      <c r="Q277" s="6" t="n">
        <v>0.504405827665573</v>
      </c>
      <c r="R277" s="6" t="n">
        <v>0.0840676379442622</v>
      </c>
      <c r="S277" s="6" t="n">
        <v>5</v>
      </c>
      <c r="T277" s="6" t="n">
        <v>176</v>
      </c>
      <c r="U277" s="6" t="n">
        <v>159</v>
      </c>
      <c r="V277" s="10"/>
      <c r="AA277" s="6" t="n">
        <v>0</v>
      </c>
      <c r="AC277" s="10"/>
      <c r="AD277" s="6" t="n">
        <v>9</v>
      </c>
      <c r="AE277" s="6" t="n">
        <v>99</v>
      </c>
      <c r="AF277" s="6" t="n">
        <v>0</v>
      </c>
      <c r="AG277" s="6" t="n">
        <v>19</v>
      </c>
      <c r="AH277" s="6" t="n">
        <v>118</v>
      </c>
      <c r="AI277" s="6" t="n">
        <v>13.1111111111111</v>
      </c>
      <c r="AJ277" s="10"/>
      <c r="AK277" s="6" t="n">
        <v>5</v>
      </c>
      <c r="AL277" s="6" t="n">
        <v>24</v>
      </c>
      <c r="AM277" s="6" t="n">
        <v>0</v>
      </c>
      <c r="AN277" s="6" t="n">
        <v>38</v>
      </c>
      <c r="AO277" s="6" t="n">
        <v>62</v>
      </c>
      <c r="AP277" s="6" t="n">
        <v>12.4</v>
      </c>
      <c r="AQ277" s="10"/>
      <c r="AR277" s="6" t="n">
        <v>7</v>
      </c>
      <c r="AS277" s="6" t="n">
        <v>117</v>
      </c>
      <c r="AT277" s="6" t="n">
        <v>0</v>
      </c>
      <c r="AU277" s="6" t="n">
        <v>91</v>
      </c>
      <c r="AV277" s="6" t="n">
        <v>208</v>
      </c>
      <c r="AW277" s="6" t="n">
        <v>29.7142857142857</v>
      </c>
    </row>
    <row r="278" customFormat="false" ht="15" hidden="false" customHeight="false" outlineLevel="0" collapsed="false">
      <c r="A278" s="6" t="s">
        <v>226</v>
      </c>
      <c r="B278" s="6" t="s">
        <v>30</v>
      </c>
      <c r="C278" s="6" t="n">
        <v>71.5</v>
      </c>
      <c r="D278" s="6" t="n">
        <v>205</v>
      </c>
      <c r="E278" s="6" t="n">
        <v>4.65</v>
      </c>
      <c r="F278" s="6" t="n">
        <v>0.407060964303521</v>
      </c>
      <c r="G278" s="6" t="n">
        <v>12</v>
      </c>
      <c r="H278" s="6" t="n">
        <v>-1.21566087594498</v>
      </c>
      <c r="I278" s="6" t="n">
        <v>28.5</v>
      </c>
      <c r="J278" s="6" t="n">
        <v>-0.935862231815962</v>
      </c>
      <c r="K278" s="6" t="n">
        <v>110</v>
      </c>
      <c r="L278" s="6" t="n">
        <v>-0.49315636361777</v>
      </c>
      <c r="Q278" s="6" t="n">
        <v>-2.23761850707519</v>
      </c>
      <c r="R278" s="6" t="n">
        <v>-0.559404626768797</v>
      </c>
      <c r="S278" s="6" t="n">
        <v>2</v>
      </c>
      <c r="T278" s="6" t="n">
        <v>63</v>
      </c>
      <c r="U278" s="6" t="n">
        <v>62</v>
      </c>
      <c r="V278" s="10"/>
      <c r="W278" s="6" t="n">
        <v>16</v>
      </c>
      <c r="X278" s="6" t="n">
        <v>683</v>
      </c>
      <c r="Y278" s="6" t="n">
        <v>0</v>
      </c>
      <c r="Z278" s="6" t="n">
        <v>165</v>
      </c>
      <c r="AA278" s="6" t="n">
        <v>848</v>
      </c>
      <c r="AB278" s="6" t="n">
        <v>53</v>
      </c>
      <c r="AC278" s="10"/>
      <c r="AD278" s="6" t="n">
        <v>16</v>
      </c>
      <c r="AE278" s="6" t="n">
        <v>867</v>
      </c>
      <c r="AF278" s="6" t="n">
        <v>0</v>
      </c>
      <c r="AG278" s="6" t="n">
        <v>111</v>
      </c>
      <c r="AH278" s="6" t="n">
        <v>978</v>
      </c>
      <c r="AI278" s="6" t="n">
        <v>61.125</v>
      </c>
      <c r="AJ278" s="10"/>
      <c r="AK278" s="6" t="n">
        <v>16</v>
      </c>
      <c r="AL278" s="6" t="n">
        <v>892</v>
      </c>
      <c r="AM278" s="6" t="n">
        <v>0</v>
      </c>
      <c r="AN278" s="6" t="n">
        <v>51</v>
      </c>
      <c r="AO278" s="6" t="n">
        <v>943</v>
      </c>
      <c r="AP278" s="6" t="n">
        <v>58.9375</v>
      </c>
      <c r="AQ278" s="10"/>
      <c r="AR278" s="6" t="n">
        <v>16</v>
      </c>
      <c r="AS278" s="6" t="n">
        <v>929</v>
      </c>
      <c r="AT278" s="6" t="n">
        <v>0</v>
      </c>
      <c r="AU278" s="6" t="n">
        <v>40</v>
      </c>
      <c r="AV278" s="6" t="n">
        <v>969</v>
      </c>
      <c r="AW278" s="6" t="n">
        <v>60.5625</v>
      </c>
    </row>
    <row r="279" customFormat="false" ht="15" hidden="false" customHeight="false" outlineLevel="0" collapsed="false">
      <c r="A279" s="6" t="s">
        <v>233</v>
      </c>
      <c r="B279" s="6" t="s">
        <v>30</v>
      </c>
      <c r="C279" s="6" t="n">
        <v>74.88</v>
      </c>
      <c r="D279" s="6" t="n">
        <v>219</v>
      </c>
      <c r="E279" s="6" t="n">
        <v>4.42</v>
      </c>
      <c r="F279" s="6" t="n">
        <v>1.20862725059853</v>
      </c>
      <c r="G279" s="6" t="n">
        <v>20</v>
      </c>
      <c r="H279" s="6" t="n">
        <v>-0.0407618045188654</v>
      </c>
      <c r="I279" s="6" t="n">
        <v>37.5</v>
      </c>
      <c r="J279" s="6" t="n">
        <v>1.08571954428813</v>
      </c>
      <c r="K279" s="6" t="n">
        <v>123</v>
      </c>
      <c r="L279" s="6" t="n">
        <v>0.958083481789944</v>
      </c>
      <c r="M279" s="6" t="n">
        <v>3.98</v>
      </c>
      <c r="N279" s="6" t="n">
        <v>1.57407915447264</v>
      </c>
      <c r="O279" s="6" t="n">
        <v>6.64</v>
      </c>
      <c r="P279" s="6" t="n">
        <v>1.50159663472891</v>
      </c>
      <c r="Q279" s="6" t="n">
        <v>6.28734426135929</v>
      </c>
      <c r="R279" s="6" t="n">
        <v>1.04789071022655</v>
      </c>
      <c r="S279" s="6" t="n">
        <v>7</v>
      </c>
      <c r="T279" s="6" t="n">
        <v>236</v>
      </c>
      <c r="U279" s="6" t="n">
        <v>192</v>
      </c>
      <c r="V279" s="10"/>
      <c r="W279" s="6" t="n">
        <v>3</v>
      </c>
      <c r="X279" s="6" t="n">
        <v>15</v>
      </c>
      <c r="Y279" s="6" t="n">
        <v>0</v>
      </c>
      <c r="Z279" s="6" t="n">
        <v>15</v>
      </c>
      <c r="AA279" s="6" t="n">
        <v>30</v>
      </c>
      <c r="AB279" s="6" t="n">
        <v>10</v>
      </c>
      <c r="AC279" s="10"/>
      <c r="AD279" s="6" t="n">
        <v>16</v>
      </c>
      <c r="AE279" s="6" t="n">
        <v>131</v>
      </c>
      <c r="AF279" s="6" t="n">
        <v>0</v>
      </c>
      <c r="AG279" s="6" t="n">
        <v>288</v>
      </c>
      <c r="AH279" s="6" t="n">
        <v>419</v>
      </c>
      <c r="AI279" s="6" t="n">
        <v>26.1875</v>
      </c>
      <c r="AJ279" s="10"/>
      <c r="AK279" s="6" t="n">
        <v>16</v>
      </c>
      <c r="AL279" s="6" t="n">
        <v>233</v>
      </c>
      <c r="AM279" s="6" t="n">
        <v>0</v>
      </c>
      <c r="AN279" s="6" t="n">
        <v>272</v>
      </c>
      <c r="AO279" s="6" t="n">
        <v>505</v>
      </c>
      <c r="AP279" s="6" t="n">
        <v>31.5625</v>
      </c>
      <c r="AQ279" s="10"/>
      <c r="AR279" s="6" t="n">
        <v>16</v>
      </c>
      <c r="AS279" s="6" t="n">
        <v>50</v>
      </c>
      <c r="AT279" s="6" t="n">
        <v>0</v>
      </c>
      <c r="AU279" s="6" t="n">
        <v>247</v>
      </c>
      <c r="AV279" s="6" t="n">
        <v>297</v>
      </c>
      <c r="AW279" s="6" t="n">
        <v>18.5625</v>
      </c>
    </row>
    <row r="280" customFormat="false" ht="15" hidden="false" customHeight="false" outlineLevel="0" collapsed="false">
      <c r="A280" s="6" t="s">
        <v>242</v>
      </c>
      <c r="B280" s="6" t="s">
        <v>30</v>
      </c>
      <c r="C280" s="6" t="n">
        <v>67.5</v>
      </c>
      <c r="D280" s="6" t="n">
        <v>185</v>
      </c>
      <c r="E280" s="6" t="n">
        <v>4.49</v>
      </c>
      <c r="F280" s="6" t="n">
        <v>0.964672293900048</v>
      </c>
      <c r="G280" s="6" t="n">
        <v>15</v>
      </c>
      <c r="H280" s="6" t="n">
        <v>-0.775073724160186</v>
      </c>
      <c r="Q280" s="6" t="n">
        <v>0.189598569739862</v>
      </c>
      <c r="R280" s="6" t="n">
        <v>0.0947992848699309</v>
      </c>
      <c r="S280" s="6" t="n">
        <v>7</v>
      </c>
      <c r="T280" s="6" t="n">
        <v>244</v>
      </c>
      <c r="U280" s="6" t="n">
        <v>196</v>
      </c>
      <c r="V280" s="10"/>
      <c r="AA280" s="6" t="n">
        <v>0</v>
      </c>
      <c r="AC280" s="10"/>
      <c r="AH280" s="6" t="n">
        <v>0</v>
      </c>
      <c r="AJ280" s="10"/>
      <c r="AO280" s="6" t="n">
        <v>0</v>
      </c>
      <c r="AQ280" s="10"/>
      <c r="AV280" s="6" t="n">
        <v>0</v>
      </c>
    </row>
    <row r="281" customFormat="false" ht="15" hidden="false" customHeight="false" outlineLevel="0" collapsed="false">
      <c r="A281" s="6" t="s">
        <v>256</v>
      </c>
      <c r="B281" s="6" t="s">
        <v>30</v>
      </c>
      <c r="C281" s="6" t="n">
        <v>70</v>
      </c>
      <c r="D281" s="6" t="n">
        <v>179</v>
      </c>
      <c r="E281" s="6" t="n">
        <v>4.34</v>
      </c>
      <c r="F281" s="6" t="n">
        <v>1.48743291539679</v>
      </c>
      <c r="I281" s="6" t="n">
        <v>36.5</v>
      </c>
      <c r="J281" s="6" t="n">
        <v>0.861099346943233</v>
      </c>
      <c r="K281" s="6" t="n">
        <v>117</v>
      </c>
      <c r="L281" s="6" t="n">
        <v>0.288280476217153</v>
      </c>
      <c r="M281" s="6" t="n">
        <v>4.12</v>
      </c>
      <c r="N281" s="6" t="n">
        <v>1.00707797960173</v>
      </c>
      <c r="O281" s="6" t="n">
        <v>6.91</v>
      </c>
      <c r="P281" s="6" t="n">
        <v>0.834096617778069</v>
      </c>
      <c r="Q281" s="6" t="n">
        <v>4.47798733593698</v>
      </c>
      <c r="R281" s="6" t="n">
        <v>0.895597467187395</v>
      </c>
      <c r="S281" s="6" t="n">
        <v>3</v>
      </c>
      <c r="T281" s="6" t="n">
        <v>91</v>
      </c>
      <c r="U281" s="6" t="n">
        <v>87</v>
      </c>
      <c r="V281" s="10"/>
      <c r="W281" s="6" t="n">
        <v>16</v>
      </c>
      <c r="X281" s="6" t="n">
        <v>657</v>
      </c>
      <c r="Y281" s="6" t="n">
        <v>0</v>
      </c>
      <c r="Z281" s="6" t="n">
        <v>0</v>
      </c>
      <c r="AA281" s="6" t="n">
        <v>657</v>
      </c>
      <c r="AB281" s="6" t="n">
        <v>41.0625</v>
      </c>
      <c r="AC281" s="10"/>
      <c r="AD281" s="6" t="n">
        <v>15</v>
      </c>
      <c r="AE281" s="6" t="n">
        <v>826</v>
      </c>
      <c r="AF281" s="6" t="n">
        <v>0</v>
      </c>
      <c r="AG281" s="6" t="n">
        <v>0</v>
      </c>
      <c r="AH281" s="6" t="n">
        <v>826</v>
      </c>
      <c r="AI281" s="6" t="n">
        <v>55.0666666666667</v>
      </c>
      <c r="AJ281" s="10"/>
      <c r="AK281" s="6" t="n">
        <v>15</v>
      </c>
      <c r="AL281" s="6" t="n">
        <v>596</v>
      </c>
      <c r="AM281" s="6" t="n">
        <v>0</v>
      </c>
      <c r="AN281" s="6" t="n">
        <v>36</v>
      </c>
      <c r="AO281" s="6" t="n">
        <v>632</v>
      </c>
      <c r="AP281" s="6" t="n">
        <v>42.1333333333333</v>
      </c>
      <c r="AQ281" s="10"/>
      <c r="AR281" s="6" t="n">
        <v>10</v>
      </c>
      <c r="AS281" s="6" t="n">
        <v>491</v>
      </c>
      <c r="AT281" s="6" t="n">
        <v>0</v>
      </c>
      <c r="AU281" s="6" t="n">
        <v>0</v>
      </c>
      <c r="AV281" s="6" t="n">
        <v>491</v>
      </c>
      <c r="AW281" s="6" t="n">
        <v>49.1</v>
      </c>
    </row>
    <row r="282" customFormat="false" ht="15" hidden="false" customHeight="false" outlineLevel="0" collapsed="false">
      <c r="A282" s="6" t="s">
        <v>268</v>
      </c>
      <c r="B282" s="6" t="s">
        <v>30</v>
      </c>
      <c r="C282" s="6" t="n">
        <v>75.13</v>
      </c>
      <c r="D282" s="6" t="n">
        <v>212</v>
      </c>
      <c r="E282" s="6" t="n">
        <v>4.46</v>
      </c>
      <c r="F282" s="6" t="n">
        <v>1.0692244181994</v>
      </c>
      <c r="G282" s="6" t="n">
        <v>21</v>
      </c>
      <c r="H282" s="6" t="n">
        <v>0.106100579409399</v>
      </c>
      <c r="I282" s="6" t="n">
        <v>35.5</v>
      </c>
      <c r="J282" s="6" t="n">
        <v>0.636479149598333</v>
      </c>
      <c r="K282" s="6" t="n">
        <v>120</v>
      </c>
      <c r="L282" s="6" t="n">
        <v>0.623181979003548</v>
      </c>
      <c r="M282" s="6" t="n">
        <v>4.18</v>
      </c>
      <c r="N282" s="6" t="n">
        <v>0.764077476085626</v>
      </c>
      <c r="O282" s="6" t="n">
        <v>6.95</v>
      </c>
      <c r="P282" s="6" t="n">
        <v>0.735207726377945</v>
      </c>
      <c r="Q282" s="6" t="n">
        <v>3.93427132867425</v>
      </c>
      <c r="R282" s="6" t="n">
        <v>0.655711888112375</v>
      </c>
      <c r="S282" s="6" t="n">
        <v>2</v>
      </c>
      <c r="T282" s="6" t="n">
        <v>42</v>
      </c>
      <c r="U282" s="6" t="n">
        <v>41</v>
      </c>
      <c r="V282" s="10"/>
      <c r="W282" s="6" t="n">
        <v>16</v>
      </c>
      <c r="X282" s="6" t="n">
        <v>765</v>
      </c>
      <c r="Y282" s="6" t="n">
        <v>0</v>
      </c>
      <c r="Z282" s="6" t="n">
        <v>5</v>
      </c>
      <c r="AA282" s="6" t="n">
        <v>770</v>
      </c>
      <c r="AB282" s="6" t="n">
        <v>48.125</v>
      </c>
      <c r="AC282" s="10"/>
      <c r="AD282" s="6" t="n">
        <v>16</v>
      </c>
      <c r="AE282" s="6" t="n">
        <v>919</v>
      </c>
      <c r="AF282" s="6" t="n">
        <v>0</v>
      </c>
      <c r="AG282" s="6" t="n">
        <v>1</v>
      </c>
      <c r="AH282" s="6" t="n">
        <v>920</v>
      </c>
      <c r="AI282" s="6" t="n">
        <v>57.5</v>
      </c>
      <c r="AJ282" s="10"/>
      <c r="AK282" s="6" t="n">
        <v>14</v>
      </c>
      <c r="AL282" s="6" t="n">
        <v>843</v>
      </c>
      <c r="AM282" s="6" t="n">
        <v>0</v>
      </c>
      <c r="AN282" s="6" t="n">
        <v>2</v>
      </c>
      <c r="AO282" s="6" t="n">
        <v>845</v>
      </c>
      <c r="AP282" s="6" t="n">
        <v>60.3571428571429</v>
      </c>
      <c r="AQ282" s="10"/>
      <c r="AR282" s="6" t="n">
        <v>10</v>
      </c>
      <c r="AS282" s="6" t="n">
        <v>508</v>
      </c>
      <c r="AT282" s="6" t="n">
        <v>0</v>
      </c>
      <c r="AU282" s="6" t="n">
        <v>1</v>
      </c>
      <c r="AV282" s="6" t="n">
        <v>509</v>
      </c>
      <c r="AW282" s="6" t="n">
        <v>50.9</v>
      </c>
    </row>
    <row r="283" customFormat="false" ht="15" hidden="false" customHeight="false" outlineLevel="0" collapsed="false">
      <c r="A283" s="6" t="s">
        <v>273</v>
      </c>
      <c r="B283" s="6" t="s">
        <v>30</v>
      </c>
      <c r="C283" s="6" t="n">
        <v>71.25</v>
      </c>
      <c r="D283" s="6" t="n">
        <v>206</v>
      </c>
      <c r="E283" s="6" t="n">
        <v>4.51</v>
      </c>
      <c r="F283" s="6" t="n">
        <v>0.894970877700483</v>
      </c>
      <c r="G283" s="6" t="n">
        <v>14</v>
      </c>
      <c r="H283" s="6" t="n">
        <v>-0.92193610808845</v>
      </c>
      <c r="I283" s="6" t="n">
        <v>35.5</v>
      </c>
      <c r="J283" s="6" t="n">
        <v>0.636479149598333</v>
      </c>
      <c r="K283" s="6" t="n">
        <v>115</v>
      </c>
      <c r="L283" s="6" t="n">
        <v>0.0650128076928892</v>
      </c>
      <c r="Q283" s="6" t="n">
        <v>0.674526726903256</v>
      </c>
      <c r="R283" s="6" t="n">
        <v>0.168631681725814</v>
      </c>
      <c r="S283" s="6" t="n">
        <v>3</v>
      </c>
      <c r="T283" s="6" t="n">
        <v>86</v>
      </c>
      <c r="U283" s="6" t="n">
        <v>82</v>
      </c>
      <c r="V283" s="10"/>
      <c r="W283" s="6" t="n">
        <v>12</v>
      </c>
      <c r="X283" s="6" t="n">
        <v>209</v>
      </c>
      <c r="Y283" s="6" t="n">
        <v>0</v>
      </c>
      <c r="Z283" s="6" t="n">
        <v>165</v>
      </c>
      <c r="AA283" s="6" t="n">
        <v>374</v>
      </c>
      <c r="AB283" s="6" t="n">
        <v>31.1666666666667</v>
      </c>
      <c r="AC283" s="10"/>
      <c r="AD283" s="6" t="n">
        <v>15</v>
      </c>
      <c r="AE283" s="6" t="n">
        <v>539</v>
      </c>
      <c r="AF283" s="6" t="n">
        <v>0</v>
      </c>
      <c r="AG283" s="6" t="n">
        <v>98</v>
      </c>
      <c r="AH283" s="6" t="n">
        <v>637</v>
      </c>
      <c r="AI283" s="6" t="n">
        <v>42.4666666666667</v>
      </c>
      <c r="AJ283" s="10"/>
      <c r="AK283" s="6" t="n">
        <v>10</v>
      </c>
      <c r="AL283" s="6" t="n">
        <v>171</v>
      </c>
      <c r="AM283" s="6" t="n">
        <v>0</v>
      </c>
      <c r="AN283" s="6" t="n">
        <v>74</v>
      </c>
      <c r="AO283" s="6" t="n">
        <v>245</v>
      </c>
      <c r="AP283" s="6" t="n">
        <v>24.5</v>
      </c>
      <c r="AQ283" s="10"/>
      <c r="AV283" s="6" t="n">
        <v>0</v>
      </c>
    </row>
    <row r="284" customFormat="false" ht="15" hidden="false" customHeight="false" outlineLevel="0" collapsed="false">
      <c r="A284" s="6" t="s">
        <v>275</v>
      </c>
      <c r="B284" s="6" t="s">
        <v>30</v>
      </c>
      <c r="C284" s="6" t="n">
        <v>69.88</v>
      </c>
      <c r="D284" s="6" t="n">
        <v>178</v>
      </c>
      <c r="E284" s="6" t="n">
        <v>4.69</v>
      </c>
      <c r="F284" s="6" t="n">
        <v>0.267658131904389</v>
      </c>
      <c r="G284" s="6" t="n">
        <v>11</v>
      </c>
      <c r="H284" s="6" t="n">
        <v>-1.36252325987324</v>
      </c>
      <c r="I284" s="6" t="n">
        <v>35</v>
      </c>
      <c r="J284" s="6" t="n">
        <v>0.524169050925884</v>
      </c>
      <c r="K284" s="6" t="n">
        <v>116</v>
      </c>
      <c r="L284" s="6" t="n">
        <v>0.176646641955021</v>
      </c>
      <c r="M284" s="6" t="n">
        <v>4.33</v>
      </c>
      <c r="N284" s="6" t="n">
        <v>0.156576217295365</v>
      </c>
      <c r="O284" s="6" t="n">
        <v>7.1</v>
      </c>
      <c r="P284" s="6" t="n">
        <v>0.36437438362748</v>
      </c>
      <c r="Q284" s="6" t="n">
        <v>0.126901165834896</v>
      </c>
      <c r="R284" s="6" t="n">
        <v>0.021150194305816</v>
      </c>
      <c r="V284" s="10"/>
      <c r="AA284" s="6" t="n">
        <v>0</v>
      </c>
      <c r="AC284" s="10"/>
      <c r="AH284" s="6" t="n">
        <v>0</v>
      </c>
      <c r="AJ284" s="10"/>
      <c r="AO284" s="6" t="n">
        <v>0</v>
      </c>
      <c r="AQ284" s="10"/>
      <c r="AV284" s="6" t="n">
        <v>0</v>
      </c>
    </row>
    <row r="285" customFormat="false" ht="15" hidden="false" customHeight="false" outlineLevel="0" collapsed="false">
      <c r="A285" s="6" t="s">
        <v>292</v>
      </c>
      <c r="B285" s="6" t="s">
        <v>30</v>
      </c>
      <c r="C285" s="6" t="n">
        <v>77</v>
      </c>
      <c r="D285" s="6" t="n">
        <v>240</v>
      </c>
      <c r="E285" s="6" t="n">
        <v>4.61</v>
      </c>
      <c r="F285" s="6" t="n">
        <v>0.546463796702652</v>
      </c>
      <c r="G285" s="6" t="n">
        <v>13</v>
      </c>
      <c r="H285" s="6" t="n">
        <v>-1.06879849201671</v>
      </c>
      <c r="I285" s="6" t="n">
        <v>32.5</v>
      </c>
      <c r="J285" s="6" t="n">
        <v>-0.0373814424363648</v>
      </c>
      <c r="K285" s="6" t="n">
        <v>117</v>
      </c>
      <c r="L285" s="6" t="n">
        <v>0.288280476217153</v>
      </c>
      <c r="M285" s="6" t="n">
        <v>4.39</v>
      </c>
      <c r="N285" s="6" t="n">
        <v>-0.0864242862207376</v>
      </c>
      <c r="O285" s="6" t="n">
        <v>7.33</v>
      </c>
      <c r="P285" s="6" t="n">
        <v>-0.204236741923235</v>
      </c>
      <c r="Q285" s="6" t="n">
        <v>-0.562096689677247</v>
      </c>
      <c r="R285" s="6" t="n">
        <v>-0.0936827816128745</v>
      </c>
      <c r="S285" s="6" t="n">
        <v>1</v>
      </c>
      <c r="T285" s="6" t="n">
        <v>28</v>
      </c>
      <c r="U285" s="6" t="n">
        <v>28</v>
      </c>
      <c r="V285" s="10"/>
      <c r="W285" s="6" t="n">
        <v>16</v>
      </c>
      <c r="X285" s="6" t="n">
        <v>926</v>
      </c>
      <c r="Y285" s="6" t="n">
        <v>0</v>
      </c>
      <c r="Z285" s="6" t="n">
        <v>1</v>
      </c>
      <c r="AA285" s="6" t="n">
        <v>927</v>
      </c>
      <c r="AB285" s="6" t="n">
        <v>57.9375</v>
      </c>
      <c r="AC285" s="10"/>
      <c r="AH285" s="6" t="n">
        <v>0</v>
      </c>
      <c r="AJ285" s="10"/>
      <c r="AK285" s="6" t="n">
        <v>16</v>
      </c>
      <c r="AL285" s="6" t="n">
        <v>802</v>
      </c>
      <c r="AM285" s="6" t="n">
        <v>0</v>
      </c>
      <c r="AN285" s="6" t="n">
        <v>2</v>
      </c>
      <c r="AO285" s="6" t="n">
        <v>804</v>
      </c>
      <c r="AP285" s="6" t="n">
        <v>50.25</v>
      </c>
      <c r="AQ285" s="10"/>
      <c r="AR285" s="6" t="n">
        <v>14</v>
      </c>
      <c r="AS285" s="6" t="n">
        <v>598</v>
      </c>
      <c r="AT285" s="6" t="n">
        <v>0</v>
      </c>
      <c r="AU285" s="6" t="n">
        <v>5</v>
      </c>
      <c r="AV285" s="6" t="n">
        <v>603</v>
      </c>
      <c r="AW285" s="6" t="n">
        <v>43.0714285714286</v>
      </c>
    </row>
    <row r="286" customFormat="false" ht="15" hidden="false" customHeight="false" outlineLevel="0" collapsed="false">
      <c r="A286" s="6" t="s">
        <v>299</v>
      </c>
      <c r="B286" s="6" t="s">
        <v>30</v>
      </c>
      <c r="C286" s="6" t="n">
        <v>74</v>
      </c>
      <c r="D286" s="6" t="n">
        <v>198</v>
      </c>
      <c r="E286" s="6" t="n">
        <v>4.48</v>
      </c>
      <c r="F286" s="6" t="n">
        <v>0.99952300199983</v>
      </c>
      <c r="G286" s="6" t="n">
        <v>8</v>
      </c>
      <c r="H286" s="6" t="n">
        <v>-1.80311041165803</v>
      </c>
      <c r="I286" s="6" t="n">
        <v>33</v>
      </c>
      <c r="J286" s="6" t="n">
        <v>0.0749286562360849</v>
      </c>
      <c r="K286" s="6" t="n">
        <v>121</v>
      </c>
      <c r="L286" s="6" t="n">
        <v>0.73481581326568</v>
      </c>
      <c r="M286" s="6" t="n">
        <v>4.32</v>
      </c>
      <c r="N286" s="6" t="n">
        <v>0.197076301214714</v>
      </c>
      <c r="O286" s="6" t="n">
        <v>6.68</v>
      </c>
      <c r="P286" s="6" t="n">
        <v>1.40270774332878</v>
      </c>
      <c r="Q286" s="6" t="n">
        <v>1.60594110438706</v>
      </c>
      <c r="R286" s="6" t="n">
        <v>0.267656850731176</v>
      </c>
      <c r="S286" s="6" t="n">
        <v>4</v>
      </c>
      <c r="T286" s="6" t="n">
        <v>123</v>
      </c>
      <c r="U286" s="6" t="n">
        <v>117</v>
      </c>
      <c r="V286" s="10"/>
      <c r="W286" s="6" t="n">
        <v>9</v>
      </c>
      <c r="X286" s="6" t="n">
        <v>169</v>
      </c>
      <c r="Y286" s="6" t="n">
        <v>0</v>
      </c>
      <c r="Z286" s="6" t="n">
        <v>32</v>
      </c>
      <c r="AA286" s="6" t="n">
        <v>201</v>
      </c>
      <c r="AB286" s="6" t="n">
        <v>22.3333333333333</v>
      </c>
      <c r="AC286" s="10"/>
      <c r="AD286" s="6" t="n">
        <v>1</v>
      </c>
      <c r="AE286" s="6" t="n">
        <v>13</v>
      </c>
      <c r="AF286" s="6" t="n">
        <v>0</v>
      </c>
      <c r="AG286" s="6" t="n">
        <v>6</v>
      </c>
      <c r="AH286" s="6" t="n">
        <v>19</v>
      </c>
      <c r="AI286" s="6" t="n">
        <v>19</v>
      </c>
      <c r="AJ286" s="10"/>
      <c r="AO286" s="6" t="n">
        <v>0</v>
      </c>
      <c r="AQ286" s="10"/>
      <c r="AV286" s="6" t="n">
        <v>0</v>
      </c>
    </row>
    <row r="287" customFormat="false" ht="15" hidden="false" customHeight="false" outlineLevel="0" collapsed="false">
      <c r="A287" s="6" t="s">
        <v>316</v>
      </c>
      <c r="B287" s="6" t="s">
        <v>30</v>
      </c>
      <c r="C287" s="6" t="n">
        <v>75.88</v>
      </c>
      <c r="D287" s="6" t="n">
        <v>195</v>
      </c>
      <c r="E287" s="6" t="n">
        <v>4.46</v>
      </c>
      <c r="F287" s="6" t="n">
        <v>1.0692244181994</v>
      </c>
      <c r="G287" s="6" t="n">
        <v>8</v>
      </c>
      <c r="H287" s="6" t="n">
        <v>-1.80311041165803</v>
      </c>
      <c r="I287" s="6" t="n">
        <v>32</v>
      </c>
      <c r="J287" s="6" t="n">
        <v>-0.149691541108814</v>
      </c>
      <c r="K287" s="6" t="n">
        <v>114</v>
      </c>
      <c r="L287" s="6" t="n">
        <v>-0.0466210265692426</v>
      </c>
      <c r="M287" s="6" t="n">
        <v>4.35</v>
      </c>
      <c r="N287" s="6" t="n">
        <v>0.075576049456665</v>
      </c>
      <c r="O287" s="6" t="n">
        <v>7.19</v>
      </c>
      <c r="P287" s="6" t="n">
        <v>0.141874377977199</v>
      </c>
      <c r="Q287" s="6" t="n">
        <v>-0.712748133702831</v>
      </c>
      <c r="R287" s="6" t="n">
        <v>-0.118791355617138</v>
      </c>
      <c r="V287" s="10"/>
      <c r="AA287" s="6" t="n">
        <v>0</v>
      </c>
      <c r="AC287" s="10"/>
      <c r="AH287" s="6" t="n">
        <v>0</v>
      </c>
      <c r="AJ287" s="10"/>
      <c r="AO287" s="6" t="n">
        <v>0</v>
      </c>
      <c r="AQ287" s="10"/>
      <c r="AV287" s="6" t="n">
        <v>0</v>
      </c>
    </row>
    <row r="288" customFormat="false" ht="15" hidden="false" customHeight="false" outlineLevel="0" collapsed="false">
      <c r="A288" s="6" t="s">
        <v>326</v>
      </c>
      <c r="B288" s="6" t="s">
        <v>30</v>
      </c>
      <c r="C288" s="6" t="n">
        <v>75.75</v>
      </c>
      <c r="D288" s="6" t="n">
        <v>218</v>
      </c>
      <c r="E288" s="6" t="n">
        <v>4.6</v>
      </c>
      <c r="F288" s="6" t="n">
        <v>0.581314504802438</v>
      </c>
      <c r="G288" s="6" t="n">
        <v>20</v>
      </c>
      <c r="H288" s="6" t="n">
        <v>-0.0407618045188654</v>
      </c>
      <c r="I288" s="6" t="n">
        <v>36</v>
      </c>
      <c r="J288" s="6" t="n">
        <v>0.748789248270783</v>
      </c>
      <c r="K288" s="6" t="n">
        <v>123</v>
      </c>
      <c r="L288" s="6" t="n">
        <v>0.958083481789944</v>
      </c>
      <c r="M288" s="6" t="n">
        <v>4.25</v>
      </c>
      <c r="N288" s="6" t="n">
        <v>0.48057688865017</v>
      </c>
      <c r="O288" s="6" t="n">
        <v>7.07</v>
      </c>
      <c r="P288" s="6" t="n">
        <v>0.438541052177572</v>
      </c>
      <c r="Q288" s="6" t="n">
        <v>3.16654337117204</v>
      </c>
      <c r="R288" s="6" t="n">
        <v>0.527757228528673</v>
      </c>
      <c r="V288" s="10"/>
      <c r="AA288" s="6" t="n">
        <v>0</v>
      </c>
      <c r="AC288" s="10"/>
      <c r="AH288" s="6" t="n">
        <v>0</v>
      </c>
      <c r="AJ288" s="10"/>
      <c r="AO288" s="6" t="n">
        <v>0</v>
      </c>
      <c r="AQ288" s="10"/>
      <c r="AV288" s="6" t="n">
        <v>0</v>
      </c>
    </row>
    <row r="289" customFormat="false" ht="15" hidden="false" customHeight="false" outlineLevel="0" collapsed="false">
      <c r="A289" s="6" t="s">
        <v>330</v>
      </c>
      <c r="B289" s="6" t="s">
        <v>30</v>
      </c>
      <c r="C289" s="6" t="n">
        <v>71.75</v>
      </c>
      <c r="D289" s="6" t="n">
        <v>192</v>
      </c>
      <c r="E289" s="6" t="n">
        <v>4.52</v>
      </c>
      <c r="F289" s="6" t="n">
        <v>0.860120169600701</v>
      </c>
      <c r="I289" s="6" t="n">
        <v>38</v>
      </c>
      <c r="J289" s="6" t="n">
        <v>1.19802964296058</v>
      </c>
      <c r="K289" s="6" t="n">
        <v>126</v>
      </c>
      <c r="L289" s="6" t="n">
        <v>1.29298498457634</v>
      </c>
      <c r="M289" s="6" t="n">
        <v>4.01</v>
      </c>
      <c r="N289" s="6" t="n">
        <v>1.45257890271459</v>
      </c>
      <c r="Q289" s="6" t="n">
        <v>4.80371369985221</v>
      </c>
      <c r="R289" s="6" t="n">
        <v>1.20092842496305</v>
      </c>
      <c r="S289" s="6" t="n">
        <v>2</v>
      </c>
      <c r="T289" s="6" t="n">
        <v>39</v>
      </c>
      <c r="U289" s="6" t="n">
        <v>38</v>
      </c>
      <c r="V289" s="10"/>
      <c r="W289" s="6" t="n">
        <v>13</v>
      </c>
      <c r="X289" s="6" t="n">
        <v>492</v>
      </c>
      <c r="Y289" s="6" t="n">
        <v>0</v>
      </c>
      <c r="Z289" s="6" t="n">
        <v>1</v>
      </c>
      <c r="AA289" s="6" t="n">
        <v>493</v>
      </c>
      <c r="AB289" s="6" t="n">
        <v>37.9230769230769</v>
      </c>
      <c r="AC289" s="10"/>
      <c r="AD289" s="6" t="n">
        <v>10</v>
      </c>
      <c r="AE289" s="6" t="n">
        <v>240</v>
      </c>
      <c r="AF289" s="6" t="n">
        <v>0</v>
      </c>
      <c r="AG289" s="6" t="n">
        <v>0</v>
      </c>
      <c r="AH289" s="6" t="n">
        <v>240</v>
      </c>
      <c r="AI289" s="6" t="n">
        <v>24</v>
      </c>
      <c r="AJ289" s="10"/>
      <c r="AK289" s="6" t="n">
        <v>16</v>
      </c>
      <c r="AL289" s="6" t="n">
        <v>818</v>
      </c>
      <c r="AM289" s="6" t="n">
        <v>0</v>
      </c>
      <c r="AN289" s="6" t="n">
        <v>65</v>
      </c>
      <c r="AO289" s="6" t="n">
        <v>883</v>
      </c>
      <c r="AP289" s="6" t="n">
        <v>55.1875</v>
      </c>
      <c r="AQ289" s="10"/>
      <c r="AR289" s="6" t="n">
        <v>14</v>
      </c>
      <c r="AS289" s="6" t="n">
        <v>737</v>
      </c>
      <c r="AT289" s="6" t="n">
        <v>0</v>
      </c>
      <c r="AU289" s="6" t="n">
        <v>24</v>
      </c>
      <c r="AV289" s="6" t="n">
        <v>761</v>
      </c>
      <c r="AW289" s="6" t="n">
        <v>54.3571428571429</v>
      </c>
    </row>
    <row r="290" customFormat="false" ht="15" hidden="false" customHeight="false" outlineLevel="0" collapsed="false">
      <c r="A290" s="6" t="s">
        <v>333</v>
      </c>
      <c r="B290" s="6" t="s">
        <v>30</v>
      </c>
      <c r="C290" s="6" t="n">
        <v>75.75</v>
      </c>
      <c r="D290" s="6" t="n">
        <v>211</v>
      </c>
      <c r="E290" s="6" t="n">
        <v>4.42</v>
      </c>
      <c r="F290" s="6" t="n">
        <v>1.20862725059853</v>
      </c>
      <c r="G290" s="6" t="n">
        <v>16</v>
      </c>
      <c r="H290" s="6" t="n">
        <v>-0.628211340231922</v>
      </c>
      <c r="I290" s="6" t="n">
        <v>39</v>
      </c>
      <c r="J290" s="6" t="n">
        <v>1.42264984030548</v>
      </c>
      <c r="K290" s="6" t="n">
        <v>123</v>
      </c>
      <c r="L290" s="6" t="n">
        <v>0.958083481789944</v>
      </c>
      <c r="M290" s="6" t="n">
        <v>4.15</v>
      </c>
      <c r="N290" s="6" t="n">
        <v>0.885577727843675</v>
      </c>
      <c r="O290" s="6" t="n">
        <v>7.18</v>
      </c>
      <c r="P290" s="6" t="n">
        <v>0.166596600827231</v>
      </c>
      <c r="Q290" s="6" t="n">
        <v>4.01332356113294</v>
      </c>
      <c r="R290" s="6" t="n">
        <v>0.668887260188823</v>
      </c>
      <c r="S290" s="6" t="n">
        <v>4</v>
      </c>
      <c r="T290" s="6" t="n">
        <v>118</v>
      </c>
      <c r="U290" s="6" t="n">
        <v>112</v>
      </c>
      <c r="V290" s="10"/>
      <c r="W290" s="6" t="n">
        <v>10</v>
      </c>
      <c r="X290" s="6" t="n">
        <v>295</v>
      </c>
      <c r="Y290" s="6" t="n">
        <v>0</v>
      </c>
      <c r="Z290" s="6" t="n">
        <v>3</v>
      </c>
      <c r="AA290" s="6" t="n">
        <v>298</v>
      </c>
      <c r="AB290" s="6" t="n">
        <v>29.8</v>
      </c>
      <c r="AC290" s="10"/>
      <c r="AD290" s="6" t="n">
        <v>11</v>
      </c>
      <c r="AE290" s="6" t="n">
        <v>511</v>
      </c>
      <c r="AF290" s="6" t="n">
        <v>0</v>
      </c>
      <c r="AG290" s="6" t="n">
        <v>2</v>
      </c>
      <c r="AH290" s="6" t="n">
        <v>513</v>
      </c>
      <c r="AI290" s="6" t="n">
        <v>46.6363636363636</v>
      </c>
      <c r="AJ290" s="10"/>
      <c r="AO290" s="6" t="n">
        <v>0</v>
      </c>
      <c r="AQ290" s="10"/>
      <c r="AR290" s="6" t="n">
        <v>15</v>
      </c>
      <c r="AS290" s="6" t="n">
        <v>681</v>
      </c>
      <c r="AT290" s="6" t="n">
        <v>0</v>
      </c>
      <c r="AU290" s="6" t="n">
        <v>22</v>
      </c>
      <c r="AV290" s="6" t="n">
        <v>703</v>
      </c>
      <c r="AW290" s="6" t="n">
        <v>46.8666666666667</v>
      </c>
    </row>
    <row r="291" customFormat="false" ht="15" hidden="false" customHeight="false" outlineLevel="0" collapsed="false">
      <c r="A291" s="6" t="s">
        <v>335</v>
      </c>
      <c r="B291" s="6" t="s">
        <v>30</v>
      </c>
      <c r="C291" s="6" t="n">
        <v>73</v>
      </c>
      <c r="D291" s="6" t="n">
        <v>198</v>
      </c>
      <c r="E291" s="6" t="n">
        <v>4.5</v>
      </c>
      <c r="F291" s="6" t="n">
        <v>0.929821585800265</v>
      </c>
      <c r="G291" s="6" t="n">
        <v>15</v>
      </c>
      <c r="H291" s="6" t="n">
        <v>-0.775073724160186</v>
      </c>
      <c r="I291" s="6" t="n">
        <v>36.5</v>
      </c>
      <c r="J291" s="6" t="n">
        <v>0.861099346943233</v>
      </c>
      <c r="K291" s="6" t="n">
        <v>116</v>
      </c>
      <c r="L291" s="6" t="n">
        <v>0.176646641955021</v>
      </c>
      <c r="M291" s="6" t="n">
        <v>4.2</v>
      </c>
      <c r="N291" s="6" t="n">
        <v>0.683077308246922</v>
      </c>
      <c r="O291" s="6" t="n">
        <v>7.08</v>
      </c>
      <c r="P291" s="6" t="n">
        <v>0.413818829327541</v>
      </c>
      <c r="Q291" s="6" t="n">
        <v>2.2893899881128</v>
      </c>
      <c r="R291" s="6" t="n">
        <v>0.381564998018799</v>
      </c>
      <c r="S291" s="6" t="n">
        <v>6</v>
      </c>
      <c r="T291" s="6" t="n">
        <v>190</v>
      </c>
      <c r="U291" s="6" t="n">
        <v>170</v>
      </c>
      <c r="V291" s="10"/>
      <c r="AA291" s="6" t="n">
        <v>0</v>
      </c>
      <c r="AC291" s="10"/>
      <c r="AD291" s="6" t="n">
        <v>5</v>
      </c>
      <c r="AE291" s="6" t="n">
        <v>28</v>
      </c>
      <c r="AF291" s="6" t="n">
        <v>0</v>
      </c>
      <c r="AG291" s="6" t="n">
        <v>7</v>
      </c>
      <c r="AH291" s="6" t="n">
        <v>35</v>
      </c>
      <c r="AI291" s="6" t="n">
        <v>7</v>
      </c>
      <c r="AJ291" s="10"/>
      <c r="AO291" s="6" t="n">
        <v>0</v>
      </c>
      <c r="AQ291" s="10"/>
      <c r="AR291" s="6" t="n">
        <v>4</v>
      </c>
      <c r="AS291" s="6" t="n">
        <v>11</v>
      </c>
      <c r="AT291" s="6" t="n">
        <v>0</v>
      </c>
      <c r="AU291" s="6" t="n">
        <v>28</v>
      </c>
      <c r="AV291" s="6" t="n">
        <v>39</v>
      </c>
      <c r="AW291" s="6" t="n">
        <v>9.75</v>
      </c>
    </row>
    <row r="292" customFormat="false" ht="15" hidden="false" customHeight="false" outlineLevel="0" collapsed="false">
      <c r="A292" s="6" t="s">
        <v>341</v>
      </c>
      <c r="B292" s="6" t="s">
        <v>30</v>
      </c>
      <c r="C292" s="6" t="n">
        <v>69.38</v>
      </c>
      <c r="D292" s="6" t="n">
        <v>192</v>
      </c>
      <c r="E292" s="6" t="n">
        <v>4.46</v>
      </c>
      <c r="F292" s="6" t="n">
        <v>1.0692244181994</v>
      </c>
      <c r="G292" s="6" t="n">
        <v>20</v>
      </c>
      <c r="H292" s="6" t="n">
        <v>-0.0407618045188654</v>
      </c>
      <c r="I292" s="6" t="n">
        <v>39</v>
      </c>
      <c r="J292" s="6" t="n">
        <v>1.42264984030548</v>
      </c>
      <c r="K292" s="6" t="n">
        <v>122</v>
      </c>
      <c r="L292" s="6" t="n">
        <v>0.846449647527812</v>
      </c>
      <c r="M292" s="6" t="n">
        <v>4.01</v>
      </c>
      <c r="N292" s="6" t="n">
        <v>1.45257890271459</v>
      </c>
      <c r="O292" s="6" t="n">
        <v>6.77</v>
      </c>
      <c r="P292" s="6" t="n">
        <v>1.18020773767851</v>
      </c>
      <c r="Q292" s="6" t="n">
        <v>5.93034874190692</v>
      </c>
      <c r="R292" s="6" t="n">
        <v>0.988391456984486</v>
      </c>
      <c r="S292" s="6" t="n">
        <v>7</v>
      </c>
      <c r="T292" s="6" t="n">
        <v>218</v>
      </c>
      <c r="U292" s="6" t="n">
        <v>186</v>
      </c>
      <c r="V292" s="10"/>
      <c r="W292" s="6" t="n">
        <v>4</v>
      </c>
      <c r="X292" s="6" t="n">
        <v>65</v>
      </c>
      <c r="Y292" s="6" t="n">
        <v>0</v>
      </c>
      <c r="Z292" s="6" t="n">
        <v>5</v>
      </c>
      <c r="AA292" s="6" t="n">
        <v>70</v>
      </c>
      <c r="AB292" s="6" t="n">
        <v>17.5</v>
      </c>
      <c r="AC292" s="10"/>
      <c r="AD292" s="6" t="n">
        <v>4</v>
      </c>
      <c r="AE292" s="6" t="n">
        <v>54</v>
      </c>
      <c r="AF292" s="6" t="n">
        <v>0</v>
      </c>
      <c r="AG292" s="6" t="n">
        <v>32</v>
      </c>
      <c r="AH292" s="6" t="n">
        <v>86</v>
      </c>
      <c r="AI292" s="6" t="n">
        <v>21.5</v>
      </c>
      <c r="AJ292" s="10"/>
      <c r="AK292" s="6" t="n">
        <v>3</v>
      </c>
      <c r="AL292" s="6" t="n">
        <v>17</v>
      </c>
      <c r="AM292" s="6" t="n">
        <v>0</v>
      </c>
      <c r="AN292" s="6" t="n">
        <v>11</v>
      </c>
      <c r="AO292" s="6" t="n">
        <v>28</v>
      </c>
      <c r="AP292" s="6" t="n">
        <v>9.33333333333333</v>
      </c>
      <c r="AQ292" s="10"/>
      <c r="AR292" s="6" t="n">
        <v>13</v>
      </c>
      <c r="AS292" s="6" t="n">
        <v>262</v>
      </c>
      <c r="AT292" s="6" t="n">
        <v>0</v>
      </c>
      <c r="AU292" s="6" t="n">
        <v>73</v>
      </c>
      <c r="AV292" s="6" t="n">
        <v>335</v>
      </c>
      <c r="AW292" s="6" t="n">
        <v>25.7692307692308</v>
      </c>
    </row>
    <row r="293" customFormat="false" ht="15" hidden="false" customHeight="false" outlineLevel="0" collapsed="false">
      <c r="A293" s="6" t="s">
        <v>345</v>
      </c>
      <c r="B293" s="6" t="s">
        <v>30</v>
      </c>
      <c r="C293" s="6" t="n">
        <v>72</v>
      </c>
      <c r="D293" s="6" t="n">
        <v>197</v>
      </c>
      <c r="E293" s="6" t="n">
        <v>4.52</v>
      </c>
      <c r="F293" s="6" t="n">
        <v>0.860120169600701</v>
      </c>
      <c r="G293" s="6" t="n">
        <v>10</v>
      </c>
      <c r="H293" s="6" t="n">
        <v>-1.50938564380151</v>
      </c>
      <c r="I293" s="6" t="n">
        <v>34</v>
      </c>
      <c r="J293" s="6" t="n">
        <v>0.299548853580984</v>
      </c>
      <c r="K293" s="6" t="n">
        <v>116</v>
      </c>
      <c r="L293" s="6" t="n">
        <v>0.176646641955021</v>
      </c>
      <c r="M293" s="6" t="n">
        <v>4.18</v>
      </c>
      <c r="N293" s="6" t="n">
        <v>0.764077476085626</v>
      </c>
      <c r="O293" s="6" t="n">
        <v>7</v>
      </c>
      <c r="P293" s="6" t="n">
        <v>0.61159661212779</v>
      </c>
      <c r="Q293" s="6" t="n">
        <v>1.20260410954862</v>
      </c>
      <c r="R293" s="6" t="n">
        <v>0.200434018258102</v>
      </c>
      <c r="V293" s="10"/>
      <c r="AA293" s="6" t="n">
        <v>0</v>
      </c>
      <c r="AC293" s="10"/>
      <c r="AD293" s="6" t="n">
        <v>6</v>
      </c>
      <c r="AE293" s="6" t="n">
        <v>126</v>
      </c>
      <c r="AF293" s="6" t="n">
        <v>0</v>
      </c>
      <c r="AG293" s="6" t="n">
        <v>0</v>
      </c>
      <c r="AH293" s="6" t="n">
        <v>126</v>
      </c>
      <c r="AI293" s="6" t="n">
        <v>21</v>
      </c>
      <c r="AJ293" s="10"/>
      <c r="AK293" s="6" t="n">
        <v>8</v>
      </c>
      <c r="AL293" s="6" t="n">
        <v>66</v>
      </c>
      <c r="AM293" s="6" t="n">
        <v>0</v>
      </c>
      <c r="AN293" s="6" t="n">
        <v>63</v>
      </c>
      <c r="AO293" s="6" t="n">
        <v>129</v>
      </c>
      <c r="AP293" s="6" t="n">
        <v>16.125</v>
      </c>
      <c r="AQ293" s="10"/>
      <c r="AR293" s="6" t="n">
        <v>6</v>
      </c>
      <c r="AS293" s="6" t="n">
        <v>175</v>
      </c>
      <c r="AT293" s="6" t="n">
        <v>0</v>
      </c>
      <c r="AU293" s="6" t="n">
        <v>0</v>
      </c>
      <c r="AV293" s="6" t="n">
        <v>175</v>
      </c>
      <c r="AW293" s="6" t="n">
        <v>29.1666666666667</v>
      </c>
    </row>
    <row r="294" customFormat="false" ht="15" hidden="false" customHeight="false" outlineLevel="0" collapsed="false">
      <c r="A294" s="6" t="s">
        <v>346</v>
      </c>
      <c r="B294" s="6" t="s">
        <v>30</v>
      </c>
      <c r="C294" s="6" t="n">
        <v>76.75</v>
      </c>
      <c r="D294" s="6" t="n">
        <v>231</v>
      </c>
      <c r="E294" s="6" t="n">
        <v>4.53</v>
      </c>
      <c r="F294" s="6" t="n">
        <v>0.825269461500916</v>
      </c>
      <c r="G294" s="6" t="n">
        <v>12</v>
      </c>
      <c r="H294" s="6" t="n">
        <v>-1.21566087594498</v>
      </c>
      <c r="I294" s="6" t="n">
        <v>37</v>
      </c>
      <c r="J294" s="6" t="n">
        <v>0.973409445615682</v>
      </c>
      <c r="M294" s="6" t="n">
        <v>4.26</v>
      </c>
      <c r="N294" s="6" t="n">
        <v>0.44007680473082</v>
      </c>
      <c r="O294" s="6" t="n">
        <v>7.08</v>
      </c>
      <c r="P294" s="6" t="n">
        <v>0.413818829327541</v>
      </c>
      <c r="Q294" s="6" t="n">
        <v>1.43691366522998</v>
      </c>
      <c r="R294" s="6" t="n">
        <v>0.287382733045996</v>
      </c>
      <c r="S294" s="6" t="n">
        <v>1</v>
      </c>
      <c r="T294" s="6" t="n">
        <v>7</v>
      </c>
      <c r="U294" s="6" t="n">
        <v>7</v>
      </c>
      <c r="V294" s="10"/>
      <c r="W294" s="6" t="n">
        <v>15</v>
      </c>
      <c r="X294" s="6" t="n">
        <v>769</v>
      </c>
      <c r="Y294" s="6" t="n">
        <v>0</v>
      </c>
      <c r="Z294" s="6" t="n">
        <v>0</v>
      </c>
      <c r="AA294" s="6" t="n">
        <v>769</v>
      </c>
      <c r="AB294" s="6" t="n">
        <v>51.2666666666667</v>
      </c>
      <c r="AC294" s="10"/>
      <c r="AD294" s="6" t="n">
        <v>15</v>
      </c>
      <c r="AE294" s="6" t="n">
        <v>858</v>
      </c>
      <c r="AF294" s="6" t="n">
        <v>0</v>
      </c>
      <c r="AG294" s="6" t="n">
        <v>4</v>
      </c>
      <c r="AH294" s="6" t="n">
        <v>862</v>
      </c>
      <c r="AI294" s="6" t="n">
        <v>57.4666666666667</v>
      </c>
      <c r="AJ294" s="10"/>
      <c r="AK294" s="6" t="n">
        <v>16</v>
      </c>
      <c r="AL294" s="6" t="n">
        <v>946</v>
      </c>
      <c r="AM294" s="6" t="n">
        <v>1</v>
      </c>
      <c r="AN294" s="6" t="n">
        <v>0</v>
      </c>
      <c r="AO294" s="6" t="n">
        <v>947</v>
      </c>
      <c r="AP294" s="6" t="n">
        <v>59.1875</v>
      </c>
      <c r="AQ294" s="10"/>
      <c r="AR294" s="6" t="n">
        <v>15</v>
      </c>
      <c r="AS294" s="6" t="n">
        <v>881</v>
      </c>
      <c r="AT294" s="6" t="n">
        <v>0</v>
      </c>
      <c r="AU294" s="6" t="n">
        <v>0</v>
      </c>
      <c r="AV294" s="6" t="n">
        <v>881</v>
      </c>
      <c r="AW294" s="6" t="n">
        <v>58.7333333333333</v>
      </c>
    </row>
    <row r="295" customFormat="false" ht="15" hidden="false" customHeight="false" outlineLevel="0" collapsed="false">
      <c r="A295" s="6" t="s">
        <v>356</v>
      </c>
      <c r="B295" s="6" t="s">
        <v>30</v>
      </c>
      <c r="C295" s="6" t="n">
        <v>71.25</v>
      </c>
      <c r="D295" s="6" t="n">
        <v>198</v>
      </c>
      <c r="E295" s="6" t="n">
        <v>4.43</v>
      </c>
      <c r="F295" s="6" t="n">
        <v>1.17377654249875</v>
      </c>
      <c r="G295" s="6" t="n">
        <v>7</v>
      </c>
      <c r="H295" s="6" t="n">
        <v>-1.9499727955863</v>
      </c>
      <c r="I295" s="6" t="n">
        <v>38.5</v>
      </c>
      <c r="J295" s="6" t="n">
        <v>1.31033974163303</v>
      </c>
      <c r="K295" s="6" t="n">
        <v>122</v>
      </c>
      <c r="L295" s="6" t="n">
        <v>0.846449647527812</v>
      </c>
      <c r="M295" s="6" t="n">
        <v>3.94</v>
      </c>
      <c r="N295" s="6" t="n">
        <v>1.73607949015004</v>
      </c>
      <c r="O295" s="6" t="n">
        <v>6.69</v>
      </c>
      <c r="P295" s="6" t="n">
        <v>1.37798552047875</v>
      </c>
      <c r="Q295" s="6" t="n">
        <v>4.49465814670208</v>
      </c>
      <c r="R295" s="6" t="n">
        <v>0.749109691117014</v>
      </c>
      <c r="S295" s="6" t="n">
        <v>1</v>
      </c>
      <c r="T295" s="6" t="n">
        <v>12</v>
      </c>
      <c r="U295" s="6" t="n">
        <v>12</v>
      </c>
      <c r="V295" s="10"/>
      <c r="W295" s="6" t="n">
        <v>12</v>
      </c>
      <c r="X295" s="6" t="n">
        <v>771</v>
      </c>
      <c r="Y295" s="6" t="n">
        <v>0</v>
      </c>
      <c r="Z295" s="6" t="n">
        <v>45</v>
      </c>
      <c r="AA295" s="6" t="n">
        <v>816</v>
      </c>
      <c r="AB295" s="6" t="n">
        <v>68</v>
      </c>
      <c r="AC295" s="10"/>
      <c r="AD295" s="6" t="n">
        <v>15</v>
      </c>
      <c r="AE295" s="6" t="n">
        <v>998</v>
      </c>
      <c r="AF295" s="6" t="n">
        <v>1</v>
      </c>
      <c r="AG295" s="6" t="n">
        <v>15</v>
      </c>
      <c r="AH295" s="6" t="n">
        <v>1014</v>
      </c>
      <c r="AI295" s="6" t="n">
        <v>67.6</v>
      </c>
      <c r="AJ295" s="10"/>
      <c r="AK295" s="6" t="n">
        <v>16</v>
      </c>
      <c r="AL295" s="6" t="n">
        <v>1002</v>
      </c>
      <c r="AM295" s="6" t="n">
        <v>1</v>
      </c>
      <c r="AN295" s="6" t="n">
        <v>20</v>
      </c>
      <c r="AO295" s="6" t="n">
        <v>1023</v>
      </c>
      <c r="AP295" s="6" t="n">
        <v>63.9375</v>
      </c>
      <c r="AQ295" s="10"/>
      <c r="AR295" s="6" t="n">
        <v>4</v>
      </c>
      <c r="AS295" s="6" t="n">
        <v>211</v>
      </c>
      <c r="AT295" s="6" t="n">
        <v>0</v>
      </c>
      <c r="AU295" s="6" t="n">
        <v>4</v>
      </c>
      <c r="AV295" s="6" t="n">
        <v>215</v>
      </c>
      <c r="AW295" s="6" t="n">
        <v>53.75</v>
      </c>
    </row>
    <row r="296" customFormat="false" ht="15" hidden="false" customHeight="false" outlineLevel="0" collapsed="false">
      <c r="A296" s="6" t="s">
        <v>358</v>
      </c>
      <c r="B296" s="6" t="s">
        <v>30</v>
      </c>
      <c r="C296" s="6" t="n">
        <v>72.38</v>
      </c>
      <c r="D296" s="6" t="n">
        <v>175</v>
      </c>
      <c r="E296" s="6" t="n">
        <v>4.4</v>
      </c>
      <c r="F296" s="6" t="n">
        <v>1.27832866679809</v>
      </c>
      <c r="I296" s="6" t="n">
        <v>38</v>
      </c>
      <c r="J296" s="6" t="n">
        <v>1.19802964296058</v>
      </c>
      <c r="K296" s="6" t="n">
        <v>123</v>
      </c>
      <c r="L296" s="6" t="n">
        <v>0.958083481789944</v>
      </c>
      <c r="O296" s="6" t="n">
        <v>7.09</v>
      </c>
      <c r="P296" s="6" t="n">
        <v>0.389096606477511</v>
      </c>
      <c r="Q296" s="6" t="n">
        <v>3.82353839802613</v>
      </c>
      <c r="R296" s="6" t="n">
        <v>0.955884599506532</v>
      </c>
      <c r="S296" s="6" t="n">
        <v>2</v>
      </c>
      <c r="T296" s="6" t="n">
        <v>45</v>
      </c>
      <c r="U296" s="6" t="n">
        <v>44</v>
      </c>
      <c r="V296" s="10"/>
      <c r="W296" s="6" t="n">
        <v>15</v>
      </c>
      <c r="X296" s="6" t="n">
        <v>498</v>
      </c>
      <c r="Y296" s="6" t="n">
        <v>0</v>
      </c>
      <c r="Z296" s="6" t="n">
        <v>29</v>
      </c>
      <c r="AA296" s="6" t="n">
        <v>527</v>
      </c>
      <c r="AB296" s="6" t="n">
        <v>35.1333333333333</v>
      </c>
      <c r="AC296" s="10"/>
      <c r="AD296" s="6" t="n">
        <v>1</v>
      </c>
      <c r="AE296" s="6" t="n">
        <v>6</v>
      </c>
      <c r="AF296" s="6" t="n">
        <v>0</v>
      </c>
      <c r="AG296" s="6" t="n">
        <v>0</v>
      </c>
      <c r="AH296" s="6" t="n">
        <v>6</v>
      </c>
      <c r="AI296" s="6" t="n">
        <v>6</v>
      </c>
      <c r="AJ296" s="10"/>
      <c r="AK296" s="6" t="n">
        <v>15</v>
      </c>
      <c r="AL296" s="6" t="n">
        <v>338</v>
      </c>
      <c r="AM296" s="6" t="n">
        <v>0</v>
      </c>
      <c r="AN296" s="6" t="n">
        <v>21</v>
      </c>
      <c r="AO296" s="6" t="n">
        <v>359</v>
      </c>
      <c r="AP296" s="6" t="n">
        <v>23.9333333333333</v>
      </c>
      <c r="AQ296" s="10"/>
      <c r="AR296" s="6" t="n">
        <v>16</v>
      </c>
      <c r="AS296" s="6" t="n">
        <v>817</v>
      </c>
      <c r="AT296" s="6" t="n">
        <v>0</v>
      </c>
      <c r="AU296" s="6" t="n">
        <v>6</v>
      </c>
      <c r="AV296" s="6" t="n">
        <v>823</v>
      </c>
      <c r="AW296" s="6" t="n">
        <v>51.4375</v>
      </c>
    </row>
    <row r="297" customFormat="false" ht="15" hidden="false" customHeight="false" outlineLevel="0" collapsed="false">
      <c r="A297" s="6" t="s">
        <v>366</v>
      </c>
      <c r="B297" s="6" t="s">
        <v>30</v>
      </c>
      <c r="C297" s="6" t="n">
        <v>74</v>
      </c>
      <c r="D297" s="6" t="n">
        <v>225</v>
      </c>
      <c r="E297" s="6" t="n">
        <v>4.41</v>
      </c>
      <c r="F297" s="6" t="n">
        <v>1.24347795869831</v>
      </c>
      <c r="G297" s="6" t="n">
        <v>19</v>
      </c>
      <c r="H297" s="6" t="n">
        <v>-0.187624188447129</v>
      </c>
      <c r="Q297" s="6" t="n">
        <v>1.05585377025118</v>
      </c>
      <c r="R297" s="6" t="n">
        <v>0.527926885125591</v>
      </c>
      <c r="S297" s="6" t="n">
        <v>6</v>
      </c>
      <c r="T297" s="6" t="n">
        <v>209</v>
      </c>
      <c r="U297" s="6" t="n">
        <v>181</v>
      </c>
      <c r="V297" s="10"/>
      <c r="W297" s="6" t="n">
        <v>1</v>
      </c>
      <c r="X297" s="6" t="n">
        <v>3</v>
      </c>
      <c r="Y297" s="6" t="n">
        <v>0</v>
      </c>
      <c r="Z297" s="6" t="n">
        <v>18</v>
      </c>
      <c r="AA297" s="6" t="n">
        <v>21</v>
      </c>
      <c r="AB297" s="6" t="n">
        <v>21</v>
      </c>
      <c r="AC297" s="10"/>
      <c r="AD297" s="6" t="n">
        <v>12</v>
      </c>
      <c r="AE297" s="6" t="n">
        <v>521</v>
      </c>
      <c r="AF297" s="6" t="n">
        <v>0</v>
      </c>
      <c r="AG297" s="6" t="n">
        <v>167</v>
      </c>
      <c r="AH297" s="6" t="n">
        <v>688</v>
      </c>
      <c r="AI297" s="6" t="n">
        <v>57.3333333333333</v>
      </c>
      <c r="AJ297" s="10"/>
      <c r="AK297" s="6" t="n">
        <v>16</v>
      </c>
      <c r="AL297" s="6" t="n">
        <v>871</v>
      </c>
      <c r="AM297" s="6" t="n">
        <v>0</v>
      </c>
      <c r="AN297" s="6" t="n">
        <v>12</v>
      </c>
      <c r="AO297" s="6" t="n">
        <v>883</v>
      </c>
      <c r="AP297" s="6" t="n">
        <v>55.1875</v>
      </c>
      <c r="AQ297" s="10"/>
      <c r="AV297" s="6" t="n">
        <v>0</v>
      </c>
    </row>
    <row r="298" customFormat="false" ht="15" hidden="false" customHeight="false" outlineLevel="0" collapsed="false">
      <c r="A298" s="6" t="s">
        <v>375</v>
      </c>
      <c r="B298" s="6" t="s">
        <v>30</v>
      </c>
      <c r="C298" s="6" t="n">
        <v>69.13</v>
      </c>
      <c r="D298" s="6" t="n">
        <v>193</v>
      </c>
      <c r="E298" s="6" t="n">
        <v>4.48</v>
      </c>
      <c r="F298" s="6" t="n">
        <v>0.99952300199983</v>
      </c>
      <c r="G298" s="6" t="n">
        <v>18</v>
      </c>
      <c r="H298" s="6" t="n">
        <v>-0.334486572375394</v>
      </c>
      <c r="I298" s="6" t="n">
        <v>35.5</v>
      </c>
      <c r="J298" s="6" t="n">
        <v>0.636479149598333</v>
      </c>
      <c r="K298" s="6" t="n">
        <v>124</v>
      </c>
      <c r="L298" s="6" t="n">
        <v>1.06971731605208</v>
      </c>
      <c r="M298" s="6" t="n">
        <v>4.27</v>
      </c>
      <c r="N298" s="6" t="n">
        <v>0.39957672081147</v>
      </c>
      <c r="O298" s="6" t="n">
        <v>6.84</v>
      </c>
      <c r="P298" s="6" t="n">
        <v>1.00715217772829</v>
      </c>
      <c r="Q298" s="6" t="n">
        <v>3.7779617938146</v>
      </c>
      <c r="R298" s="6" t="n">
        <v>0.6296602989691</v>
      </c>
      <c r="S298" s="6" t="n">
        <v>6</v>
      </c>
      <c r="T298" s="6" t="n">
        <v>185</v>
      </c>
      <c r="U298" s="6" t="n">
        <v>166</v>
      </c>
      <c r="V298" s="10"/>
      <c r="W298" s="6" t="n">
        <v>8</v>
      </c>
      <c r="X298" s="6" t="n">
        <v>116</v>
      </c>
      <c r="Y298" s="6" t="n">
        <v>0</v>
      </c>
      <c r="Z298" s="6" t="n">
        <v>14</v>
      </c>
      <c r="AA298" s="6" t="n">
        <v>130</v>
      </c>
      <c r="AB298" s="6" t="n">
        <v>16.25</v>
      </c>
      <c r="AC298" s="10"/>
      <c r="AH298" s="6" t="n">
        <v>0</v>
      </c>
      <c r="AJ298" s="10"/>
      <c r="AO298" s="6" t="n">
        <v>0</v>
      </c>
      <c r="AQ298" s="10"/>
      <c r="AV298" s="6" t="n">
        <v>0</v>
      </c>
    </row>
    <row r="299" customFormat="false" ht="15" hidden="false" customHeight="false" outlineLevel="0" collapsed="false">
      <c r="A299" s="6" t="s">
        <v>383</v>
      </c>
      <c r="B299" s="6" t="s">
        <v>30</v>
      </c>
      <c r="C299" s="6" t="n">
        <v>72.38</v>
      </c>
      <c r="D299" s="6" t="n">
        <v>199</v>
      </c>
      <c r="E299" s="6" t="n">
        <v>4.64</v>
      </c>
      <c r="F299" s="6" t="n">
        <v>0.441911672403306</v>
      </c>
      <c r="G299" s="6" t="n">
        <v>8</v>
      </c>
      <c r="H299" s="6" t="n">
        <v>-1.80311041165803</v>
      </c>
      <c r="I299" s="6" t="n">
        <v>35.5</v>
      </c>
      <c r="J299" s="6" t="n">
        <v>0.636479149598333</v>
      </c>
      <c r="K299" s="6" t="n">
        <v>117</v>
      </c>
      <c r="L299" s="6" t="n">
        <v>0.288280476217153</v>
      </c>
      <c r="M299" s="6" t="n">
        <v>4.11</v>
      </c>
      <c r="N299" s="6" t="n">
        <v>1.04757806352108</v>
      </c>
      <c r="O299" s="6" t="n">
        <v>6.68</v>
      </c>
      <c r="P299" s="6" t="n">
        <v>1.40270774332878</v>
      </c>
      <c r="Q299" s="6" t="n">
        <v>2.01384669341062</v>
      </c>
      <c r="R299" s="6" t="n">
        <v>0.335641115568437</v>
      </c>
      <c r="S299" s="6" t="n">
        <v>5</v>
      </c>
      <c r="T299" s="6" t="n">
        <v>142</v>
      </c>
      <c r="U299" s="6" t="n">
        <v>134</v>
      </c>
      <c r="V299" s="10"/>
      <c r="W299" s="6" t="n">
        <v>16</v>
      </c>
      <c r="X299" s="6" t="n">
        <v>178</v>
      </c>
      <c r="Y299" s="6" t="n">
        <v>0</v>
      </c>
      <c r="Z299" s="6" t="n">
        <v>78</v>
      </c>
      <c r="AA299" s="6" t="n">
        <v>256</v>
      </c>
      <c r="AB299" s="6" t="n">
        <v>16</v>
      </c>
      <c r="AC299" s="10"/>
      <c r="AD299" s="6" t="n">
        <v>16</v>
      </c>
      <c r="AE299" s="6" t="n">
        <v>454</v>
      </c>
      <c r="AF299" s="6" t="n">
        <v>0</v>
      </c>
      <c r="AG299" s="6" t="n">
        <v>132</v>
      </c>
      <c r="AH299" s="6" t="n">
        <v>586</v>
      </c>
      <c r="AI299" s="6" t="n">
        <v>36.625</v>
      </c>
      <c r="AJ299" s="10"/>
      <c r="AK299" s="6" t="n">
        <v>16</v>
      </c>
      <c r="AL299" s="6" t="n">
        <v>270</v>
      </c>
      <c r="AM299" s="6" t="n">
        <v>0</v>
      </c>
      <c r="AN299" s="6" t="n">
        <v>163</v>
      </c>
      <c r="AO299" s="6" t="n">
        <v>433</v>
      </c>
      <c r="AP299" s="6" t="n">
        <v>27.0625</v>
      </c>
      <c r="AQ299" s="10"/>
      <c r="AR299" s="6" t="n">
        <v>16</v>
      </c>
      <c r="AS299" s="6" t="n">
        <v>612</v>
      </c>
      <c r="AT299" s="6" t="n">
        <v>0</v>
      </c>
      <c r="AU299" s="6" t="n">
        <v>54</v>
      </c>
      <c r="AV299" s="6" t="n">
        <v>666</v>
      </c>
      <c r="AW299" s="6" t="n">
        <v>41.625</v>
      </c>
    </row>
    <row r="300" customFormat="false" ht="15" hidden="false" customHeight="false" outlineLevel="0" collapsed="false">
      <c r="A300" s="6" t="s">
        <v>388</v>
      </c>
      <c r="B300" s="6" t="s">
        <v>30</v>
      </c>
      <c r="C300" s="6" t="n">
        <v>72.75</v>
      </c>
      <c r="D300" s="6" t="n">
        <v>211</v>
      </c>
      <c r="E300" s="6" t="n">
        <v>4.43</v>
      </c>
      <c r="F300" s="6" t="n">
        <v>1.17377654249875</v>
      </c>
      <c r="G300" s="6" t="n">
        <v>16</v>
      </c>
      <c r="H300" s="6" t="n">
        <v>-0.628211340231922</v>
      </c>
      <c r="I300" s="6" t="n">
        <v>34</v>
      </c>
      <c r="J300" s="6" t="n">
        <v>0.299548853580984</v>
      </c>
      <c r="K300" s="6" t="n">
        <v>125</v>
      </c>
      <c r="L300" s="6" t="n">
        <v>1.18135115031421</v>
      </c>
      <c r="M300" s="6" t="n">
        <v>4.34</v>
      </c>
      <c r="N300" s="6" t="n">
        <v>0.116076133376015</v>
      </c>
      <c r="O300" s="6" t="n">
        <v>6.95</v>
      </c>
      <c r="P300" s="6" t="n">
        <v>0.735207726377945</v>
      </c>
      <c r="Q300" s="6" t="n">
        <v>2.87774906591598</v>
      </c>
      <c r="R300" s="6" t="n">
        <v>0.479624844319329</v>
      </c>
      <c r="S300" s="6" t="n">
        <v>1</v>
      </c>
      <c r="T300" s="6" t="n">
        <v>4</v>
      </c>
      <c r="U300" s="6" t="n">
        <v>4</v>
      </c>
      <c r="V300" s="10"/>
      <c r="W300" s="6" t="n">
        <v>16</v>
      </c>
      <c r="X300" s="6" t="n">
        <v>1026</v>
      </c>
      <c r="Y300" s="6" t="n">
        <v>0</v>
      </c>
      <c r="Z300" s="6" t="n">
        <v>2</v>
      </c>
      <c r="AA300" s="6" t="n">
        <v>1028</v>
      </c>
      <c r="AB300" s="6" t="n">
        <v>64.25</v>
      </c>
      <c r="AC300" s="10"/>
      <c r="AD300" s="6" t="n">
        <v>13</v>
      </c>
      <c r="AE300" s="6" t="n">
        <v>715</v>
      </c>
      <c r="AF300" s="6" t="n">
        <v>3</v>
      </c>
      <c r="AG300" s="6" t="n">
        <v>1</v>
      </c>
      <c r="AH300" s="6" t="n">
        <v>719</v>
      </c>
      <c r="AI300" s="6" t="n">
        <v>55.3076923076923</v>
      </c>
      <c r="AJ300" s="10"/>
      <c r="AK300" s="6" t="n">
        <v>8</v>
      </c>
      <c r="AL300" s="6" t="n">
        <v>381</v>
      </c>
      <c r="AM300" s="6" t="n">
        <v>0</v>
      </c>
      <c r="AN300" s="6" t="n">
        <v>0</v>
      </c>
      <c r="AO300" s="6" t="n">
        <v>381</v>
      </c>
      <c r="AP300" s="6" t="n">
        <v>47.625</v>
      </c>
      <c r="AQ300" s="10"/>
      <c r="AR300" s="6" t="n">
        <v>15</v>
      </c>
      <c r="AS300" s="6" t="n">
        <v>774</v>
      </c>
      <c r="AT300" s="6" t="n">
        <v>0</v>
      </c>
      <c r="AU300" s="6" t="n">
        <v>1</v>
      </c>
      <c r="AV300" s="6" t="n">
        <v>775</v>
      </c>
      <c r="AW300" s="6" t="n">
        <v>51.6666666666667</v>
      </c>
    </row>
    <row r="301" customFormat="false" ht="15" hidden="false" customHeight="false" outlineLevel="0" collapsed="false">
      <c r="A301" s="6" t="s">
        <v>393</v>
      </c>
      <c r="B301" s="6" t="s">
        <v>30</v>
      </c>
      <c r="C301" s="6" t="n">
        <v>73.25</v>
      </c>
      <c r="D301" s="6" t="n">
        <v>213</v>
      </c>
      <c r="E301" s="6" t="n">
        <v>4.51</v>
      </c>
      <c r="F301" s="6" t="n">
        <v>0.894970877700483</v>
      </c>
      <c r="G301" s="6" t="n">
        <v>13</v>
      </c>
      <c r="H301" s="6" t="n">
        <v>-1.06879849201671</v>
      </c>
      <c r="I301" s="6" t="n">
        <v>34.5</v>
      </c>
      <c r="J301" s="6" t="n">
        <v>0.411858952253434</v>
      </c>
      <c r="K301" s="6" t="n">
        <v>122</v>
      </c>
      <c r="L301" s="6" t="n">
        <v>0.846449647527812</v>
      </c>
      <c r="M301" s="6" t="n">
        <v>4.21</v>
      </c>
      <c r="N301" s="6" t="n">
        <v>0.642577224327573</v>
      </c>
      <c r="O301" s="6" t="n">
        <v>7.07</v>
      </c>
      <c r="P301" s="6" t="n">
        <v>0.438541052177572</v>
      </c>
      <c r="Q301" s="6" t="n">
        <v>2.16559926197016</v>
      </c>
      <c r="R301" s="6" t="n">
        <v>0.36093321032836</v>
      </c>
      <c r="S301" s="6" t="n">
        <v>4</v>
      </c>
      <c r="T301" s="6" t="n">
        <v>115</v>
      </c>
      <c r="U301" s="6" t="n">
        <v>109</v>
      </c>
      <c r="V301" s="10"/>
      <c r="AA301" s="6" t="n">
        <v>0</v>
      </c>
      <c r="AC301" s="10"/>
      <c r="AH301" s="6" t="n">
        <v>0</v>
      </c>
      <c r="AJ301" s="10"/>
      <c r="AO301" s="6" t="n">
        <v>0</v>
      </c>
      <c r="AQ301" s="10"/>
      <c r="AV301" s="6" t="n">
        <v>0</v>
      </c>
    </row>
    <row r="302" customFormat="false" ht="15" hidden="false" customHeight="false" outlineLevel="0" collapsed="false">
      <c r="A302" s="6" t="s">
        <v>410</v>
      </c>
      <c r="B302" s="6" t="s">
        <v>30</v>
      </c>
      <c r="C302" s="6" t="n">
        <v>70.5</v>
      </c>
      <c r="D302" s="6" t="n">
        <v>163</v>
      </c>
      <c r="E302" s="6" t="n">
        <v>4.46</v>
      </c>
      <c r="F302" s="6" t="n">
        <v>1.0692244181994</v>
      </c>
      <c r="I302" s="6" t="n">
        <v>41</v>
      </c>
      <c r="J302" s="6" t="n">
        <v>1.87189023499528</v>
      </c>
      <c r="K302" s="6" t="n">
        <v>132</v>
      </c>
      <c r="L302" s="6" t="n">
        <v>1.96278799014913</v>
      </c>
      <c r="M302" s="6" t="n">
        <v>4.18</v>
      </c>
      <c r="N302" s="6" t="n">
        <v>0.764077476085626</v>
      </c>
      <c r="O302" s="6" t="n">
        <v>6.63</v>
      </c>
      <c r="P302" s="6" t="n">
        <v>1.52631885757894</v>
      </c>
      <c r="Q302" s="6" t="n">
        <v>7.19429897700837</v>
      </c>
      <c r="R302" s="6" t="n">
        <v>1.43885979540167</v>
      </c>
      <c r="S302" s="6" t="n">
        <v>7</v>
      </c>
      <c r="T302" s="6" t="n">
        <v>240</v>
      </c>
      <c r="U302" s="6" t="n">
        <v>194</v>
      </c>
      <c r="V302" s="10"/>
      <c r="AA302" s="6" t="n">
        <v>0</v>
      </c>
      <c r="AC302" s="10"/>
      <c r="AH302" s="6" t="n">
        <v>0</v>
      </c>
      <c r="AJ302" s="10"/>
      <c r="AO302" s="6" t="n">
        <v>0</v>
      </c>
      <c r="AQ302" s="10"/>
      <c r="AV302" s="6" t="n">
        <v>0</v>
      </c>
    </row>
    <row r="303" customFormat="false" ht="15" hidden="false" customHeight="false" outlineLevel="0" collapsed="false">
      <c r="A303" s="6" t="s">
        <v>416</v>
      </c>
      <c r="B303" s="6" t="s">
        <v>30</v>
      </c>
      <c r="C303" s="6" t="n">
        <v>71.63</v>
      </c>
      <c r="D303" s="6" t="n">
        <v>188</v>
      </c>
      <c r="E303" s="6" t="n">
        <v>4.48</v>
      </c>
      <c r="F303" s="6" t="n">
        <v>0.99952300199983</v>
      </c>
      <c r="I303" s="6" t="n">
        <v>33</v>
      </c>
      <c r="J303" s="6" t="n">
        <v>0.0749286562360849</v>
      </c>
      <c r="K303" s="6" t="n">
        <v>117</v>
      </c>
      <c r="L303" s="6" t="n">
        <v>0.288280476217153</v>
      </c>
      <c r="M303" s="6" t="n">
        <v>4.27</v>
      </c>
      <c r="N303" s="6" t="n">
        <v>0.39957672081147</v>
      </c>
      <c r="O303" s="6" t="n">
        <v>6.82</v>
      </c>
      <c r="P303" s="6" t="n">
        <v>1.05659662342835</v>
      </c>
      <c r="Q303" s="6" t="n">
        <v>2.81890547869289</v>
      </c>
      <c r="R303" s="6" t="n">
        <v>0.563781095738577</v>
      </c>
      <c r="V303" s="10"/>
      <c r="AA303" s="6" t="n">
        <v>0</v>
      </c>
      <c r="AC303" s="10"/>
      <c r="AH303" s="6" t="n">
        <v>0</v>
      </c>
      <c r="AJ303" s="10"/>
      <c r="AO303" s="6" t="n">
        <v>0</v>
      </c>
      <c r="AQ303" s="10"/>
      <c r="AV303" s="6" t="n">
        <v>0</v>
      </c>
    </row>
    <row r="304" customFormat="false" ht="15" hidden="false" customHeight="false" outlineLevel="0" collapsed="false">
      <c r="A304" s="6" t="s">
        <v>428</v>
      </c>
      <c r="B304" s="6" t="s">
        <v>30</v>
      </c>
      <c r="C304" s="6" t="n">
        <v>74.13</v>
      </c>
      <c r="D304" s="6" t="n">
        <v>224</v>
      </c>
      <c r="E304" s="6" t="n">
        <v>4.62</v>
      </c>
      <c r="F304" s="6" t="n">
        <v>0.51161308860287</v>
      </c>
      <c r="I304" s="6" t="n">
        <v>30</v>
      </c>
      <c r="J304" s="6" t="n">
        <v>-0.598931935798613</v>
      </c>
      <c r="K304" s="6" t="n">
        <v>111</v>
      </c>
      <c r="L304" s="6" t="n">
        <v>-0.381522529355638</v>
      </c>
      <c r="M304" s="6" t="n">
        <v>4.32</v>
      </c>
      <c r="N304" s="6" t="n">
        <v>0.197076301214714</v>
      </c>
      <c r="O304" s="6" t="n">
        <v>7.14</v>
      </c>
      <c r="P304" s="6" t="n">
        <v>0.265485492227356</v>
      </c>
      <c r="Q304" s="6" t="n">
        <v>-0.00627958310931104</v>
      </c>
      <c r="R304" s="6" t="n">
        <v>-0.00125591662186221</v>
      </c>
      <c r="V304" s="10"/>
      <c r="W304" s="6" t="n">
        <v>15</v>
      </c>
      <c r="X304" s="6" t="n">
        <v>6</v>
      </c>
      <c r="Y304" s="6" t="n">
        <v>0</v>
      </c>
      <c r="Z304" s="6" t="n">
        <v>289</v>
      </c>
      <c r="AA304" s="6" t="n">
        <v>295</v>
      </c>
      <c r="AB304" s="6" t="n">
        <v>19.6666666666667</v>
      </c>
      <c r="AC304" s="10"/>
      <c r="AD304" s="6" t="n">
        <v>16</v>
      </c>
      <c r="AE304" s="6" t="n">
        <v>63</v>
      </c>
      <c r="AF304" s="6" t="n">
        <v>0</v>
      </c>
      <c r="AG304" s="6" t="n">
        <v>420</v>
      </c>
      <c r="AH304" s="6" t="n">
        <v>483</v>
      </c>
      <c r="AI304" s="6" t="n">
        <v>30.1875</v>
      </c>
      <c r="AJ304" s="10"/>
      <c r="AK304" s="6" t="n">
        <v>15</v>
      </c>
      <c r="AL304" s="6" t="n">
        <v>328</v>
      </c>
      <c r="AM304" s="6" t="n">
        <v>0</v>
      </c>
      <c r="AN304" s="6" t="n">
        <v>274</v>
      </c>
      <c r="AO304" s="6" t="n">
        <v>602</v>
      </c>
      <c r="AP304" s="6" t="n">
        <v>40.1333333333333</v>
      </c>
      <c r="AQ304" s="10"/>
      <c r="AR304" s="6" t="n">
        <v>15</v>
      </c>
      <c r="AS304" s="6" t="n">
        <v>300</v>
      </c>
      <c r="AT304" s="6" t="n">
        <v>0</v>
      </c>
      <c r="AU304" s="6" t="n">
        <v>308</v>
      </c>
      <c r="AV304" s="6" t="n">
        <v>608</v>
      </c>
      <c r="AW304" s="6" t="n">
        <v>40.5333333333333</v>
      </c>
    </row>
    <row r="305" customFormat="false" ht="15" hidden="false" customHeight="false" outlineLevel="0" collapsed="false">
      <c r="A305" s="6" t="s">
        <v>436</v>
      </c>
      <c r="B305" s="6" t="s">
        <v>30</v>
      </c>
      <c r="C305" s="6" t="n">
        <v>71.38</v>
      </c>
      <c r="D305" s="6" t="n">
        <v>189</v>
      </c>
      <c r="E305" s="6" t="n">
        <v>4.63</v>
      </c>
      <c r="F305" s="6" t="n">
        <v>0.476762380503088</v>
      </c>
      <c r="G305" s="6" t="n">
        <v>10</v>
      </c>
      <c r="H305" s="6" t="n">
        <v>-1.50938564380151</v>
      </c>
      <c r="I305" s="6" t="n">
        <v>31.5</v>
      </c>
      <c r="J305" s="6" t="n">
        <v>-0.262001639781264</v>
      </c>
      <c r="K305" s="6" t="n">
        <v>120</v>
      </c>
      <c r="L305" s="6" t="n">
        <v>0.623181979003548</v>
      </c>
      <c r="M305" s="6" t="n">
        <v>4.23</v>
      </c>
      <c r="N305" s="6" t="n">
        <v>0.561577056488869</v>
      </c>
      <c r="O305" s="6" t="n">
        <v>6.7</v>
      </c>
      <c r="P305" s="6" t="n">
        <v>1.35326329762872</v>
      </c>
      <c r="Q305" s="6" t="n">
        <v>1.24339743004146</v>
      </c>
      <c r="R305" s="6" t="n">
        <v>0.207232905006909</v>
      </c>
      <c r="S305" s="6" t="n">
        <v>6</v>
      </c>
      <c r="T305" s="6" t="n">
        <v>196</v>
      </c>
      <c r="U305" s="6" t="n">
        <v>176</v>
      </c>
      <c r="V305" s="10"/>
      <c r="AA305" s="6" t="n">
        <v>0</v>
      </c>
      <c r="AC305" s="10"/>
      <c r="AH305" s="6" t="n">
        <v>0</v>
      </c>
      <c r="AJ305" s="10"/>
      <c r="AO305" s="6" t="n">
        <v>0</v>
      </c>
      <c r="AQ305" s="10"/>
      <c r="AV305" s="6" t="n">
        <v>0</v>
      </c>
    </row>
    <row r="306" customFormat="false" ht="15" hidden="false" customHeight="false" outlineLevel="0" collapsed="false">
      <c r="A306" s="6" t="s">
        <v>442</v>
      </c>
      <c r="B306" s="6" t="s">
        <v>30</v>
      </c>
      <c r="C306" s="6" t="n">
        <v>71</v>
      </c>
      <c r="D306" s="6" t="n">
        <v>195</v>
      </c>
      <c r="E306" s="6" t="n">
        <v>4.62</v>
      </c>
      <c r="F306" s="6" t="n">
        <v>0.51161308860287</v>
      </c>
      <c r="G306" s="6" t="n">
        <v>11</v>
      </c>
      <c r="H306" s="6" t="n">
        <v>-1.36252325987324</v>
      </c>
      <c r="I306" s="6" t="n">
        <v>33.5</v>
      </c>
      <c r="J306" s="6" t="n">
        <v>0.187238754908535</v>
      </c>
      <c r="K306" s="6" t="n">
        <v>112</v>
      </c>
      <c r="L306" s="6" t="n">
        <v>-0.269888695093506</v>
      </c>
      <c r="M306" s="6" t="n">
        <v>4.39</v>
      </c>
      <c r="N306" s="6" t="n">
        <v>-0.0864242862207376</v>
      </c>
      <c r="O306" s="6" t="n">
        <v>7.19</v>
      </c>
      <c r="P306" s="6" t="n">
        <v>0.141874377977199</v>
      </c>
      <c r="Q306" s="6" t="n">
        <v>-0.878110019698883</v>
      </c>
      <c r="R306" s="6" t="n">
        <v>-0.146351669949814</v>
      </c>
      <c r="V306" s="10"/>
      <c r="AA306" s="6" t="n">
        <v>0</v>
      </c>
      <c r="AC306" s="10"/>
      <c r="AD306" s="6" t="n">
        <v>15</v>
      </c>
      <c r="AE306" s="6" t="n">
        <v>780</v>
      </c>
      <c r="AF306" s="6" t="n">
        <v>0</v>
      </c>
      <c r="AG306" s="6" t="n">
        <v>74</v>
      </c>
      <c r="AH306" s="6" t="n">
        <v>854</v>
      </c>
      <c r="AI306" s="6" t="n">
        <v>56.9333333333333</v>
      </c>
      <c r="AJ306" s="10"/>
      <c r="AK306" s="6" t="n">
        <v>15</v>
      </c>
      <c r="AL306" s="6" t="n">
        <v>743</v>
      </c>
      <c r="AM306" s="6" t="n">
        <v>0</v>
      </c>
      <c r="AN306" s="6" t="n">
        <v>15</v>
      </c>
      <c r="AO306" s="6" t="n">
        <v>758</v>
      </c>
      <c r="AP306" s="6" t="n">
        <v>50.5333333333333</v>
      </c>
      <c r="AQ306" s="10"/>
      <c r="AR306" s="6" t="n">
        <v>11</v>
      </c>
      <c r="AS306" s="6" t="n">
        <v>259</v>
      </c>
      <c r="AT306" s="6" t="n">
        <v>0</v>
      </c>
      <c r="AU306" s="6" t="n">
        <v>58</v>
      </c>
      <c r="AV306" s="6" t="n">
        <v>317</v>
      </c>
      <c r="AW306" s="6" t="n">
        <v>28.8181818181818</v>
      </c>
    </row>
    <row r="308" customFormat="false" ht="15" hidden="false" customHeight="false" outlineLevel="0" collapsed="false">
      <c r="D308" s="6" t="n">
        <v>73.7922697368422</v>
      </c>
      <c r="E308" s="6" t="n">
        <v>241.970394736842</v>
      </c>
      <c r="F308" s="6" t="n">
        <v>4.76680134680135</v>
      </c>
      <c r="H308" s="6" t="n">
        <v>20.2775510204082</v>
      </c>
      <c r="J308" s="6" t="n">
        <v>32.6664206642066</v>
      </c>
      <c r="L308" s="6" t="n">
        <v>114.417624521073</v>
      </c>
      <c r="N308" s="6" t="n">
        <v>4.36866071428572</v>
      </c>
      <c r="P308" s="6" t="n">
        <v>7.24738738738739</v>
      </c>
    </row>
    <row r="309" customFormat="false" ht="15" hidden="false" customHeight="false" outlineLevel="0" collapsed="false">
      <c r="D309" s="6" t="n">
        <v>2.73351358018055</v>
      </c>
      <c r="E309" s="6" t="n">
        <v>45.5204094463129</v>
      </c>
      <c r="F309" s="6" t="n">
        <v>0.286938215756434</v>
      </c>
      <c r="H309" s="6" t="n">
        <v>6.80909551685105</v>
      </c>
      <c r="J309" s="6" t="n">
        <v>4.45195940445428</v>
      </c>
      <c r="L309" s="6" t="n">
        <v>8.95785768364688</v>
      </c>
      <c r="N309" s="6" t="n">
        <v>0.246913068622608</v>
      </c>
      <c r="P309" s="6" t="n">
        <v>0.404494371750534</v>
      </c>
    </row>
  </sheetData>
  <mergeCells count="5">
    <mergeCell ref="A1:U1"/>
    <mergeCell ref="W1:AB1"/>
    <mergeCell ref="AD1:AI1"/>
    <mergeCell ref="AK1:AP1"/>
    <mergeCell ref="AR1:AW1"/>
  </mergeCells>
  <conditionalFormatting sqref="B1:B1048576">
    <cfRule type="cellIs" priority="2" operator="equal" aboveAverage="0" equalAverage="0" bottom="0" percent="0" rank="0" text="" dxfId="0">
      <formula>"K"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X6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O65" activeCellId="1" sqref="E307:L308 O6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2.28"/>
  </cols>
  <sheetData>
    <row r="1" s="1" customFormat="true" ht="15" hidden="false" customHeight="false" outlineLevel="0" collapsed="false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7" t="n">
        <v>2014</v>
      </c>
      <c r="X1" s="7"/>
      <c r="Y1" s="7"/>
      <c r="Z1" s="7"/>
      <c r="AA1" s="7"/>
      <c r="AB1" s="7"/>
      <c r="AC1" s="8"/>
      <c r="AD1" s="7" t="n">
        <v>2015</v>
      </c>
      <c r="AE1" s="7"/>
      <c r="AF1" s="7"/>
      <c r="AG1" s="7"/>
      <c r="AH1" s="7"/>
      <c r="AI1" s="7"/>
      <c r="AJ1" s="8"/>
      <c r="AK1" s="7" t="n">
        <v>2016</v>
      </c>
      <c r="AL1" s="7"/>
      <c r="AM1" s="7"/>
      <c r="AN1" s="7"/>
      <c r="AO1" s="7"/>
      <c r="AP1" s="7"/>
      <c r="AQ1" s="8"/>
      <c r="AR1" s="7" t="n">
        <v>2017</v>
      </c>
      <c r="AS1" s="7"/>
      <c r="AT1" s="7"/>
      <c r="AU1" s="7"/>
      <c r="AV1" s="7"/>
      <c r="AW1" s="7"/>
      <c r="AX1" s="9"/>
    </row>
    <row r="2" s="1" customFormat="true" ht="15" hidden="false" customHeight="false" outlineLevel="0" collapsed="false">
      <c r="A2" s="9" t="s">
        <v>1</v>
      </c>
      <c r="B2" s="9" t="s">
        <v>467</v>
      </c>
      <c r="C2" s="9" t="s">
        <v>4</v>
      </c>
      <c r="D2" s="9" t="s">
        <v>5</v>
      </c>
      <c r="E2" s="9" t="s">
        <v>6</v>
      </c>
      <c r="F2" s="9" t="s">
        <v>468</v>
      </c>
      <c r="G2" s="9" t="s">
        <v>7</v>
      </c>
      <c r="H2" s="9" t="s">
        <v>469</v>
      </c>
      <c r="I2" s="9" t="s">
        <v>470</v>
      </c>
      <c r="J2" s="9" t="s">
        <v>471</v>
      </c>
      <c r="K2" s="9" t="s">
        <v>472</v>
      </c>
      <c r="L2" s="9" t="s">
        <v>473</v>
      </c>
      <c r="M2" s="9" t="s">
        <v>10</v>
      </c>
      <c r="N2" s="9" t="s">
        <v>474</v>
      </c>
      <c r="O2" s="9" t="s">
        <v>11</v>
      </c>
      <c r="P2" s="9" t="s">
        <v>475</v>
      </c>
      <c r="Q2" s="9" t="s">
        <v>476</v>
      </c>
      <c r="R2" s="9" t="s">
        <v>477</v>
      </c>
      <c r="S2" s="9" t="s">
        <v>478</v>
      </c>
      <c r="T2" s="9" t="s">
        <v>479</v>
      </c>
      <c r="U2" s="9" t="s">
        <v>480</v>
      </c>
      <c r="V2" s="8"/>
      <c r="W2" s="9" t="s">
        <v>481</v>
      </c>
      <c r="X2" s="9" t="s">
        <v>482</v>
      </c>
      <c r="Y2" s="9" t="s">
        <v>483</v>
      </c>
      <c r="Z2" s="9" t="s">
        <v>484</v>
      </c>
      <c r="AA2" s="9" t="s">
        <v>485</v>
      </c>
      <c r="AB2" s="9" t="s">
        <v>486</v>
      </c>
      <c r="AC2" s="8"/>
      <c r="AD2" s="9" t="s">
        <v>481</v>
      </c>
      <c r="AE2" s="9" t="s">
        <v>482</v>
      </c>
      <c r="AF2" s="9" t="s">
        <v>483</v>
      </c>
      <c r="AG2" s="9" t="s">
        <v>484</v>
      </c>
      <c r="AH2" s="9" t="s">
        <v>485</v>
      </c>
      <c r="AI2" s="9" t="s">
        <v>486</v>
      </c>
      <c r="AJ2" s="8"/>
      <c r="AK2" s="9" t="s">
        <v>481</v>
      </c>
      <c r="AL2" s="9" t="s">
        <v>482</v>
      </c>
      <c r="AM2" s="9" t="s">
        <v>483</v>
      </c>
      <c r="AN2" s="9" t="s">
        <v>484</v>
      </c>
      <c r="AO2" s="9" t="s">
        <v>485</v>
      </c>
      <c r="AP2" s="9" t="s">
        <v>486</v>
      </c>
      <c r="AQ2" s="8"/>
      <c r="AR2" s="9" t="s">
        <v>481</v>
      </c>
      <c r="AS2" s="9" t="s">
        <v>482</v>
      </c>
      <c r="AT2" s="9" t="s">
        <v>483</v>
      </c>
      <c r="AU2" s="9" t="s">
        <v>484</v>
      </c>
      <c r="AV2" s="9" t="s">
        <v>485</v>
      </c>
      <c r="AW2" s="9" t="s">
        <v>486</v>
      </c>
      <c r="AX2" s="9"/>
    </row>
    <row r="3" customFormat="false" ht="15" hidden="false" customHeight="false" outlineLevel="0" collapsed="false">
      <c r="A3" s="6" t="s">
        <v>26</v>
      </c>
      <c r="B3" s="6" t="s">
        <v>27</v>
      </c>
      <c r="C3" s="6" t="n">
        <v>72</v>
      </c>
      <c r="D3" s="6" t="n">
        <v>212</v>
      </c>
      <c r="E3" s="6" t="n">
        <v>4.64</v>
      </c>
      <c r="F3" s="6" t="n">
        <v>0.441911672403306</v>
      </c>
      <c r="G3" s="6" t="n">
        <v>14</v>
      </c>
      <c r="H3" s="6" t="n">
        <v>-0.92193610808845</v>
      </c>
      <c r="I3" s="6" t="n">
        <v>32</v>
      </c>
      <c r="J3" s="6" t="n">
        <v>-0.149691541108814</v>
      </c>
      <c r="K3" s="6" t="n">
        <v>111</v>
      </c>
      <c r="L3" s="6" t="n">
        <v>-0.381522529355638</v>
      </c>
      <c r="M3" s="6" t="n">
        <v>4.5</v>
      </c>
      <c r="N3" s="6" t="n">
        <v>-0.531925209333596</v>
      </c>
      <c r="O3" s="6" t="n">
        <v>7.55</v>
      </c>
      <c r="P3" s="6" t="n">
        <v>-0.748125644623918</v>
      </c>
      <c r="Q3" s="6" t="n">
        <v>-2.29128936010711</v>
      </c>
      <c r="R3" s="6" t="n">
        <v>-0.381881560017852</v>
      </c>
      <c r="S3" s="6" t="n">
        <v>7</v>
      </c>
      <c r="T3" s="6" t="n">
        <v>248</v>
      </c>
      <c r="U3" s="6" t="n">
        <v>199</v>
      </c>
      <c r="V3" s="10"/>
      <c r="W3" s="6" t="n">
        <v>5</v>
      </c>
      <c r="X3" s="6" t="n">
        <v>0</v>
      </c>
      <c r="Y3" s="6" t="n">
        <v>1</v>
      </c>
      <c r="Z3" s="6" t="n">
        <v>63</v>
      </c>
      <c r="AA3" s="6" t="n">
        <v>64</v>
      </c>
      <c r="AB3" s="6" t="n">
        <v>12.8</v>
      </c>
      <c r="AC3" s="10"/>
      <c r="AD3" s="6"/>
      <c r="AE3" s="6"/>
      <c r="AF3" s="6"/>
      <c r="AG3" s="6"/>
      <c r="AH3" s="6" t="n">
        <v>0</v>
      </c>
      <c r="AI3" s="6"/>
      <c r="AJ3" s="10"/>
      <c r="AK3" s="6"/>
      <c r="AL3" s="6"/>
      <c r="AM3" s="6"/>
      <c r="AN3" s="6"/>
      <c r="AO3" s="6" t="n">
        <v>0</v>
      </c>
      <c r="AP3" s="6"/>
      <c r="AQ3" s="10"/>
      <c r="AR3" s="6"/>
      <c r="AS3" s="6"/>
      <c r="AT3" s="6"/>
      <c r="AU3" s="6"/>
      <c r="AV3" s="6" t="n">
        <v>0</v>
      </c>
      <c r="AW3" s="6"/>
    </row>
    <row r="4" customFormat="false" ht="15" hidden="false" customHeight="false" outlineLevel="0" collapsed="false">
      <c r="A4" s="6" t="s">
        <v>93</v>
      </c>
      <c r="B4" s="6" t="s">
        <v>27</v>
      </c>
      <c r="C4" s="6" t="n">
        <v>71.63</v>
      </c>
      <c r="D4" s="6" t="n">
        <v>199</v>
      </c>
      <c r="E4" s="6" t="n">
        <v>4.47</v>
      </c>
      <c r="F4" s="6" t="n">
        <v>1.03437371009962</v>
      </c>
      <c r="G4" s="6" t="n">
        <v>25</v>
      </c>
      <c r="H4" s="6" t="n">
        <v>0.693550115122455</v>
      </c>
      <c r="I4" s="6" t="n">
        <v>34</v>
      </c>
      <c r="J4" s="6" t="n">
        <v>0.299548853580984</v>
      </c>
      <c r="K4" s="6" t="n">
        <v>116</v>
      </c>
      <c r="L4" s="6" t="n">
        <v>0.176646641955021</v>
      </c>
      <c r="M4" s="6" t="n">
        <v>4.07</v>
      </c>
      <c r="N4" s="6" t="n">
        <v>1.20957839919848</v>
      </c>
      <c r="O4" s="6" t="n">
        <v>6.9</v>
      </c>
      <c r="P4" s="6" t="n">
        <v>0.858818840628099</v>
      </c>
      <c r="Q4" s="6" t="n">
        <v>4.27251656058466</v>
      </c>
      <c r="R4" s="6" t="n">
        <v>0.712086093430776</v>
      </c>
      <c r="S4" s="6" t="n">
        <v>4</v>
      </c>
      <c r="T4" s="6" t="n">
        <v>131</v>
      </c>
      <c r="U4" s="6" t="n">
        <v>124</v>
      </c>
      <c r="V4" s="10"/>
      <c r="W4" s="6" t="n">
        <v>16</v>
      </c>
      <c r="X4" s="6" t="n">
        <v>0</v>
      </c>
      <c r="Y4" s="6" t="n">
        <v>502</v>
      </c>
      <c r="Z4" s="6" t="n">
        <v>249</v>
      </c>
      <c r="AA4" s="6" t="n">
        <v>751</v>
      </c>
      <c r="AB4" s="6" t="n">
        <v>46.9375</v>
      </c>
      <c r="AC4" s="10"/>
      <c r="AD4" s="6" t="n">
        <v>3</v>
      </c>
      <c r="AE4" s="6" t="n">
        <v>0</v>
      </c>
      <c r="AF4" s="6" t="n">
        <v>4</v>
      </c>
      <c r="AG4" s="6" t="n">
        <v>61</v>
      </c>
      <c r="AH4" s="6" t="n">
        <v>65</v>
      </c>
      <c r="AI4" s="6" t="n">
        <v>21.6666666666667</v>
      </c>
      <c r="AJ4" s="10"/>
      <c r="AK4" s="6"/>
      <c r="AL4" s="6"/>
      <c r="AM4" s="6"/>
      <c r="AN4" s="6"/>
      <c r="AO4" s="6" t="n">
        <v>0</v>
      </c>
      <c r="AP4" s="6"/>
      <c r="AQ4" s="10"/>
      <c r="AR4" s="6"/>
      <c r="AS4" s="6"/>
      <c r="AT4" s="6"/>
      <c r="AU4" s="6"/>
      <c r="AV4" s="6" t="n">
        <v>0</v>
      </c>
      <c r="AW4" s="6"/>
    </row>
    <row r="5" customFormat="false" ht="15" hidden="false" customHeight="false" outlineLevel="0" collapsed="false">
      <c r="A5" s="6" t="s">
        <v>139</v>
      </c>
      <c r="B5" s="6" t="s">
        <v>27</v>
      </c>
      <c r="C5" s="6" t="n">
        <v>72.63</v>
      </c>
      <c r="D5" s="6" t="n">
        <v>217</v>
      </c>
      <c r="E5" s="6" t="n">
        <v>4.65</v>
      </c>
      <c r="F5" s="6" t="n">
        <v>0.407060964303521</v>
      </c>
      <c r="G5" s="6" t="n">
        <v>12</v>
      </c>
      <c r="H5" s="6" t="n">
        <v>-1.21566087594498</v>
      </c>
      <c r="I5" s="6" t="n">
        <v>32.5</v>
      </c>
      <c r="J5" s="6" t="n">
        <v>-0.0373814424363648</v>
      </c>
      <c r="K5" s="6" t="n">
        <v>117</v>
      </c>
      <c r="L5" s="6" t="n">
        <v>0.288280476217153</v>
      </c>
      <c r="M5" s="6" t="n">
        <v>4.35</v>
      </c>
      <c r="N5" s="6" t="n">
        <v>0.075576049456665</v>
      </c>
      <c r="O5" s="6" t="n">
        <v>7.15</v>
      </c>
      <c r="P5" s="6" t="n">
        <v>0.240763269377323</v>
      </c>
      <c r="Q5" s="6" t="n">
        <v>-0.241361559026682</v>
      </c>
      <c r="R5" s="6" t="n">
        <v>-0.0402269265044469</v>
      </c>
      <c r="S5" s="6"/>
      <c r="T5" s="6"/>
      <c r="U5" s="6"/>
      <c r="V5" s="10"/>
      <c r="W5" s="6" t="n">
        <v>13</v>
      </c>
      <c r="X5" s="6" t="n">
        <v>0</v>
      </c>
      <c r="Y5" s="6" t="n">
        <v>0</v>
      </c>
      <c r="Z5" s="6" t="n">
        <v>221</v>
      </c>
      <c r="AA5" s="6" t="n">
        <v>221</v>
      </c>
      <c r="AB5" s="6" t="n">
        <v>17</v>
      </c>
      <c r="AC5" s="10"/>
      <c r="AD5" s="6" t="n">
        <v>6</v>
      </c>
      <c r="AE5" s="6" t="n">
        <v>0</v>
      </c>
      <c r="AF5" s="6" t="n">
        <v>2</v>
      </c>
      <c r="AG5" s="6" t="n">
        <v>103</v>
      </c>
      <c r="AH5" s="6" t="n">
        <v>105</v>
      </c>
      <c r="AI5" s="6" t="n">
        <v>17.5</v>
      </c>
      <c r="AJ5" s="10"/>
      <c r="AK5" s="6"/>
      <c r="AL5" s="6"/>
      <c r="AM5" s="6"/>
      <c r="AN5" s="6"/>
      <c r="AO5" s="6" t="n">
        <v>0</v>
      </c>
      <c r="AP5" s="6"/>
      <c r="AQ5" s="10"/>
      <c r="AR5" s="6"/>
      <c r="AS5" s="6"/>
      <c r="AT5" s="6"/>
      <c r="AU5" s="6"/>
      <c r="AV5" s="6" t="n">
        <v>0</v>
      </c>
      <c r="AW5" s="6"/>
    </row>
    <row r="6" customFormat="false" ht="15" hidden="false" customHeight="false" outlineLevel="0" collapsed="false">
      <c r="A6" s="6" t="s">
        <v>150</v>
      </c>
      <c r="B6" s="6" t="s">
        <v>27</v>
      </c>
      <c r="C6" s="6" t="n">
        <v>73.38</v>
      </c>
      <c r="D6" s="6" t="n">
        <v>205</v>
      </c>
      <c r="E6" s="6" t="n">
        <v>4.67</v>
      </c>
      <c r="F6" s="6" t="n">
        <v>0.337359548103956</v>
      </c>
      <c r="G6" s="6" t="n">
        <v>13</v>
      </c>
      <c r="H6" s="6" t="n">
        <v>-1.06879849201671</v>
      </c>
      <c r="I6" s="6" t="n">
        <v>32</v>
      </c>
      <c r="J6" s="6" t="n">
        <v>-0.149691541108814</v>
      </c>
      <c r="K6" s="6" t="n">
        <v>113</v>
      </c>
      <c r="L6" s="6" t="n">
        <v>-0.158254860831374</v>
      </c>
      <c r="M6" s="6" t="n">
        <v>3.95</v>
      </c>
      <c r="N6" s="6" t="n">
        <v>1.69557940623069</v>
      </c>
      <c r="O6" s="6" t="n">
        <v>6.47</v>
      </c>
      <c r="P6" s="6" t="n">
        <v>1.92187442317944</v>
      </c>
      <c r="Q6" s="6" t="n">
        <v>2.57806848355718</v>
      </c>
      <c r="R6" s="6" t="n">
        <v>0.429678080592863</v>
      </c>
      <c r="S6" s="6"/>
      <c r="T6" s="6"/>
      <c r="U6" s="6"/>
      <c r="V6" s="10"/>
      <c r="W6" s="6" t="n">
        <v>9</v>
      </c>
      <c r="X6" s="6" t="n">
        <v>0</v>
      </c>
      <c r="Y6" s="6" t="n">
        <v>31</v>
      </c>
      <c r="Z6" s="6" t="n">
        <v>141</v>
      </c>
      <c r="AA6" s="6" t="n">
        <v>172</v>
      </c>
      <c r="AB6" s="6" t="n">
        <v>19.1111111111111</v>
      </c>
      <c r="AC6" s="10"/>
      <c r="AD6" s="6" t="n">
        <v>16</v>
      </c>
      <c r="AE6" s="6" t="n">
        <v>0</v>
      </c>
      <c r="AF6" s="6" t="n">
        <v>227</v>
      </c>
      <c r="AG6" s="6" t="n">
        <v>363</v>
      </c>
      <c r="AH6" s="6" t="n">
        <v>590</v>
      </c>
      <c r="AI6" s="6" t="n">
        <v>36.875</v>
      </c>
      <c r="AJ6" s="10"/>
      <c r="AK6" s="6" t="n">
        <v>16</v>
      </c>
      <c r="AL6" s="6" t="n">
        <v>0</v>
      </c>
      <c r="AM6" s="6" t="n">
        <v>542</v>
      </c>
      <c r="AN6" s="6" t="n">
        <v>367</v>
      </c>
      <c r="AO6" s="6" t="n">
        <v>909</v>
      </c>
      <c r="AP6" s="6" t="n">
        <v>56.8125</v>
      </c>
      <c r="AQ6" s="10"/>
      <c r="AR6" s="6" t="n">
        <v>15</v>
      </c>
      <c r="AS6" s="6" t="n">
        <v>0</v>
      </c>
      <c r="AT6" s="6" t="n">
        <v>991</v>
      </c>
      <c r="AU6" s="6" t="n">
        <v>159</v>
      </c>
      <c r="AV6" s="6" t="n">
        <v>1150</v>
      </c>
      <c r="AW6" s="6" t="n">
        <v>76.6666666666667</v>
      </c>
    </row>
    <row r="7" customFormat="false" ht="15" hidden="false" customHeight="false" outlineLevel="0" collapsed="false">
      <c r="A7" s="6" t="s">
        <v>166</v>
      </c>
      <c r="B7" s="6" t="s">
        <v>27</v>
      </c>
      <c r="C7" s="6" t="n">
        <v>73</v>
      </c>
      <c r="D7" s="6" t="n">
        <v>211</v>
      </c>
      <c r="E7" s="6" t="n">
        <v>4.49</v>
      </c>
      <c r="F7" s="6" t="n">
        <v>0.964672293900048</v>
      </c>
      <c r="G7" s="6" t="n">
        <v>19</v>
      </c>
      <c r="H7" s="6" t="n">
        <v>-0.187624188447129</v>
      </c>
      <c r="I7" s="6" t="n">
        <v>36.5</v>
      </c>
      <c r="J7" s="6" t="n">
        <v>0.861099346943233</v>
      </c>
      <c r="K7" s="6" t="n">
        <v>124</v>
      </c>
      <c r="L7" s="6" t="n">
        <v>1.06971731605208</v>
      </c>
      <c r="M7" s="6" t="n">
        <v>4.26</v>
      </c>
      <c r="N7" s="6" t="n">
        <v>0.44007680473082</v>
      </c>
      <c r="O7" s="6" t="n">
        <v>6.96</v>
      </c>
      <c r="P7" s="6" t="n">
        <v>0.710485503527914</v>
      </c>
      <c r="Q7" s="6" t="n">
        <v>3.85842707670696</v>
      </c>
      <c r="R7" s="6" t="n">
        <v>0.64307117945116</v>
      </c>
      <c r="S7" s="6" t="n">
        <v>1</v>
      </c>
      <c r="T7" s="6" t="n">
        <v>27</v>
      </c>
      <c r="U7" s="6" t="n">
        <v>27</v>
      </c>
      <c r="V7" s="10"/>
      <c r="W7" s="6" t="n">
        <v>16</v>
      </c>
      <c r="X7" s="6" t="n">
        <v>0</v>
      </c>
      <c r="Y7" s="6" t="n">
        <v>688</v>
      </c>
      <c r="Z7" s="6" t="n">
        <v>112</v>
      </c>
      <c r="AA7" s="6" t="n">
        <v>800</v>
      </c>
      <c r="AB7" s="6" t="n">
        <v>50</v>
      </c>
      <c r="AC7" s="10"/>
      <c r="AD7" s="6" t="n">
        <v>16</v>
      </c>
      <c r="AE7" s="6" t="n">
        <v>0</v>
      </c>
      <c r="AF7" s="6" t="n">
        <v>994</v>
      </c>
      <c r="AG7" s="6" t="n">
        <v>81</v>
      </c>
      <c r="AH7" s="6" t="n">
        <v>1075</v>
      </c>
      <c r="AI7" s="6" t="n">
        <v>67.1875</v>
      </c>
      <c r="AJ7" s="10"/>
      <c r="AK7" s="6" t="n">
        <v>13</v>
      </c>
      <c r="AL7" s="6" t="n">
        <v>0</v>
      </c>
      <c r="AM7" s="6" t="n">
        <v>818</v>
      </c>
      <c r="AN7" s="6" t="n">
        <v>50</v>
      </c>
      <c r="AO7" s="6" t="n">
        <v>868</v>
      </c>
      <c r="AP7" s="6" t="n">
        <v>66.7692307692308</v>
      </c>
      <c r="AQ7" s="10"/>
      <c r="AR7" s="6" t="n">
        <v>12</v>
      </c>
      <c r="AS7" s="6" t="n">
        <v>0</v>
      </c>
      <c r="AT7" s="6" t="n">
        <v>705</v>
      </c>
      <c r="AU7" s="6" t="n">
        <v>0</v>
      </c>
      <c r="AV7" s="6" t="n">
        <v>705</v>
      </c>
      <c r="AW7" s="6" t="n">
        <v>58.75</v>
      </c>
    </row>
    <row r="8" customFormat="false" ht="15" hidden="false" customHeight="false" outlineLevel="0" collapsed="false">
      <c r="A8" s="6" t="s">
        <v>206</v>
      </c>
      <c r="B8" s="6" t="s">
        <v>27</v>
      </c>
      <c r="C8" s="6" t="n">
        <v>69.88</v>
      </c>
      <c r="D8" s="6" t="n">
        <v>211</v>
      </c>
      <c r="E8" s="6" t="n">
        <v>4.6</v>
      </c>
      <c r="F8" s="6" t="n">
        <v>0.581314504802438</v>
      </c>
      <c r="G8" s="6" t="n">
        <v>15</v>
      </c>
      <c r="H8" s="6" t="n">
        <v>-0.775073724160186</v>
      </c>
      <c r="I8" s="6" t="n">
        <v>36.5</v>
      </c>
      <c r="J8" s="6" t="n">
        <v>0.861099346943233</v>
      </c>
      <c r="K8" s="6" t="n">
        <v>122</v>
      </c>
      <c r="L8" s="6" t="n">
        <v>0.846449647527812</v>
      </c>
      <c r="M8" s="6" t="n">
        <v>4.47</v>
      </c>
      <c r="N8" s="6" t="n">
        <v>-0.410424957575543</v>
      </c>
      <c r="O8" s="6" t="n">
        <v>7.05</v>
      </c>
      <c r="P8" s="6" t="n">
        <v>0.487985497877635</v>
      </c>
      <c r="Q8" s="6" t="n">
        <v>1.59135031541539</v>
      </c>
      <c r="R8" s="6" t="n">
        <v>0.265225052569231</v>
      </c>
      <c r="S8" s="6"/>
      <c r="T8" s="6"/>
      <c r="U8" s="6"/>
      <c r="V8" s="10"/>
      <c r="W8" s="6"/>
      <c r="X8" s="6"/>
      <c r="Y8" s="6"/>
      <c r="Z8" s="6"/>
      <c r="AA8" s="6" t="n">
        <v>0</v>
      </c>
      <c r="AB8" s="6"/>
      <c r="AC8" s="10"/>
      <c r="AD8" s="6"/>
      <c r="AE8" s="6"/>
      <c r="AF8" s="6"/>
      <c r="AG8" s="6"/>
      <c r="AH8" s="6" t="n">
        <v>0</v>
      </c>
      <c r="AI8" s="6"/>
      <c r="AJ8" s="10"/>
      <c r="AK8" s="6"/>
      <c r="AL8" s="6"/>
      <c r="AM8" s="6"/>
      <c r="AN8" s="6"/>
      <c r="AO8" s="6" t="n">
        <v>0</v>
      </c>
      <c r="AP8" s="6"/>
      <c r="AQ8" s="10"/>
      <c r="AR8" s="6"/>
      <c r="AS8" s="6"/>
      <c r="AT8" s="6"/>
      <c r="AU8" s="6"/>
      <c r="AV8" s="6" t="n">
        <v>0</v>
      </c>
      <c r="AW8" s="6"/>
    </row>
    <row r="9" customFormat="false" ht="15" hidden="false" customHeight="false" outlineLevel="0" collapsed="false">
      <c r="A9" s="6" t="s">
        <v>248</v>
      </c>
      <c r="B9" s="6" t="s">
        <v>27</v>
      </c>
      <c r="C9" s="6" t="n">
        <v>71</v>
      </c>
      <c r="D9" s="6" t="n">
        <v>193</v>
      </c>
      <c r="E9" s="6" t="n">
        <v>4.59</v>
      </c>
      <c r="F9" s="6" t="n">
        <v>0.61616521290222</v>
      </c>
      <c r="G9" s="6" t="n">
        <v>9</v>
      </c>
      <c r="H9" s="6" t="n">
        <v>-1.65624802772977</v>
      </c>
      <c r="I9" s="6"/>
      <c r="J9" s="6"/>
      <c r="K9" s="6"/>
      <c r="L9" s="6"/>
      <c r="M9" s="6"/>
      <c r="N9" s="6"/>
      <c r="O9" s="6"/>
      <c r="P9" s="6"/>
      <c r="Q9" s="6" t="n">
        <v>-1.04008281482755</v>
      </c>
      <c r="R9" s="6" t="n">
        <v>-0.520041407413775</v>
      </c>
      <c r="S9" s="6" t="n">
        <v>1</v>
      </c>
      <c r="T9" s="6" t="n">
        <v>30</v>
      </c>
      <c r="U9" s="6" t="n">
        <v>30</v>
      </c>
      <c r="V9" s="10"/>
      <c r="W9" s="6" t="n">
        <v>8</v>
      </c>
      <c r="X9" s="6" t="n">
        <v>0</v>
      </c>
      <c r="Y9" s="6" t="n">
        <v>242</v>
      </c>
      <c r="Z9" s="6" t="n">
        <v>69</v>
      </c>
      <c r="AA9" s="6" t="n">
        <v>311</v>
      </c>
      <c r="AB9" s="6" t="n">
        <v>38.875</v>
      </c>
      <c r="AC9" s="10"/>
      <c r="AD9" s="6" t="n">
        <v>16</v>
      </c>
      <c r="AE9" s="6" t="n">
        <v>0</v>
      </c>
      <c r="AF9" s="6" t="n">
        <v>730</v>
      </c>
      <c r="AG9" s="6" t="n">
        <v>231</v>
      </c>
      <c r="AH9" s="6" t="n">
        <v>961</v>
      </c>
      <c r="AI9" s="6" t="n">
        <v>60.0625</v>
      </c>
      <c r="AJ9" s="10"/>
      <c r="AK9" s="6" t="n">
        <v>11</v>
      </c>
      <c r="AL9" s="6" t="n">
        <v>0</v>
      </c>
      <c r="AM9" s="6" t="n">
        <v>669</v>
      </c>
      <c r="AN9" s="6" t="n">
        <v>92</v>
      </c>
      <c r="AO9" s="6" t="n">
        <v>761</v>
      </c>
      <c r="AP9" s="6" t="n">
        <v>69.1818181818182</v>
      </c>
      <c r="AQ9" s="10"/>
      <c r="AR9" s="6" t="n">
        <v>7</v>
      </c>
      <c r="AS9" s="6" t="n">
        <v>0</v>
      </c>
      <c r="AT9" s="6" t="n">
        <v>429</v>
      </c>
      <c r="AU9" s="6" t="n">
        <v>36</v>
      </c>
      <c r="AV9" s="6" t="n">
        <v>465</v>
      </c>
      <c r="AW9" s="6" t="n">
        <v>66.4285714285714</v>
      </c>
    </row>
    <row r="10" customFormat="false" ht="15" hidden="false" customHeight="false" outlineLevel="0" collapsed="false">
      <c r="A10" s="6" t="s">
        <v>338</v>
      </c>
      <c r="B10" s="6" t="s">
        <v>27</v>
      </c>
      <c r="C10" s="6" t="n">
        <v>73.25</v>
      </c>
      <c r="D10" s="6" t="n">
        <v>220</v>
      </c>
      <c r="E10" s="6" t="n">
        <v>4.54</v>
      </c>
      <c r="F10" s="6" t="n">
        <v>0.790418753401134</v>
      </c>
      <c r="G10" s="6"/>
      <c r="H10" s="6"/>
      <c r="I10" s="6" t="n">
        <v>38</v>
      </c>
      <c r="J10" s="6" t="n">
        <v>1.19802964296058</v>
      </c>
      <c r="K10" s="6" t="n">
        <v>123</v>
      </c>
      <c r="L10" s="6" t="n">
        <v>0.958083481789944</v>
      </c>
      <c r="M10" s="6" t="n">
        <v>4.51</v>
      </c>
      <c r="N10" s="6" t="n">
        <v>-0.572425293252946</v>
      </c>
      <c r="O10" s="6" t="n">
        <v>7.05</v>
      </c>
      <c r="P10" s="6" t="n">
        <v>0.487985497877635</v>
      </c>
      <c r="Q10" s="6" t="n">
        <v>2.86209208277635</v>
      </c>
      <c r="R10" s="6" t="n">
        <v>0.57241841655527</v>
      </c>
      <c r="S10" s="6" t="n">
        <v>4</v>
      </c>
      <c r="T10" s="6" t="n">
        <v>110</v>
      </c>
      <c r="U10" s="6" t="n">
        <v>105</v>
      </c>
      <c r="V10" s="10"/>
      <c r="W10" s="6" t="n">
        <v>9</v>
      </c>
      <c r="X10" s="6" t="n">
        <v>0</v>
      </c>
      <c r="Y10" s="6" t="n">
        <v>0</v>
      </c>
      <c r="Z10" s="6" t="n">
        <v>135</v>
      </c>
      <c r="AA10" s="6" t="n">
        <v>135</v>
      </c>
      <c r="AB10" s="6" t="n">
        <v>15</v>
      </c>
      <c r="AC10" s="10"/>
      <c r="AD10" s="6" t="n">
        <v>14</v>
      </c>
      <c r="AE10" s="6" t="n">
        <v>0</v>
      </c>
      <c r="AF10" s="6" t="n">
        <v>420</v>
      </c>
      <c r="AG10" s="6" t="n">
        <v>189</v>
      </c>
      <c r="AH10" s="6" t="n">
        <v>609</v>
      </c>
      <c r="AI10" s="6" t="n">
        <v>43.5</v>
      </c>
      <c r="AJ10" s="10"/>
      <c r="AK10" s="6" t="n">
        <v>14</v>
      </c>
      <c r="AL10" s="6" t="n">
        <v>0</v>
      </c>
      <c r="AM10" s="6" t="n">
        <v>919</v>
      </c>
      <c r="AN10" s="6" t="n">
        <v>63</v>
      </c>
      <c r="AO10" s="6" t="n">
        <v>982</v>
      </c>
      <c r="AP10" s="6" t="n">
        <v>70.1428571428571</v>
      </c>
      <c r="AQ10" s="10"/>
      <c r="AR10" s="6" t="n">
        <v>4</v>
      </c>
      <c r="AS10" s="6" t="n">
        <v>0</v>
      </c>
      <c r="AT10" s="6" t="n">
        <v>226</v>
      </c>
      <c r="AU10" s="6" t="n">
        <v>34</v>
      </c>
      <c r="AV10" s="6" t="n">
        <v>260</v>
      </c>
      <c r="AW10" s="6" t="n">
        <v>65</v>
      </c>
    </row>
    <row r="11" customFormat="false" ht="15" hidden="false" customHeight="false" outlineLevel="0" collapsed="false">
      <c r="A11" s="6" t="s">
        <v>351</v>
      </c>
      <c r="B11" s="6" t="s">
        <v>27</v>
      </c>
      <c r="C11" s="6" t="n">
        <v>70.5</v>
      </c>
      <c r="D11" s="6" t="n">
        <v>193</v>
      </c>
      <c r="E11" s="6" t="n">
        <v>4.71</v>
      </c>
      <c r="F11" s="6" t="n">
        <v>0.197956715704825</v>
      </c>
      <c r="G11" s="6" t="n">
        <v>15</v>
      </c>
      <c r="H11" s="6" t="n">
        <v>-0.775073724160186</v>
      </c>
      <c r="I11" s="6" t="n">
        <v>35.5</v>
      </c>
      <c r="J11" s="6" t="n">
        <v>0.636479149598333</v>
      </c>
      <c r="K11" s="6" t="n">
        <v>116</v>
      </c>
      <c r="L11" s="6" t="n">
        <v>0.176646641955021</v>
      </c>
      <c r="M11" s="6" t="n">
        <v>4.22</v>
      </c>
      <c r="N11" s="6" t="n">
        <v>0.602077140408223</v>
      </c>
      <c r="O11" s="6" t="n">
        <v>7.08</v>
      </c>
      <c r="P11" s="6" t="n">
        <v>0.413818829327541</v>
      </c>
      <c r="Q11" s="6" t="n">
        <v>1.25190475283376</v>
      </c>
      <c r="R11" s="6" t="n">
        <v>0.208650792138959</v>
      </c>
      <c r="S11" s="6" t="n">
        <v>5</v>
      </c>
      <c r="T11" s="6" t="n">
        <v>152</v>
      </c>
      <c r="U11" s="6" t="n">
        <v>142</v>
      </c>
      <c r="V11" s="10"/>
      <c r="W11" s="6" t="n">
        <v>16</v>
      </c>
      <c r="X11" s="6" t="n">
        <v>0</v>
      </c>
      <c r="Y11" s="6" t="n">
        <v>31</v>
      </c>
      <c r="Z11" s="6" t="n">
        <v>355</v>
      </c>
      <c r="AA11" s="6" t="n">
        <v>386</v>
      </c>
      <c r="AB11" s="6" t="n">
        <v>24.125</v>
      </c>
      <c r="AC11" s="10"/>
      <c r="AD11" s="6"/>
      <c r="AE11" s="6"/>
      <c r="AF11" s="6"/>
      <c r="AG11" s="6"/>
      <c r="AH11" s="6" t="n">
        <v>0</v>
      </c>
      <c r="AI11" s="6"/>
      <c r="AJ11" s="10"/>
      <c r="AK11" s="6" t="n">
        <v>7</v>
      </c>
      <c r="AL11" s="6" t="n">
        <v>0</v>
      </c>
      <c r="AM11" s="6" t="n">
        <v>164</v>
      </c>
      <c r="AN11" s="6" t="n">
        <v>106</v>
      </c>
      <c r="AO11" s="6" t="n">
        <v>270</v>
      </c>
      <c r="AP11" s="6" t="n">
        <v>38.5714285714286</v>
      </c>
      <c r="AQ11" s="10"/>
      <c r="AR11" s="6" t="n">
        <v>15</v>
      </c>
      <c r="AS11" s="6" t="n">
        <v>0</v>
      </c>
      <c r="AT11" s="6" t="n">
        <v>40</v>
      </c>
      <c r="AU11" s="6" t="n">
        <v>267</v>
      </c>
      <c r="AV11" s="6" t="n">
        <v>307</v>
      </c>
      <c r="AW11" s="6" t="n">
        <v>20.4666666666667</v>
      </c>
    </row>
    <row r="12" customFormat="false" ht="15" hidden="false" customHeight="false" outlineLevel="0" collapsed="false">
      <c r="A12" s="6" t="s">
        <v>435</v>
      </c>
      <c r="B12" s="6" t="s">
        <v>27</v>
      </c>
      <c r="C12" s="6" t="n">
        <v>71.13</v>
      </c>
      <c r="D12" s="6" t="n">
        <v>210</v>
      </c>
      <c r="E12" s="6"/>
      <c r="F12" s="6"/>
      <c r="G12" s="6" t="n">
        <v>18</v>
      </c>
      <c r="H12" s="6" t="n">
        <v>-0.334486572375394</v>
      </c>
      <c r="I12" s="6"/>
      <c r="J12" s="6"/>
      <c r="K12" s="6"/>
      <c r="L12" s="6"/>
      <c r="M12" s="6"/>
      <c r="N12" s="6"/>
      <c r="O12" s="6"/>
      <c r="P12" s="6"/>
      <c r="Q12" s="6" t="n">
        <v>-0.334486572375394</v>
      </c>
      <c r="R12" s="6" t="n">
        <v>-0.334486572375394</v>
      </c>
      <c r="S12" s="6" t="n">
        <v>5</v>
      </c>
      <c r="T12" s="6" t="n">
        <v>167</v>
      </c>
      <c r="U12" s="6" t="n">
        <v>153</v>
      </c>
      <c r="V12" s="10"/>
      <c r="W12" s="6" t="n">
        <v>9</v>
      </c>
      <c r="X12" s="6" t="n">
        <v>0</v>
      </c>
      <c r="Y12" s="6" t="n">
        <v>11</v>
      </c>
      <c r="Z12" s="6" t="n">
        <v>164</v>
      </c>
      <c r="AA12" s="6" t="n">
        <v>175</v>
      </c>
      <c r="AB12" s="6" t="n">
        <v>19.4444444444444</v>
      </c>
      <c r="AC12" s="10"/>
      <c r="AD12" s="6"/>
      <c r="AE12" s="6"/>
      <c r="AF12" s="6"/>
      <c r="AG12" s="6"/>
      <c r="AH12" s="6" t="n">
        <v>0</v>
      </c>
      <c r="AI12" s="6"/>
      <c r="AJ12" s="10"/>
      <c r="AK12" s="6" t="n">
        <v>6</v>
      </c>
      <c r="AL12" s="6" t="n">
        <v>0</v>
      </c>
      <c r="AM12" s="6" t="n">
        <v>16</v>
      </c>
      <c r="AN12" s="6" t="n">
        <v>131</v>
      </c>
      <c r="AO12" s="6" t="n">
        <v>147</v>
      </c>
      <c r="AP12" s="6" t="n">
        <v>24.5</v>
      </c>
      <c r="AQ12" s="10"/>
      <c r="AR12" s="6"/>
      <c r="AS12" s="6"/>
      <c r="AT12" s="6"/>
      <c r="AU12" s="6"/>
      <c r="AV12" s="6" t="n">
        <v>0</v>
      </c>
      <c r="AW12" s="6"/>
    </row>
    <row r="13" customFormat="false" ht="15" hidden="false" customHeight="false" outlineLevel="0" collapsed="false">
      <c r="A13" s="6" t="s">
        <v>101</v>
      </c>
      <c r="B13" s="6" t="s">
        <v>102</v>
      </c>
      <c r="C13" s="6" t="n">
        <v>71.13</v>
      </c>
      <c r="D13" s="6" t="n">
        <v>207</v>
      </c>
      <c r="E13" s="6" t="n">
        <v>4.58</v>
      </c>
      <c r="F13" s="6" t="n">
        <v>0.651015921002002</v>
      </c>
      <c r="G13" s="6" t="n">
        <v>18</v>
      </c>
      <c r="H13" s="6" t="n">
        <v>-0.334486572375394</v>
      </c>
      <c r="I13" s="6" t="n">
        <v>34.5</v>
      </c>
      <c r="J13" s="6" t="n">
        <v>0.411858952253434</v>
      </c>
      <c r="K13" s="6" t="n">
        <v>115</v>
      </c>
      <c r="L13" s="6" t="n">
        <v>0.0650128076928892</v>
      </c>
      <c r="M13" s="6"/>
      <c r="N13" s="6"/>
      <c r="O13" s="6"/>
      <c r="P13" s="6"/>
      <c r="Q13" s="6" t="n">
        <v>0.793401108572931</v>
      </c>
      <c r="R13" s="6" t="n">
        <v>0.198350277143233</v>
      </c>
      <c r="S13" s="6" t="n">
        <v>1</v>
      </c>
      <c r="T13" s="6" t="n">
        <v>18</v>
      </c>
      <c r="U13" s="6" t="n">
        <v>18</v>
      </c>
      <c r="V13" s="10"/>
      <c r="W13" s="6" t="n">
        <v>16</v>
      </c>
      <c r="X13" s="6" t="n">
        <v>0</v>
      </c>
      <c r="Y13" s="6" t="n">
        <v>680</v>
      </c>
      <c r="Z13" s="6" t="n">
        <v>227</v>
      </c>
      <c r="AA13" s="6" t="n">
        <v>907</v>
      </c>
      <c r="AB13" s="6" t="n">
        <v>56.6875</v>
      </c>
      <c r="AC13" s="10"/>
      <c r="AD13" s="6" t="n">
        <v>13</v>
      </c>
      <c r="AE13" s="6" t="n">
        <v>0</v>
      </c>
      <c r="AF13" s="6" t="n">
        <v>709</v>
      </c>
      <c r="AG13" s="6" t="n">
        <v>81</v>
      </c>
      <c r="AH13" s="6" t="n">
        <v>790</v>
      </c>
      <c r="AI13" s="6" t="n">
        <v>60.7692307692308</v>
      </c>
      <c r="AJ13" s="10"/>
      <c r="AK13" s="6" t="n">
        <v>15</v>
      </c>
      <c r="AL13" s="6" t="n">
        <v>0</v>
      </c>
      <c r="AM13" s="6" t="n">
        <v>811</v>
      </c>
      <c r="AN13" s="6" t="n">
        <v>101</v>
      </c>
      <c r="AO13" s="6" t="n">
        <v>912</v>
      </c>
      <c r="AP13" s="6" t="n">
        <v>60.8</v>
      </c>
      <c r="AQ13" s="10"/>
      <c r="AR13" s="6" t="n">
        <v>2</v>
      </c>
      <c r="AS13" s="6" t="n">
        <v>0</v>
      </c>
      <c r="AT13" s="6" t="n">
        <v>0</v>
      </c>
      <c r="AU13" s="6" t="n">
        <v>28</v>
      </c>
      <c r="AV13" s="6" t="n">
        <v>28</v>
      </c>
      <c r="AW13" s="6" t="n">
        <v>14</v>
      </c>
    </row>
    <row r="14" customFormat="false" ht="15" hidden="false" customHeight="false" outlineLevel="0" collapsed="false">
      <c r="A14" s="6" t="s">
        <v>173</v>
      </c>
      <c r="B14" s="6" t="s">
        <v>102</v>
      </c>
      <c r="C14" s="6" t="n">
        <v>71.75</v>
      </c>
      <c r="D14" s="6" t="n">
        <v>201</v>
      </c>
      <c r="E14" s="6" t="n">
        <v>4.66</v>
      </c>
      <c r="F14" s="6" t="n">
        <v>0.372210256203738</v>
      </c>
      <c r="G14" s="6"/>
      <c r="H14" s="6"/>
      <c r="I14" s="6" t="n">
        <v>34</v>
      </c>
      <c r="J14" s="6" t="n">
        <v>0.299548853580984</v>
      </c>
      <c r="K14" s="6" t="n">
        <v>112</v>
      </c>
      <c r="L14" s="6" t="n">
        <v>-0.269888695093506</v>
      </c>
      <c r="M14" s="6" t="n">
        <v>4.15</v>
      </c>
      <c r="N14" s="6" t="n">
        <v>0.885577727843675</v>
      </c>
      <c r="O14" s="6" t="n">
        <v>6.97</v>
      </c>
      <c r="P14" s="6" t="n">
        <v>0.685763280677883</v>
      </c>
      <c r="Q14" s="6" t="n">
        <v>1.97321142321277</v>
      </c>
      <c r="R14" s="6" t="n">
        <v>0.394642284642555</v>
      </c>
      <c r="S14" s="6"/>
      <c r="T14" s="6"/>
      <c r="U14" s="6"/>
      <c r="V14" s="10"/>
      <c r="W14" s="6"/>
      <c r="X14" s="6"/>
      <c r="Y14" s="6"/>
      <c r="Z14" s="6"/>
      <c r="AA14" s="6" t="n">
        <v>0</v>
      </c>
      <c r="AB14" s="6"/>
      <c r="AC14" s="10"/>
      <c r="AD14" s="6" t="n">
        <v>7</v>
      </c>
      <c r="AE14" s="6" t="n">
        <v>0</v>
      </c>
      <c r="AF14" s="6" t="n">
        <v>153</v>
      </c>
      <c r="AG14" s="6" t="n">
        <v>85</v>
      </c>
      <c r="AH14" s="6" t="n">
        <v>238</v>
      </c>
      <c r="AI14" s="6" t="n">
        <v>34</v>
      </c>
      <c r="AJ14" s="10"/>
      <c r="AK14" s="6"/>
      <c r="AL14" s="6"/>
      <c r="AM14" s="6"/>
      <c r="AN14" s="6"/>
      <c r="AO14" s="6" t="n">
        <v>0</v>
      </c>
      <c r="AP14" s="6"/>
      <c r="AQ14" s="10"/>
      <c r="AR14" s="6"/>
      <c r="AS14" s="6"/>
      <c r="AT14" s="6"/>
      <c r="AU14" s="6"/>
      <c r="AV14" s="6" t="n">
        <v>0</v>
      </c>
      <c r="AW14" s="6"/>
    </row>
    <row r="15" customFormat="false" ht="15" hidden="false" customHeight="false" outlineLevel="0" collapsed="false">
      <c r="A15" s="6" t="s">
        <v>176</v>
      </c>
      <c r="B15" s="6" t="s">
        <v>102</v>
      </c>
      <c r="C15" s="6" t="n">
        <v>74.13</v>
      </c>
      <c r="D15" s="6" t="n">
        <v>200</v>
      </c>
      <c r="E15" s="6" t="n">
        <v>4.45</v>
      </c>
      <c r="F15" s="6" t="n">
        <v>1.10407512629918</v>
      </c>
      <c r="G15" s="6" t="n">
        <v>12</v>
      </c>
      <c r="H15" s="6" t="n">
        <v>-1.21566087594498</v>
      </c>
      <c r="I15" s="6" t="n">
        <v>38.5</v>
      </c>
      <c r="J15" s="6" t="n">
        <v>1.31033974163303</v>
      </c>
      <c r="K15" s="6" t="n">
        <v>123</v>
      </c>
      <c r="L15" s="6" t="n">
        <v>0.958083481789944</v>
      </c>
      <c r="M15" s="6" t="n">
        <v>4.24</v>
      </c>
      <c r="N15" s="6" t="n">
        <v>0.52107697256952</v>
      </c>
      <c r="O15" s="6" t="n">
        <v>6.82</v>
      </c>
      <c r="P15" s="6" t="n">
        <v>1.05659662342835</v>
      </c>
      <c r="Q15" s="6" t="n">
        <v>3.73451106977504</v>
      </c>
      <c r="R15" s="6" t="n">
        <v>0.622418511629174</v>
      </c>
      <c r="S15" s="6" t="n">
        <v>4</v>
      </c>
      <c r="T15" s="6" t="n">
        <v>129</v>
      </c>
      <c r="U15" s="6" t="n">
        <v>122</v>
      </c>
      <c r="V15" s="10"/>
      <c r="W15" s="6" t="n">
        <v>16</v>
      </c>
      <c r="X15" s="6" t="n">
        <v>0</v>
      </c>
      <c r="Y15" s="6" t="n">
        <v>467</v>
      </c>
      <c r="Z15" s="6" t="n">
        <v>196</v>
      </c>
      <c r="AA15" s="6" t="n">
        <v>663</v>
      </c>
      <c r="AB15" s="6" t="n">
        <v>41.4375</v>
      </c>
      <c r="AC15" s="10"/>
      <c r="AD15" s="6" t="n">
        <v>16</v>
      </c>
      <c r="AE15" s="6" t="n">
        <v>0</v>
      </c>
      <c r="AF15" s="6" t="n">
        <v>366</v>
      </c>
      <c r="AG15" s="6" t="n">
        <v>287</v>
      </c>
      <c r="AH15" s="6" t="n">
        <v>653</v>
      </c>
      <c r="AI15" s="6" t="n">
        <v>40.8125</v>
      </c>
      <c r="AJ15" s="10"/>
      <c r="AK15" s="6" t="n">
        <v>15</v>
      </c>
      <c r="AL15" s="6" t="n">
        <v>0</v>
      </c>
      <c r="AM15" s="6" t="n">
        <v>100</v>
      </c>
      <c r="AN15" s="6" t="n">
        <v>381</v>
      </c>
      <c r="AO15" s="6" t="n">
        <v>481</v>
      </c>
      <c r="AP15" s="6" t="n">
        <v>32.0666666666667</v>
      </c>
      <c r="AQ15" s="10"/>
      <c r="AR15" s="6" t="n">
        <v>16</v>
      </c>
      <c r="AS15" s="6" t="n">
        <v>0</v>
      </c>
      <c r="AT15" s="6" t="n">
        <v>1026</v>
      </c>
      <c r="AU15" s="6" t="n">
        <v>197</v>
      </c>
      <c r="AV15" s="6" t="n">
        <v>1223</v>
      </c>
      <c r="AW15" s="6" t="n">
        <v>76.4375</v>
      </c>
    </row>
    <row r="16" customFormat="false" ht="15" hidden="false" customHeight="false" outlineLevel="0" collapsed="false">
      <c r="A16" s="6" t="s">
        <v>187</v>
      </c>
      <c r="B16" s="6" t="s">
        <v>102</v>
      </c>
      <c r="C16" s="6" t="n">
        <v>73</v>
      </c>
      <c r="D16" s="6" t="n">
        <v>207</v>
      </c>
      <c r="E16" s="6" t="n">
        <v>4.57</v>
      </c>
      <c r="F16" s="6" t="n">
        <v>0.685866629101784</v>
      </c>
      <c r="G16" s="6" t="n">
        <v>15</v>
      </c>
      <c r="H16" s="6" t="n">
        <v>-0.775073724160186</v>
      </c>
      <c r="I16" s="6" t="n">
        <v>32.5</v>
      </c>
      <c r="J16" s="6" t="n">
        <v>-0.0373814424363648</v>
      </c>
      <c r="K16" s="6" t="n">
        <v>116</v>
      </c>
      <c r="L16" s="6" t="n">
        <v>0.176646641955021</v>
      </c>
      <c r="M16" s="6"/>
      <c r="N16" s="6"/>
      <c r="O16" s="6"/>
      <c r="P16" s="6"/>
      <c r="Q16" s="6" t="n">
        <v>0.0500581044602544</v>
      </c>
      <c r="R16" s="6" t="n">
        <v>0.0125145261150636</v>
      </c>
      <c r="S16" s="6" t="n">
        <v>5</v>
      </c>
      <c r="T16" s="6" t="n">
        <v>162</v>
      </c>
      <c r="U16" s="6" t="n">
        <v>150</v>
      </c>
      <c r="V16" s="10"/>
      <c r="W16" s="6"/>
      <c r="X16" s="6"/>
      <c r="Y16" s="6"/>
      <c r="Z16" s="6"/>
      <c r="AA16" s="6" t="n">
        <v>0</v>
      </c>
      <c r="AB16" s="6"/>
      <c r="AC16" s="10"/>
      <c r="AD16" s="6" t="n">
        <v>6</v>
      </c>
      <c r="AE16" s="6" t="n">
        <v>0</v>
      </c>
      <c r="AF16" s="6" t="n">
        <v>311</v>
      </c>
      <c r="AG16" s="6" t="n">
        <v>78</v>
      </c>
      <c r="AH16" s="6" t="n">
        <v>389</v>
      </c>
      <c r="AI16" s="6" t="n">
        <v>64.8333333333333</v>
      </c>
      <c r="AJ16" s="10"/>
      <c r="AK16" s="6" t="n">
        <v>10</v>
      </c>
      <c r="AL16" s="6" t="n">
        <v>0</v>
      </c>
      <c r="AM16" s="6" t="n">
        <v>505</v>
      </c>
      <c r="AN16" s="6" t="n">
        <v>149</v>
      </c>
      <c r="AO16" s="6" t="n">
        <v>654</v>
      </c>
      <c r="AP16" s="6" t="n">
        <v>65.4</v>
      </c>
      <c r="AQ16" s="10"/>
      <c r="AR16" s="6"/>
      <c r="AS16" s="6"/>
      <c r="AT16" s="6"/>
      <c r="AU16" s="6"/>
      <c r="AV16" s="6" t="n">
        <v>0</v>
      </c>
      <c r="AW16" s="6"/>
    </row>
    <row r="17" customFormat="false" ht="15" hidden="false" customHeight="false" outlineLevel="0" collapsed="false">
      <c r="A17" s="6" t="s">
        <v>197</v>
      </c>
      <c r="B17" s="6" t="s">
        <v>102</v>
      </c>
      <c r="C17" s="6" t="n">
        <v>73.38</v>
      </c>
      <c r="D17" s="6" t="n">
        <v>208</v>
      </c>
      <c r="E17" s="6" t="n">
        <v>4.58</v>
      </c>
      <c r="F17" s="6" t="n">
        <v>0.651015921002002</v>
      </c>
      <c r="G17" s="6" t="n">
        <v>11</v>
      </c>
      <c r="H17" s="6" t="n">
        <v>-1.36252325987324</v>
      </c>
      <c r="I17" s="6" t="n">
        <v>33</v>
      </c>
      <c r="J17" s="6" t="n">
        <v>0.0749286562360849</v>
      </c>
      <c r="K17" s="6" t="n">
        <v>117</v>
      </c>
      <c r="L17" s="6" t="n">
        <v>0.288280476217153</v>
      </c>
      <c r="M17" s="6" t="n">
        <v>4.16</v>
      </c>
      <c r="N17" s="6" t="n">
        <v>0.845077643924325</v>
      </c>
      <c r="O17" s="6" t="n">
        <v>7.16</v>
      </c>
      <c r="P17" s="6" t="n">
        <v>0.216041046527292</v>
      </c>
      <c r="Q17" s="6" t="n">
        <v>0.712820484033615</v>
      </c>
      <c r="R17" s="6" t="n">
        <v>0.118803414005602</v>
      </c>
      <c r="S17" s="6" t="n">
        <v>1</v>
      </c>
      <c r="T17" s="6" t="n">
        <v>21</v>
      </c>
      <c r="U17" s="6" t="n">
        <v>21</v>
      </c>
      <c r="V17" s="10"/>
      <c r="W17" s="6"/>
      <c r="X17" s="6"/>
      <c r="Y17" s="6"/>
      <c r="Z17" s="6"/>
      <c r="AA17" s="6" t="n">
        <v>0</v>
      </c>
      <c r="AB17" s="6"/>
      <c r="AC17" s="10"/>
      <c r="AD17" s="6"/>
      <c r="AE17" s="6"/>
      <c r="AF17" s="6"/>
      <c r="AG17" s="6"/>
      <c r="AH17" s="6" t="n">
        <v>0</v>
      </c>
      <c r="AI17" s="6"/>
      <c r="AJ17" s="10"/>
      <c r="AK17" s="6"/>
      <c r="AL17" s="6"/>
      <c r="AM17" s="6"/>
      <c r="AN17" s="6"/>
      <c r="AO17" s="6" t="n">
        <v>0</v>
      </c>
      <c r="AP17" s="6"/>
      <c r="AQ17" s="10"/>
      <c r="AR17" s="6"/>
      <c r="AS17" s="6"/>
      <c r="AT17" s="6"/>
      <c r="AU17" s="6"/>
      <c r="AV17" s="6" t="n">
        <v>0</v>
      </c>
      <c r="AW17" s="6"/>
    </row>
    <row r="18" customFormat="false" ht="15" hidden="false" customHeight="false" outlineLevel="0" collapsed="false">
      <c r="A18" s="6" t="s">
        <v>237</v>
      </c>
      <c r="B18" s="6" t="s">
        <v>102</v>
      </c>
      <c r="C18" s="6" t="n">
        <v>69.25</v>
      </c>
      <c r="D18" s="6" t="n">
        <v>192</v>
      </c>
      <c r="E18" s="6" t="n">
        <v>4.55</v>
      </c>
      <c r="F18" s="6" t="n">
        <v>0.755568045301351</v>
      </c>
      <c r="G18" s="6" t="n">
        <v>19</v>
      </c>
      <c r="H18" s="6" t="n">
        <v>-0.187624188447129</v>
      </c>
      <c r="I18" s="6" t="n">
        <v>37</v>
      </c>
      <c r="J18" s="6" t="n">
        <v>0.973409445615682</v>
      </c>
      <c r="K18" s="6" t="n">
        <v>124</v>
      </c>
      <c r="L18" s="6" t="n">
        <v>1.06971731605208</v>
      </c>
      <c r="M18" s="6"/>
      <c r="N18" s="6"/>
      <c r="O18" s="6"/>
      <c r="P18" s="6"/>
      <c r="Q18" s="6" t="n">
        <v>2.61107061852198</v>
      </c>
      <c r="R18" s="6" t="n">
        <v>0.652767654630495</v>
      </c>
      <c r="S18" s="6" t="n">
        <v>6</v>
      </c>
      <c r="T18" s="6" t="n">
        <v>206</v>
      </c>
      <c r="U18" s="6" t="n">
        <v>179</v>
      </c>
      <c r="V18" s="10"/>
      <c r="W18" s="6" t="n">
        <v>2</v>
      </c>
      <c r="X18" s="6" t="n">
        <v>0</v>
      </c>
      <c r="Y18" s="6" t="n">
        <v>0</v>
      </c>
      <c r="Z18" s="6" t="n">
        <v>28</v>
      </c>
      <c r="AA18" s="6" t="n">
        <v>28</v>
      </c>
      <c r="AB18" s="6" t="n">
        <v>14</v>
      </c>
      <c r="AC18" s="10"/>
      <c r="AD18" s="6"/>
      <c r="AE18" s="6"/>
      <c r="AF18" s="6"/>
      <c r="AG18" s="6"/>
      <c r="AH18" s="6" t="n">
        <v>0</v>
      </c>
      <c r="AI18" s="6"/>
      <c r="AJ18" s="10"/>
      <c r="AK18" s="6"/>
      <c r="AL18" s="6"/>
      <c r="AM18" s="6"/>
      <c r="AN18" s="6"/>
      <c r="AO18" s="6" t="n">
        <v>0</v>
      </c>
      <c r="AP18" s="6"/>
      <c r="AQ18" s="10"/>
      <c r="AR18" s="6"/>
      <c r="AS18" s="6"/>
      <c r="AT18" s="6"/>
      <c r="AU18" s="6"/>
      <c r="AV18" s="6" t="n">
        <v>0</v>
      </c>
      <c r="AW18" s="6"/>
    </row>
    <row r="19" customFormat="false" ht="15" hidden="false" customHeight="false" outlineLevel="0" collapsed="false">
      <c r="A19" s="6" t="s">
        <v>263</v>
      </c>
      <c r="B19" s="6" t="s">
        <v>102</v>
      </c>
      <c r="C19" s="6" t="n">
        <v>74.75</v>
      </c>
      <c r="D19" s="6" t="n">
        <v>190</v>
      </c>
      <c r="E19" s="6" t="n">
        <v>4.52</v>
      </c>
      <c r="F19" s="6" t="n">
        <v>0.860120169600701</v>
      </c>
      <c r="G19" s="6" t="n">
        <v>8</v>
      </c>
      <c r="H19" s="6" t="n">
        <v>-1.80311041165803</v>
      </c>
      <c r="I19" s="6" t="n">
        <v>33.5</v>
      </c>
      <c r="J19" s="6" t="n">
        <v>0.187238754908535</v>
      </c>
      <c r="K19" s="6" t="n">
        <v>116</v>
      </c>
      <c r="L19" s="6" t="n">
        <v>0.176646641955021</v>
      </c>
      <c r="M19" s="6" t="n">
        <v>4.24</v>
      </c>
      <c r="N19" s="6" t="n">
        <v>0.52107697256952</v>
      </c>
      <c r="O19" s="6" t="n">
        <v>7.04</v>
      </c>
      <c r="P19" s="6" t="n">
        <v>0.512707720727665</v>
      </c>
      <c r="Q19" s="6" t="n">
        <v>0.454679848103407</v>
      </c>
      <c r="R19" s="6" t="n">
        <v>0.0757799746839012</v>
      </c>
      <c r="S19" s="6" t="n">
        <v>7</v>
      </c>
      <c r="T19" s="6" t="n">
        <v>247</v>
      </c>
      <c r="U19" s="6" t="n">
        <v>198</v>
      </c>
      <c r="V19" s="10"/>
      <c r="W19" s="6" t="n">
        <v>7</v>
      </c>
      <c r="X19" s="6" t="n">
        <v>0</v>
      </c>
      <c r="Y19" s="6" t="n">
        <v>13</v>
      </c>
      <c r="Z19" s="6" t="n">
        <v>63</v>
      </c>
      <c r="AA19" s="6" t="n">
        <v>76</v>
      </c>
      <c r="AB19" s="6" t="n">
        <v>10.8571428571429</v>
      </c>
      <c r="AC19" s="10"/>
      <c r="AD19" s="6"/>
      <c r="AE19" s="6"/>
      <c r="AF19" s="6"/>
      <c r="AG19" s="6"/>
      <c r="AH19" s="6" t="n">
        <v>0</v>
      </c>
      <c r="AI19" s="6"/>
      <c r="AJ19" s="10"/>
      <c r="AK19" s="6"/>
      <c r="AL19" s="6"/>
      <c r="AM19" s="6"/>
      <c r="AN19" s="6"/>
      <c r="AO19" s="6" t="n">
        <v>0</v>
      </c>
      <c r="AP19" s="6"/>
      <c r="AQ19" s="10"/>
      <c r="AR19" s="6"/>
      <c r="AS19" s="6"/>
      <c r="AT19" s="6"/>
      <c r="AU19" s="6"/>
      <c r="AV19" s="6" t="n">
        <v>0</v>
      </c>
      <c r="AW19" s="6"/>
    </row>
    <row r="20" customFormat="false" ht="15" hidden="false" customHeight="false" outlineLevel="0" collapsed="false">
      <c r="A20" s="6" t="s">
        <v>295</v>
      </c>
      <c r="B20" s="6" t="s">
        <v>102</v>
      </c>
      <c r="C20" s="6" t="n">
        <v>72.13</v>
      </c>
      <c r="D20" s="6" t="n">
        <v>207</v>
      </c>
      <c r="E20" s="6" t="n">
        <v>4.7</v>
      </c>
      <c r="F20" s="6" t="n">
        <v>0.232807423804607</v>
      </c>
      <c r="G20" s="6" t="n">
        <v>24</v>
      </c>
      <c r="H20" s="6" t="n">
        <v>0.546687731194191</v>
      </c>
      <c r="I20" s="6" t="n">
        <v>36.5</v>
      </c>
      <c r="J20" s="6" t="n">
        <v>0.861099346943233</v>
      </c>
      <c r="K20" s="6" t="n">
        <v>126</v>
      </c>
      <c r="L20" s="6" t="n">
        <v>1.29298498457634</v>
      </c>
      <c r="M20" s="6"/>
      <c r="N20" s="6"/>
      <c r="O20" s="6"/>
      <c r="P20" s="6"/>
      <c r="Q20" s="6" t="n">
        <v>2.93357948651837</v>
      </c>
      <c r="R20" s="6" t="n">
        <v>0.733394871629592</v>
      </c>
      <c r="S20" s="6"/>
      <c r="T20" s="6"/>
      <c r="U20" s="6"/>
      <c r="V20" s="10"/>
      <c r="W20" s="6" t="n">
        <v>2</v>
      </c>
      <c r="X20" s="6" t="n">
        <v>0</v>
      </c>
      <c r="Y20" s="6" t="n">
        <v>0</v>
      </c>
      <c r="Z20" s="6" t="n">
        <v>32</v>
      </c>
      <c r="AA20" s="6" t="n">
        <v>32</v>
      </c>
      <c r="AB20" s="6" t="n">
        <v>16</v>
      </c>
      <c r="AC20" s="10"/>
      <c r="AD20" s="6"/>
      <c r="AE20" s="6"/>
      <c r="AF20" s="6"/>
      <c r="AG20" s="6"/>
      <c r="AH20" s="6" t="n">
        <v>0</v>
      </c>
      <c r="AI20" s="6"/>
      <c r="AJ20" s="10"/>
      <c r="AK20" s="6"/>
      <c r="AL20" s="6"/>
      <c r="AM20" s="6"/>
      <c r="AN20" s="6"/>
      <c r="AO20" s="6" t="n">
        <v>0</v>
      </c>
      <c r="AP20" s="6"/>
      <c r="AQ20" s="10"/>
      <c r="AR20" s="6"/>
      <c r="AS20" s="6"/>
      <c r="AT20" s="6"/>
      <c r="AU20" s="6"/>
      <c r="AV20" s="6" t="n">
        <v>0</v>
      </c>
      <c r="AW20" s="6"/>
    </row>
    <row r="21" customFormat="false" ht="15" hidden="false" customHeight="false" outlineLevel="0" collapsed="false">
      <c r="A21" s="6" t="s">
        <v>331</v>
      </c>
      <c r="B21" s="6" t="s">
        <v>102</v>
      </c>
      <c r="C21" s="6" t="n">
        <v>71.13</v>
      </c>
      <c r="D21" s="6" t="n">
        <v>196</v>
      </c>
      <c r="E21" s="6" t="n">
        <v>4.49</v>
      </c>
      <c r="F21" s="6" t="n">
        <v>0.964672293900048</v>
      </c>
      <c r="G21" s="6" t="n">
        <v>15</v>
      </c>
      <c r="H21" s="6" t="n">
        <v>-0.775073724160186</v>
      </c>
      <c r="I21" s="6" t="n">
        <v>35.5</v>
      </c>
      <c r="J21" s="6" t="n">
        <v>0.636479149598333</v>
      </c>
      <c r="K21" s="6" t="n">
        <v>116</v>
      </c>
      <c r="L21" s="6" t="n">
        <v>0.176646641955021</v>
      </c>
      <c r="M21" s="6" t="n">
        <v>4.19</v>
      </c>
      <c r="N21" s="6" t="n">
        <v>0.723577392166272</v>
      </c>
      <c r="O21" s="6" t="n">
        <v>7.26</v>
      </c>
      <c r="P21" s="6" t="n">
        <v>-0.0311811819730173</v>
      </c>
      <c r="Q21" s="6" t="n">
        <v>1.69512057148647</v>
      </c>
      <c r="R21" s="6" t="n">
        <v>0.282520095247745</v>
      </c>
      <c r="S21" s="6" t="n">
        <v>4</v>
      </c>
      <c r="T21" s="6" t="n">
        <v>122</v>
      </c>
      <c r="U21" s="6" t="n">
        <v>116</v>
      </c>
      <c r="V21" s="10"/>
      <c r="W21" s="6" t="n">
        <v>14</v>
      </c>
      <c r="X21" s="6" t="n">
        <v>0</v>
      </c>
      <c r="Y21" s="6" t="n">
        <v>269</v>
      </c>
      <c r="Z21" s="6" t="n">
        <v>295</v>
      </c>
      <c r="AA21" s="6" t="n">
        <v>564</v>
      </c>
      <c r="AB21" s="6" t="n">
        <v>40.2857142857143</v>
      </c>
      <c r="AC21" s="10"/>
      <c r="AD21" s="6" t="n">
        <v>16</v>
      </c>
      <c r="AE21" s="6" t="n">
        <v>0</v>
      </c>
      <c r="AF21" s="6" t="n">
        <v>83</v>
      </c>
      <c r="AG21" s="6" t="n">
        <v>362</v>
      </c>
      <c r="AH21" s="6" t="n">
        <v>445</v>
      </c>
      <c r="AI21" s="6" t="n">
        <v>27.8125</v>
      </c>
      <c r="AJ21" s="10"/>
      <c r="AK21" s="6" t="n">
        <v>11</v>
      </c>
      <c r="AL21" s="6" t="n">
        <v>0</v>
      </c>
      <c r="AM21" s="6" t="n">
        <v>32</v>
      </c>
      <c r="AN21" s="6" t="n">
        <v>223</v>
      </c>
      <c r="AO21" s="6" t="n">
        <v>255</v>
      </c>
      <c r="AP21" s="6" t="n">
        <v>23.1818181818182</v>
      </c>
      <c r="AQ21" s="10"/>
      <c r="AR21" s="6"/>
      <c r="AS21" s="6"/>
      <c r="AT21" s="6"/>
      <c r="AU21" s="6"/>
      <c r="AV21" s="6" t="n">
        <v>0</v>
      </c>
      <c r="AW21" s="6"/>
    </row>
    <row r="22" customFormat="false" ht="15" hidden="false" customHeight="false" outlineLevel="0" collapsed="false">
      <c r="A22" s="6" t="s">
        <v>408</v>
      </c>
      <c r="B22" s="6" t="s">
        <v>102</v>
      </c>
      <c r="C22" s="6" t="n">
        <v>70.88</v>
      </c>
      <c r="D22" s="6" t="n">
        <v>198</v>
      </c>
      <c r="E22" s="6" t="n">
        <v>4.42</v>
      </c>
      <c r="F22" s="6" t="n">
        <v>1.20862725059853</v>
      </c>
      <c r="G22" s="6" t="n">
        <v>10</v>
      </c>
      <c r="H22" s="6" t="n">
        <v>-1.50938564380151</v>
      </c>
      <c r="I22" s="6" t="n">
        <v>38</v>
      </c>
      <c r="J22" s="6" t="n">
        <v>1.19802964296058</v>
      </c>
      <c r="K22" s="6" t="n">
        <v>118</v>
      </c>
      <c r="L22" s="6" t="n">
        <v>0.399914310479285</v>
      </c>
      <c r="M22" s="6"/>
      <c r="N22" s="6"/>
      <c r="O22" s="6" t="n">
        <v>7.35</v>
      </c>
      <c r="P22" s="6" t="n">
        <v>-0.253681187623296</v>
      </c>
      <c r="Q22" s="6" t="n">
        <v>1.04350437261359</v>
      </c>
      <c r="R22" s="6" t="n">
        <v>0.208700874522718</v>
      </c>
      <c r="S22" s="6" t="n">
        <v>3</v>
      </c>
      <c r="T22" s="6" t="n">
        <v>79</v>
      </c>
      <c r="U22" s="6" t="n">
        <v>76</v>
      </c>
      <c r="V22" s="10"/>
      <c r="W22" s="6" t="n">
        <v>11</v>
      </c>
      <c r="X22" s="6" t="n">
        <v>0</v>
      </c>
      <c r="Y22" s="6" t="n">
        <v>234</v>
      </c>
      <c r="Z22" s="6" t="n">
        <v>120</v>
      </c>
      <c r="AA22" s="6" t="n">
        <v>354</v>
      </c>
      <c r="AB22" s="6" t="n">
        <v>32.1818181818182</v>
      </c>
      <c r="AC22" s="10"/>
      <c r="AD22" s="6" t="n">
        <v>12</v>
      </c>
      <c r="AE22" s="6" t="n">
        <v>0</v>
      </c>
      <c r="AF22" s="6" t="n">
        <v>65</v>
      </c>
      <c r="AG22" s="6" t="n">
        <v>267</v>
      </c>
      <c r="AH22" s="6" t="n">
        <v>332</v>
      </c>
      <c r="AI22" s="6" t="n">
        <v>27.6666666666667</v>
      </c>
      <c r="AJ22" s="10"/>
      <c r="AK22" s="6" t="n">
        <v>11</v>
      </c>
      <c r="AL22" s="6" t="n">
        <v>0</v>
      </c>
      <c r="AM22" s="6" t="n">
        <v>3</v>
      </c>
      <c r="AN22" s="6" t="n">
        <v>165</v>
      </c>
      <c r="AO22" s="6" t="n">
        <v>168</v>
      </c>
      <c r="AP22" s="6" t="n">
        <v>15.2727272727273</v>
      </c>
      <c r="AQ22" s="10"/>
      <c r="AR22" s="6" t="n">
        <v>15</v>
      </c>
      <c r="AS22" s="6" t="n">
        <v>0</v>
      </c>
      <c r="AT22" s="6" t="n">
        <v>92</v>
      </c>
      <c r="AU22" s="6" t="n">
        <v>292</v>
      </c>
      <c r="AV22" s="6" t="n">
        <v>384</v>
      </c>
      <c r="AW22" s="6" t="n">
        <v>25.6</v>
      </c>
    </row>
    <row r="23" customFormat="false" ht="15" hidden="false" customHeight="false" outlineLevel="0" collapsed="false">
      <c r="A23" s="6" t="s">
        <v>424</v>
      </c>
      <c r="B23" s="6" t="s">
        <v>102</v>
      </c>
      <c r="C23" s="6" t="n">
        <v>71.63</v>
      </c>
      <c r="D23" s="6" t="n">
        <v>204</v>
      </c>
      <c r="E23" s="6" t="n">
        <v>4.59</v>
      </c>
      <c r="F23" s="6" t="n">
        <v>0.61616521290222</v>
      </c>
      <c r="G23" s="6" t="n">
        <v>18</v>
      </c>
      <c r="H23" s="6" t="n">
        <v>-0.334486572375394</v>
      </c>
      <c r="I23" s="6" t="n">
        <v>35</v>
      </c>
      <c r="J23" s="6" t="n">
        <v>0.524169050925884</v>
      </c>
      <c r="K23" s="6" t="n">
        <v>115</v>
      </c>
      <c r="L23" s="6" t="n">
        <v>0.0650128076928892</v>
      </c>
      <c r="M23" s="6" t="n">
        <v>4.31</v>
      </c>
      <c r="N23" s="6" t="n">
        <v>0.237576385134068</v>
      </c>
      <c r="O23" s="6" t="n">
        <v>7.04</v>
      </c>
      <c r="P23" s="6" t="n">
        <v>0.512707720727665</v>
      </c>
      <c r="Q23" s="6" t="n">
        <v>1.62114460500733</v>
      </c>
      <c r="R23" s="6" t="n">
        <v>0.270190767501222</v>
      </c>
      <c r="S23" s="6" t="n">
        <v>4</v>
      </c>
      <c r="T23" s="6" t="n">
        <v>128</v>
      </c>
      <c r="U23" s="6" t="n">
        <v>121</v>
      </c>
      <c r="V23" s="10"/>
      <c r="W23" s="6" t="n">
        <v>11</v>
      </c>
      <c r="X23" s="6" t="n">
        <v>0</v>
      </c>
      <c r="Y23" s="6" t="n">
        <v>360</v>
      </c>
      <c r="Z23" s="6" t="n">
        <v>76</v>
      </c>
      <c r="AA23" s="6" t="n">
        <v>436</v>
      </c>
      <c r="AB23" s="6" t="n">
        <v>39.6363636363636</v>
      </c>
      <c r="AC23" s="10"/>
      <c r="AD23" s="6" t="n">
        <v>16</v>
      </c>
      <c r="AE23" s="6" t="n">
        <v>0</v>
      </c>
      <c r="AF23" s="6" t="n">
        <v>222</v>
      </c>
      <c r="AG23" s="6" t="n">
        <v>196</v>
      </c>
      <c r="AH23" s="6" t="n">
        <v>418</v>
      </c>
      <c r="AI23" s="6" t="n">
        <v>26.125</v>
      </c>
      <c r="AJ23" s="10"/>
      <c r="AK23" s="6" t="n">
        <v>15</v>
      </c>
      <c r="AL23" s="6" t="n">
        <v>0</v>
      </c>
      <c r="AM23" s="6" t="n">
        <v>841</v>
      </c>
      <c r="AN23" s="6" t="n">
        <v>140</v>
      </c>
      <c r="AO23" s="6" t="n">
        <v>981</v>
      </c>
      <c r="AP23" s="6" t="n">
        <v>65.4</v>
      </c>
      <c r="AQ23" s="10"/>
      <c r="AR23" s="6" t="n">
        <v>16</v>
      </c>
      <c r="AS23" s="6" t="n">
        <v>0</v>
      </c>
      <c r="AT23" s="6" t="n">
        <v>1041</v>
      </c>
      <c r="AU23" s="6" t="n">
        <v>84</v>
      </c>
      <c r="AV23" s="6" t="n">
        <v>1125</v>
      </c>
      <c r="AW23" s="6" t="n">
        <v>70.3125</v>
      </c>
    </row>
    <row r="24" customFormat="false" ht="15" hidden="false" customHeight="false" outlineLevel="0" collapsed="false">
      <c r="A24" s="6" t="s">
        <v>39</v>
      </c>
      <c r="B24" s="6" t="s">
        <v>40</v>
      </c>
      <c r="C24" s="6" t="n">
        <v>70.38</v>
      </c>
      <c r="D24" s="6" t="n">
        <v>188</v>
      </c>
      <c r="E24" s="6" t="n">
        <v>4.5</v>
      </c>
      <c r="F24" s="6" t="n">
        <v>0.929821585800265</v>
      </c>
      <c r="G24" s="6" t="n">
        <v>15</v>
      </c>
      <c r="H24" s="6" t="n">
        <v>-0.775073724160186</v>
      </c>
      <c r="I24" s="6" t="n">
        <v>35.5</v>
      </c>
      <c r="J24" s="6" t="n">
        <v>0.636479149598333</v>
      </c>
      <c r="K24" s="6" t="n">
        <v>117</v>
      </c>
      <c r="L24" s="6" t="n">
        <v>0.288280476217153</v>
      </c>
      <c r="M24" s="6" t="n">
        <v>4.27</v>
      </c>
      <c r="N24" s="6" t="n">
        <v>0.39957672081147</v>
      </c>
      <c r="O24" s="6" t="n">
        <v>7.14</v>
      </c>
      <c r="P24" s="6" t="n">
        <v>0.265485492227356</v>
      </c>
      <c r="Q24" s="6" t="n">
        <v>1.74456970049439</v>
      </c>
      <c r="R24" s="6" t="n">
        <v>0.290761616749065</v>
      </c>
      <c r="S24" s="6" t="n">
        <v>7</v>
      </c>
      <c r="T24" s="6" t="n">
        <v>216</v>
      </c>
      <c r="U24" s="6" t="n">
        <v>185</v>
      </c>
      <c r="V24" s="10"/>
      <c r="W24" s="6" t="n">
        <v>14</v>
      </c>
      <c r="X24" s="6" t="n">
        <v>0</v>
      </c>
      <c r="Y24" s="6" t="n">
        <v>223</v>
      </c>
      <c r="Z24" s="6" t="n">
        <v>184</v>
      </c>
      <c r="AA24" s="6" t="n">
        <v>407</v>
      </c>
      <c r="AB24" s="6" t="n">
        <v>29.0714285714286</v>
      </c>
      <c r="AC24" s="10"/>
      <c r="AD24" s="6" t="n">
        <v>16</v>
      </c>
      <c r="AE24" s="6" t="n">
        <v>0</v>
      </c>
      <c r="AF24" s="6" t="n">
        <v>724</v>
      </c>
      <c r="AG24" s="6" t="n">
        <v>163</v>
      </c>
      <c r="AH24" s="6" t="n">
        <v>887</v>
      </c>
      <c r="AI24" s="6" t="n">
        <v>55.4375</v>
      </c>
      <c r="AJ24" s="10"/>
      <c r="AK24" s="6" t="n">
        <v>15</v>
      </c>
      <c r="AL24" s="6" t="n">
        <v>0</v>
      </c>
      <c r="AM24" s="6" t="n">
        <v>814</v>
      </c>
      <c r="AN24" s="6" t="n">
        <v>65</v>
      </c>
      <c r="AO24" s="6" t="n">
        <v>879</v>
      </c>
      <c r="AP24" s="6" t="n">
        <v>58.6</v>
      </c>
      <c r="AQ24" s="10"/>
      <c r="AR24" s="6" t="n">
        <v>16</v>
      </c>
      <c r="AS24" s="6" t="n">
        <v>0</v>
      </c>
      <c r="AT24" s="6" t="n">
        <v>939</v>
      </c>
      <c r="AU24" s="6" t="n">
        <v>75</v>
      </c>
      <c r="AV24" s="6" t="n">
        <v>1014</v>
      </c>
      <c r="AW24" s="6" t="n">
        <v>63.375</v>
      </c>
    </row>
    <row r="25" customFormat="false" ht="15" hidden="false" customHeight="false" outlineLevel="0" collapsed="false">
      <c r="A25" s="6" t="s">
        <v>51</v>
      </c>
      <c r="B25" s="6" t="s">
        <v>40</v>
      </c>
      <c r="C25" s="6" t="n">
        <v>71.63</v>
      </c>
      <c r="D25" s="6" t="n">
        <v>213</v>
      </c>
      <c r="E25" s="6" t="n">
        <v>4.59</v>
      </c>
      <c r="F25" s="6" t="n">
        <v>0.61616521290222</v>
      </c>
      <c r="G25" s="6" t="n">
        <v>17</v>
      </c>
      <c r="H25" s="6" t="n">
        <v>-0.481348956303658</v>
      </c>
      <c r="I25" s="6" t="n">
        <v>35</v>
      </c>
      <c r="J25" s="6" t="n">
        <v>0.524169050925884</v>
      </c>
      <c r="K25" s="6" t="n">
        <v>116</v>
      </c>
      <c r="L25" s="6" t="n">
        <v>0.176646641955021</v>
      </c>
      <c r="M25" s="6" t="n">
        <v>4.13</v>
      </c>
      <c r="N25" s="6" t="n">
        <v>0.966577895682378</v>
      </c>
      <c r="O25" s="6" t="n">
        <v>7.05</v>
      </c>
      <c r="P25" s="6" t="n">
        <v>0.487985497877635</v>
      </c>
      <c r="Q25" s="6" t="n">
        <v>2.29019534303948</v>
      </c>
      <c r="R25" s="6" t="n">
        <v>0.381699223839913</v>
      </c>
      <c r="S25" s="6" t="n">
        <v>6</v>
      </c>
      <c r="T25" s="6" t="n">
        <v>182</v>
      </c>
      <c r="U25" s="6" t="n">
        <v>163</v>
      </c>
      <c r="V25" s="10"/>
      <c r="W25" s="6" t="n">
        <v>14</v>
      </c>
      <c r="X25" s="6" t="n">
        <v>0</v>
      </c>
      <c r="Y25" s="6" t="n">
        <v>16</v>
      </c>
      <c r="Z25" s="6" t="n">
        <v>243</v>
      </c>
      <c r="AA25" s="6" t="n">
        <v>259</v>
      </c>
      <c r="AB25" s="6" t="n">
        <v>18.5</v>
      </c>
      <c r="AC25" s="10"/>
      <c r="AD25" s="6" t="n">
        <v>12</v>
      </c>
      <c r="AE25" s="6" t="n">
        <v>0</v>
      </c>
      <c r="AF25" s="6" t="n">
        <v>140</v>
      </c>
      <c r="AG25" s="6" t="n">
        <v>134</v>
      </c>
      <c r="AH25" s="6" t="n">
        <v>274</v>
      </c>
      <c r="AI25" s="6" t="n">
        <v>22.8333333333333</v>
      </c>
      <c r="AJ25" s="10"/>
      <c r="AK25" s="6"/>
      <c r="AL25" s="6"/>
      <c r="AM25" s="6"/>
      <c r="AN25" s="6"/>
      <c r="AO25" s="6" t="n">
        <v>0</v>
      </c>
      <c r="AP25" s="6"/>
      <c r="AQ25" s="10"/>
      <c r="AR25" s="6" t="n">
        <v>2</v>
      </c>
      <c r="AS25" s="6" t="n">
        <v>0</v>
      </c>
      <c r="AT25" s="6" t="n">
        <v>41</v>
      </c>
      <c r="AU25" s="6" t="n">
        <v>23</v>
      </c>
      <c r="AV25" s="6" t="n">
        <v>64</v>
      </c>
      <c r="AW25" s="6" t="n">
        <v>32</v>
      </c>
    </row>
    <row r="26" customFormat="false" ht="15" hidden="false" customHeight="false" outlineLevel="0" collapsed="false">
      <c r="A26" s="6" t="s">
        <v>67</v>
      </c>
      <c r="B26" s="6" t="s">
        <v>40</v>
      </c>
      <c r="C26" s="6" t="n">
        <v>71.38</v>
      </c>
      <c r="D26" s="6" t="n">
        <v>197</v>
      </c>
      <c r="E26" s="6" t="n">
        <v>4.62</v>
      </c>
      <c r="F26" s="6" t="n">
        <v>0.51161308860287</v>
      </c>
      <c r="G26" s="6" t="n">
        <v>11</v>
      </c>
      <c r="H26" s="6" t="n">
        <v>-1.36252325987324</v>
      </c>
      <c r="I26" s="6" t="n">
        <v>34.5</v>
      </c>
      <c r="J26" s="6" t="n">
        <v>0.411858952253434</v>
      </c>
      <c r="K26" s="6" t="n">
        <v>123</v>
      </c>
      <c r="L26" s="6" t="n">
        <v>0.958083481789944</v>
      </c>
      <c r="M26" s="6" t="n">
        <v>4.33</v>
      </c>
      <c r="N26" s="6" t="n">
        <v>0.156576217295365</v>
      </c>
      <c r="O26" s="6" t="n">
        <v>7.04</v>
      </c>
      <c r="P26" s="6" t="n">
        <v>0.512707720727665</v>
      </c>
      <c r="Q26" s="6" t="n">
        <v>1.18831620079604</v>
      </c>
      <c r="R26" s="6" t="n">
        <v>0.198052700132673</v>
      </c>
      <c r="S26" s="6" t="n">
        <v>4</v>
      </c>
      <c r="T26" s="6" t="n">
        <v>102</v>
      </c>
      <c r="U26" s="6" t="n">
        <v>98</v>
      </c>
      <c r="V26" s="10"/>
      <c r="W26" s="6" t="n">
        <v>16</v>
      </c>
      <c r="X26" s="6" t="n">
        <v>0</v>
      </c>
      <c r="Y26" s="6" t="n">
        <v>864</v>
      </c>
      <c r="Z26" s="6" t="n">
        <v>132</v>
      </c>
      <c r="AA26" s="6" t="n">
        <v>996</v>
      </c>
      <c r="AB26" s="6" t="n">
        <v>62.25</v>
      </c>
      <c r="AC26" s="10"/>
      <c r="AD26" s="6" t="n">
        <v>15</v>
      </c>
      <c r="AE26" s="6" t="n">
        <v>0</v>
      </c>
      <c r="AF26" s="6" t="n">
        <v>915</v>
      </c>
      <c r="AG26" s="6" t="n">
        <v>121</v>
      </c>
      <c r="AH26" s="6" t="n">
        <v>1036</v>
      </c>
      <c r="AI26" s="6" t="n">
        <v>69.0666666666667</v>
      </c>
      <c r="AJ26" s="10"/>
      <c r="AK26" s="6" t="n">
        <v>14</v>
      </c>
      <c r="AL26" s="6" t="n">
        <v>0</v>
      </c>
      <c r="AM26" s="6" t="n">
        <v>763</v>
      </c>
      <c r="AN26" s="6" t="n">
        <v>105</v>
      </c>
      <c r="AO26" s="6" t="n">
        <v>868</v>
      </c>
      <c r="AP26" s="6" t="n">
        <v>62</v>
      </c>
      <c r="AQ26" s="10"/>
      <c r="AR26" s="6" t="n">
        <v>15</v>
      </c>
      <c r="AS26" s="6" t="n">
        <v>0</v>
      </c>
      <c r="AT26" s="6" t="n">
        <v>855</v>
      </c>
      <c r="AU26" s="6" t="n">
        <v>82</v>
      </c>
      <c r="AV26" s="6" t="n">
        <v>937</v>
      </c>
      <c r="AW26" s="6" t="n">
        <v>62.4666666666667</v>
      </c>
    </row>
    <row r="27" customFormat="false" ht="15" hidden="false" customHeight="false" outlineLevel="0" collapsed="false">
      <c r="A27" s="6" t="s">
        <v>69</v>
      </c>
      <c r="B27" s="6" t="s">
        <v>40</v>
      </c>
      <c r="C27" s="6" t="n">
        <v>70.75</v>
      </c>
      <c r="D27" s="6" t="n">
        <v>195</v>
      </c>
      <c r="E27" s="6" t="n">
        <v>4.63</v>
      </c>
      <c r="F27" s="6" t="n">
        <v>0.476762380503088</v>
      </c>
      <c r="G27" s="6" t="n">
        <v>10</v>
      </c>
      <c r="H27" s="6" t="n">
        <v>-1.50938564380151</v>
      </c>
      <c r="I27" s="6" t="n">
        <v>40.5</v>
      </c>
      <c r="J27" s="6" t="n">
        <v>1.75958013632283</v>
      </c>
      <c r="K27" s="6" t="n">
        <v>122</v>
      </c>
      <c r="L27" s="6" t="n">
        <v>0.846449647527812</v>
      </c>
      <c r="M27" s="6" t="n">
        <v>4.38</v>
      </c>
      <c r="N27" s="6" t="n">
        <v>-0.0459242023013879</v>
      </c>
      <c r="O27" s="6" t="n">
        <v>6.94</v>
      </c>
      <c r="P27" s="6" t="n">
        <v>0.759929949227975</v>
      </c>
      <c r="Q27" s="6" t="n">
        <v>2.28741226747881</v>
      </c>
      <c r="R27" s="6" t="n">
        <v>0.381235377913135</v>
      </c>
      <c r="S27" s="6" t="n">
        <v>5</v>
      </c>
      <c r="T27" s="6" t="n">
        <v>148</v>
      </c>
      <c r="U27" s="6" t="n">
        <v>140</v>
      </c>
      <c r="V27" s="10"/>
      <c r="W27" s="6" t="n">
        <v>10</v>
      </c>
      <c r="X27" s="6" t="n">
        <v>0</v>
      </c>
      <c r="Y27" s="6" t="n">
        <v>449</v>
      </c>
      <c r="Z27" s="6" t="n">
        <v>53</v>
      </c>
      <c r="AA27" s="6" t="n">
        <v>502</v>
      </c>
      <c r="AB27" s="6" t="n">
        <v>50.2</v>
      </c>
      <c r="AC27" s="10"/>
      <c r="AD27" s="6" t="n">
        <v>13</v>
      </c>
      <c r="AE27" s="6" t="n">
        <v>0</v>
      </c>
      <c r="AF27" s="6" t="n">
        <v>788</v>
      </c>
      <c r="AG27" s="6" t="n">
        <v>69</v>
      </c>
      <c r="AH27" s="6" t="n">
        <v>857</v>
      </c>
      <c r="AI27" s="6" t="n">
        <v>65.9230769230769</v>
      </c>
      <c r="AJ27" s="10"/>
      <c r="AK27" s="6" t="n">
        <v>4</v>
      </c>
      <c r="AL27" s="6" t="n">
        <v>0</v>
      </c>
      <c r="AM27" s="6" t="n">
        <v>198</v>
      </c>
      <c r="AN27" s="6" t="n">
        <v>8</v>
      </c>
      <c r="AO27" s="6" t="n">
        <v>206</v>
      </c>
      <c r="AP27" s="6" t="n">
        <v>51.5</v>
      </c>
      <c r="AQ27" s="10"/>
      <c r="AR27" s="6" t="n">
        <v>12</v>
      </c>
      <c r="AS27" s="6" t="n">
        <v>0</v>
      </c>
      <c r="AT27" s="6" t="n">
        <v>10</v>
      </c>
      <c r="AU27" s="6" t="n">
        <v>144</v>
      </c>
      <c r="AV27" s="6" t="n">
        <v>154</v>
      </c>
      <c r="AW27" s="6" t="n">
        <v>12.8333333333333</v>
      </c>
    </row>
    <row r="28" customFormat="false" ht="15" hidden="false" customHeight="false" outlineLevel="0" collapsed="false">
      <c r="A28" s="6" t="s">
        <v>71</v>
      </c>
      <c r="B28" s="6" t="s">
        <v>40</v>
      </c>
      <c r="C28" s="6" t="n">
        <v>71.88</v>
      </c>
      <c r="D28" s="6" t="n">
        <v>195</v>
      </c>
      <c r="E28" s="6" t="n">
        <v>4.51</v>
      </c>
      <c r="F28" s="6" t="n">
        <v>0.894970877700483</v>
      </c>
      <c r="G28" s="6" t="n">
        <v>13</v>
      </c>
      <c r="H28" s="6" t="n">
        <v>-1.06879849201671</v>
      </c>
      <c r="I28" s="6" t="n">
        <v>38</v>
      </c>
      <c r="J28" s="6" t="n">
        <v>1.19802964296058</v>
      </c>
      <c r="K28" s="6" t="n">
        <v>127</v>
      </c>
      <c r="L28" s="6" t="n">
        <v>1.40461881883847</v>
      </c>
      <c r="M28" s="6" t="n">
        <v>4</v>
      </c>
      <c r="N28" s="6" t="n">
        <v>1.49307898663394</v>
      </c>
      <c r="O28" s="6" t="n">
        <v>6.75</v>
      </c>
      <c r="P28" s="6" t="n">
        <v>1.22965218337857</v>
      </c>
      <c r="Q28" s="6" t="n">
        <v>5.15155201749532</v>
      </c>
      <c r="R28" s="6" t="n">
        <v>0.858592002915887</v>
      </c>
      <c r="S28" s="6" t="n">
        <v>6</v>
      </c>
      <c r="T28" s="6" t="n">
        <v>187</v>
      </c>
      <c r="U28" s="6" t="n">
        <v>168</v>
      </c>
      <c r="V28" s="10"/>
      <c r="W28" s="6"/>
      <c r="X28" s="6"/>
      <c r="Y28" s="6"/>
      <c r="Z28" s="6"/>
      <c r="AA28" s="6" t="n">
        <v>0</v>
      </c>
      <c r="AB28" s="6"/>
      <c r="AC28" s="10"/>
      <c r="AD28" s="6"/>
      <c r="AE28" s="6"/>
      <c r="AF28" s="6"/>
      <c r="AG28" s="6"/>
      <c r="AH28" s="6" t="n">
        <v>0</v>
      </c>
      <c r="AI28" s="6"/>
      <c r="AJ28" s="10"/>
      <c r="AK28" s="6"/>
      <c r="AL28" s="6"/>
      <c r="AM28" s="6"/>
      <c r="AN28" s="6"/>
      <c r="AO28" s="6" t="n">
        <v>0</v>
      </c>
      <c r="AP28" s="6"/>
      <c r="AQ28" s="10"/>
      <c r="AR28" s="6"/>
      <c r="AS28" s="6"/>
      <c r="AT28" s="6"/>
      <c r="AU28" s="6"/>
      <c r="AV28" s="6" t="n">
        <v>0</v>
      </c>
      <c r="AW28" s="6"/>
    </row>
    <row r="29" customFormat="false" ht="15" hidden="false" customHeight="false" outlineLevel="0" collapsed="false">
      <c r="A29" s="6" t="s">
        <v>82</v>
      </c>
      <c r="B29" s="6" t="s">
        <v>40</v>
      </c>
      <c r="C29" s="6" t="n">
        <v>71.25</v>
      </c>
      <c r="D29" s="6" t="n">
        <v>194</v>
      </c>
      <c r="E29" s="6" t="n">
        <v>4.39</v>
      </c>
      <c r="F29" s="6" t="n">
        <v>1.31317937489788</v>
      </c>
      <c r="G29" s="6" t="n">
        <v>17</v>
      </c>
      <c r="H29" s="6" t="n">
        <v>-0.481348956303658</v>
      </c>
      <c r="I29" s="6" t="n">
        <v>38.5</v>
      </c>
      <c r="J29" s="6" t="n">
        <v>1.31033974163303</v>
      </c>
      <c r="K29" s="6" t="n">
        <v>123</v>
      </c>
      <c r="L29" s="6" t="n">
        <v>0.958083481789944</v>
      </c>
      <c r="M29" s="6" t="n">
        <v>4.04</v>
      </c>
      <c r="N29" s="6" t="n">
        <v>1.33107865095653</v>
      </c>
      <c r="O29" s="6"/>
      <c r="P29" s="6"/>
      <c r="Q29" s="6" t="n">
        <v>4.43133229297373</v>
      </c>
      <c r="R29" s="6" t="n">
        <v>0.886266458594746</v>
      </c>
      <c r="S29" s="6" t="n">
        <v>1</v>
      </c>
      <c r="T29" s="6" t="n">
        <v>31</v>
      </c>
      <c r="U29" s="6" t="n">
        <v>31</v>
      </c>
      <c r="V29" s="10"/>
      <c r="W29" s="6" t="n">
        <v>16</v>
      </c>
      <c r="X29" s="6" t="n">
        <v>0</v>
      </c>
      <c r="Y29" s="6" t="n">
        <v>805</v>
      </c>
      <c r="Z29" s="6" t="n">
        <v>83</v>
      </c>
      <c r="AA29" s="6" t="n">
        <v>888</v>
      </c>
      <c r="AB29" s="6" t="n">
        <v>55.5</v>
      </c>
      <c r="AC29" s="10"/>
      <c r="AD29" s="6" t="n">
        <v>16</v>
      </c>
      <c r="AE29" s="6" t="n">
        <v>0</v>
      </c>
      <c r="AF29" s="6" t="n">
        <v>623</v>
      </c>
      <c r="AG29" s="6" t="n">
        <v>125</v>
      </c>
      <c r="AH29" s="6" t="n">
        <v>748</v>
      </c>
      <c r="AI29" s="6" t="n">
        <v>46.75</v>
      </c>
      <c r="AJ29" s="10"/>
      <c r="AK29" s="6" t="n">
        <v>16</v>
      </c>
      <c r="AL29" s="6" t="n">
        <v>0</v>
      </c>
      <c r="AM29" s="6" t="n">
        <v>688</v>
      </c>
      <c r="AN29" s="6" t="n">
        <v>41</v>
      </c>
      <c r="AO29" s="6" t="n">
        <v>729</v>
      </c>
      <c r="AP29" s="6" t="n">
        <v>45.5625</v>
      </c>
      <c r="AQ29" s="10"/>
      <c r="AR29" s="6" t="n">
        <v>16</v>
      </c>
      <c r="AS29" s="6" t="n">
        <v>0</v>
      </c>
      <c r="AT29" s="6" t="n">
        <v>674</v>
      </c>
      <c r="AU29" s="6" t="n">
        <v>115</v>
      </c>
      <c r="AV29" s="6" t="n">
        <v>789</v>
      </c>
      <c r="AW29" s="6" t="n">
        <v>49.3125</v>
      </c>
    </row>
    <row r="30" customFormat="false" ht="15" hidden="false" customHeight="false" outlineLevel="0" collapsed="false">
      <c r="A30" s="6" t="s">
        <v>88</v>
      </c>
      <c r="B30" s="6" t="s">
        <v>40</v>
      </c>
      <c r="C30" s="6" t="n">
        <v>71.5</v>
      </c>
      <c r="D30" s="6" t="n">
        <v>203</v>
      </c>
      <c r="E30" s="6" t="n">
        <v>4.41</v>
      </c>
      <c r="F30" s="6" t="n">
        <v>1.24347795869831</v>
      </c>
      <c r="G30" s="6" t="n">
        <v>17</v>
      </c>
      <c r="H30" s="6" t="n">
        <v>-0.481348956303658</v>
      </c>
      <c r="I30" s="6" t="n">
        <v>32.5</v>
      </c>
      <c r="J30" s="6" t="n">
        <v>-0.0373814424363648</v>
      </c>
      <c r="K30" s="6" t="n">
        <v>116</v>
      </c>
      <c r="L30" s="6" t="n">
        <v>0.176646641955021</v>
      </c>
      <c r="M30" s="6" t="n">
        <v>4.27</v>
      </c>
      <c r="N30" s="6" t="n">
        <v>0.39957672081147</v>
      </c>
      <c r="O30" s="6" t="n">
        <v>7.15</v>
      </c>
      <c r="P30" s="6" t="n">
        <v>0.240763269377323</v>
      </c>
      <c r="Q30" s="6" t="n">
        <v>1.5417341921021</v>
      </c>
      <c r="R30" s="6" t="n">
        <v>0.256955698683684</v>
      </c>
      <c r="S30" s="6" t="n">
        <v>6</v>
      </c>
      <c r="T30" s="6" t="n">
        <v>195</v>
      </c>
      <c r="U30" s="6" t="n">
        <v>175</v>
      </c>
      <c r="V30" s="10"/>
      <c r="W30" s="6" t="n">
        <v>14</v>
      </c>
      <c r="X30" s="6" t="n">
        <v>0</v>
      </c>
      <c r="Y30" s="6" t="n">
        <v>163</v>
      </c>
      <c r="Z30" s="6" t="n">
        <v>120</v>
      </c>
      <c r="AA30" s="6" t="n">
        <v>283</v>
      </c>
      <c r="AB30" s="6" t="n">
        <v>20.2142857142857</v>
      </c>
      <c r="AC30" s="10"/>
      <c r="AD30" s="6"/>
      <c r="AE30" s="6"/>
      <c r="AF30" s="6"/>
      <c r="AG30" s="6"/>
      <c r="AH30" s="6" t="n">
        <v>0</v>
      </c>
      <c r="AI30" s="6"/>
      <c r="AJ30" s="10"/>
      <c r="AK30" s="6" t="n">
        <v>0</v>
      </c>
      <c r="AL30" s="6" t="n">
        <v>0</v>
      </c>
      <c r="AM30" s="6" t="n">
        <v>13</v>
      </c>
      <c r="AN30" s="6" t="n">
        <v>69</v>
      </c>
      <c r="AO30" s="6" t="n">
        <v>82</v>
      </c>
      <c r="AP30" s="6"/>
      <c r="AQ30" s="10"/>
      <c r="AR30" s="6" t="n">
        <v>5</v>
      </c>
      <c r="AS30" s="6" t="n">
        <v>0</v>
      </c>
      <c r="AT30" s="6" t="n">
        <v>256</v>
      </c>
      <c r="AU30" s="6" t="n">
        <v>5</v>
      </c>
      <c r="AV30" s="6" t="n">
        <v>261</v>
      </c>
      <c r="AW30" s="6" t="n">
        <v>52.2</v>
      </c>
    </row>
    <row r="31" customFormat="false" ht="15" hidden="false" customHeight="false" outlineLevel="0" collapsed="false">
      <c r="A31" s="6" t="s">
        <v>119</v>
      </c>
      <c r="B31" s="6" t="s">
        <v>40</v>
      </c>
      <c r="C31" s="6" t="n">
        <v>69.88</v>
      </c>
      <c r="D31" s="6" t="n">
        <v>202</v>
      </c>
      <c r="E31" s="6" t="n">
        <v>4.54</v>
      </c>
      <c r="F31" s="6" t="n">
        <v>0.790418753401134</v>
      </c>
      <c r="G31" s="6" t="n">
        <v>15</v>
      </c>
      <c r="H31" s="6" t="n">
        <v>-0.775073724160186</v>
      </c>
      <c r="I31" s="6"/>
      <c r="J31" s="6"/>
      <c r="K31" s="6"/>
      <c r="L31" s="6"/>
      <c r="M31" s="6"/>
      <c r="N31" s="6"/>
      <c r="O31" s="6"/>
      <c r="P31" s="6"/>
      <c r="Q31" s="6" t="n">
        <v>0.0153450292409478</v>
      </c>
      <c r="R31" s="6" t="n">
        <v>0.00767251462047391</v>
      </c>
      <c r="S31" s="6"/>
      <c r="T31" s="6"/>
      <c r="U31" s="6"/>
      <c r="V31" s="10"/>
      <c r="W31" s="6" t="n">
        <v>12</v>
      </c>
      <c r="X31" s="6" t="n">
        <v>0</v>
      </c>
      <c r="Y31" s="6" t="n">
        <v>110</v>
      </c>
      <c r="Z31" s="6" t="n">
        <v>149</v>
      </c>
      <c r="AA31" s="6" t="n">
        <v>259</v>
      </c>
      <c r="AB31" s="6" t="n">
        <v>21.5833333333333</v>
      </c>
      <c r="AC31" s="10"/>
      <c r="AD31" s="6" t="n">
        <v>3</v>
      </c>
      <c r="AE31" s="6" t="n">
        <v>0</v>
      </c>
      <c r="AF31" s="6" t="n">
        <v>17</v>
      </c>
      <c r="AG31" s="6" t="n">
        <v>16</v>
      </c>
      <c r="AH31" s="6" t="n">
        <v>33</v>
      </c>
      <c r="AI31" s="6" t="n">
        <v>11</v>
      </c>
      <c r="AJ31" s="10"/>
      <c r="AK31" s="6" t="n">
        <v>4</v>
      </c>
      <c r="AL31" s="6" t="n">
        <v>0</v>
      </c>
      <c r="AM31" s="6" t="n">
        <v>38</v>
      </c>
      <c r="AN31" s="6" t="n">
        <v>38</v>
      </c>
      <c r="AO31" s="6" t="n">
        <v>76</v>
      </c>
      <c r="AP31" s="6" t="n">
        <v>19</v>
      </c>
      <c r="AQ31" s="10"/>
      <c r="AR31" s="6"/>
      <c r="AS31" s="6"/>
      <c r="AT31" s="6"/>
      <c r="AU31" s="6"/>
      <c r="AV31" s="6" t="n">
        <v>0</v>
      </c>
      <c r="AW31" s="6"/>
    </row>
    <row r="32" customFormat="false" ht="15" hidden="false" customHeight="false" outlineLevel="0" collapsed="false">
      <c r="A32" s="6" t="s">
        <v>152</v>
      </c>
      <c r="B32" s="6" t="s">
        <v>40</v>
      </c>
      <c r="C32" s="6" t="n">
        <v>70.88</v>
      </c>
      <c r="D32" s="6" t="n">
        <v>199</v>
      </c>
      <c r="E32" s="6" t="n">
        <v>4.52</v>
      </c>
      <c r="F32" s="6" t="n">
        <v>0.860120169600701</v>
      </c>
      <c r="G32" s="6" t="n">
        <v>15</v>
      </c>
      <c r="H32" s="6" t="n">
        <v>-0.775073724160186</v>
      </c>
      <c r="I32" s="6"/>
      <c r="J32" s="6"/>
      <c r="K32" s="6"/>
      <c r="L32" s="6"/>
      <c r="M32" s="6"/>
      <c r="N32" s="6"/>
      <c r="O32" s="6"/>
      <c r="P32" s="6"/>
      <c r="Q32" s="6" t="n">
        <v>0.0850464454405153</v>
      </c>
      <c r="R32" s="6" t="n">
        <v>0.0425232227202577</v>
      </c>
      <c r="S32" s="6" t="n">
        <v>1</v>
      </c>
      <c r="T32" s="6" t="n">
        <v>24</v>
      </c>
      <c r="U32" s="6" t="n">
        <v>24</v>
      </c>
      <c r="V32" s="10"/>
      <c r="W32" s="6" t="n">
        <v>14</v>
      </c>
      <c r="X32" s="6" t="n">
        <v>0</v>
      </c>
      <c r="Y32" s="6" t="n">
        <v>62</v>
      </c>
      <c r="Z32" s="6" t="n">
        <v>207</v>
      </c>
      <c r="AA32" s="6" t="n">
        <v>269</v>
      </c>
      <c r="AB32" s="6" t="n">
        <v>19.2142857142857</v>
      </c>
      <c r="AC32" s="10"/>
      <c r="AD32" s="6" t="n">
        <v>10</v>
      </c>
      <c r="AE32" s="6" t="n">
        <v>0</v>
      </c>
      <c r="AF32" s="6" t="n">
        <v>187</v>
      </c>
      <c r="AG32" s="6" t="n">
        <v>148</v>
      </c>
      <c r="AH32" s="6" t="n">
        <v>335</v>
      </c>
      <c r="AI32" s="6" t="n">
        <v>33.5</v>
      </c>
      <c r="AJ32" s="10"/>
      <c r="AK32" s="6" t="n">
        <v>15</v>
      </c>
      <c r="AL32" s="6" t="n">
        <v>0</v>
      </c>
      <c r="AM32" s="6" t="n">
        <v>334</v>
      </c>
      <c r="AN32" s="6" t="n">
        <v>199</v>
      </c>
      <c r="AO32" s="6" t="n">
        <v>533</v>
      </c>
      <c r="AP32" s="6" t="n">
        <v>35.5333333333333</v>
      </c>
      <c r="AQ32" s="10"/>
      <c r="AR32" s="6" t="n">
        <v>16</v>
      </c>
      <c r="AS32" s="6" t="n">
        <v>0</v>
      </c>
      <c r="AT32" s="6" t="n">
        <v>899</v>
      </c>
      <c r="AU32" s="6" t="n">
        <v>149</v>
      </c>
      <c r="AV32" s="6" t="n">
        <v>1048</v>
      </c>
      <c r="AW32" s="6" t="n">
        <v>65.5</v>
      </c>
    </row>
    <row r="33" customFormat="false" ht="15" hidden="false" customHeight="false" outlineLevel="0" collapsed="false">
      <c r="A33" s="6" t="s">
        <v>163</v>
      </c>
      <c r="B33" s="6" t="s">
        <v>40</v>
      </c>
      <c r="C33" s="6" t="n">
        <v>70.75</v>
      </c>
      <c r="D33" s="6" t="n">
        <v>182</v>
      </c>
      <c r="E33" s="6" t="n">
        <v>4.48</v>
      </c>
      <c r="F33" s="6" t="n">
        <v>0.99952300199983</v>
      </c>
      <c r="G33" s="6" t="n">
        <v>11</v>
      </c>
      <c r="H33" s="6" t="n">
        <v>-1.36252325987324</v>
      </c>
      <c r="I33" s="6"/>
      <c r="J33" s="6"/>
      <c r="K33" s="6"/>
      <c r="L33" s="6"/>
      <c r="M33" s="6"/>
      <c r="N33" s="6"/>
      <c r="O33" s="6"/>
      <c r="P33" s="6"/>
      <c r="Q33" s="6" t="n">
        <v>-0.363000257873412</v>
      </c>
      <c r="R33" s="6" t="n">
        <v>-0.181500128936706</v>
      </c>
      <c r="S33" s="6"/>
      <c r="T33" s="6"/>
      <c r="U33" s="6"/>
      <c r="V33" s="10"/>
      <c r="W33" s="6"/>
      <c r="X33" s="6"/>
      <c r="Y33" s="6"/>
      <c r="Z33" s="6"/>
      <c r="AA33" s="6" t="n">
        <v>0</v>
      </c>
      <c r="AB33" s="6"/>
      <c r="AC33" s="10"/>
      <c r="AD33" s="6"/>
      <c r="AE33" s="6"/>
      <c r="AF33" s="6"/>
      <c r="AG33" s="6"/>
      <c r="AH33" s="6" t="n">
        <v>0</v>
      </c>
      <c r="AI33" s="6"/>
      <c r="AJ33" s="10"/>
      <c r="AK33" s="6"/>
      <c r="AL33" s="6"/>
      <c r="AM33" s="6"/>
      <c r="AN33" s="6"/>
      <c r="AO33" s="6" t="n">
        <v>0</v>
      </c>
      <c r="AP33" s="6"/>
      <c r="AQ33" s="10"/>
      <c r="AR33" s="6"/>
      <c r="AS33" s="6"/>
      <c r="AT33" s="6"/>
      <c r="AU33" s="6"/>
      <c r="AV33" s="6" t="n">
        <v>0</v>
      </c>
      <c r="AW33" s="6"/>
    </row>
    <row r="34" customFormat="false" ht="15" hidden="false" customHeight="false" outlineLevel="0" collapsed="false">
      <c r="A34" s="6" t="s">
        <v>165</v>
      </c>
      <c r="B34" s="6" t="s">
        <v>40</v>
      </c>
      <c r="C34" s="6" t="n">
        <v>71</v>
      </c>
      <c r="D34" s="6" t="n">
        <v>194</v>
      </c>
      <c r="E34" s="6" t="n">
        <v>4.52</v>
      </c>
      <c r="F34" s="6" t="n">
        <v>0.860120169600701</v>
      </c>
      <c r="G34" s="6" t="n">
        <v>11</v>
      </c>
      <c r="H34" s="6" t="n">
        <v>-1.36252325987324</v>
      </c>
      <c r="I34" s="6" t="n">
        <v>37</v>
      </c>
      <c r="J34" s="6" t="n">
        <v>0.973409445615682</v>
      </c>
      <c r="K34" s="6" t="n">
        <v>123</v>
      </c>
      <c r="L34" s="6" t="n">
        <v>0.958083481789944</v>
      </c>
      <c r="M34" s="6" t="n">
        <v>4.34</v>
      </c>
      <c r="N34" s="6" t="n">
        <v>0.116076133376015</v>
      </c>
      <c r="O34" s="6" t="n">
        <v>6.8</v>
      </c>
      <c r="P34" s="6" t="n">
        <v>1.10604106912841</v>
      </c>
      <c r="Q34" s="6" t="n">
        <v>2.65120703963751</v>
      </c>
      <c r="R34" s="6" t="n">
        <v>0.441867839939585</v>
      </c>
      <c r="S34" s="6" t="n">
        <v>6</v>
      </c>
      <c r="T34" s="6" t="n">
        <v>197</v>
      </c>
      <c r="U34" s="6" t="n">
        <v>177</v>
      </c>
      <c r="V34" s="10"/>
      <c r="W34" s="6" t="n">
        <v>6</v>
      </c>
      <c r="X34" s="6" t="n">
        <v>0</v>
      </c>
      <c r="Y34" s="6" t="n">
        <v>0</v>
      </c>
      <c r="Z34" s="6" t="n">
        <v>75</v>
      </c>
      <c r="AA34" s="6" t="n">
        <v>75</v>
      </c>
      <c r="AB34" s="6" t="n">
        <v>12.5</v>
      </c>
      <c r="AC34" s="10"/>
      <c r="AD34" s="6" t="n">
        <v>14</v>
      </c>
      <c r="AE34" s="6" t="n">
        <v>0</v>
      </c>
      <c r="AF34" s="6" t="n">
        <v>72</v>
      </c>
      <c r="AG34" s="6" t="n">
        <v>199</v>
      </c>
      <c r="AH34" s="6" t="n">
        <v>271</v>
      </c>
      <c r="AI34" s="6" t="n">
        <v>19.3571428571429</v>
      </c>
      <c r="AJ34" s="10"/>
      <c r="AK34" s="6" t="n">
        <v>6</v>
      </c>
      <c r="AL34" s="6" t="n">
        <v>0</v>
      </c>
      <c r="AM34" s="6" t="n">
        <v>182</v>
      </c>
      <c r="AN34" s="6" t="n">
        <v>63</v>
      </c>
      <c r="AO34" s="6" t="n">
        <v>245</v>
      </c>
      <c r="AP34" s="6" t="n">
        <v>40.8333333333333</v>
      </c>
      <c r="AQ34" s="10"/>
      <c r="AR34" s="6"/>
      <c r="AS34" s="6"/>
      <c r="AT34" s="6"/>
      <c r="AU34" s="6"/>
      <c r="AV34" s="6" t="n">
        <v>0</v>
      </c>
      <c r="AW34" s="6"/>
    </row>
    <row r="35" customFormat="false" ht="15" hidden="false" customHeight="false" outlineLevel="0" collapsed="false">
      <c r="A35" s="6" t="s">
        <v>184</v>
      </c>
      <c r="B35" s="6" t="s">
        <v>40</v>
      </c>
      <c r="C35" s="6" t="n">
        <v>69.63</v>
      </c>
      <c r="D35" s="6" t="n">
        <v>190</v>
      </c>
      <c r="E35" s="6" t="n">
        <v>4.44</v>
      </c>
      <c r="F35" s="6" t="n">
        <v>1.13892583439896</v>
      </c>
      <c r="G35" s="6" t="n">
        <v>15</v>
      </c>
      <c r="H35" s="6" t="n">
        <v>-0.775073724160186</v>
      </c>
      <c r="I35" s="6"/>
      <c r="J35" s="6"/>
      <c r="K35" s="6"/>
      <c r="L35" s="6"/>
      <c r="M35" s="6"/>
      <c r="N35" s="6"/>
      <c r="O35" s="6"/>
      <c r="P35" s="6"/>
      <c r="Q35" s="6" t="n">
        <v>0.363852110238776</v>
      </c>
      <c r="R35" s="6" t="n">
        <v>0.181926055119388</v>
      </c>
      <c r="S35" s="6" t="n">
        <v>6</v>
      </c>
      <c r="T35" s="6" t="n">
        <v>188</v>
      </c>
      <c r="U35" s="6" t="n">
        <v>169</v>
      </c>
      <c r="V35" s="10"/>
      <c r="W35" s="6" t="n">
        <v>15</v>
      </c>
      <c r="X35" s="6" t="n">
        <v>0</v>
      </c>
      <c r="Y35" s="6" t="n">
        <v>877</v>
      </c>
      <c r="Z35" s="6" t="n">
        <v>92</v>
      </c>
      <c r="AA35" s="6" t="n">
        <v>969</v>
      </c>
      <c r="AB35" s="6" t="n">
        <v>64.6</v>
      </c>
      <c r="AC35" s="10"/>
      <c r="AD35" s="6"/>
      <c r="AE35" s="6"/>
      <c r="AF35" s="6"/>
      <c r="AG35" s="6"/>
      <c r="AH35" s="6" t="n">
        <v>0</v>
      </c>
      <c r="AI35" s="6"/>
      <c r="AJ35" s="10"/>
      <c r="AK35" s="6" t="n">
        <v>11</v>
      </c>
      <c r="AL35" s="6" t="n">
        <v>0</v>
      </c>
      <c r="AM35" s="6" t="n">
        <v>614</v>
      </c>
      <c r="AN35" s="6" t="n">
        <v>31</v>
      </c>
      <c r="AO35" s="6" t="n">
        <v>645</v>
      </c>
      <c r="AP35" s="6" t="n">
        <v>58.6363636363636</v>
      </c>
      <c r="AQ35" s="10"/>
      <c r="AR35" s="6" t="n">
        <v>11</v>
      </c>
      <c r="AS35" s="6" t="n">
        <v>0</v>
      </c>
      <c r="AT35" s="6" t="n">
        <v>654</v>
      </c>
      <c r="AU35" s="6" t="n">
        <v>41</v>
      </c>
      <c r="AV35" s="6" t="n">
        <v>695</v>
      </c>
      <c r="AW35" s="6" t="n">
        <v>63.1818181818182</v>
      </c>
    </row>
    <row r="36" customFormat="false" ht="15" hidden="false" customHeight="false" outlineLevel="0" collapsed="false">
      <c r="A36" s="6" t="s">
        <v>209</v>
      </c>
      <c r="B36" s="6" t="s">
        <v>40</v>
      </c>
      <c r="C36" s="6" t="n">
        <v>70.63</v>
      </c>
      <c r="D36" s="6" t="n">
        <v>200</v>
      </c>
      <c r="E36" s="6" t="n">
        <v>4.45</v>
      </c>
      <c r="F36" s="6" t="n">
        <v>1.10407512629918</v>
      </c>
      <c r="G36" s="6" t="n">
        <v>16</v>
      </c>
      <c r="H36" s="6" t="n">
        <v>-0.628211340231922</v>
      </c>
      <c r="I36" s="6"/>
      <c r="J36" s="6"/>
      <c r="K36" s="6"/>
      <c r="L36" s="6"/>
      <c r="M36" s="6" t="n">
        <v>4.3</v>
      </c>
      <c r="N36" s="6" t="n">
        <v>0.278076469053417</v>
      </c>
      <c r="O36" s="6" t="n">
        <v>7.04</v>
      </c>
      <c r="P36" s="6" t="n">
        <v>0.512707720727665</v>
      </c>
      <c r="Q36" s="6" t="n">
        <v>1.26664797584834</v>
      </c>
      <c r="R36" s="6" t="n">
        <v>0.316661993962085</v>
      </c>
      <c r="S36" s="6" t="n">
        <v>7</v>
      </c>
      <c r="T36" s="6" t="n">
        <v>225</v>
      </c>
      <c r="U36" s="6" t="n">
        <v>190</v>
      </c>
      <c r="V36" s="10"/>
      <c r="W36" s="6" t="n">
        <v>14</v>
      </c>
      <c r="X36" s="6" t="n">
        <v>0</v>
      </c>
      <c r="Y36" s="6" t="n">
        <v>46</v>
      </c>
      <c r="Z36" s="6" t="n">
        <v>191</v>
      </c>
      <c r="AA36" s="6" t="n">
        <v>237</v>
      </c>
      <c r="AB36" s="6" t="n">
        <v>16.9285714285714</v>
      </c>
      <c r="AC36" s="10"/>
      <c r="AD36" s="6"/>
      <c r="AE36" s="6"/>
      <c r="AF36" s="6"/>
      <c r="AG36" s="6"/>
      <c r="AH36" s="6" t="n">
        <v>0</v>
      </c>
      <c r="AI36" s="6"/>
      <c r="AJ36" s="10"/>
      <c r="AK36" s="6"/>
      <c r="AL36" s="6"/>
      <c r="AM36" s="6"/>
      <c r="AN36" s="6"/>
      <c r="AO36" s="6" t="n">
        <v>0</v>
      </c>
      <c r="AP36" s="6"/>
      <c r="AQ36" s="10"/>
      <c r="AR36" s="6"/>
      <c r="AS36" s="6"/>
      <c r="AT36" s="6"/>
      <c r="AU36" s="6"/>
      <c r="AV36" s="6" t="n">
        <v>0</v>
      </c>
      <c r="AW36" s="6"/>
    </row>
    <row r="37" customFormat="false" ht="15" hidden="false" customHeight="false" outlineLevel="0" collapsed="false">
      <c r="A37" s="6" t="s">
        <v>227</v>
      </c>
      <c r="B37" s="6" t="s">
        <v>40</v>
      </c>
      <c r="C37" s="6" t="n">
        <v>69.5</v>
      </c>
      <c r="D37" s="6" t="n">
        <v>189</v>
      </c>
      <c r="E37" s="6" t="n">
        <v>4.38</v>
      </c>
      <c r="F37" s="6" t="n">
        <v>1.34803008299766</v>
      </c>
      <c r="G37" s="6"/>
      <c r="H37" s="6"/>
      <c r="I37" s="6" t="n">
        <v>39</v>
      </c>
      <c r="J37" s="6" t="n">
        <v>1.42264984030548</v>
      </c>
      <c r="K37" s="6" t="n">
        <v>127</v>
      </c>
      <c r="L37" s="6" t="n">
        <v>1.40461881883847</v>
      </c>
      <c r="M37" s="6" t="n">
        <v>4</v>
      </c>
      <c r="N37" s="6" t="n">
        <v>1.49307898663394</v>
      </c>
      <c r="O37" s="6" t="n">
        <v>6.69</v>
      </c>
      <c r="P37" s="6" t="n">
        <v>1.37798552047875</v>
      </c>
      <c r="Q37" s="6" t="n">
        <v>7.0463632492543</v>
      </c>
      <c r="R37" s="6" t="n">
        <v>1.40927264985086</v>
      </c>
      <c r="S37" s="6" t="n">
        <v>1</v>
      </c>
      <c r="T37" s="6" t="n">
        <v>25</v>
      </c>
      <c r="U37" s="6" t="n">
        <v>25</v>
      </c>
      <c r="V37" s="10"/>
      <c r="W37" s="6" t="n">
        <v>6</v>
      </c>
      <c r="X37" s="6" t="n">
        <v>0</v>
      </c>
      <c r="Y37" s="6" t="n">
        <v>219</v>
      </c>
      <c r="Z37" s="6" t="n">
        <v>26</v>
      </c>
      <c r="AA37" s="6" t="n">
        <v>245</v>
      </c>
      <c r="AB37" s="6" t="n">
        <v>40.8333333333333</v>
      </c>
      <c r="AC37" s="10"/>
      <c r="AD37" s="6" t="n">
        <v>14</v>
      </c>
      <c r="AE37" s="6" t="n">
        <v>0</v>
      </c>
      <c r="AF37" s="6" t="n">
        <v>719</v>
      </c>
      <c r="AG37" s="6" t="n">
        <v>88</v>
      </c>
      <c r="AH37" s="6" t="n">
        <v>807</v>
      </c>
      <c r="AI37" s="6" t="n">
        <v>57.6428571428571</v>
      </c>
      <c r="AJ37" s="10"/>
      <c r="AK37" s="6" t="n">
        <v>4</v>
      </c>
      <c r="AL37" s="6" t="n">
        <v>0</v>
      </c>
      <c r="AM37" s="6" t="n">
        <v>258</v>
      </c>
      <c r="AN37" s="6" t="n">
        <v>3</v>
      </c>
      <c r="AO37" s="6" t="n">
        <v>261</v>
      </c>
      <c r="AP37" s="6" t="n">
        <v>65.25</v>
      </c>
      <c r="AQ37" s="10"/>
      <c r="AR37" s="6" t="n">
        <v>1</v>
      </c>
      <c r="AS37" s="6" t="n">
        <v>0</v>
      </c>
      <c r="AT37" s="6" t="n">
        <v>63</v>
      </c>
      <c r="AU37" s="6" t="n">
        <v>4</v>
      </c>
      <c r="AV37" s="6" t="n">
        <v>67</v>
      </c>
      <c r="AW37" s="6" t="n">
        <v>67</v>
      </c>
    </row>
    <row r="38" customFormat="false" ht="15" hidden="false" customHeight="false" outlineLevel="0" collapsed="false">
      <c r="A38" s="6" t="s">
        <v>232</v>
      </c>
      <c r="B38" s="6" t="s">
        <v>40</v>
      </c>
      <c r="C38" s="6" t="n">
        <v>71.5</v>
      </c>
      <c r="D38" s="6" t="n">
        <v>194</v>
      </c>
      <c r="E38" s="6" t="n">
        <v>4.41</v>
      </c>
      <c r="F38" s="6" t="n">
        <v>1.24347795869831</v>
      </c>
      <c r="G38" s="6" t="n">
        <v>22</v>
      </c>
      <c r="H38" s="6" t="n">
        <v>0.252962963337663</v>
      </c>
      <c r="I38" s="6"/>
      <c r="J38" s="6"/>
      <c r="K38" s="6"/>
      <c r="L38" s="6"/>
      <c r="M38" s="6"/>
      <c r="N38" s="6"/>
      <c r="O38" s="6"/>
      <c r="P38" s="6"/>
      <c r="Q38" s="6" t="n">
        <v>1.49644092203597</v>
      </c>
      <c r="R38" s="6" t="n">
        <v>0.748220461017987</v>
      </c>
      <c r="S38" s="6" t="n">
        <v>4</v>
      </c>
      <c r="T38" s="6" t="n">
        <v>101</v>
      </c>
      <c r="U38" s="6" t="n">
        <v>97</v>
      </c>
      <c r="V38" s="10"/>
      <c r="W38" s="6" t="n">
        <v>4</v>
      </c>
      <c r="X38" s="6" t="n">
        <v>0</v>
      </c>
      <c r="Y38" s="6" t="n">
        <v>30</v>
      </c>
      <c r="Z38" s="6" t="n">
        <v>42</v>
      </c>
      <c r="AA38" s="6" t="n">
        <v>72</v>
      </c>
      <c r="AB38" s="6" t="n">
        <v>18</v>
      </c>
      <c r="AC38" s="10"/>
      <c r="AD38" s="6" t="n">
        <v>4</v>
      </c>
      <c r="AE38" s="6" t="n">
        <v>0</v>
      </c>
      <c r="AF38" s="6" t="n">
        <v>84</v>
      </c>
      <c r="AG38" s="6" t="n">
        <v>78</v>
      </c>
      <c r="AH38" s="6" t="n">
        <v>162</v>
      </c>
      <c r="AI38" s="6" t="n">
        <v>40.5</v>
      </c>
      <c r="AJ38" s="10"/>
      <c r="AK38" s="6" t="n">
        <v>16</v>
      </c>
      <c r="AL38" s="6" t="n">
        <v>0</v>
      </c>
      <c r="AM38" s="6" t="n">
        <v>387</v>
      </c>
      <c r="AN38" s="6" t="n">
        <v>230</v>
      </c>
      <c r="AO38" s="6" t="n">
        <v>617</v>
      </c>
      <c r="AP38" s="6" t="n">
        <v>38.5625</v>
      </c>
      <c r="AQ38" s="10"/>
      <c r="AR38" s="6" t="n">
        <v>12</v>
      </c>
      <c r="AS38" s="6" t="n">
        <v>0</v>
      </c>
      <c r="AT38" s="6" t="n">
        <v>168</v>
      </c>
      <c r="AU38" s="6" t="n">
        <v>164</v>
      </c>
      <c r="AV38" s="6" t="n">
        <v>332</v>
      </c>
      <c r="AW38" s="6" t="n">
        <v>27.6666666666667</v>
      </c>
    </row>
    <row r="39" customFormat="false" ht="15" hidden="false" customHeight="false" outlineLevel="0" collapsed="false">
      <c r="A39" s="6" t="s">
        <v>279</v>
      </c>
      <c r="B39" s="6" t="s">
        <v>40</v>
      </c>
      <c r="C39" s="6" t="n">
        <v>72.13</v>
      </c>
      <c r="D39" s="6" t="n">
        <v>202</v>
      </c>
      <c r="E39" s="6" t="n">
        <v>4.37</v>
      </c>
      <c r="F39" s="6" t="n">
        <v>1.38288079109744</v>
      </c>
      <c r="G39" s="6" t="n">
        <v>20</v>
      </c>
      <c r="H39" s="6" t="n">
        <v>-0.0407618045188654</v>
      </c>
      <c r="I39" s="6" t="n">
        <v>35.5</v>
      </c>
      <c r="J39" s="6" t="n">
        <v>0.636479149598333</v>
      </c>
      <c r="K39" s="6" t="n">
        <v>125</v>
      </c>
      <c r="L39" s="6" t="n">
        <v>1.18135115031421</v>
      </c>
      <c r="M39" s="6"/>
      <c r="N39" s="6"/>
      <c r="O39" s="6" t="n">
        <v>6.92</v>
      </c>
      <c r="P39" s="6" t="n">
        <v>0.809374394928038</v>
      </c>
      <c r="Q39" s="6" t="n">
        <v>3.96932368141916</v>
      </c>
      <c r="R39" s="6" t="n">
        <v>0.793864736283831</v>
      </c>
      <c r="S39" s="6" t="n">
        <v>1</v>
      </c>
      <c r="T39" s="6" t="n">
        <v>8</v>
      </c>
      <c r="U39" s="6" t="n">
        <v>8</v>
      </c>
      <c r="V39" s="10"/>
      <c r="W39" s="6" t="n">
        <v>14</v>
      </c>
      <c r="X39" s="6" t="n">
        <v>0</v>
      </c>
      <c r="Y39" s="6" t="n">
        <v>361</v>
      </c>
      <c r="Z39" s="6" t="n">
        <v>49</v>
      </c>
      <c r="AA39" s="6" t="n">
        <v>410</v>
      </c>
      <c r="AB39" s="6" t="n">
        <v>29.2857142857143</v>
      </c>
      <c r="AC39" s="10"/>
      <c r="AD39" s="6" t="n">
        <v>9</v>
      </c>
      <c r="AE39" s="6" t="n">
        <v>0</v>
      </c>
      <c r="AF39" s="6" t="n">
        <v>50</v>
      </c>
      <c r="AG39" s="6" t="n">
        <v>151</v>
      </c>
      <c r="AH39" s="6" t="n">
        <v>201</v>
      </c>
      <c r="AI39" s="6" t="n">
        <v>22.3333333333333</v>
      </c>
      <c r="AJ39" s="10"/>
      <c r="AK39" s="6" t="n">
        <v>12</v>
      </c>
      <c r="AL39" s="6" t="n">
        <v>0</v>
      </c>
      <c r="AM39" s="6" t="n">
        <v>11</v>
      </c>
      <c r="AN39" s="6" t="n">
        <v>112</v>
      </c>
      <c r="AO39" s="6" t="n">
        <v>123</v>
      </c>
      <c r="AP39" s="6" t="n">
        <v>10.25</v>
      </c>
      <c r="AQ39" s="10"/>
      <c r="AR39" s="6"/>
      <c r="AS39" s="6"/>
      <c r="AT39" s="6"/>
      <c r="AU39" s="6"/>
      <c r="AV39" s="6" t="n">
        <v>0</v>
      </c>
      <c r="AW39" s="6"/>
    </row>
    <row r="40" customFormat="false" ht="15" hidden="false" customHeight="false" outlineLevel="0" collapsed="false">
      <c r="A40" s="6" t="s">
        <v>287</v>
      </c>
      <c r="B40" s="6" t="s">
        <v>40</v>
      </c>
      <c r="C40" s="6" t="n">
        <v>75.38</v>
      </c>
      <c r="D40" s="6" t="n">
        <v>211</v>
      </c>
      <c r="E40" s="6" t="n">
        <v>4.51</v>
      </c>
      <c r="F40" s="6" t="n">
        <v>0.894970877700483</v>
      </c>
      <c r="G40" s="6"/>
      <c r="H40" s="6"/>
      <c r="I40" s="6" t="n">
        <v>39</v>
      </c>
      <c r="J40" s="6" t="n">
        <v>1.42264984030548</v>
      </c>
      <c r="K40" s="6" t="n">
        <v>128</v>
      </c>
      <c r="L40" s="6" t="n">
        <v>1.5162526531006</v>
      </c>
      <c r="M40" s="6" t="n">
        <v>4.18</v>
      </c>
      <c r="N40" s="6" t="n">
        <v>0.764077476085626</v>
      </c>
      <c r="O40" s="6" t="n">
        <v>7.29</v>
      </c>
      <c r="P40" s="6" t="n">
        <v>-0.105347850523111</v>
      </c>
      <c r="Q40" s="6" t="n">
        <v>4.49260299666908</v>
      </c>
      <c r="R40" s="6" t="n">
        <v>0.898520599333816</v>
      </c>
      <c r="S40" s="6" t="n">
        <v>4</v>
      </c>
      <c r="T40" s="6" t="n">
        <v>116</v>
      </c>
      <c r="U40" s="6" t="n">
        <v>110</v>
      </c>
      <c r="V40" s="10"/>
      <c r="W40" s="6" t="n">
        <v>12</v>
      </c>
      <c r="X40" s="6" t="n">
        <v>0</v>
      </c>
      <c r="Y40" s="6" t="n">
        <v>143</v>
      </c>
      <c r="Z40" s="6" t="n">
        <v>205</v>
      </c>
      <c r="AA40" s="6" t="n">
        <v>348</v>
      </c>
      <c r="AB40" s="6" t="n">
        <v>29</v>
      </c>
      <c r="AC40" s="10"/>
      <c r="AD40" s="6" t="n">
        <v>13</v>
      </c>
      <c r="AE40" s="6" t="n">
        <v>0</v>
      </c>
      <c r="AF40" s="6" t="n">
        <v>22</v>
      </c>
      <c r="AG40" s="6" t="n">
        <v>315</v>
      </c>
      <c r="AH40" s="6" t="n">
        <v>337</v>
      </c>
      <c r="AI40" s="6" t="n">
        <v>25.9230769230769</v>
      </c>
      <c r="AJ40" s="10"/>
      <c r="AK40" s="6" t="n">
        <v>16</v>
      </c>
      <c r="AL40" s="6" t="n">
        <v>0</v>
      </c>
      <c r="AM40" s="6" t="n">
        <v>147</v>
      </c>
      <c r="AN40" s="6" t="n">
        <v>281</v>
      </c>
      <c r="AO40" s="6" t="n">
        <v>428</v>
      </c>
      <c r="AP40" s="6" t="n">
        <v>26.75</v>
      </c>
      <c r="AQ40" s="10"/>
      <c r="AR40" s="6" t="n">
        <v>13</v>
      </c>
      <c r="AS40" s="6" t="n">
        <v>0</v>
      </c>
      <c r="AT40" s="6" t="n">
        <v>69</v>
      </c>
      <c r="AU40" s="6" t="n">
        <v>279</v>
      </c>
      <c r="AV40" s="6" t="n">
        <v>348</v>
      </c>
      <c r="AW40" s="6" t="n">
        <v>26.7692307692308</v>
      </c>
    </row>
    <row r="41" customFormat="false" ht="15" hidden="false" customHeight="false" outlineLevel="0" collapsed="false">
      <c r="A41" s="6" t="s">
        <v>288</v>
      </c>
      <c r="B41" s="6" t="s">
        <v>40</v>
      </c>
      <c r="C41" s="6" t="n">
        <v>70.75</v>
      </c>
      <c r="D41" s="6" t="n">
        <v>189</v>
      </c>
      <c r="E41" s="6" t="n">
        <v>4.43</v>
      </c>
      <c r="F41" s="6" t="n">
        <v>1.17377654249875</v>
      </c>
      <c r="G41" s="6" t="n">
        <v>22</v>
      </c>
      <c r="H41" s="6" t="n">
        <v>0.252962963337663</v>
      </c>
      <c r="I41" s="6"/>
      <c r="J41" s="6"/>
      <c r="K41" s="6"/>
      <c r="L41" s="6"/>
      <c r="M41" s="6"/>
      <c r="N41" s="6"/>
      <c r="O41" s="6"/>
      <c r="P41" s="6"/>
      <c r="Q41" s="6" t="n">
        <v>1.42673950583641</v>
      </c>
      <c r="R41" s="6" t="n">
        <v>0.713369752918205</v>
      </c>
      <c r="S41" s="6" t="n">
        <v>5</v>
      </c>
      <c r="T41" s="6" t="n">
        <v>170</v>
      </c>
      <c r="U41" s="6" t="n">
        <v>155</v>
      </c>
      <c r="V41" s="10"/>
      <c r="W41" s="6"/>
      <c r="X41" s="6"/>
      <c r="Y41" s="6"/>
      <c r="Z41" s="6"/>
      <c r="AA41" s="6" t="n">
        <v>0</v>
      </c>
      <c r="AB41" s="6"/>
      <c r="AC41" s="10"/>
      <c r="AD41" s="6" t="n">
        <v>13</v>
      </c>
      <c r="AE41" s="6" t="n">
        <v>0</v>
      </c>
      <c r="AF41" s="6" t="n">
        <v>79</v>
      </c>
      <c r="AG41" s="6" t="n">
        <v>38</v>
      </c>
      <c r="AH41" s="6" t="n">
        <v>117</v>
      </c>
      <c r="AI41" s="6" t="n">
        <v>9</v>
      </c>
      <c r="AJ41" s="10"/>
      <c r="AK41" s="6" t="n">
        <v>15</v>
      </c>
      <c r="AL41" s="6" t="n">
        <v>0</v>
      </c>
      <c r="AM41" s="6" t="n">
        <v>353</v>
      </c>
      <c r="AN41" s="6" t="n">
        <v>148</v>
      </c>
      <c r="AO41" s="6" t="n">
        <v>501</v>
      </c>
      <c r="AP41" s="6" t="n">
        <v>33.4</v>
      </c>
      <c r="AQ41" s="10"/>
      <c r="AR41" s="6" t="n">
        <v>2</v>
      </c>
      <c r="AS41" s="6" t="n">
        <v>0</v>
      </c>
      <c r="AT41" s="6" t="n">
        <v>50</v>
      </c>
      <c r="AU41" s="6" t="n">
        <v>29</v>
      </c>
      <c r="AV41" s="6" t="n">
        <v>79</v>
      </c>
      <c r="AW41" s="6" t="n">
        <v>39.5</v>
      </c>
    </row>
    <row r="42" customFormat="false" ht="15" hidden="false" customHeight="false" outlineLevel="0" collapsed="false">
      <c r="A42" s="6" t="s">
        <v>293</v>
      </c>
      <c r="B42" s="6" t="s">
        <v>40</v>
      </c>
      <c r="C42" s="6" t="n">
        <v>70.5</v>
      </c>
      <c r="D42" s="6" t="n">
        <v>180</v>
      </c>
      <c r="E42" s="6" t="n">
        <v>4.44</v>
      </c>
      <c r="F42" s="6" t="n">
        <v>1.13892583439896</v>
      </c>
      <c r="G42" s="6" t="n">
        <v>9</v>
      </c>
      <c r="H42" s="6" t="n">
        <v>-1.65624802772977</v>
      </c>
      <c r="I42" s="6" t="n">
        <v>39</v>
      </c>
      <c r="J42" s="6" t="n">
        <v>1.42264984030548</v>
      </c>
      <c r="K42" s="6"/>
      <c r="L42" s="6"/>
      <c r="M42" s="6" t="n">
        <v>4.19</v>
      </c>
      <c r="N42" s="6" t="n">
        <v>0.723577392166272</v>
      </c>
      <c r="O42" s="6" t="n">
        <v>6.81</v>
      </c>
      <c r="P42" s="6" t="n">
        <v>1.08131884627838</v>
      </c>
      <c r="Q42" s="6" t="n">
        <v>2.71022388541933</v>
      </c>
      <c r="R42" s="6" t="n">
        <v>0.542044777083865</v>
      </c>
      <c r="S42" s="6" t="n">
        <v>6</v>
      </c>
      <c r="T42" s="6" t="n">
        <v>184</v>
      </c>
      <c r="U42" s="6" t="n">
        <v>165</v>
      </c>
      <c r="V42" s="10"/>
      <c r="W42" s="6"/>
      <c r="X42" s="6"/>
      <c r="Y42" s="6"/>
      <c r="Z42" s="6"/>
      <c r="AA42" s="6" t="n">
        <v>0</v>
      </c>
      <c r="AB42" s="6"/>
      <c r="AC42" s="10"/>
      <c r="AD42" s="6"/>
      <c r="AE42" s="6"/>
      <c r="AF42" s="6"/>
      <c r="AG42" s="6"/>
      <c r="AH42" s="6" t="n">
        <v>0</v>
      </c>
      <c r="AI42" s="6"/>
      <c r="AJ42" s="10"/>
      <c r="AK42" s="6"/>
      <c r="AL42" s="6"/>
      <c r="AM42" s="6"/>
      <c r="AN42" s="6"/>
      <c r="AO42" s="6" t="n">
        <v>0</v>
      </c>
      <c r="AP42" s="6"/>
      <c r="AQ42" s="10"/>
      <c r="AR42" s="6"/>
      <c r="AS42" s="6"/>
      <c r="AT42" s="6"/>
      <c r="AU42" s="6"/>
      <c r="AV42" s="6" t="n">
        <v>0</v>
      </c>
      <c r="AW42" s="6"/>
    </row>
    <row r="43" customFormat="false" ht="15" hidden="false" customHeight="false" outlineLevel="0" collapsed="false">
      <c r="A43" s="6" t="s">
        <v>307</v>
      </c>
      <c r="B43" s="6" t="s">
        <v>40</v>
      </c>
      <c r="C43" s="6" t="n">
        <v>71.75</v>
      </c>
      <c r="D43" s="6" t="n">
        <v>190</v>
      </c>
      <c r="E43" s="6" t="n">
        <v>4.49</v>
      </c>
      <c r="F43" s="6" t="n">
        <v>0.964672293900048</v>
      </c>
      <c r="G43" s="6" t="n">
        <v>12</v>
      </c>
      <c r="H43" s="6" t="n">
        <v>-1.21566087594498</v>
      </c>
      <c r="I43" s="6" t="n">
        <v>38.5</v>
      </c>
      <c r="J43" s="6" t="n">
        <v>1.31033974163303</v>
      </c>
      <c r="K43" s="6" t="n">
        <v>127</v>
      </c>
      <c r="L43" s="6" t="n">
        <v>1.40461881883847</v>
      </c>
      <c r="M43" s="6" t="n">
        <v>4.19</v>
      </c>
      <c r="N43" s="6" t="n">
        <v>0.723577392166272</v>
      </c>
      <c r="O43" s="6" t="n">
        <v>6.9</v>
      </c>
      <c r="P43" s="6" t="n">
        <v>0.858818840628099</v>
      </c>
      <c r="Q43" s="6" t="n">
        <v>4.04636621122094</v>
      </c>
      <c r="R43" s="6" t="n">
        <v>0.674394368536824</v>
      </c>
      <c r="S43" s="6" t="n">
        <v>1</v>
      </c>
      <c r="T43" s="6" t="n">
        <v>14</v>
      </c>
      <c r="U43" s="6" t="n">
        <v>14</v>
      </c>
      <c r="V43" s="10"/>
      <c r="W43" s="6" t="n">
        <v>16</v>
      </c>
      <c r="X43" s="6" t="n">
        <v>0</v>
      </c>
      <c r="Y43" s="6" t="n">
        <v>858</v>
      </c>
      <c r="Z43" s="6" t="n">
        <v>115</v>
      </c>
      <c r="AA43" s="6" t="n">
        <v>973</v>
      </c>
      <c r="AB43" s="6" t="n">
        <v>60.8125</v>
      </c>
      <c r="AC43" s="10"/>
      <c r="AD43" s="6" t="n">
        <v>16</v>
      </c>
      <c r="AE43" s="6" t="n">
        <v>0</v>
      </c>
      <c r="AF43" s="6" t="n">
        <v>1022</v>
      </c>
      <c r="AG43" s="6" t="n">
        <v>130</v>
      </c>
      <c r="AH43" s="6" t="n">
        <v>1152</v>
      </c>
      <c r="AI43" s="6" t="n">
        <v>72</v>
      </c>
      <c r="AJ43" s="10"/>
      <c r="AK43" s="6"/>
      <c r="AL43" s="6"/>
      <c r="AM43" s="6"/>
      <c r="AN43" s="6"/>
      <c r="AO43" s="6" t="n">
        <v>0</v>
      </c>
      <c r="AP43" s="6"/>
      <c r="AQ43" s="10"/>
      <c r="AR43" s="6" t="n">
        <v>16</v>
      </c>
      <c r="AS43" s="6" t="n">
        <v>0</v>
      </c>
      <c r="AT43" s="6" t="n">
        <v>1017</v>
      </c>
      <c r="AU43" s="6" t="n">
        <v>65</v>
      </c>
      <c r="AV43" s="6" t="n">
        <v>1082</v>
      </c>
      <c r="AW43" s="6" t="n">
        <v>67.625</v>
      </c>
    </row>
    <row r="44" customFormat="false" ht="15" hidden="false" customHeight="false" outlineLevel="0" collapsed="false">
      <c r="A44" s="6" t="s">
        <v>311</v>
      </c>
      <c r="B44" s="6" t="s">
        <v>40</v>
      </c>
      <c r="C44" s="6" t="n">
        <v>68</v>
      </c>
      <c r="D44" s="6" t="n">
        <v>184</v>
      </c>
      <c r="E44" s="6" t="n">
        <v>4.55</v>
      </c>
      <c r="F44" s="6" t="n">
        <v>0.755568045301351</v>
      </c>
      <c r="G44" s="6" t="n">
        <v>14</v>
      </c>
      <c r="H44" s="6" t="n">
        <v>-0.92193610808845</v>
      </c>
      <c r="I44" s="6" t="n">
        <v>37.5</v>
      </c>
      <c r="J44" s="6" t="n">
        <v>1.08571954428813</v>
      </c>
      <c r="K44" s="6" t="n">
        <v>123</v>
      </c>
      <c r="L44" s="6" t="n">
        <v>0.958083481789944</v>
      </c>
      <c r="M44" s="6" t="n">
        <v>4.4</v>
      </c>
      <c r="N44" s="6" t="n">
        <v>-0.126924370140091</v>
      </c>
      <c r="O44" s="6" t="n">
        <v>7.26</v>
      </c>
      <c r="P44" s="6" t="n">
        <v>-0.0311811819730173</v>
      </c>
      <c r="Q44" s="6" t="n">
        <v>1.71932941117787</v>
      </c>
      <c r="R44" s="6" t="n">
        <v>0.286554901862978</v>
      </c>
      <c r="S44" s="6" t="n">
        <v>2</v>
      </c>
      <c r="T44" s="6" t="n">
        <v>41</v>
      </c>
      <c r="U44" s="6" t="n">
        <v>40</v>
      </c>
      <c r="V44" s="10"/>
      <c r="W44" s="6" t="n">
        <v>10</v>
      </c>
      <c r="X44" s="6" t="n">
        <v>0</v>
      </c>
      <c r="Y44" s="6" t="n">
        <v>251</v>
      </c>
      <c r="Z44" s="6" t="n">
        <v>78</v>
      </c>
      <c r="AA44" s="6" t="n">
        <v>329</v>
      </c>
      <c r="AB44" s="6" t="n">
        <v>32.9</v>
      </c>
      <c r="AC44" s="10"/>
      <c r="AD44" s="6" t="n">
        <v>16</v>
      </c>
      <c r="AE44" s="6" t="n">
        <v>0</v>
      </c>
      <c r="AF44" s="6" t="n">
        <v>729</v>
      </c>
      <c r="AG44" s="6" t="n">
        <v>35</v>
      </c>
      <c r="AH44" s="6" t="n">
        <v>764</v>
      </c>
      <c r="AI44" s="6" t="n">
        <v>47.75</v>
      </c>
      <c r="AJ44" s="10"/>
      <c r="AK44" s="6" t="n">
        <v>14</v>
      </c>
      <c r="AL44" s="6" t="n">
        <v>0</v>
      </c>
      <c r="AM44" s="6" t="n">
        <v>700</v>
      </c>
      <c r="AN44" s="6" t="n">
        <v>12</v>
      </c>
      <c r="AO44" s="6" t="n">
        <v>712</v>
      </c>
      <c r="AP44" s="6" t="n">
        <v>50.8571428571429</v>
      </c>
      <c r="AQ44" s="10"/>
      <c r="AR44" s="6" t="n">
        <v>12</v>
      </c>
      <c r="AS44" s="6" t="n">
        <v>0</v>
      </c>
      <c r="AT44" s="6" t="n">
        <v>688</v>
      </c>
      <c r="AU44" s="6" t="n">
        <v>4</v>
      </c>
      <c r="AV44" s="6" t="n">
        <v>692</v>
      </c>
      <c r="AW44" s="6" t="n">
        <v>57.6666666666667</v>
      </c>
    </row>
    <row r="45" customFormat="false" ht="15" hidden="false" customHeight="false" outlineLevel="0" collapsed="false">
      <c r="A45" s="6" t="s">
        <v>315</v>
      </c>
      <c r="B45" s="6" t="s">
        <v>40</v>
      </c>
      <c r="C45" s="6" t="n">
        <v>71</v>
      </c>
      <c r="D45" s="6" t="n">
        <v>186</v>
      </c>
      <c r="E45" s="6" t="n">
        <v>4.63</v>
      </c>
      <c r="F45" s="6" t="n">
        <v>0.476762380503088</v>
      </c>
      <c r="G45" s="6" t="n">
        <v>15</v>
      </c>
      <c r="H45" s="6" t="n">
        <v>-0.775073724160186</v>
      </c>
      <c r="I45" s="6" t="n">
        <v>36</v>
      </c>
      <c r="J45" s="6" t="n">
        <v>0.748789248270783</v>
      </c>
      <c r="K45" s="6" t="n">
        <v>121</v>
      </c>
      <c r="L45" s="6" t="n">
        <v>0.73481581326568</v>
      </c>
      <c r="M45" s="6" t="n">
        <v>4.27</v>
      </c>
      <c r="N45" s="6" t="n">
        <v>0.39957672081147</v>
      </c>
      <c r="O45" s="6" t="n">
        <v>6.98</v>
      </c>
      <c r="P45" s="6" t="n">
        <v>0.661041057827851</v>
      </c>
      <c r="Q45" s="6" t="n">
        <v>2.24591149651869</v>
      </c>
      <c r="R45" s="6" t="n">
        <v>0.374318582753114</v>
      </c>
      <c r="S45" s="6" t="n">
        <v>7</v>
      </c>
      <c r="T45" s="6" t="n">
        <v>252</v>
      </c>
      <c r="U45" s="6" t="n">
        <v>201</v>
      </c>
      <c r="V45" s="10"/>
      <c r="W45" s="6"/>
      <c r="X45" s="6"/>
      <c r="Y45" s="6"/>
      <c r="Z45" s="6"/>
      <c r="AA45" s="6" t="n">
        <v>0</v>
      </c>
      <c r="AB45" s="6"/>
      <c r="AC45" s="10"/>
      <c r="AD45" s="6"/>
      <c r="AE45" s="6"/>
      <c r="AF45" s="6"/>
      <c r="AG45" s="6"/>
      <c r="AH45" s="6" t="n">
        <v>0</v>
      </c>
      <c r="AI45" s="6"/>
      <c r="AJ45" s="10"/>
      <c r="AK45" s="6"/>
      <c r="AL45" s="6"/>
      <c r="AM45" s="6"/>
      <c r="AN45" s="6"/>
      <c r="AO45" s="6" t="n">
        <v>0</v>
      </c>
      <c r="AP45" s="6"/>
      <c r="AQ45" s="10"/>
      <c r="AR45" s="6"/>
      <c r="AS45" s="6"/>
      <c r="AT45" s="6"/>
      <c r="AU45" s="6"/>
      <c r="AV45" s="6" t="n">
        <v>0</v>
      </c>
      <c r="AW45" s="6"/>
    </row>
    <row r="46" customFormat="false" ht="15" hidden="false" customHeight="false" outlineLevel="0" collapsed="false">
      <c r="A46" s="6" t="s">
        <v>320</v>
      </c>
      <c r="B46" s="6" t="s">
        <v>40</v>
      </c>
      <c r="C46" s="6" t="n">
        <v>71.5</v>
      </c>
      <c r="D46" s="6" t="n">
        <v>190</v>
      </c>
      <c r="E46" s="6" t="n">
        <v>4.61</v>
      </c>
      <c r="F46" s="6" t="n">
        <v>0.546463796702652</v>
      </c>
      <c r="G46" s="6" t="n">
        <v>6</v>
      </c>
      <c r="H46" s="6" t="n">
        <v>-2.09683517951456</v>
      </c>
      <c r="I46" s="6" t="n">
        <v>35.5</v>
      </c>
      <c r="J46" s="6" t="n">
        <v>0.636479149598333</v>
      </c>
      <c r="K46" s="6" t="n">
        <v>120</v>
      </c>
      <c r="L46" s="6" t="n">
        <v>0.623181979003548</v>
      </c>
      <c r="M46" s="6"/>
      <c r="N46" s="6"/>
      <c r="O46" s="6"/>
      <c r="P46" s="6"/>
      <c r="Q46" s="6" t="n">
        <v>-0.290710254210029</v>
      </c>
      <c r="R46" s="6" t="n">
        <v>-0.0726775635525072</v>
      </c>
      <c r="S46" s="6"/>
      <c r="T46" s="6"/>
      <c r="U46" s="6"/>
      <c r="V46" s="10"/>
      <c r="W46" s="6" t="n">
        <v>11</v>
      </c>
      <c r="X46" s="6" t="n">
        <v>0</v>
      </c>
      <c r="Y46" s="6" t="n">
        <v>48</v>
      </c>
      <c r="Z46" s="6" t="n">
        <v>213</v>
      </c>
      <c r="AA46" s="6" t="n">
        <v>261</v>
      </c>
      <c r="AB46" s="6" t="n">
        <v>23.7272727272727</v>
      </c>
      <c r="AC46" s="10"/>
      <c r="AD46" s="6"/>
      <c r="AE46" s="6"/>
      <c r="AF46" s="6"/>
      <c r="AG46" s="6"/>
      <c r="AH46" s="6" t="n">
        <v>0</v>
      </c>
      <c r="AI46" s="6"/>
      <c r="AJ46" s="10"/>
      <c r="AK46" s="6"/>
      <c r="AL46" s="6"/>
      <c r="AM46" s="6"/>
      <c r="AN46" s="6"/>
      <c r="AO46" s="6" t="n">
        <v>0</v>
      </c>
      <c r="AP46" s="6"/>
      <c r="AQ46" s="10"/>
      <c r="AR46" s="6"/>
      <c r="AS46" s="6"/>
      <c r="AT46" s="6"/>
      <c r="AU46" s="6"/>
      <c r="AV46" s="6" t="n">
        <v>0</v>
      </c>
      <c r="AW46" s="6"/>
    </row>
    <row r="47" customFormat="false" ht="15" hidden="false" customHeight="false" outlineLevel="0" collapsed="false">
      <c r="A47" s="6" t="s">
        <v>328</v>
      </c>
      <c r="B47" s="6" t="s">
        <v>40</v>
      </c>
      <c r="C47" s="6" t="n">
        <v>72.25</v>
      </c>
      <c r="D47" s="6" t="n">
        <v>191</v>
      </c>
      <c r="E47" s="6" t="n">
        <v>4.61</v>
      </c>
      <c r="F47" s="6" t="n">
        <v>0.546463796702652</v>
      </c>
      <c r="G47" s="6" t="n">
        <v>8</v>
      </c>
      <c r="H47" s="6" t="n">
        <v>-1.80311041165803</v>
      </c>
      <c r="I47" s="6" t="n">
        <v>37.5</v>
      </c>
      <c r="J47" s="6" t="n">
        <v>1.08571954428813</v>
      </c>
      <c r="K47" s="6" t="n">
        <v>120</v>
      </c>
      <c r="L47" s="6" t="n">
        <v>0.623181979003548</v>
      </c>
      <c r="M47" s="6" t="n">
        <v>4.08</v>
      </c>
      <c r="N47" s="6" t="n">
        <v>1.16907831527913</v>
      </c>
      <c r="O47" s="6" t="n">
        <v>6.84</v>
      </c>
      <c r="P47" s="6" t="n">
        <v>1.00715217772829</v>
      </c>
      <c r="Q47" s="6" t="n">
        <v>2.62848540134372</v>
      </c>
      <c r="R47" s="6" t="n">
        <v>0.438080900223953</v>
      </c>
      <c r="S47" s="6"/>
      <c r="T47" s="6"/>
      <c r="U47" s="6"/>
      <c r="V47" s="10"/>
      <c r="W47" s="6" t="n">
        <v>9</v>
      </c>
      <c r="X47" s="6" t="n">
        <v>0</v>
      </c>
      <c r="Y47" s="6" t="n">
        <v>130</v>
      </c>
      <c r="Z47" s="6" t="n">
        <v>80</v>
      </c>
      <c r="AA47" s="6" t="n">
        <v>210</v>
      </c>
      <c r="AB47" s="6" t="n">
        <v>23.3333333333333</v>
      </c>
      <c r="AC47" s="10"/>
      <c r="AD47" s="6" t="n">
        <v>16</v>
      </c>
      <c r="AE47" s="6" t="n">
        <v>0</v>
      </c>
      <c r="AF47" s="6" t="n">
        <v>328</v>
      </c>
      <c r="AG47" s="6" t="n">
        <v>129</v>
      </c>
      <c r="AH47" s="6" t="n">
        <v>457</v>
      </c>
      <c r="AI47" s="6" t="n">
        <v>28.5625</v>
      </c>
      <c r="AJ47" s="10"/>
      <c r="AK47" s="6" t="n">
        <v>7</v>
      </c>
      <c r="AL47" s="6" t="n">
        <v>0</v>
      </c>
      <c r="AM47" s="6" t="n">
        <v>28</v>
      </c>
      <c r="AN47" s="6" t="n">
        <v>49</v>
      </c>
      <c r="AO47" s="6" t="n">
        <v>77</v>
      </c>
      <c r="AP47" s="6" t="n">
        <v>11</v>
      </c>
      <c r="AQ47" s="10"/>
      <c r="AR47" s="6"/>
      <c r="AS47" s="6"/>
      <c r="AT47" s="6"/>
      <c r="AU47" s="6"/>
      <c r="AV47" s="6" t="n">
        <v>0</v>
      </c>
      <c r="AW47" s="6"/>
    </row>
    <row r="48" customFormat="false" ht="15" hidden="false" customHeight="false" outlineLevel="0" collapsed="false">
      <c r="A48" s="6" t="s">
        <v>353</v>
      </c>
      <c r="B48" s="6" t="s">
        <v>40</v>
      </c>
      <c r="C48" s="6" t="n">
        <v>69.5</v>
      </c>
      <c r="D48" s="6" t="n">
        <v>190</v>
      </c>
      <c r="E48" s="6" t="n">
        <v>4.48</v>
      </c>
      <c r="F48" s="6" t="n">
        <v>0.99952300199983</v>
      </c>
      <c r="G48" s="6" t="n">
        <v>16</v>
      </c>
      <c r="H48" s="6" t="n">
        <v>-0.628211340231922</v>
      </c>
      <c r="I48" s="6" t="n">
        <v>33</v>
      </c>
      <c r="J48" s="6" t="n">
        <v>0.0749286562360849</v>
      </c>
      <c r="K48" s="6" t="n">
        <v>120</v>
      </c>
      <c r="L48" s="6" t="n">
        <v>0.623181979003548</v>
      </c>
      <c r="M48" s="6" t="n">
        <v>4.4</v>
      </c>
      <c r="N48" s="6" t="n">
        <v>-0.126924370140091</v>
      </c>
      <c r="O48" s="6" t="n">
        <v>7.12</v>
      </c>
      <c r="P48" s="6" t="n">
        <v>0.314929937927417</v>
      </c>
      <c r="Q48" s="6" t="n">
        <v>1.25742786479487</v>
      </c>
      <c r="R48" s="6" t="n">
        <v>0.209571310799144</v>
      </c>
      <c r="S48" s="6" t="n">
        <v>4</v>
      </c>
      <c r="T48" s="6" t="n">
        <v>133</v>
      </c>
      <c r="U48" s="6" t="n">
        <v>126</v>
      </c>
      <c r="V48" s="10"/>
      <c r="W48" s="6" t="n">
        <v>2</v>
      </c>
      <c r="X48" s="6" t="n">
        <v>0</v>
      </c>
      <c r="Y48" s="6" t="n">
        <v>61</v>
      </c>
      <c r="Z48" s="6" t="n">
        <v>25</v>
      </c>
      <c r="AA48" s="6" t="n">
        <v>86</v>
      </c>
      <c r="AB48" s="6" t="n">
        <v>43</v>
      </c>
      <c r="AC48" s="10"/>
      <c r="AD48" s="6" t="n">
        <v>14</v>
      </c>
      <c r="AE48" s="6" t="n">
        <v>0</v>
      </c>
      <c r="AF48" s="6" t="n">
        <v>561</v>
      </c>
      <c r="AG48" s="6" t="n">
        <v>95</v>
      </c>
      <c r="AH48" s="6" t="n">
        <v>656</v>
      </c>
      <c r="AI48" s="6" t="n">
        <v>46.8571428571429</v>
      </c>
      <c r="AJ48" s="10"/>
      <c r="AK48" s="6" t="n">
        <v>16</v>
      </c>
      <c r="AL48" s="6" t="n">
        <v>0</v>
      </c>
      <c r="AM48" s="6" t="n">
        <v>924</v>
      </c>
      <c r="AN48" s="6" t="n">
        <v>123</v>
      </c>
      <c r="AO48" s="6" t="n">
        <v>1047</v>
      </c>
      <c r="AP48" s="6" t="n">
        <v>65.4375</v>
      </c>
      <c r="AQ48" s="10"/>
      <c r="AR48" s="6" t="n">
        <v>15</v>
      </c>
      <c r="AS48" s="6" t="n">
        <v>0</v>
      </c>
      <c r="AT48" s="6" t="n">
        <v>555</v>
      </c>
      <c r="AU48" s="6" t="n">
        <v>161</v>
      </c>
      <c r="AV48" s="6" t="n">
        <v>716</v>
      </c>
      <c r="AW48" s="6" t="n">
        <v>47.7333333333333</v>
      </c>
    </row>
    <row r="49" customFormat="false" ht="15" hidden="false" customHeight="false" outlineLevel="0" collapsed="false">
      <c r="A49" s="6" t="s">
        <v>360</v>
      </c>
      <c r="B49" s="6" t="s">
        <v>40</v>
      </c>
      <c r="C49" s="6" t="n">
        <v>72.38</v>
      </c>
      <c r="D49" s="6" t="n">
        <v>193</v>
      </c>
      <c r="E49" s="6" t="n">
        <v>4.38</v>
      </c>
      <c r="F49" s="6" t="n">
        <v>1.34803008299766</v>
      </c>
      <c r="G49" s="6" t="n">
        <v>11</v>
      </c>
      <c r="H49" s="6" t="n">
        <v>-1.36252325987324</v>
      </c>
      <c r="I49" s="6" t="n">
        <v>36.5</v>
      </c>
      <c r="J49" s="6" t="n">
        <v>0.861099346943233</v>
      </c>
      <c r="K49" s="6" t="n">
        <v>122</v>
      </c>
      <c r="L49" s="6" t="n">
        <v>0.846449647527812</v>
      </c>
      <c r="M49" s="6" t="n">
        <v>4.04</v>
      </c>
      <c r="N49" s="6" t="n">
        <v>1.33107865095653</v>
      </c>
      <c r="O49" s="6" t="n">
        <v>6.62</v>
      </c>
      <c r="P49" s="6" t="n">
        <v>1.55104108042897</v>
      </c>
      <c r="Q49" s="6" t="n">
        <v>4.57517554898097</v>
      </c>
      <c r="R49" s="6" t="n">
        <v>0.762529258163494</v>
      </c>
      <c r="S49" s="6" t="n">
        <v>3</v>
      </c>
      <c r="T49" s="6" t="n">
        <v>87</v>
      </c>
      <c r="U49" s="6" t="n">
        <v>83</v>
      </c>
      <c r="V49" s="10"/>
      <c r="W49" s="6" t="n">
        <v>13</v>
      </c>
      <c r="X49" s="6" t="n">
        <v>0</v>
      </c>
      <c r="Y49" s="6" t="n">
        <v>370</v>
      </c>
      <c r="Z49" s="6" t="n">
        <v>153</v>
      </c>
      <c r="AA49" s="6" t="n">
        <v>523</v>
      </c>
      <c r="AB49" s="6" t="n">
        <v>40.2307692307692</v>
      </c>
      <c r="AC49" s="10"/>
      <c r="AD49" s="6" t="n">
        <v>3</v>
      </c>
      <c r="AE49" s="6" t="n">
        <v>0</v>
      </c>
      <c r="AF49" s="6" t="n">
        <v>167</v>
      </c>
      <c r="AG49" s="6" t="n">
        <v>15</v>
      </c>
      <c r="AH49" s="6" t="n">
        <v>182</v>
      </c>
      <c r="AI49" s="6" t="n">
        <v>60.6666666666667</v>
      </c>
      <c r="AJ49" s="10"/>
      <c r="AK49" s="6" t="n">
        <v>11</v>
      </c>
      <c r="AL49" s="6" t="n">
        <v>0</v>
      </c>
      <c r="AM49" s="6" t="n">
        <v>446</v>
      </c>
      <c r="AN49" s="6" t="n">
        <v>64</v>
      </c>
      <c r="AO49" s="6" t="n">
        <v>510</v>
      </c>
      <c r="AP49" s="6" t="n">
        <v>46.3636363636364</v>
      </c>
      <c r="AQ49" s="10"/>
      <c r="AR49" s="6" t="n">
        <v>14</v>
      </c>
      <c r="AS49" s="6" t="n">
        <v>0</v>
      </c>
      <c r="AT49" s="6" t="n">
        <v>419</v>
      </c>
      <c r="AU49" s="6" t="n">
        <v>142</v>
      </c>
      <c r="AV49" s="6" t="n">
        <v>561</v>
      </c>
      <c r="AW49" s="6" t="n">
        <v>40.0714285714286</v>
      </c>
    </row>
    <row r="50" customFormat="false" ht="15" hidden="false" customHeight="false" outlineLevel="0" collapsed="false">
      <c r="A50" s="6" t="s">
        <v>362</v>
      </c>
      <c r="B50" s="6" t="s">
        <v>40</v>
      </c>
      <c r="C50" s="6" t="n">
        <v>73</v>
      </c>
      <c r="D50" s="6" t="n">
        <v>198</v>
      </c>
      <c r="E50" s="6" t="n">
        <v>4.59</v>
      </c>
      <c r="F50" s="6" t="n">
        <v>0.61616521290222</v>
      </c>
      <c r="G50" s="6" t="n">
        <v>11</v>
      </c>
      <c r="H50" s="6" t="n">
        <v>-1.36252325987324</v>
      </c>
      <c r="I50" s="6" t="n">
        <v>35</v>
      </c>
      <c r="J50" s="6" t="n">
        <v>0.524169050925884</v>
      </c>
      <c r="K50" s="6" t="n">
        <v>133</v>
      </c>
      <c r="L50" s="6" t="n">
        <v>2.07442182441126</v>
      </c>
      <c r="M50" s="6" t="n">
        <v>4.3</v>
      </c>
      <c r="N50" s="6" t="n">
        <v>0.278076469053417</v>
      </c>
      <c r="O50" s="6" t="n">
        <v>6.86</v>
      </c>
      <c r="P50" s="6" t="n">
        <v>0.957707732028224</v>
      </c>
      <c r="Q50" s="6" t="n">
        <v>3.08801702944776</v>
      </c>
      <c r="R50" s="6" t="n">
        <v>0.514669504907961</v>
      </c>
      <c r="S50" s="6" t="n">
        <v>4</v>
      </c>
      <c r="T50" s="6" t="n">
        <v>127</v>
      </c>
      <c r="U50" s="6" t="n">
        <v>120</v>
      </c>
      <c r="V50" s="10"/>
      <c r="W50" s="6" t="n">
        <v>5</v>
      </c>
      <c r="X50" s="6" t="n">
        <v>0</v>
      </c>
      <c r="Y50" s="6" t="n">
        <v>118</v>
      </c>
      <c r="Z50" s="6" t="n">
        <v>24</v>
      </c>
      <c r="AA50" s="6" t="n">
        <v>142</v>
      </c>
      <c r="AB50" s="6" t="n">
        <v>28.4</v>
      </c>
      <c r="AC50" s="10"/>
      <c r="AD50" s="6" t="n">
        <v>14</v>
      </c>
      <c r="AE50" s="6" t="n">
        <v>0</v>
      </c>
      <c r="AF50" s="6" t="n">
        <v>388</v>
      </c>
      <c r="AG50" s="6" t="n">
        <v>59</v>
      </c>
      <c r="AH50" s="6" t="n">
        <v>447</v>
      </c>
      <c r="AI50" s="6" t="n">
        <v>31.9285714285714</v>
      </c>
      <c r="AJ50" s="10"/>
      <c r="AK50" s="6" t="n">
        <v>5</v>
      </c>
      <c r="AL50" s="6" t="n">
        <v>0</v>
      </c>
      <c r="AM50" s="6" t="n">
        <v>22</v>
      </c>
      <c r="AN50" s="6" t="n">
        <v>37</v>
      </c>
      <c r="AO50" s="6" t="n">
        <v>59</v>
      </c>
      <c r="AP50" s="6" t="n">
        <v>11.8</v>
      </c>
      <c r="AQ50" s="10"/>
      <c r="AR50" s="6" t="n">
        <v>9</v>
      </c>
      <c r="AS50" s="6" t="n">
        <v>0</v>
      </c>
      <c r="AT50" s="6" t="n">
        <v>375</v>
      </c>
      <c r="AU50" s="6" t="n">
        <v>11</v>
      </c>
      <c r="AV50" s="6" t="n">
        <v>386</v>
      </c>
      <c r="AW50" s="6" t="n">
        <v>42.8888888888889</v>
      </c>
    </row>
    <row r="51" customFormat="false" ht="15" hidden="false" customHeight="false" outlineLevel="0" collapsed="false">
      <c r="A51" s="6" t="s">
        <v>368</v>
      </c>
      <c r="B51" s="6" t="s">
        <v>40</v>
      </c>
      <c r="C51" s="6" t="n">
        <v>69.88</v>
      </c>
      <c r="D51" s="6" t="n">
        <v>189</v>
      </c>
      <c r="E51" s="6" t="n">
        <v>4.51</v>
      </c>
      <c r="F51" s="6" t="n">
        <v>0.894970877700483</v>
      </c>
      <c r="G51" s="6" t="n">
        <v>20</v>
      </c>
      <c r="H51" s="6" t="n">
        <v>-0.0407618045188654</v>
      </c>
      <c r="I51" s="6" t="n">
        <v>37.5</v>
      </c>
      <c r="J51" s="6" t="n">
        <v>1.08571954428813</v>
      </c>
      <c r="K51" s="6" t="n">
        <v>123</v>
      </c>
      <c r="L51" s="6" t="n">
        <v>0.958083481789944</v>
      </c>
      <c r="M51" s="6" t="n">
        <v>4</v>
      </c>
      <c r="N51" s="6" t="n">
        <v>1.49307898663394</v>
      </c>
      <c r="O51" s="6" t="n">
        <v>6.72</v>
      </c>
      <c r="P51" s="6" t="n">
        <v>1.30381885192866</v>
      </c>
      <c r="Q51" s="6" t="n">
        <v>5.69490993782229</v>
      </c>
      <c r="R51" s="6" t="n">
        <v>0.949151656303715</v>
      </c>
      <c r="S51" s="6"/>
      <c r="T51" s="6"/>
      <c r="U51" s="6"/>
      <c r="V51" s="10"/>
      <c r="W51" s="6"/>
      <c r="X51" s="6"/>
      <c r="Y51" s="6"/>
      <c r="Z51" s="6"/>
      <c r="AA51" s="6" t="n">
        <v>0</v>
      </c>
      <c r="AB51" s="6"/>
      <c r="AC51" s="10"/>
      <c r="AD51" s="6"/>
      <c r="AE51" s="6"/>
      <c r="AF51" s="6"/>
      <c r="AG51" s="6"/>
      <c r="AH51" s="6" t="n">
        <v>0</v>
      </c>
      <c r="AI51" s="6"/>
      <c r="AJ51" s="10"/>
      <c r="AK51" s="6"/>
      <c r="AL51" s="6"/>
      <c r="AM51" s="6"/>
      <c r="AN51" s="6"/>
      <c r="AO51" s="6" t="n">
        <v>0</v>
      </c>
      <c r="AP51" s="6"/>
      <c r="AQ51" s="10"/>
      <c r="AR51" s="6"/>
      <c r="AS51" s="6"/>
      <c r="AT51" s="6"/>
      <c r="AU51" s="6"/>
      <c r="AV51" s="6" t="n">
        <v>0</v>
      </c>
      <c r="AW51" s="6"/>
    </row>
    <row r="52" customFormat="false" ht="15" hidden="false" customHeight="false" outlineLevel="0" collapsed="false">
      <c r="A52" s="6" t="s">
        <v>372</v>
      </c>
      <c r="B52" s="6" t="s">
        <v>40</v>
      </c>
      <c r="C52" s="6" t="n">
        <v>69.13</v>
      </c>
      <c r="D52" s="6" t="n">
        <v>187</v>
      </c>
      <c r="E52" s="6" t="n">
        <v>4.61</v>
      </c>
      <c r="F52" s="6" t="n">
        <v>0.546463796702652</v>
      </c>
      <c r="G52" s="6" t="n">
        <v>13</v>
      </c>
      <c r="H52" s="6" t="n">
        <v>-1.06879849201671</v>
      </c>
      <c r="I52" s="6" t="n">
        <v>35.5</v>
      </c>
      <c r="J52" s="6" t="n">
        <v>0.636479149598333</v>
      </c>
      <c r="K52" s="6" t="n">
        <v>116</v>
      </c>
      <c r="L52" s="6" t="n">
        <v>0.176646641955021</v>
      </c>
      <c r="M52" s="6" t="n">
        <v>4.15</v>
      </c>
      <c r="N52" s="6" t="n">
        <v>0.885577727843675</v>
      </c>
      <c r="O52" s="6"/>
      <c r="P52" s="6"/>
      <c r="Q52" s="6" t="n">
        <v>1.17636882408297</v>
      </c>
      <c r="R52" s="6" t="n">
        <v>0.235273764816593</v>
      </c>
      <c r="S52" s="6" t="n">
        <v>5</v>
      </c>
      <c r="T52" s="6" t="n">
        <v>147</v>
      </c>
      <c r="U52" s="6" t="n">
        <v>139</v>
      </c>
      <c r="V52" s="10"/>
      <c r="W52" s="6"/>
      <c r="X52" s="6"/>
      <c r="Y52" s="6"/>
      <c r="Z52" s="6"/>
      <c r="AA52" s="6" t="n">
        <v>0</v>
      </c>
      <c r="AB52" s="6"/>
      <c r="AC52" s="10"/>
      <c r="AD52" s="6" t="n">
        <v>15</v>
      </c>
      <c r="AE52" s="6" t="n">
        <v>0</v>
      </c>
      <c r="AF52" s="6" t="n">
        <v>838</v>
      </c>
      <c r="AG52" s="6" t="n">
        <v>118</v>
      </c>
      <c r="AH52" s="6" t="n">
        <v>956</v>
      </c>
      <c r="AI52" s="6" t="n">
        <v>63.7333333333333</v>
      </c>
      <c r="AJ52" s="10"/>
      <c r="AK52" s="6" t="n">
        <v>16</v>
      </c>
      <c r="AL52" s="6" t="n">
        <v>0</v>
      </c>
      <c r="AM52" s="6" t="n">
        <v>1101</v>
      </c>
      <c r="AN52" s="6" t="n">
        <v>30</v>
      </c>
      <c r="AO52" s="6" t="n">
        <v>1131</v>
      </c>
      <c r="AP52" s="6" t="n">
        <v>70.6875</v>
      </c>
      <c r="AQ52" s="10"/>
      <c r="AR52" s="6" t="n">
        <v>15</v>
      </c>
      <c r="AS52" s="6" t="n">
        <v>0</v>
      </c>
      <c r="AT52" s="6" t="n">
        <v>954</v>
      </c>
      <c r="AU52" s="6" t="n">
        <v>35</v>
      </c>
      <c r="AV52" s="6" t="n">
        <v>989</v>
      </c>
      <c r="AW52" s="6" t="n">
        <v>65.9333333333333</v>
      </c>
    </row>
    <row r="53" customFormat="false" ht="15" hidden="false" customHeight="false" outlineLevel="0" collapsed="false">
      <c r="A53" s="6" t="s">
        <v>378</v>
      </c>
      <c r="B53" s="6" t="s">
        <v>40</v>
      </c>
      <c r="C53" s="6" t="n">
        <v>72</v>
      </c>
      <c r="D53" s="6" t="n">
        <v>191</v>
      </c>
      <c r="E53" s="6" t="n">
        <v>4.56</v>
      </c>
      <c r="F53" s="6" t="n">
        <v>0.720717337201569</v>
      </c>
      <c r="G53" s="6" t="n">
        <v>10</v>
      </c>
      <c r="H53" s="6" t="n">
        <v>-1.50938564380151</v>
      </c>
      <c r="I53" s="6" t="n">
        <v>36.5</v>
      </c>
      <c r="J53" s="6" t="n">
        <v>0.861099346943233</v>
      </c>
      <c r="K53" s="6" t="n">
        <v>122</v>
      </c>
      <c r="L53" s="6" t="n">
        <v>0.846449647527812</v>
      </c>
      <c r="M53" s="6" t="n">
        <v>4.32</v>
      </c>
      <c r="N53" s="6" t="n">
        <v>0.197076301214714</v>
      </c>
      <c r="O53" s="6" t="n">
        <v>7.28</v>
      </c>
      <c r="P53" s="6" t="n">
        <v>-0.0806256276730806</v>
      </c>
      <c r="Q53" s="6" t="n">
        <v>1.03533136141274</v>
      </c>
      <c r="R53" s="6" t="n">
        <v>0.172555226902124</v>
      </c>
      <c r="S53" s="6" t="n">
        <v>4</v>
      </c>
      <c r="T53" s="6" t="n">
        <v>109</v>
      </c>
      <c r="U53" s="6" t="n">
        <v>104</v>
      </c>
      <c r="V53" s="10"/>
      <c r="W53" s="6" t="n">
        <v>7</v>
      </c>
      <c r="X53" s="6" t="n">
        <v>0</v>
      </c>
      <c r="Y53" s="6" t="n">
        <v>11</v>
      </c>
      <c r="Z53" s="6" t="n">
        <v>60</v>
      </c>
      <c r="AA53" s="6" t="n">
        <v>71</v>
      </c>
      <c r="AB53" s="6" t="n">
        <v>10.1428571428571</v>
      </c>
      <c r="AC53" s="10"/>
      <c r="AD53" s="6" t="n">
        <v>15</v>
      </c>
      <c r="AE53" s="6" t="n">
        <v>0</v>
      </c>
      <c r="AF53" s="6" t="n">
        <v>684</v>
      </c>
      <c r="AG53" s="6" t="n">
        <v>26</v>
      </c>
      <c r="AH53" s="6" t="n">
        <v>710</v>
      </c>
      <c r="AI53" s="6" t="n">
        <v>47.3333333333333</v>
      </c>
      <c r="AJ53" s="10"/>
      <c r="AK53" s="6" t="n">
        <v>16</v>
      </c>
      <c r="AL53" s="6" t="n">
        <v>0</v>
      </c>
      <c r="AM53" s="6" t="n">
        <v>1025</v>
      </c>
      <c r="AN53" s="6" t="n">
        <v>68</v>
      </c>
      <c r="AO53" s="6" t="n">
        <v>1093</v>
      </c>
      <c r="AP53" s="6" t="n">
        <v>68.3125</v>
      </c>
      <c r="AQ53" s="10"/>
      <c r="AR53" s="6" t="n">
        <v>16</v>
      </c>
      <c r="AS53" s="6" t="n">
        <v>0</v>
      </c>
      <c r="AT53" s="6" t="n">
        <v>679</v>
      </c>
      <c r="AU53" s="6" t="n">
        <v>114</v>
      </c>
      <c r="AV53" s="6" t="n">
        <v>793</v>
      </c>
      <c r="AW53" s="6" t="n">
        <v>49.5625</v>
      </c>
    </row>
    <row r="54" customFormat="false" ht="15" hidden="false" customHeight="false" outlineLevel="0" collapsed="false">
      <c r="A54" s="6" t="s">
        <v>395</v>
      </c>
      <c r="B54" s="6" t="s">
        <v>40</v>
      </c>
      <c r="C54" s="6" t="n">
        <v>74.63</v>
      </c>
      <c r="D54" s="6" t="n">
        <v>218</v>
      </c>
      <c r="E54" s="6" t="n">
        <v>4.61</v>
      </c>
      <c r="F54" s="6" t="n">
        <v>0.546463796702652</v>
      </c>
      <c r="G54" s="6" t="n">
        <v>13</v>
      </c>
      <c r="H54" s="6" t="n">
        <v>-1.06879849201671</v>
      </c>
      <c r="I54" s="6" t="n">
        <v>41.5</v>
      </c>
      <c r="J54" s="6" t="n">
        <v>1.98420033366773</v>
      </c>
      <c r="K54" s="6" t="n">
        <v>127</v>
      </c>
      <c r="L54" s="6" t="n">
        <v>1.40461881883847</v>
      </c>
      <c r="M54" s="6" t="n">
        <v>4.33</v>
      </c>
      <c r="N54" s="6" t="n">
        <v>0.156576217295365</v>
      </c>
      <c r="O54" s="6"/>
      <c r="P54" s="6"/>
      <c r="Q54" s="6" t="n">
        <v>3.0230606744875</v>
      </c>
      <c r="R54" s="6" t="n">
        <v>0.604612134897501</v>
      </c>
      <c r="S54" s="6" t="n">
        <v>2</v>
      </c>
      <c r="T54" s="6" t="n">
        <v>58</v>
      </c>
      <c r="U54" s="6" t="n">
        <v>57</v>
      </c>
      <c r="V54" s="10"/>
      <c r="W54" s="6" t="n">
        <v>4</v>
      </c>
      <c r="X54" s="6" t="n">
        <v>0</v>
      </c>
      <c r="Y54" s="6" t="n">
        <v>8</v>
      </c>
      <c r="Z54" s="6" t="n">
        <v>30</v>
      </c>
      <c r="AA54" s="6" t="n">
        <v>38</v>
      </c>
      <c r="AB54" s="6" t="n">
        <v>9.5</v>
      </c>
      <c r="AC54" s="10"/>
      <c r="AD54" s="6"/>
      <c r="AE54" s="6"/>
      <c r="AF54" s="6"/>
      <c r="AG54" s="6"/>
      <c r="AH54" s="6" t="n">
        <v>0</v>
      </c>
      <c r="AI54" s="6"/>
      <c r="AJ54" s="10"/>
      <c r="AK54" s="6"/>
      <c r="AL54" s="6"/>
      <c r="AM54" s="6"/>
      <c r="AN54" s="6"/>
      <c r="AO54" s="6" t="n">
        <v>0</v>
      </c>
      <c r="AP54" s="6"/>
      <c r="AQ54" s="10"/>
      <c r="AR54" s="6" t="n">
        <v>1</v>
      </c>
      <c r="AS54" s="6" t="n">
        <v>0</v>
      </c>
      <c r="AT54" s="6" t="n">
        <v>0</v>
      </c>
      <c r="AU54" s="6" t="n">
        <v>24</v>
      </c>
      <c r="AV54" s="6" t="n">
        <v>24</v>
      </c>
      <c r="AW54" s="6" t="n">
        <v>24</v>
      </c>
    </row>
    <row r="55" customFormat="false" ht="15" hidden="false" customHeight="false" outlineLevel="0" collapsed="false">
      <c r="A55" s="6" t="s">
        <v>405</v>
      </c>
      <c r="B55" s="6" t="s">
        <v>40</v>
      </c>
      <c r="C55" s="6" t="n">
        <v>71.13</v>
      </c>
      <c r="D55" s="6" t="n">
        <v>192</v>
      </c>
      <c r="E55" s="6" t="n">
        <v>4.63</v>
      </c>
      <c r="F55" s="6" t="n">
        <v>0.476762380503088</v>
      </c>
      <c r="G55" s="6"/>
      <c r="H55" s="6"/>
      <c r="I55" s="6" t="n">
        <v>34</v>
      </c>
      <c r="J55" s="6" t="n">
        <v>0.299548853580984</v>
      </c>
      <c r="K55" s="6" t="n">
        <v>116</v>
      </c>
      <c r="L55" s="6" t="n">
        <v>0.176646641955021</v>
      </c>
      <c r="M55" s="6" t="n">
        <v>4</v>
      </c>
      <c r="N55" s="6" t="n">
        <v>1.49307898663394</v>
      </c>
      <c r="O55" s="6" t="n">
        <v>6.57</v>
      </c>
      <c r="P55" s="6" t="n">
        <v>1.67465219467912</v>
      </c>
      <c r="Q55" s="6" t="n">
        <v>4.12068905735215</v>
      </c>
      <c r="R55" s="6" t="n">
        <v>0.824137811470431</v>
      </c>
      <c r="S55" s="6" t="n">
        <v>7</v>
      </c>
      <c r="T55" s="6" t="n">
        <v>254</v>
      </c>
      <c r="U55" s="6" t="n">
        <v>203</v>
      </c>
      <c r="V55" s="10"/>
      <c r="W55" s="6"/>
      <c r="X55" s="6"/>
      <c r="Y55" s="6"/>
      <c r="Z55" s="6"/>
      <c r="AA55" s="6" t="n">
        <v>0</v>
      </c>
      <c r="AB55" s="6"/>
      <c r="AC55" s="10"/>
      <c r="AD55" s="6" t="n">
        <v>8</v>
      </c>
      <c r="AE55" s="6" t="n">
        <v>0</v>
      </c>
      <c r="AF55" s="6" t="n">
        <v>131</v>
      </c>
      <c r="AG55" s="6" t="n">
        <v>57</v>
      </c>
      <c r="AH55" s="6" t="n">
        <v>188</v>
      </c>
      <c r="AI55" s="6" t="n">
        <v>23.5</v>
      </c>
      <c r="AJ55" s="10"/>
      <c r="AK55" s="6" t="n">
        <v>7</v>
      </c>
      <c r="AL55" s="6" t="n">
        <v>0</v>
      </c>
      <c r="AM55" s="6" t="n">
        <v>240</v>
      </c>
      <c r="AN55" s="6" t="n">
        <v>13</v>
      </c>
      <c r="AO55" s="6" t="n">
        <v>253</v>
      </c>
      <c r="AP55" s="6" t="n">
        <v>36.1428571428571</v>
      </c>
      <c r="AQ55" s="10"/>
      <c r="AR55" s="6" t="n">
        <v>15</v>
      </c>
      <c r="AS55" s="6" t="n">
        <v>0</v>
      </c>
      <c r="AT55" s="6" t="n">
        <v>705</v>
      </c>
      <c r="AU55" s="6" t="n">
        <v>16</v>
      </c>
      <c r="AV55" s="6" t="n">
        <v>721</v>
      </c>
      <c r="AW55" s="6" t="n">
        <v>48.0666666666667</v>
      </c>
    </row>
    <row r="56" customFormat="false" ht="15" hidden="false" customHeight="false" outlineLevel="0" collapsed="false">
      <c r="A56" s="6" t="s">
        <v>417</v>
      </c>
      <c r="B56" s="6" t="s">
        <v>40</v>
      </c>
      <c r="C56" s="6" t="n">
        <v>71.38</v>
      </c>
      <c r="D56" s="6" t="n">
        <v>196</v>
      </c>
      <c r="E56" s="6" t="n">
        <v>4.57</v>
      </c>
      <c r="F56" s="6" t="n">
        <v>0.685866629101784</v>
      </c>
      <c r="G56" s="6" t="n">
        <v>13</v>
      </c>
      <c r="H56" s="6" t="n">
        <v>-1.06879849201671</v>
      </c>
      <c r="I56" s="6"/>
      <c r="J56" s="6"/>
      <c r="K56" s="6"/>
      <c r="L56" s="6"/>
      <c r="M56" s="6"/>
      <c r="N56" s="6"/>
      <c r="O56" s="6"/>
      <c r="P56" s="6"/>
      <c r="Q56" s="6" t="n">
        <v>-0.38293186291493</v>
      </c>
      <c r="R56" s="6" t="n">
        <v>-0.191465931457465</v>
      </c>
      <c r="S56" s="6"/>
      <c r="T56" s="6"/>
      <c r="U56" s="6"/>
      <c r="V56" s="10"/>
      <c r="W56" s="6"/>
      <c r="X56" s="6"/>
      <c r="Y56" s="6"/>
      <c r="Z56" s="6"/>
      <c r="AA56" s="6" t="n">
        <v>0</v>
      </c>
      <c r="AB56" s="6"/>
      <c r="AC56" s="10"/>
      <c r="AD56" s="6"/>
      <c r="AE56" s="6"/>
      <c r="AF56" s="6"/>
      <c r="AG56" s="6"/>
      <c r="AH56" s="6" t="n">
        <v>0</v>
      </c>
      <c r="AI56" s="6"/>
      <c r="AJ56" s="10"/>
      <c r="AK56" s="6"/>
      <c r="AL56" s="6"/>
      <c r="AM56" s="6"/>
      <c r="AN56" s="6"/>
      <c r="AO56" s="6" t="n">
        <v>0</v>
      </c>
      <c r="AP56" s="6"/>
      <c r="AQ56" s="10"/>
      <c r="AR56" s="6"/>
      <c r="AS56" s="6"/>
      <c r="AT56" s="6"/>
      <c r="AU56" s="6"/>
      <c r="AV56" s="6" t="n">
        <v>0</v>
      </c>
      <c r="AW56" s="6"/>
    </row>
    <row r="57" customFormat="false" ht="15" hidden="false" customHeight="false" outlineLevel="0" collapsed="false">
      <c r="A57" s="6" t="s">
        <v>421</v>
      </c>
      <c r="B57" s="6" t="s">
        <v>40</v>
      </c>
      <c r="C57" s="6" t="n">
        <v>71.63</v>
      </c>
      <c r="D57" s="6" t="n">
        <v>206</v>
      </c>
      <c r="E57" s="6" t="n">
        <v>4.49</v>
      </c>
      <c r="F57" s="6" t="n">
        <v>0.964672293900048</v>
      </c>
      <c r="G57" s="6" t="n">
        <v>17</v>
      </c>
      <c r="H57" s="6" t="n">
        <v>-0.481348956303658</v>
      </c>
      <c r="I57" s="6"/>
      <c r="J57" s="6"/>
      <c r="K57" s="6"/>
      <c r="L57" s="6"/>
      <c r="M57" s="6"/>
      <c r="N57" s="6"/>
      <c r="O57" s="6"/>
      <c r="P57" s="6"/>
      <c r="Q57" s="6" t="n">
        <v>0.48332333759639</v>
      </c>
      <c r="R57" s="6" t="n">
        <v>0.241661668798195</v>
      </c>
      <c r="S57" s="6" t="n">
        <v>7</v>
      </c>
      <c r="T57" s="6" t="n">
        <v>219</v>
      </c>
      <c r="U57" s="6" t="n">
        <v>187</v>
      </c>
      <c r="V57" s="10"/>
      <c r="W57" s="6"/>
      <c r="X57" s="6"/>
      <c r="Y57" s="6"/>
      <c r="Z57" s="6"/>
      <c r="AA57" s="6" t="n">
        <v>0</v>
      </c>
      <c r="AB57" s="6"/>
      <c r="AC57" s="10"/>
      <c r="AD57" s="6"/>
      <c r="AE57" s="6"/>
      <c r="AF57" s="6"/>
      <c r="AG57" s="6"/>
      <c r="AH57" s="6" t="n">
        <v>0</v>
      </c>
      <c r="AI57" s="6"/>
      <c r="AJ57" s="10"/>
      <c r="AK57" s="6"/>
      <c r="AL57" s="6"/>
      <c r="AM57" s="6"/>
      <c r="AN57" s="6"/>
      <c r="AO57" s="6" t="n">
        <v>0</v>
      </c>
      <c r="AP57" s="6"/>
      <c r="AQ57" s="10"/>
      <c r="AR57" s="6"/>
      <c r="AS57" s="6"/>
      <c r="AT57" s="6"/>
      <c r="AU57" s="6"/>
      <c r="AV57" s="6" t="n">
        <v>0</v>
      </c>
      <c r="AW57" s="6"/>
    </row>
    <row r="58" customFormat="false" ht="15" hidden="false" customHeight="false" outlineLevel="0" collapsed="false">
      <c r="A58" s="6" t="s">
        <v>434</v>
      </c>
      <c r="B58" s="6" t="s">
        <v>40</v>
      </c>
      <c r="C58" s="6" t="n">
        <v>69</v>
      </c>
      <c r="D58" s="6" t="n">
        <v>197</v>
      </c>
      <c r="E58" s="6" t="n">
        <v>4.69</v>
      </c>
      <c r="F58" s="6" t="n">
        <v>0.267658131904389</v>
      </c>
      <c r="G58" s="6" t="n">
        <v>20</v>
      </c>
      <c r="H58" s="6" t="n">
        <v>-0.0407618045188654</v>
      </c>
      <c r="I58" s="6" t="n">
        <v>33.5</v>
      </c>
      <c r="J58" s="6" t="n">
        <v>0.187238754908535</v>
      </c>
      <c r="K58" s="6" t="n">
        <v>116</v>
      </c>
      <c r="L58" s="6" t="n">
        <v>0.176646641955021</v>
      </c>
      <c r="M58" s="6" t="n">
        <v>4.2</v>
      </c>
      <c r="N58" s="6" t="n">
        <v>0.683077308246922</v>
      </c>
      <c r="O58" s="6" t="n">
        <v>7.01</v>
      </c>
      <c r="P58" s="6" t="n">
        <v>0.586874389277759</v>
      </c>
      <c r="Q58" s="6" t="n">
        <v>1.86073342177376</v>
      </c>
      <c r="R58" s="6" t="n">
        <v>0.310122236962293</v>
      </c>
      <c r="S58" s="6"/>
      <c r="T58" s="6"/>
      <c r="U58" s="6"/>
      <c r="V58" s="10"/>
      <c r="W58" s="6"/>
      <c r="X58" s="6"/>
      <c r="Y58" s="6"/>
      <c r="Z58" s="6"/>
      <c r="AA58" s="6" t="n">
        <v>0</v>
      </c>
      <c r="AB58" s="6"/>
      <c r="AC58" s="10"/>
      <c r="AD58" s="6"/>
      <c r="AE58" s="6"/>
      <c r="AF58" s="6"/>
      <c r="AG58" s="6"/>
      <c r="AH58" s="6" t="n">
        <v>0</v>
      </c>
      <c r="AI58" s="6"/>
      <c r="AJ58" s="10"/>
      <c r="AK58" s="6"/>
      <c r="AL58" s="6"/>
      <c r="AM58" s="6"/>
      <c r="AN58" s="6"/>
      <c r="AO58" s="6" t="n">
        <v>0</v>
      </c>
      <c r="AP58" s="6"/>
      <c r="AQ58" s="10"/>
      <c r="AR58" s="6"/>
      <c r="AS58" s="6"/>
      <c r="AT58" s="6"/>
      <c r="AU58" s="6"/>
      <c r="AV58" s="6" t="n">
        <v>0</v>
      </c>
      <c r="AW58" s="6"/>
    </row>
    <row r="60" customFormat="false" ht="15" hidden="false" customHeight="false" outlineLevel="0" collapsed="false">
      <c r="B60" s="6" t="s">
        <v>487</v>
      </c>
      <c r="C60" s="0" t="n">
        <f aca="false">AVERAGE(C3:C58)</f>
        <v>71.4467857142858</v>
      </c>
      <c r="D60" s="0" t="n">
        <f aca="false">AVERAGE(D3:D58)</f>
        <v>198.142857142857</v>
      </c>
      <c r="E60" s="0" t="n">
        <f aca="false">AVERAGE(E3:E58)</f>
        <v>4.53854545454546</v>
      </c>
      <c r="F60" s="0" t="n">
        <f aca="false">AVERAGE(F3:F58)</f>
        <v>0.795487947306557</v>
      </c>
      <c r="G60" s="0" t="n">
        <f aca="false">AVERAGE(G3:G58)</f>
        <v>14.6078431372549</v>
      </c>
      <c r="H60" s="0" t="n">
        <f aca="false">AVERAGE(H3:H58)</f>
        <v>-0.83266681589676</v>
      </c>
      <c r="I60" s="0" t="n">
        <f aca="false">AVERAGE(I3:I58)</f>
        <v>35.9333333333333</v>
      </c>
      <c r="J60" s="0" t="n">
        <f aca="false">AVERAGE(J3:J58)</f>
        <v>0.73381456844779</v>
      </c>
      <c r="K60" s="0" t="n">
        <f aca="false">AVERAGE(K3:K58)</f>
        <v>120.295454545455</v>
      </c>
      <c r="L60" s="0" t="n">
        <f aca="false">AVERAGE(L3:L58)</f>
        <v>0.656164702762814</v>
      </c>
      <c r="M60" s="0" t="n">
        <f aca="false">AVERAGE(M3:M58)</f>
        <v>4.22384615384615</v>
      </c>
      <c r="N60" s="0" t="n">
        <f aca="false">AVERAGE(N3:N58)</f>
        <v>0.586500185054625</v>
      </c>
      <c r="O60" s="0" t="n">
        <f aca="false">AVERAGE(O3:O58)</f>
        <v>6.99026315789474</v>
      </c>
      <c r="P60" s="0" t="n">
        <f aca="false">AVERAGE(P3:P58)</f>
        <v>0.635668250165978</v>
      </c>
    </row>
    <row r="61" customFormat="false" ht="15" hidden="false" customHeight="false" outlineLevel="0" collapsed="false">
      <c r="B61" s="6" t="s">
        <v>488</v>
      </c>
      <c r="C61" s="0" t="n">
        <f aca="false">_xlfn.STDEV.P(C3:C58)</f>
        <v>1.46204371043567</v>
      </c>
      <c r="D61" s="0" t="n">
        <f aca="false">_xlfn.STDEV.P(D3:D58)</f>
        <v>9.36259383212292</v>
      </c>
      <c r="E61" s="0" t="n">
        <f aca="false">_xlfn.STDEV.P(E3:E58)</f>
        <v>0.0880582076463307</v>
      </c>
      <c r="F61" s="0" t="n">
        <f aca="false">_xlfn.STDEV.P(F3:F58)</f>
        <v>0.306889089047234</v>
      </c>
      <c r="G61" s="0" t="n">
        <f aca="false">_xlfn.STDEV.P(G3:G58)</f>
        <v>4.18718133173211</v>
      </c>
      <c r="H61" s="0" t="n">
        <f aca="false">_xlfn.STDEV.P(H3:H58)</f>
        <v>0.6149394323181</v>
      </c>
      <c r="I61" s="0" t="n">
        <f aca="false">_xlfn.STDEV.P(I3:I58)</f>
        <v>2.30120741254576</v>
      </c>
      <c r="J61" s="0" t="n">
        <f aca="false">_xlfn.STDEV.P(J3:J58)</f>
        <v>0.516897663137574</v>
      </c>
      <c r="K61" s="0" t="n">
        <f aca="false">_xlfn.STDEV.P(K3:K58)</f>
        <v>4.84570824851766</v>
      </c>
      <c r="L61" s="0" t="n">
        <f aca="false">_xlfn.STDEV.P(L3:L58)</f>
        <v>0.540944991497665</v>
      </c>
      <c r="M61" s="0" t="n">
        <f aca="false">_xlfn.STDEV.P(M3:M58)</f>
        <v>0.144179649060316</v>
      </c>
      <c r="N61" s="0" t="n">
        <f aca="false">_xlfn.STDEV.P(N3:N58)</f>
        <v>0.583928788640531</v>
      </c>
      <c r="O61" s="0" t="n">
        <f aca="false">_xlfn.STDEV.P(O3:O58)</f>
        <v>0.222302388202543</v>
      </c>
      <c r="P61" s="0" t="n">
        <f aca="false">_xlfn.STDEV.P(P3:P58)</f>
        <v>0.549580918123738</v>
      </c>
    </row>
  </sheetData>
  <mergeCells count="5">
    <mergeCell ref="A1:U1"/>
    <mergeCell ref="W1:AB1"/>
    <mergeCell ref="AD1:AI1"/>
    <mergeCell ref="AK1:AP1"/>
    <mergeCell ref="AR1:A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X5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60" activeCellId="1" sqref="E307:L308 K6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1.15"/>
  </cols>
  <sheetData>
    <row r="1" s="1" customFormat="true" ht="15" hidden="false" customHeight="false" outlineLevel="0" collapsed="false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7" t="n">
        <v>2014</v>
      </c>
      <c r="X1" s="7"/>
      <c r="Y1" s="7"/>
      <c r="Z1" s="7"/>
      <c r="AA1" s="7"/>
      <c r="AB1" s="7"/>
      <c r="AC1" s="8"/>
      <c r="AD1" s="7" t="n">
        <v>2015</v>
      </c>
      <c r="AE1" s="7"/>
      <c r="AF1" s="7"/>
      <c r="AG1" s="7"/>
      <c r="AH1" s="7"/>
      <c r="AI1" s="7"/>
      <c r="AJ1" s="8"/>
      <c r="AK1" s="7" t="n">
        <v>2016</v>
      </c>
      <c r="AL1" s="7"/>
      <c r="AM1" s="7"/>
      <c r="AN1" s="7"/>
      <c r="AO1" s="7"/>
      <c r="AP1" s="7"/>
      <c r="AQ1" s="8"/>
      <c r="AR1" s="7" t="n">
        <v>2017</v>
      </c>
      <c r="AS1" s="7"/>
      <c r="AT1" s="7"/>
      <c r="AU1" s="7"/>
      <c r="AV1" s="7"/>
      <c r="AW1" s="7"/>
      <c r="AX1" s="9"/>
    </row>
    <row r="2" s="1" customFormat="true" ht="15" hidden="false" customHeight="false" outlineLevel="0" collapsed="false">
      <c r="A2" s="9" t="s">
        <v>1</v>
      </c>
      <c r="B2" s="9" t="s">
        <v>467</v>
      </c>
      <c r="C2" s="9" t="s">
        <v>4</v>
      </c>
      <c r="D2" s="9" t="s">
        <v>5</v>
      </c>
      <c r="E2" s="9" t="s">
        <v>6</v>
      </c>
      <c r="F2" s="9" t="s">
        <v>468</v>
      </c>
      <c r="G2" s="9" t="s">
        <v>7</v>
      </c>
      <c r="H2" s="9" t="s">
        <v>469</v>
      </c>
      <c r="I2" s="9" t="s">
        <v>470</v>
      </c>
      <c r="J2" s="9" t="s">
        <v>471</v>
      </c>
      <c r="K2" s="9" t="s">
        <v>472</v>
      </c>
      <c r="L2" s="9" t="s">
        <v>473</v>
      </c>
      <c r="M2" s="9" t="s">
        <v>10</v>
      </c>
      <c r="N2" s="9" t="s">
        <v>474</v>
      </c>
      <c r="O2" s="9" t="s">
        <v>11</v>
      </c>
      <c r="P2" s="9" t="s">
        <v>475</v>
      </c>
      <c r="Q2" s="9" t="s">
        <v>476</v>
      </c>
      <c r="R2" s="9" t="s">
        <v>477</v>
      </c>
      <c r="S2" s="9" t="s">
        <v>478</v>
      </c>
      <c r="T2" s="9" t="s">
        <v>479</v>
      </c>
      <c r="U2" s="9" t="s">
        <v>480</v>
      </c>
      <c r="V2" s="8"/>
      <c r="W2" s="9" t="s">
        <v>481</v>
      </c>
      <c r="X2" s="9" t="s">
        <v>482</v>
      </c>
      <c r="Y2" s="9" t="s">
        <v>483</v>
      </c>
      <c r="Z2" s="9" t="s">
        <v>484</v>
      </c>
      <c r="AA2" s="9" t="s">
        <v>485</v>
      </c>
      <c r="AB2" s="9" t="s">
        <v>486</v>
      </c>
      <c r="AC2" s="8"/>
      <c r="AD2" s="9" t="s">
        <v>481</v>
      </c>
      <c r="AE2" s="9" t="s">
        <v>482</v>
      </c>
      <c r="AF2" s="9" t="s">
        <v>483</v>
      </c>
      <c r="AG2" s="9" t="s">
        <v>484</v>
      </c>
      <c r="AH2" s="9" t="s">
        <v>485</v>
      </c>
      <c r="AI2" s="9" t="s">
        <v>486</v>
      </c>
      <c r="AJ2" s="8"/>
      <c r="AK2" s="9" t="s">
        <v>481</v>
      </c>
      <c r="AL2" s="9" t="s">
        <v>482</v>
      </c>
      <c r="AM2" s="9" t="s">
        <v>483</v>
      </c>
      <c r="AN2" s="9" t="s">
        <v>484</v>
      </c>
      <c r="AO2" s="9" t="s">
        <v>485</v>
      </c>
      <c r="AP2" s="9" t="s">
        <v>486</v>
      </c>
      <c r="AQ2" s="8"/>
      <c r="AR2" s="9" t="s">
        <v>481</v>
      </c>
      <c r="AS2" s="9" t="s">
        <v>482</v>
      </c>
      <c r="AT2" s="9" t="s">
        <v>483</v>
      </c>
      <c r="AU2" s="9" t="s">
        <v>484</v>
      </c>
      <c r="AV2" s="9" t="s">
        <v>485</v>
      </c>
      <c r="AW2" s="9" t="s">
        <v>486</v>
      </c>
      <c r="AX2" s="9"/>
    </row>
    <row r="3" customFormat="false" ht="15" hidden="false" customHeight="false" outlineLevel="0" collapsed="false">
      <c r="A3" s="6" t="s">
        <v>21</v>
      </c>
      <c r="B3" s="6" t="s">
        <v>22</v>
      </c>
      <c r="C3" s="6" t="n">
        <v>77</v>
      </c>
      <c r="D3" s="6" t="n">
        <v>249</v>
      </c>
      <c r="E3" s="6" t="n">
        <v>4.76</v>
      </c>
      <c r="F3" s="6" t="n">
        <v>0.0237031752059107</v>
      </c>
      <c r="G3" s="6" t="n">
        <v>18</v>
      </c>
      <c r="H3" s="6" t="n">
        <v>-0.334486572375394</v>
      </c>
      <c r="I3" s="6"/>
      <c r="J3" s="6"/>
      <c r="K3" s="6"/>
      <c r="L3" s="6"/>
      <c r="M3" s="6"/>
      <c r="N3" s="6"/>
      <c r="O3" s="6"/>
      <c r="P3" s="6"/>
      <c r="Q3" s="6" t="n">
        <v>-0.310783397169483</v>
      </c>
      <c r="R3" s="6" t="n">
        <v>-0.155391698584741</v>
      </c>
      <c r="S3" s="6" t="n">
        <v>5</v>
      </c>
      <c r="T3" s="6" t="n">
        <v>150</v>
      </c>
      <c r="U3" s="6" t="n">
        <v>141</v>
      </c>
      <c r="V3" s="10"/>
      <c r="W3" s="6" t="n">
        <v>16</v>
      </c>
      <c r="X3" s="6" t="n">
        <v>0</v>
      </c>
      <c r="Y3" s="6" t="n">
        <v>468</v>
      </c>
      <c r="Z3" s="6" t="n">
        <v>114</v>
      </c>
      <c r="AA3" s="6" t="n">
        <v>582</v>
      </c>
      <c r="AB3" s="6" t="n">
        <v>36.375</v>
      </c>
      <c r="AC3" s="10"/>
      <c r="AD3" s="6" t="n">
        <v>14</v>
      </c>
      <c r="AE3" s="6" t="n">
        <v>0</v>
      </c>
      <c r="AF3" s="6" t="n">
        <v>793</v>
      </c>
      <c r="AG3" s="6" t="n">
        <v>62</v>
      </c>
      <c r="AH3" s="6" t="n">
        <v>855</v>
      </c>
      <c r="AI3" s="6" t="n">
        <v>61.0714285714286</v>
      </c>
      <c r="AJ3" s="10"/>
      <c r="AK3" s="6" t="n">
        <v>7</v>
      </c>
      <c r="AL3" s="6" t="n">
        <v>0</v>
      </c>
      <c r="AM3" s="6" t="n">
        <v>222</v>
      </c>
      <c r="AN3" s="6" t="n">
        <v>25</v>
      </c>
      <c r="AO3" s="6" t="n">
        <v>247</v>
      </c>
      <c r="AP3" s="6" t="n">
        <v>35.2857142857143</v>
      </c>
      <c r="AQ3" s="10"/>
      <c r="AR3" s="6" t="n">
        <v>7</v>
      </c>
      <c r="AS3" s="6" t="n">
        <v>0</v>
      </c>
      <c r="AT3" s="6" t="n">
        <v>157</v>
      </c>
      <c r="AU3" s="6" t="n">
        <v>1</v>
      </c>
      <c r="AV3" s="6" t="n">
        <v>158</v>
      </c>
      <c r="AW3" s="6" t="n">
        <v>22.5714285714286</v>
      </c>
    </row>
    <row r="4" customFormat="false" ht="15" hidden="false" customHeight="false" outlineLevel="0" collapsed="false">
      <c r="A4" s="6" t="s">
        <v>111</v>
      </c>
      <c r="B4" s="6" t="s">
        <v>22</v>
      </c>
      <c r="C4" s="6" t="n">
        <v>76</v>
      </c>
      <c r="D4" s="6" t="n">
        <v>252</v>
      </c>
      <c r="E4" s="6" t="n">
        <v>4.89</v>
      </c>
      <c r="F4" s="6" t="n">
        <v>-0.429356030091267</v>
      </c>
      <c r="G4" s="6" t="n">
        <v>14</v>
      </c>
      <c r="H4" s="6" t="n">
        <v>-0.92193610808845</v>
      </c>
      <c r="I4" s="6" t="n">
        <v>32</v>
      </c>
      <c r="J4" s="6" t="n">
        <v>-0.149691541108814</v>
      </c>
      <c r="K4" s="6" t="n">
        <v>108</v>
      </c>
      <c r="L4" s="6" t="n">
        <v>-0.716424032142033</v>
      </c>
      <c r="M4" s="6" t="n">
        <v>4.25</v>
      </c>
      <c r="N4" s="6" t="n">
        <v>0.48057688865017</v>
      </c>
      <c r="O4" s="6" t="n">
        <v>7.08</v>
      </c>
      <c r="P4" s="6" t="n">
        <v>0.413818829327541</v>
      </c>
      <c r="Q4" s="6" t="n">
        <v>-1.32301199345285</v>
      </c>
      <c r="R4" s="6" t="n">
        <v>-0.220501998908809</v>
      </c>
      <c r="S4" s="6" t="n">
        <v>4</v>
      </c>
      <c r="T4" s="6" t="n">
        <v>108</v>
      </c>
      <c r="U4" s="6" t="n">
        <v>103</v>
      </c>
      <c r="V4" s="10"/>
      <c r="W4" s="6" t="n">
        <v>5</v>
      </c>
      <c r="X4" s="6" t="n">
        <v>0</v>
      </c>
      <c r="Y4" s="6" t="n">
        <v>71</v>
      </c>
      <c r="Z4" s="6" t="n">
        <v>6</v>
      </c>
      <c r="AA4" s="6" t="n">
        <v>77</v>
      </c>
      <c r="AB4" s="6" t="n">
        <v>15.4</v>
      </c>
      <c r="AC4" s="10"/>
      <c r="AD4" s="6" t="n">
        <v>16</v>
      </c>
      <c r="AE4" s="6" t="n">
        <v>0</v>
      </c>
      <c r="AF4" s="6" t="n">
        <v>190</v>
      </c>
      <c r="AG4" s="6" t="n">
        <v>225</v>
      </c>
      <c r="AH4" s="6" t="n">
        <v>415</v>
      </c>
      <c r="AI4" s="6" t="n">
        <v>25.9375</v>
      </c>
      <c r="AJ4" s="10"/>
      <c r="AK4" s="6" t="n">
        <v>16</v>
      </c>
      <c r="AL4" s="6" t="n">
        <v>0</v>
      </c>
      <c r="AM4" s="6" t="n">
        <v>388</v>
      </c>
      <c r="AN4" s="6" t="n">
        <v>347</v>
      </c>
      <c r="AO4" s="6" t="n">
        <v>735</v>
      </c>
      <c r="AP4" s="6" t="n">
        <v>45.9375</v>
      </c>
      <c r="AQ4" s="10"/>
      <c r="AR4" s="6" t="n">
        <v>15</v>
      </c>
      <c r="AS4" s="6" t="n">
        <v>0</v>
      </c>
      <c r="AT4" s="6" t="n">
        <v>455</v>
      </c>
      <c r="AU4" s="6" t="n">
        <v>267</v>
      </c>
      <c r="AV4" s="6" t="n">
        <v>722</v>
      </c>
      <c r="AW4" s="6" t="n">
        <v>48.1333333333333</v>
      </c>
    </row>
    <row r="5" customFormat="false" ht="15" hidden="false" customHeight="false" outlineLevel="0" collapsed="false">
      <c r="A5" s="6" t="s">
        <v>121</v>
      </c>
      <c r="B5" s="6" t="s">
        <v>22</v>
      </c>
      <c r="C5" s="6" t="n">
        <v>73</v>
      </c>
      <c r="D5" s="6" t="n">
        <v>266</v>
      </c>
      <c r="E5" s="6" t="n">
        <v>4.71</v>
      </c>
      <c r="F5" s="6" t="n">
        <v>0.197956715704825</v>
      </c>
      <c r="G5" s="6" t="n">
        <v>28</v>
      </c>
      <c r="H5" s="6" t="n">
        <v>1.13413726690725</v>
      </c>
      <c r="I5" s="6" t="n">
        <v>37</v>
      </c>
      <c r="J5" s="6" t="n">
        <v>0.973409445615682</v>
      </c>
      <c r="K5" s="6" t="n">
        <v>121</v>
      </c>
      <c r="L5" s="6" t="n">
        <v>0.73481581326568</v>
      </c>
      <c r="M5" s="6" t="n">
        <v>4.46</v>
      </c>
      <c r="N5" s="6" t="n">
        <v>-0.369924873656193</v>
      </c>
      <c r="O5" s="6" t="n">
        <v>7.55</v>
      </c>
      <c r="P5" s="6" t="n">
        <v>-0.748125644623918</v>
      </c>
      <c r="Q5" s="6" t="n">
        <v>1.92226872321332</v>
      </c>
      <c r="R5" s="6" t="n">
        <v>0.320378120535554</v>
      </c>
      <c r="S5" s="6" t="n">
        <v>5</v>
      </c>
      <c r="T5" s="6" t="n">
        <v>159</v>
      </c>
      <c r="U5" s="6" t="n">
        <v>148</v>
      </c>
      <c r="V5" s="10"/>
      <c r="W5" s="6" t="n">
        <v>7</v>
      </c>
      <c r="X5" s="6" t="n">
        <v>0</v>
      </c>
      <c r="Y5" s="6" t="n">
        <v>89</v>
      </c>
      <c r="Z5" s="6" t="n">
        <v>60</v>
      </c>
      <c r="AA5" s="6" t="n">
        <v>149</v>
      </c>
      <c r="AB5" s="6" t="n">
        <v>21.2857142857143</v>
      </c>
      <c r="AC5" s="10"/>
      <c r="AD5" s="6" t="n">
        <v>6</v>
      </c>
      <c r="AE5" s="6" t="n">
        <v>0</v>
      </c>
      <c r="AF5" s="6" t="n">
        <v>154</v>
      </c>
      <c r="AG5" s="6" t="n">
        <v>45</v>
      </c>
      <c r="AH5" s="6" t="n">
        <v>199</v>
      </c>
      <c r="AI5" s="6" t="n">
        <v>33.1666666666667</v>
      </c>
      <c r="AJ5" s="10"/>
      <c r="AK5" s="6" t="n">
        <v>6</v>
      </c>
      <c r="AL5" s="6" t="n">
        <v>0</v>
      </c>
      <c r="AM5" s="6" t="n">
        <v>69</v>
      </c>
      <c r="AN5" s="6" t="n">
        <v>18</v>
      </c>
      <c r="AO5" s="6" t="n">
        <v>87</v>
      </c>
      <c r="AP5" s="6" t="n">
        <v>14.5</v>
      </c>
      <c r="AQ5" s="10"/>
      <c r="AR5" s="6" t="n">
        <v>16</v>
      </c>
      <c r="AS5" s="6" t="n">
        <v>0</v>
      </c>
      <c r="AT5" s="6" t="n">
        <v>401</v>
      </c>
      <c r="AU5" s="6" t="n">
        <v>87</v>
      </c>
      <c r="AV5" s="6" t="n">
        <v>488</v>
      </c>
      <c r="AW5" s="6" t="n">
        <v>30.5</v>
      </c>
    </row>
    <row r="6" customFormat="false" ht="15" hidden="false" customHeight="false" outlineLevel="0" collapsed="false">
      <c r="A6" s="6" t="s">
        <v>162</v>
      </c>
      <c r="B6" s="6" t="s">
        <v>22</v>
      </c>
      <c r="C6" s="6" t="n">
        <v>74.13</v>
      </c>
      <c r="D6" s="6" t="n">
        <v>252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 t="n">
        <v>1</v>
      </c>
      <c r="T6" s="6" t="n">
        <v>23</v>
      </c>
      <c r="U6" s="6" t="n">
        <v>23</v>
      </c>
      <c r="V6" s="10"/>
      <c r="W6" s="6" t="n">
        <v>16</v>
      </c>
      <c r="X6" s="6" t="n">
        <v>0</v>
      </c>
      <c r="Y6" s="6" t="n">
        <v>122</v>
      </c>
      <c r="Z6" s="6" t="n">
        <v>88</v>
      </c>
      <c r="AA6" s="6" t="n">
        <v>210</v>
      </c>
      <c r="AB6" s="6" t="n">
        <v>13.125</v>
      </c>
      <c r="AC6" s="10"/>
      <c r="AD6" s="6" t="n">
        <v>14</v>
      </c>
      <c r="AE6" s="6" t="n">
        <v>0</v>
      </c>
      <c r="AF6" s="6" t="n">
        <v>479</v>
      </c>
      <c r="AG6" s="6" t="n">
        <v>0</v>
      </c>
      <c r="AH6" s="6" t="n">
        <v>479</v>
      </c>
      <c r="AI6" s="6" t="n">
        <v>34.2142857142857</v>
      </c>
      <c r="AJ6" s="10"/>
      <c r="AK6" s="6" t="n">
        <v>15</v>
      </c>
      <c r="AL6" s="6" t="n">
        <v>0</v>
      </c>
      <c r="AM6" s="6" t="n">
        <v>799</v>
      </c>
      <c r="AN6" s="6" t="n">
        <v>4</v>
      </c>
      <c r="AO6" s="6" t="n">
        <v>803</v>
      </c>
      <c r="AP6" s="6" t="n">
        <v>53.5333333333333</v>
      </c>
      <c r="AQ6" s="10"/>
      <c r="AR6" s="6" t="n">
        <v>6</v>
      </c>
      <c r="AS6" s="6" t="n">
        <v>0</v>
      </c>
      <c r="AT6" s="6" t="n">
        <v>316</v>
      </c>
      <c r="AU6" s="6" t="n">
        <v>0</v>
      </c>
      <c r="AV6" s="6" t="n">
        <v>316</v>
      </c>
      <c r="AW6" s="6" t="n">
        <v>52.6666666666667</v>
      </c>
    </row>
    <row r="7" customFormat="false" ht="15" hidden="false" customHeight="false" outlineLevel="0" collapsed="false">
      <c r="A7" s="6" t="s">
        <v>164</v>
      </c>
      <c r="B7" s="6" t="s">
        <v>22</v>
      </c>
      <c r="C7" s="6" t="n">
        <v>74.88</v>
      </c>
      <c r="D7" s="6" t="n">
        <v>251</v>
      </c>
      <c r="E7" s="6" t="n">
        <v>4.8</v>
      </c>
      <c r="F7" s="6" t="n">
        <v>-0.115699657193221</v>
      </c>
      <c r="G7" s="6" t="n">
        <v>20</v>
      </c>
      <c r="H7" s="6" t="n">
        <v>-0.0407618045188654</v>
      </c>
      <c r="I7" s="6" t="n">
        <v>34.5</v>
      </c>
      <c r="J7" s="6" t="n">
        <v>0.411858952253434</v>
      </c>
      <c r="K7" s="6" t="n">
        <v>112</v>
      </c>
      <c r="L7" s="6" t="n">
        <v>-0.269888695093506</v>
      </c>
      <c r="M7" s="6" t="n">
        <v>4.31</v>
      </c>
      <c r="N7" s="6" t="n">
        <v>0.237576385134068</v>
      </c>
      <c r="O7" s="6" t="n">
        <v>7.46</v>
      </c>
      <c r="P7" s="6" t="n">
        <v>-0.525625638973639</v>
      </c>
      <c r="Q7" s="6" t="n">
        <v>-0.30254045839173</v>
      </c>
      <c r="R7" s="6" t="n">
        <v>-0.050423409731955</v>
      </c>
      <c r="S7" s="6" t="n">
        <v>2</v>
      </c>
      <c r="T7" s="6" t="n">
        <v>34</v>
      </c>
      <c r="U7" s="6" t="n">
        <v>34</v>
      </c>
      <c r="V7" s="10"/>
      <c r="W7" s="6" t="n">
        <v>7</v>
      </c>
      <c r="X7" s="6" t="n">
        <v>0</v>
      </c>
      <c r="Y7" s="6" t="n">
        <v>217</v>
      </c>
      <c r="Z7" s="6" t="n">
        <v>7</v>
      </c>
      <c r="AA7" s="6" t="n">
        <v>224</v>
      </c>
      <c r="AB7" s="6" t="n">
        <v>32</v>
      </c>
      <c r="AC7" s="10"/>
      <c r="AD7" s="6" t="n">
        <v>16</v>
      </c>
      <c r="AE7" s="6" t="n">
        <v>0</v>
      </c>
      <c r="AF7" s="6" t="n">
        <v>698</v>
      </c>
      <c r="AG7" s="6" t="n">
        <v>87</v>
      </c>
      <c r="AH7" s="6" t="n">
        <v>785</v>
      </c>
      <c r="AI7" s="6" t="n">
        <v>49.0625</v>
      </c>
      <c r="AJ7" s="10"/>
      <c r="AK7" s="6" t="n">
        <v>9</v>
      </c>
      <c r="AL7" s="6" t="n">
        <v>0</v>
      </c>
      <c r="AM7" s="6" t="n">
        <v>327</v>
      </c>
      <c r="AN7" s="6" t="n">
        <v>8</v>
      </c>
      <c r="AO7" s="6" t="n">
        <v>335</v>
      </c>
      <c r="AP7" s="6" t="n">
        <v>37.2222222222222</v>
      </c>
      <c r="AQ7" s="10"/>
      <c r="AR7" s="6" t="n">
        <v>16</v>
      </c>
      <c r="AS7" s="6" t="n">
        <v>0</v>
      </c>
      <c r="AT7" s="6" t="n">
        <v>701</v>
      </c>
      <c r="AU7" s="6" t="n">
        <v>67</v>
      </c>
      <c r="AV7" s="6" t="n">
        <v>768</v>
      </c>
      <c r="AW7" s="6" t="n">
        <v>48</v>
      </c>
    </row>
    <row r="8" customFormat="false" ht="15" hidden="false" customHeight="false" outlineLevel="0" collapsed="false">
      <c r="A8" s="6" t="s">
        <v>190</v>
      </c>
      <c r="B8" s="6" t="s">
        <v>22</v>
      </c>
      <c r="C8" s="6" t="n">
        <v>75.5</v>
      </c>
      <c r="D8" s="6" t="n">
        <v>267</v>
      </c>
      <c r="E8" s="6" t="n">
        <v>4.9</v>
      </c>
      <c r="F8" s="6" t="n">
        <v>-0.464206738191052</v>
      </c>
      <c r="G8" s="6" t="n">
        <v>19</v>
      </c>
      <c r="H8" s="6" t="n">
        <v>-0.187624188447129</v>
      </c>
      <c r="I8" s="6" t="n">
        <v>29</v>
      </c>
      <c r="J8" s="6" t="n">
        <v>-0.823552133143513</v>
      </c>
      <c r="K8" s="6" t="n">
        <v>110</v>
      </c>
      <c r="L8" s="6" t="n">
        <v>-0.49315636361777</v>
      </c>
      <c r="M8" s="6" t="n">
        <v>4.67</v>
      </c>
      <c r="N8" s="6" t="n">
        <v>-1.22042663596256</v>
      </c>
      <c r="O8" s="6" t="n">
        <v>7.3</v>
      </c>
      <c r="P8" s="6" t="n">
        <v>-0.130070073373142</v>
      </c>
      <c r="Q8" s="6" t="n">
        <v>-3.31903613273516</v>
      </c>
      <c r="R8" s="6" t="n">
        <v>-0.553172688789194</v>
      </c>
      <c r="S8" s="6"/>
      <c r="T8" s="6"/>
      <c r="U8" s="6"/>
      <c r="V8" s="10"/>
      <c r="W8" s="6" t="n">
        <v>6</v>
      </c>
      <c r="X8" s="6" t="n">
        <v>0</v>
      </c>
      <c r="Y8" s="6" t="n">
        <v>87</v>
      </c>
      <c r="Z8" s="6" t="n">
        <v>0</v>
      </c>
      <c r="AA8" s="6" t="n">
        <v>87</v>
      </c>
      <c r="AB8" s="6" t="n">
        <v>14.5</v>
      </c>
      <c r="AC8" s="10"/>
      <c r="AD8" s="6" t="n">
        <v>13</v>
      </c>
      <c r="AE8" s="6" t="n">
        <v>0</v>
      </c>
      <c r="AF8" s="6" t="n">
        <v>275</v>
      </c>
      <c r="AG8" s="6" t="n">
        <v>36</v>
      </c>
      <c r="AH8" s="6" t="n">
        <v>311</v>
      </c>
      <c r="AI8" s="6" t="n">
        <v>23.9230769230769</v>
      </c>
      <c r="AJ8" s="10"/>
      <c r="AK8" s="6" t="n">
        <v>16</v>
      </c>
      <c r="AL8" s="6" t="n">
        <v>0</v>
      </c>
      <c r="AM8" s="6" t="n">
        <v>533</v>
      </c>
      <c r="AN8" s="6" t="n">
        <v>73</v>
      </c>
      <c r="AO8" s="6" t="n">
        <v>606</v>
      </c>
      <c r="AP8" s="6" t="n">
        <v>37.875</v>
      </c>
      <c r="AQ8" s="10"/>
      <c r="AR8" s="6" t="n">
        <v>16</v>
      </c>
      <c r="AS8" s="6" t="n">
        <v>0</v>
      </c>
      <c r="AT8" s="6" t="n">
        <v>332</v>
      </c>
      <c r="AU8" s="6" t="n">
        <v>11</v>
      </c>
      <c r="AV8" s="6" t="n">
        <v>343</v>
      </c>
      <c r="AW8" s="6" t="n">
        <v>21.4375</v>
      </c>
    </row>
    <row r="9" customFormat="false" ht="15" hidden="false" customHeight="false" outlineLevel="0" collapsed="false">
      <c r="A9" s="6" t="s">
        <v>201</v>
      </c>
      <c r="B9" s="6" t="s">
        <v>22</v>
      </c>
      <c r="C9" s="6" t="n">
        <v>72.75</v>
      </c>
      <c r="D9" s="6" t="n">
        <v>261</v>
      </c>
      <c r="E9" s="6" t="n">
        <v>4.78</v>
      </c>
      <c r="F9" s="6" t="n">
        <v>-0.0459982409936568</v>
      </c>
      <c r="G9" s="6" t="n">
        <v>28</v>
      </c>
      <c r="H9" s="6" t="n">
        <v>1.13413726690725</v>
      </c>
      <c r="I9" s="6" t="n">
        <v>34</v>
      </c>
      <c r="J9" s="6" t="n">
        <v>0.299548853580984</v>
      </c>
      <c r="K9" s="6" t="n">
        <v>112</v>
      </c>
      <c r="L9" s="6" t="n">
        <v>-0.269888695093506</v>
      </c>
      <c r="M9" s="6" t="n">
        <v>4.65</v>
      </c>
      <c r="N9" s="6" t="n">
        <v>-1.13942646812386</v>
      </c>
      <c r="O9" s="6" t="n">
        <v>7.67</v>
      </c>
      <c r="P9" s="6" t="n">
        <v>-1.04479231882429</v>
      </c>
      <c r="Q9" s="6" t="n">
        <v>-1.06641960254708</v>
      </c>
      <c r="R9" s="6" t="n">
        <v>-0.177736600424513</v>
      </c>
      <c r="S9" s="6" t="n">
        <v>6</v>
      </c>
      <c r="T9" s="6" t="n">
        <v>210</v>
      </c>
      <c r="U9" s="6" t="n">
        <v>182</v>
      </c>
      <c r="V9" s="10"/>
      <c r="W9" s="6" t="n">
        <v>6</v>
      </c>
      <c r="X9" s="6" t="n">
        <v>0</v>
      </c>
      <c r="Y9" s="6" t="n">
        <v>40</v>
      </c>
      <c r="Z9" s="6" t="n">
        <v>40</v>
      </c>
      <c r="AA9" s="6" t="n">
        <v>80</v>
      </c>
      <c r="AB9" s="6" t="n">
        <v>13.3333333333333</v>
      </c>
      <c r="AC9" s="10"/>
      <c r="AD9" s="6" t="n">
        <v>11</v>
      </c>
      <c r="AE9" s="6" t="n">
        <v>0</v>
      </c>
      <c r="AF9" s="6" t="n">
        <v>146</v>
      </c>
      <c r="AG9" s="6" t="n">
        <v>12</v>
      </c>
      <c r="AH9" s="6" t="n">
        <v>158</v>
      </c>
      <c r="AI9" s="6" t="n">
        <v>14.3636363636364</v>
      </c>
      <c r="AJ9" s="10"/>
      <c r="AK9" s="6"/>
      <c r="AL9" s="6"/>
      <c r="AM9" s="6"/>
      <c r="AN9" s="6"/>
      <c r="AO9" s="6" t="n">
        <v>0</v>
      </c>
      <c r="AP9" s="6"/>
      <c r="AQ9" s="10"/>
      <c r="AR9" s="6"/>
      <c r="AS9" s="6"/>
      <c r="AT9" s="6"/>
      <c r="AU9" s="6"/>
      <c r="AV9" s="6" t="n">
        <v>0</v>
      </c>
      <c r="AW9" s="6"/>
    </row>
    <row r="10" customFormat="false" ht="15" hidden="false" customHeight="false" outlineLevel="0" collapsed="false">
      <c r="A10" s="6" t="s">
        <v>213</v>
      </c>
      <c r="B10" s="6" t="s">
        <v>22</v>
      </c>
      <c r="C10" s="6" t="n">
        <v>75</v>
      </c>
      <c r="D10" s="6" t="n">
        <v>247</v>
      </c>
      <c r="E10" s="6" t="n">
        <v>4.63</v>
      </c>
      <c r="F10" s="6" t="n">
        <v>0.476762380503088</v>
      </c>
      <c r="G10" s="6" t="n">
        <v>18</v>
      </c>
      <c r="H10" s="6" t="n">
        <v>-0.334486572375394</v>
      </c>
      <c r="I10" s="6" t="n">
        <v>36</v>
      </c>
      <c r="J10" s="6" t="n">
        <v>0.748789248270783</v>
      </c>
      <c r="K10" s="6" t="n">
        <v>123</v>
      </c>
      <c r="L10" s="6" t="n">
        <v>0.958083481789944</v>
      </c>
      <c r="M10" s="6" t="n">
        <v>4.18</v>
      </c>
      <c r="N10" s="6" t="n">
        <v>0.764077476085626</v>
      </c>
      <c r="O10" s="6" t="n">
        <v>6.97</v>
      </c>
      <c r="P10" s="6" t="n">
        <v>0.685763280677883</v>
      </c>
      <c r="Q10" s="6" t="n">
        <v>3.29898929495193</v>
      </c>
      <c r="R10" s="6" t="n">
        <v>0.549831549158655</v>
      </c>
      <c r="S10" s="6"/>
      <c r="T10" s="6"/>
      <c r="U10" s="6"/>
      <c r="V10" s="10"/>
      <c r="W10" s="6" t="n">
        <v>3</v>
      </c>
      <c r="X10" s="6" t="n">
        <v>0</v>
      </c>
      <c r="Y10" s="6" t="n">
        <v>117</v>
      </c>
      <c r="Z10" s="6" t="n">
        <v>30</v>
      </c>
      <c r="AA10" s="6" t="n">
        <v>147</v>
      </c>
      <c r="AB10" s="6" t="n">
        <v>49</v>
      </c>
      <c r="AC10" s="10"/>
      <c r="AD10" s="6" t="n">
        <v>6</v>
      </c>
      <c r="AE10" s="6" t="n">
        <v>0</v>
      </c>
      <c r="AF10" s="6" t="n">
        <v>25</v>
      </c>
      <c r="AG10" s="6" t="n">
        <v>85</v>
      </c>
      <c r="AH10" s="6" t="n">
        <v>110</v>
      </c>
      <c r="AI10" s="6" t="n">
        <v>18.3333333333333</v>
      </c>
      <c r="AJ10" s="10"/>
      <c r="AK10" s="6"/>
      <c r="AL10" s="6"/>
      <c r="AM10" s="6"/>
      <c r="AN10" s="6"/>
      <c r="AO10" s="6" t="n">
        <v>0</v>
      </c>
      <c r="AP10" s="6"/>
      <c r="AQ10" s="10"/>
      <c r="AR10" s="6"/>
      <c r="AS10" s="6"/>
      <c r="AT10" s="6"/>
      <c r="AU10" s="6"/>
      <c r="AV10" s="6" t="n">
        <v>0</v>
      </c>
      <c r="AW10" s="6"/>
    </row>
    <row r="11" customFormat="false" ht="15" hidden="false" customHeight="false" outlineLevel="0" collapsed="false">
      <c r="A11" s="6" t="s">
        <v>215</v>
      </c>
      <c r="B11" s="6" t="s">
        <v>22</v>
      </c>
      <c r="C11" s="6" t="n">
        <v>77.25</v>
      </c>
      <c r="D11" s="6" t="n">
        <v>266</v>
      </c>
      <c r="E11" s="6" t="n">
        <v>4.53</v>
      </c>
      <c r="F11" s="6" t="n">
        <v>0.825269461500916</v>
      </c>
      <c r="G11" s="6" t="n">
        <v>21</v>
      </c>
      <c r="H11" s="6" t="n">
        <v>0.106100579409399</v>
      </c>
      <c r="I11" s="6" t="n">
        <v>37.5</v>
      </c>
      <c r="J11" s="6" t="n">
        <v>1.08571954428813</v>
      </c>
      <c r="K11" s="6" t="n">
        <v>123</v>
      </c>
      <c r="L11" s="6" t="n">
        <v>0.958083481789944</v>
      </c>
      <c r="M11" s="6" t="n">
        <v>4.43</v>
      </c>
      <c r="N11" s="6" t="n">
        <v>-0.24842462189814</v>
      </c>
      <c r="O11" s="6" t="n">
        <v>7.27</v>
      </c>
      <c r="P11" s="6" t="n">
        <v>-0.0559034048230479</v>
      </c>
      <c r="Q11" s="6" t="n">
        <v>2.6708450402672</v>
      </c>
      <c r="R11" s="6" t="n">
        <v>0.445140840044534</v>
      </c>
      <c r="S11" s="6" t="n">
        <v>1</v>
      </c>
      <c r="T11" s="6" t="n">
        <v>1</v>
      </c>
      <c r="U11" s="6" t="n">
        <v>1</v>
      </c>
      <c r="V11" s="10"/>
      <c r="W11" s="6" t="n">
        <v>4</v>
      </c>
      <c r="X11" s="6" t="n">
        <v>0</v>
      </c>
      <c r="Y11" s="6" t="n">
        <v>143</v>
      </c>
      <c r="Z11" s="6" t="n">
        <v>6</v>
      </c>
      <c r="AA11" s="6" t="n">
        <v>149</v>
      </c>
      <c r="AB11" s="6" t="n">
        <v>37.25</v>
      </c>
      <c r="AC11" s="10"/>
      <c r="AD11" s="6" t="n">
        <v>13</v>
      </c>
      <c r="AE11" s="6" t="n">
        <v>0</v>
      </c>
      <c r="AF11" s="6" t="n">
        <v>562</v>
      </c>
      <c r="AG11" s="6" t="n">
        <v>22</v>
      </c>
      <c r="AH11" s="6" t="n">
        <v>584</v>
      </c>
      <c r="AI11" s="6" t="n">
        <v>44.9230769230769</v>
      </c>
      <c r="AJ11" s="10"/>
      <c r="AK11" s="6" t="n">
        <v>14</v>
      </c>
      <c r="AL11" s="6" t="n">
        <v>0</v>
      </c>
      <c r="AM11" s="6" t="n">
        <v>737</v>
      </c>
      <c r="AN11" s="6" t="n">
        <v>74</v>
      </c>
      <c r="AO11" s="6" t="n">
        <v>811</v>
      </c>
      <c r="AP11" s="6" t="n">
        <v>57.9285714285714</v>
      </c>
      <c r="AQ11" s="10"/>
      <c r="AR11" s="6" t="n">
        <v>16</v>
      </c>
      <c r="AS11" s="6" t="n">
        <v>0</v>
      </c>
      <c r="AT11" s="6" t="n">
        <v>895</v>
      </c>
      <c r="AU11" s="6" t="n">
        <v>80</v>
      </c>
      <c r="AV11" s="6" t="n">
        <v>975</v>
      </c>
      <c r="AW11" s="6" t="n">
        <v>60.9375</v>
      </c>
    </row>
    <row r="12" customFormat="false" ht="15" hidden="false" customHeight="false" outlineLevel="0" collapsed="false">
      <c r="A12" s="6" t="s">
        <v>220</v>
      </c>
      <c r="B12" s="6" t="s">
        <v>22</v>
      </c>
      <c r="C12" s="6" t="n">
        <v>75.75</v>
      </c>
      <c r="D12" s="6" t="n">
        <v>259</v>
      </c>
      <c r="E12" s="6" t="n">
        <v>4.7</v>
      </c>
      <c r="F12" s="6" t="n">
        <v>0.232807423804607</v>
      </c>
      <c r="G12" s="6" t="n">
        <v>26</v>
      </c>
      <c r="H12" s="6" t="n">
        <v>0.840412499050719</v>
      </c>
      <c r="I12" s="6" t="n">
        <v>37</v>
      </c>
      <c r="J12" s="6" t="n">
        <v>0.973409445615682</v>
      </c>
      <c r="K12" s="6" t="n">
        <v>122</v>
      </c>
      <c r="L12" s="6" t="n">
        <v>0.846449647527812</v>
      </c>
      <c r="M12" s="6" t="n">
        <v>4.27</v>
      </c>
      <c r="N12" s="6" t="n">
        <v>0.39957672081147</v>
      </c>
      <c r="O12" s="6" t="n">
        <v>7.19</v>
      </c>
      <c r="P12" s="6" t="n">
        <v>0.141874377977199</v>
      </c>
      <c r="Q12" s="6" t="n">
        <v>3.43453011478749</v>
      </c>
      <c r="R12" s="6" t="n">
        <v>0.572421685797915</v>
      </c>
      <c r="S12" s="6"/>
      <c r="T12" s="6"/>
      <c r="U12" s="6"/>
      <c r="V12" s="10"/>
      <c r="W12" s="6"/>
      <c r="X12" s="6"/>
      <c r="Y12" s="6"/>
      <c r="Z12" s="6"/>
      <c r="AA12" s="6" t="n">
        <v>0</v>
      </c>
      <c r="AB12" s="6"/>
      <c r="AC12" s="10"/>
      <c r="AD12" s="6"/>
      <c r="AE12" s="6"/>
      <c r="AF12" s="6"/>
      <c r="AG12" s="6"/>
      <c r="AH12" s="6" t="n">
        <v>0</v>
      </c>
      <c r="AI12" s="6"/>
      <c r="AJ12" s="10"/>
      <c r="AK12" s="6"/>
      <c r="AL12" s="6"/>
      <c r="AM12" s="6"/>
      <c r="AN12" s="6"/>
      <c r="AO12" s="6" t="n">
        <v>0</v>
      </c>
      <c r="AP12" s="6"/>
      <c r="AQ12" s="10"/>
      <c r="AR12" s="6"/>
      <c r="AS12" s="6"/>
      <c r="AT12" s="6"/>
      <c r="AU12" s="6"/>
      <c r="AV12" s="6" t="n">
        <v>0</v>
      </c>
      <c r="AW12" s="6"/>
    </row>
    <row r="13" customFormat="false" ht="15" hidden="false" customHeight="false" outlineLevel="0" collapsed="false">
      <c r="A13" s="6" t="s">
        <v>274</v>
      </c>
      <c r="B13" s="6" t="s">
        <v>22</v>
      </c>
      <c r="C13" s="6" t="n">
        <v>77.88</v>
      </c>
      <c r="D13" s="6" t="n">
        <v>271</v>
      </c>
      <c r="E13" s="6" t="n">
        <v>5.21</v>
      </c>
      <c r="F13" s="6" t="n">
        <v>-1.54457868928432</v>
      </c>
      <c r="G13" s="6" t="n">
        <v>21</v>
      </c>
      <c r="H13" s="6" t="n">
        <v>0.106100579409399</v>
      </c>
      <c r="I13" s="6" t="n">
        <v>32</v>
      </c>
      <c r="J13" s="6" t="n">
        <v>-0.149691541108814</v>
      </c>
      <c r="K13" s="6" t="n">
        <v>115</v>
      </c>
      <c r="L13" s="6" t="n">
        <v>0.0650128076928892</v>
      </c>
      <c r="M13" s="6" t="n">
        <v>4.51</v>
      </c>
      <c r="N13" s="6" t="n">
        <v>-0.572425293252946</v>
      </c>
      <c r="O13" s="6" t="n">
        <v>7.43</v>
      </c>
      <c r="P13" s="6" t="n">
        <v>-0.451458970423545</v>
      </c>
      <c r="Q13" s="6" t="n">
        <v>-2.54704110696734</v>
      </c>
      <c r="R13" s="6" t="n">
        <v>-0.424506851161223</v>
      </c>
      <c r="S13" s="6"/>
      <c r="T13" s="6"/>
      <c r="U13" s="6"/>
      <c r="V13" s="10"/>
      <c r="W13" s="6" t="n">
        <v>5</v>
      </c>
      <c r="X13" s="6" t="n">
        <v>0</v>
      </c>
      <c r="Y13" s="6" t="n">
        <v>82</v>
      </c>
      <c r="Z13" s="6" t="n">
        <v>15</v>
      </c>
      <c r="AA13" s="6" t="n">
        <v>97</v>
      </c>
      <c r="AB13" s="6" t="n">
        <v>19.4</v>
      </c>
      <c r="AC13" s="10"/>
      <c r="AD13" s="6" t="n">
        <v>14</v>
      </c>
      <c r="AE13" s="6" t="n">
        <v>0</v>
      </c>
      <c r="AF13" s="6" t="n">
        <v>249</v>
      </c>
      <c r="AG13" s="6" t="n">
        <v>166</v>
      </c>
      <c r="AH13" s="6" t="n">
        <v>415</v>
      </c>
      <c r="AI13" s="6" t="n">
        <v>29.6428571428571</v>
      </c>
      <c r="AJ13" s="10"/>
      <c r="AK13" s="6" t="n">
        <v>15</v>
      </c>
      <c r="AL13" s="6" t="n">
        <v>0</v>
      </c>
      <c r="AM13" s="6" t="n">
        <v>389</v>
      </c>
      <c r="AN13" s="6" t="n">
        <v>107</v>
      </c>
      <c r="AO13" s="6" t="n">
        <v>496</v>
      </c>
      <c r="AP13" s="6" t="n">
        <v>33.0666666666667</v>
      </c>
      <c r="AQ13" s="10"/>
      <c r="AR13" s="6" t="n">
        <v>13</v>
      </c>
      <c r="AS13" s="6" t="n">
        <v>0</v>
      </c>
      <c r="AT13" s="6" t="n">
        <v>334</v>
      </c>
      <c r="AU13" s="6" t="n">
        <v>52</v>
      </c>
      <c r="AV13" s="6" t="n">
        <v>386</v>
      </c>
      <c r="AW13" s="6" t="n">
        <v>29.6923076923077</v>
      </c>
    </row>
    <row r="14" customFormat="false" ht="15" hidden="false" customHeight="false" outlineLevel="0" collapsed="false">
      <c r="A14" s="6" t="s">
        <v>285</v>
      </c>
      <c r="B14" s="6" t="s">
        <v>22</v>
      </c>
      <c r="C14" s="6" t="n">
        <v>77.88</v>
      </c>
      <c r="D14" s="6" t="n">
        <v>272</v>
      </c>
      <c r="E14" s="6" t="n">
        <v>4.72</v>
      </c>
      <c r="F14" s="6" t="n">
        <v>0.163106007605042</v>
      </c>
      <c r="G14" s="6" t="n">
        <v>22</v>
      </c>
      <c r="H14" s="6" t="n">
        <v>0.252962963337663</v>
      </c>
      <c r="I14" s="6" t="n">
        <v>35.5</v>
      </c>
      <c r="J14" s="6" t="n">
        <v>0.636479149598333</v>
      </c>
      <c r="K14" s="6" t="n">
        <v>128</v>
      </c>
      <c r="L14" s="6" t="n">
        <v>1.5162526531006</v>
      </c>
      <c r="M14" s="6" t="n">
        <v>4.33</v>
      </c>
      <c r="N14" s="6" t="n">
        <v>0.156576217295365</v>
      </c>
      <c r="O14" s="6" t="n">
        <v>7.2</v>
      </c>
      <c r="P14" s="6" t="n">
        <v>0.117152155127168</v>
      </c>
      <c r="Q14" s="6" t="n">
        <v>2.84252914606417</v>
      </c>
      <c r="R14" s="6" t="n">
        <v>0.473754857677362</v>
      </c>
      <c r="S14" s="6" t="n">
        <v>3</v>
      </c>
      <c r="T14" s="6" t="n">
        <v>84</v>
      </c>
      <c r="U14" s="6" t="n">
        <v>80</v>
      </c>
      <c r="V14" s="10"/>
      <c r="W14" s="6" t="n">
        <v>11</v>
      </c>
      <c r="X14" s="6" t="n">
        <v>0</v>
      </c>
      <c r="Y14" s="6" t="n">
        <v>182</v>
      </c>
      <c r="Z14" s="6" t="n">
        <v>27</v>
      </c>
      <c r="AA14" s="6" t="n">
        <v>209</v>
      </c>
      <c r="AB14" s="6" t="n">
        <v>19</v>
      </c>
      <c r="AC14" s="10"/>
      <c r="AD14" s="6" t="n">
        <v>16</v>
      </c>
      <c r="AE14" s="6" t="n">
        <v>0</v>
      </c>
      <c r="AF14" s="6" t="n">
        <v>145</v>
      </c>
      <c r="AG14" s="6" t="n">
        <v>238</v>
      </c>
      <c r="AH14" s="6" t="n">
        <v>383</v>
      </c>
      <c r="AI14" s="6" t="n">
        <v>23.9375</v>
      </c>
      <c r="AJ14" s="10"/>
      <c r="AK14" s="6" t="n">
        <v>13</v>
      </c>
      <c r="AL14" s="6" t="n">
        <v>0</v>
      </c>
      <c r="AM14" s="6" t="n">
        <v>33</v>
      </c>
      <c r="AN14" s="6" t="n">
        <v>311</v>
      </c>
      <c r="AO14" s="6" t="n">
        <v>344</v>
      </c>
      <c r="AP14" s="6" t="n">
        <v>26.4615384615385</v>
      </c>
      <c r="AQ14" s="10"/>
      <c r="AR14" s="6" t="n">
        <v>16</v>
      </c>
      <c r="AS14" s="6" t="n">
        <v>0</v>
      </c>
      <c r="AT14" s="6" t="n">
        <v>457</v>
      </c>
      <c r="AU14" s="6" t="n">
        <v>306</v>
      </c>
      <c r="AV14" s="6" t="n">
        <v>763</v>
      </c>
      <c r="AW14" s="6" t="n">
        <v>47.6875</v>
      </c>
    </row>
    <row r="15" customFormat="false" ht="15" hidden="false" customHeight="false" outlineLevel="0" collapsed="false">
      <c r="A15" s="6" t="s">
        <v>297</v>
      </c>
      <c r="B15" s="6" t="s">
        <v>22</v>
      </c>
      <c r="C15" s="6" t="n">
        <v>77</v>
      </c>
      <c r="D15" s="6" t="n">
        <v>266</v>
      </c>
      <c r="E15" s="6" t="n">
        <v>4.97</v>
      </c>
      <c r="F15" s="6" t="n">
        <v>-0.70816169488953</v>
      </c>
      <c r="G15" s="6" t="n">
        <v>31</v>
      </c>
      <c r="H15" s="6" t="n">
        <v>1.57472441869204</v>
      </c>
      <c r="I15" s="6" t="n">
        <v>34</v>
      </c>
      <c r="J15" s="6" t="n">
        <v>0.299548853580984</v>
      </c>
      <c r="K15" s="6" t="n">
        <v>113</v>
      </c>
      <c r="L15" s="6" t="n">
        <v>-0.158254860831374</v>
      </c>
      <c r="M15" s="6"/>
      <c r="N15" s="6"/>
      <c r="O15" s="6" t="n">
        <v>7.11</v>
      </c>
      <c r="P15" s="6" t="n">
        <v>0.339652160777447</v>
      </c>
      <c r="Q15" s="6" t="n">
        <v>1.34750887732957</v>
      </c>
      <c r="R15" s="6" t="n">
        <v>0.269501775465913</v>
      </c>
      <c r="S15" s="6"/>
      <c r="T15" s="6"/>
      <c r="U15" s="6"/>
      <c r="V15" s="10"/>
      <c r="W15" s="6" t="n">
        <v>5</v>
      </c>
      <c r="X15" s="6" t="n">
        <v>0</v>
      </c>
      <c r="Y15" s="6" t="n">
        <v>184</v>
      </c>
      <c r="Z15" s="6" t="n">
        <v>52</v>
      </c>
      <c r="AA15" s="6" t="n">
        <v>236</v>
      </c>
      <c r="AB15" s="6" t="n">
        <v>47.2</v>
      </c>
      <c r="AC15" s="10"/>
      <c r="AD15" s="6" t="n">
        <v>15</v>
      </c>
      <c r="AE15" s="6" t="n">
        <v>1</v>
      </c>
      <c r="AF15" s="6" t="n">
        <v>578</v>
      </c>
      <c r="AG15" s="6" t="n">
        <v>160</v>
      </c>
      <c r="AH15" s="6" t="n">
        <v>739</v>
      </c>
      <c r="AI15" s="6" t="n">
        <v>49.2666666666667</v>
      </c>
      <c r="AJ15" s="10"/>
      <c r="AK15" s="6" t="n">
        <v>14</v>
      </c>
      <c r="AL15" s="6" t="n">
        <v>0</v>
      </c>
      <c r="AM15" s="6" t="n">
        <v>117</v>
      </c>
      <c r="AN15" s="6" t="n">
        <v>128</v>
      </c>
      <c r="AO15" s="6" t="n">
        <v>245</v>
      </c>
      <c r="AP15" s="6" t="n">
        <v>17.5</v>
      </c>
      <c r="AQ15" s="10"/>
      <c r="AR15" s="6" t="n">
        <v>15</v>
      </c>
      <c r="AS15" s="6" t="n">
        <v>1</v>
      </c>
      <c r="AT15" s="6" t="n">
        <v>252</v>
      </c>
      <c r="AU15" s="6" t="n">
        <v>164</v>
      </c>
      <c r="AV15" s="6" t="n">
        <v>417</v>
      </c>
      <c r="AW15" s="6" t="n">
        <v>27.8</v>
      </c>
    </row>
    <row r="16" customFormat="false" ht="15" hidden="false" customHeight="false" outlineLevel="0" collapsed="false">
      <c r="A16" s="6" t="s">
        <v>306</v>
      </c>
      <c r="B16" s="6" t="s">
        <v>22</v>
      </c>
      <c r="C16" s="6" t="n">
        <v>76</v>
      </c>
      <c r="D16" s="6" t="n">
        <v>273</v>
      </c>
      <c r="E16" s="6" t="n">
        <v>4.92</v>
      </c>
      <c r="F16" s="6" t="n">
        <v>-0.533908154390616</v>
      </c>
      <c r="G16" s="6" t="n">
        <v>22</v>
      </c>
      <c r="H16" s="6" t="n">
        <v>0.252962963337663</v>
      </c>
      <c r="I16" s="6" t="n">
        <v>31</v>
      </c>
      <c r="J16" s="6" t="n">
        <v>-0.374311738453714</v>
      </c>
      <c r="K16" s="6" t="n">
        <v>113</v>
      </c>
      <c r="L16" s="6" t="n">
        <v>-0.158254860831374</v>
      </c>
      <c r="M16" s="6" t="n">
        <v>4.45</v>
      </c>
      <c r="N16" s="6" t="n">
        <v>-0.329424789736843</v>
      </c>
      <c r="O16" s="6" t="n">
        <v>6.83</v>
      </c>
      <c r="P16" s="6" t="n">
        <v>1.03187440057832</v>
      </c>
      <c r="Q16" s="6" t="n">
        <v>-0.111062179496568</v>
      </c>
      <c r="R16" s="6" t="n">
        <v>-0.018510363249428</v>
      </c>
      <c r="S16" s="6" t="n">
        <v>2</v>
      </c>
      <c r="T16" s="6" t="n">
        <v>60</v>
      </c>
      <c r="U16" s="6" t="n">
        <v>59</v>
      </c>
      <c r="V16" s="10"/>
      <c r="W16" s="6" t="n">
        <v>15</v>
      </c>
      <c r="X16" s="6" t="n">
        <v>0</v>
      </c>
      <c r="Y16" s="6" t="n">
        <v>361</v>
      </c>
      <c r="Z16" s="6" t="n">
        <v>2</v>
      </c>
      <c r="AA16" s="6" t="n">
        <v>363</v>
      </c>
      <c r="AB16" s="6" t="n">
        <v>24.2</v>
      </c>
      <c r="AC16" s="10"/>
      <c r="AD16" s="6" t="n">
        <v>16</v>
      </c>
      <c r="AE16" s="6" t="n">
        <v>0</v>
      </c>
      <c r="AF16" s="6" t="n">
        <v>648</v>
      </c>
      <c r="AG16" s="6" t="n">
        <v>55</v>
      </c>
      <c r="AH16" s="6" t="n">
        <v>703</v>
      </c>
      <c r="AI16" s="6" t="n">
        <v>43.9375</v>
      </c>
      <c r="AJ16" s="10"/>
      <c r="AK16" s="6" t="n">
        <v>16</v>
      </c>
      <c r="AL16" s="6" t="n">
        <v>0</v>
      </c>
      <c r="AM16" s="6" t="n">
        <v>623</v>
      </c>
      <c r="AN16" s="6" t="n">
        <v>88</v>
      </c>
      <c r="AO16" s="6" t="n">
        <v>711</v>
      </c>
      <c r="AP16" s="6" t="n">
        <v>44.4375</v>
      </c>
      <c r="AQ16" s="10"/>
      <c r="AR16" s="6" t="n">
        <v>15</v>
      </c>
      <c r="AS16" s="6" t="n">
        <v>0</v>
      </c>
      <c r="AT16" s="6" t="n">
        <v>452</v>
      </c>
      <c r="AU16" s="6" t="n">
        <v>39</v>
      </c>
      <c r="AV16" s="6" t="n">
        <v>491</v>
      </c>
      <c r="AW16" s="6" t="n">
        <v>32.7333333333333</v>
      </c>
    </row>
    <row r="17" customFormat="false" ht="15" hidden="false" customHeight="false" outlineLevel="0" collapsed="false">
      <c r="A17" s="6" t="s">
        <v>313</v>
      </c>
      <c r="B17" s="6" t="s">
        <v>22</v>
      </c>
      <c r="C17" s="6" t="n">
        <v>78</v>
      </c>
      <c r="D17" s="6" t="n">
        <v>252</v>
      </c>
      <c r="E17" s="6" t="n">
        <v>4.58</v>
      </c>
      <c r="F17" s="6" t="n">
        <v>0.651015921002002</v>
      </c>
      <c r="G17" s="6" t="n">
        <v>17</v>
      </c>
      <c r="H17" s="6" t="n">
        <v>-0.481348956303658</v>
      </c>
      <c r="I17" s="6" t="n">
        <v>36.5</v>
      </c>
      <c r="J17" s="6" t="n">
        <v>0.861099346943233</v>
      </c>
      <c r="K17" s="6" t="n">
        <v>123</v>
      </c>
      <c r="L17" s="6" t="n">
        <v>0.958083481789944</v>
      </c>
      <c r="M17" s="6" t="n">
        <v>4.44</v>
      </c>
      <c r="N17" s="6" t="n">
        <v>-0.288924705817494</v>
      </c>
      <c r="O17" s="6" t="n">
        <v>7.29</v>
      </c>
      <c r="P17" s="6" t="n">
        <v>-0.105347850523111</v>
      </c>
      <c r="Q17" s="6" t="n">
        <v>1.59457723709092</v>
      </c>
      <c r="R17" s="6" t="n">
        <v>0.265762872848486</v>
      </c>
      <c r="S17" s="6" t="n">
        <v>4</v>
      </c>
      <c r="T17" s="6" t="n">
        <v>136</v>
      </c>
      <c r="U17" s="6" t="n">
        <v>128</v>
      </c>
      <c r="V17" s="10"/>
      <c r="W17" s="6"/>
      <c r="X17" s="6"/>
      <c r="Y17" s="6"/>
      <c r="Z17" s="6"/>
      <c r="AA17" s="6" t="n">
        <v>0</v>
      </c>
      <c r="AB17" s="6"/>
      <c r="AC17" s="10"/>
      <c r="AD17" s="6"/>
      <c r="AE17" s="6"/>
      <c r="AF17" s="6"/>
      <c r="AG17" s="6"/>
      <c r="AH17" s="6" t="n">
        <v>0</v>
      </c>
      <c r="AI17" s="6"/>
      <c r="AJ17" s="10"/>
      <c r="AK17" s="6" t="n">
        <v>1</v>
      </c>
      <c r="AL17" s="6" t="n">
        <v>0</v>
      </c>
      <c r="AM17" s="6" t="n">
        <v>19</v>
      </c>
      <c r="AN17" s="6" t="n">
        <v>0</v>
      </c>
      <c r="AO17" s="6" t="n">
        <v>19</v>
      </c>
      <c r="AP17" s="6" t="n">
        <v>19</v>
      </c>
      <c r="AQ17" s="10"/>
      <c r="AR17" s="6"/>
      <c r="AS17" s="6"/>
      <c r="AT17" s="6"/>
      <c r="AU17" s="6"/>
      <c r="AV17" s="6" t="n">
        <v>0</v>
      </c>
      <c r="AW17" s="6"/>
    </row>
    <row r="18" customFormat="false" ht="15" hidden="false" customHeight="false" outlineLevel="0" collapsed="false">
      <c r="A18" s="6" t="s">
        <v>329</v>
      </c>
      <c r="B18" s="6" t="s">
        <v>22</v>
      </c>
      <c r="C18" s="6" t="n">
        <v>75.38</v>
      </c>
      <c r="D18" s="6" t="n">
        <v>251</v>
      </c>
      <c r="E18" s="6" t="n">
        <v>4.68</v>
      </c>
      <c r="F18" s="6" t="n">
        <v>0.302508840004174</v>
      </c>
      <c r="G18" s="6" t="n">
        <v>23</v>
      </c>
      <c r="H18" s="6" t="n">
        <v>0.399825347265927</v>
      </c>
      <c r="I18" s="6" t="n">
        <v>35</v>
      </c>
      <c r="J18" s="6" t="n">
        <v>0.524169050925884</v>
      </c>
      <c r="K18" s="6" t="n">
        <v>121</v>
      </c>
      <c r="L18" s="6" t="n">
        <v>0.73481581326568</v>
      </c>
      <c r="M18" s="6" t="n">
        <v>4.47</v>
      </c>
      <c r="N18" s="6" t="n">
        <v>-0.410424957575543</v>
      </c>
      <c r="O18" s="6" t="n">
        <v>7.48</v>
      </c>
      <c r="P18" s="6" t="n">
        <v>-0.575070084673702</v>
      </c>
      <c r="Q18" s="6" t="n">
        <v>0.97582400921242</v>
      </c>
      <c r="R18" s="6" t="n">
        <v>0.162637334868737</v>
      </c>
      <c r="S18" s="6" t="n">
        <v>1</v>
      </c>
      <c r="T18" s="6" t="n">
        <v>26</v>
      </c>
      <c r="U18" s="6" t="n">
        <v>26</v>
      </c>
      <c r="V18" s="10"/>
      <c r="W18" s="6" t="n">
        <v>8</v>
      </c>
      <c r="X18" s="6" t="n">
        <v>0</v>
      </c>
      <c r="Y18" s="6" t="n">
        <v>68</v>
      </c>
      <c r="Z18" s="6" t="n">
        <v>37</v>
      </c>
      <c r="AA18" s="6" t="n">
        <v>105</v>
      </c>
      <c r="AB18" s="6" t="n">
        <v>13.125</v>
      </c>
      <c r="AC18" s="10"/>
      <c r="AD18" s="6" t="n">
        <v>13</v>
      </c>
      <c r="AE18" s="6" t="n">
        <v>0</v>
      </c>
      <c r="AF18" s="6" t="n">
        <v>127</v>
      </c>
      <c r="AG18" s="6" t="n">
        <v>196</v>
      </c>
      <c r="AH18" s="6" t="n">
        <v>323</v>
      </c>
      <c r="AI18" s="6" t="n">
        <v>24.8461538461538</v>
      </c>
      <c r="AJ18" s="10"/>
      <c r="AK18" s="6" t="n">
        <v>16</v>
      </c>
      <c r="AL18" s="6" t="n">
        <v>0</v>
      </c>
      <c r="AM18" s="6" t="n">
        <v>217</v>
      </c>
      <c r="AN18" s="6" t="n">
        <v>179</v>
      </c>
      <c r="AO18" s="6" t="n">
        <v>396</v>
      </c>
      <c r="AP18" s="6" t="n">
        <v>24.75</v>
      </c>
      <c r="AQ18" s="10"/>
      <c r="AR18" s="6" t="n">
        <v>14</v>
      </c>
      <c r="AS18" s="6" t="n">
        <v>0</v>
      </c>
      <c r="AT18" s="6" t="n">
        <v>253</v>
      </c>
      <c r="AU18" s="6" t="n">
        <v>91</v>
      </c>
      <c r="AV18" s="6" t="n">
        <v>344</v>
      </c>
      <c r="AW18" s="6" t="n">
        <v>24.5714285714286</v>
      </c>
    </row>
    <row r="19" customFormat="false" ht="15" hidden="false" customHeight="false" outlineLevel="0" collapsed="false">
      <c r="A19" s="6" t="s">
        <v>343</v>
      </c>
      <c r="B19" s="6" t="s">
        <v>22</v>
      </c>
      <c r="C19" s="6" t="n">
        <v>74</v>
      </c>
      <c r="D19" s="6" t="n">
        <v>261</v>
      </c>
      <c r="E19" s="6" t="n">
        <v>4.91</v>
      </c>
      <c r="F19" s="6" t="n">
        <v>-0.499057446290834</v>
      </c>
      <c r="G19" s="6" t="n">
        <v>17</v>
      </c>
      <c r="H19" s="6" t="n">
        <v>-0.481348956303658</v>
      </c>
      <c r="I19" s="6" t="n">
        <v>25.5</v>
      </c>
      <c r="J19" s="6" t="n">
        <v>-1.60972282385066</v>
      </c>
      <c r="K19" s="6" t="n">
        <v>113</v>
      </c>
      <c r="L19" s="6" t="n">
        <v>-0.158254860831374</v>
      </c>
      <c r="M19" s="6" t="n">
        <v>4.7</v>
      </c>
      <c r="N19" s="6" t="n">
        <v>-1.34192688772061</v>
      </c>
      <c r="O19" s="6" t="n">
        <v>7.8</v>
      </c>
      <c r="P19" s="6" t="n">
        <v>-1.36618121587469</v>
      </c>
      <c r="Q19" s="6" t="n">
        <v>-5.45649219087183</v>
      </c>
      <c r="R19" s="6" t="n">
        <v>-0.909415365145305</v>
      </c>
      <c r="S19" s="6" t="n">
        <v>7</v>
      </c>
      <c r="T19" s="6" t="n">
        <v>249</v>
      </c>
      <c r="U19" s="6" t="n">
        <v>200</v>
      </c>
      <c r="V19" s="10"/>
      <c r="W19" s="6"/>
      <c r="X19" s="6"/>
      <c r="Y19" s="6"/>
      <c r="Z19" s="6"/>
      <c r="AA19" s="6" t="n">
        <v>0</v>
      </c>
      <c r="AB19" s="6"/>
      <c r="AC19" s="10"/>
      <c r="AD19" s="6"/>
      <c r="AE19" s="6"/>
      <c r="AF19" s="6"/>
      <c r="AG19" s="6"/>
      <c r="AH19" s="6" t="n">
        <v>0</v>
      </c>
      <c r="AI19" s="6"/>
      <c r="AJ19" s="10"/>
      <c r="AK19" s="6"/>
      <c r="AL19" s="6"/>
      <c r="AM19" s="6"/>
      <c r="AN19" s="6"/>
      <c r="AO19" s="6" t="n">
        <v>0</v>
      </c>
      <c r="AP19" s="6"/>
      <c r="AQ19" s="10"/>
      <c r="AR19" s="6"/>
      <c r="AS19" s="6"/>
      <c r="AT19" s="6"/>
      <c r="AU19" s="6"/>
      <c r="AV19" s="6" t="n">
        <v>0</v>
      </c>
      <c r="AW19" s="6"/>
    </row>
    <row r="20" customFormat="false" ht="15" hidden="false" customHeight="false" outlineLevel="0" collapsed="false">
      <c r="A20" s="6" t="s">
        <v>389</v>
      </c>
      <c r="B20" s="6" t="s">
        <v>22</v>
      </c>
      <c r="C20" s="6" t="n">
        <v>74.88</v>
      </c>
      <c r="D20" s="6" t="n">
        <v>273</v>
      </c>
      <c r="E20" s="6" t="n">
        <v>4.84</v>
      </c>
      <c r="F20" s="6" t="n">
        <v>-0.255102489592353</v>
      </c>
      <c r="G20" s="6" t="n">
        <v>24</v>
      </c>
      <c r="H20" s="6" t="n">
        <v>0.546687731194191</v>
      </c>
      <c r="I20" s="6" t="n">
        <v>31.5</v>
      </c>
      <c r="J20" s="6" t="n">
        <v>-0.262001639781264</v>
      </c>
      <c r="K20" s="6" t="n">
        <v>108</v>
      </c>
      <c r="L20" s="6" t="n">
        <v>-0.716424032142033</v>
      </c>
      <c r="M20" s="6" t="n">
        <v>4.29</v>
      </c>
      <c r="N20" s="6" t="n">
        <v>0.318576552972767</v>
      </c>
      <c r="O20" s="6" t="n">
        <v>7.19</v>
      </c>
      <c r="P20" s="6" t="n">
        <v>0.141874377977199</v>
      </c>
      <c r="Q20" s="6" t="n">
        <v>-0.226389499371493</v>
      </c>
      <c r="R20" s="6" t="n">
        <v>-0.0377315832285822</v>
      </c>
      <c r="S20" s="6" t="n">
        <v>3</v>
      </c>
      <c r="T20" s="6" t="n">
        <v>72</v>
      </c>
      <c r="U20" s="6" t="n">
        <v>70</v>
      </c>
      <c r="V20" s="10"/>
      <c r="W20" s="6" t="n">
        <v>8</v>
      </c>
      <c r="X20" s="6" t="n">
        <v>0</v>
      </c>
      <c r="Y20" s="6" t="n">
        <v>16</v>
      </c>
      <c r="Z20" s="6" t="n">
        <v>89</v>
      </c>
      <c r="AA20" s="6" t="n">
        <v>105</v>
      </c>
      <c r="AB20" s="6" t="n">
        <v>13.125</v>
      </c>
      <c r="AC20" s="10"/>
      <c r="AD20" s="6" t="n">
        <v>13</v>
      </c>
      <c r="AE20" s="6" t="n">
        <v>0</v>
      </c>
      <c r="AF20" s="6" t="n">
        <v>129</v>
      </c>
      <c r="AG20" s="6" t="n">
        <v>209</v>
      </c>
      <c r="AH20" s="6" t="n">
        <v>338</v>
      </c>
      <c r="AI20" s="6" t="n">
        <v>26</v>
      </c>
      <c r="AJ20" s="10"/>
      <c r="AK20" s="6"/>
      <c r="AL20" s="6"/>
      <c r="AM20" s="6"/>
      <c r="AN20" s="6"/>
      <c r="AO20" s="6" t="n">
        <v>0</v>
      </c>
      <c r="AP20" s="6"/>
      <c r="AQ20" s="10"/>
      <c r="AR20" s="6"/>
      <c r="AS20" s="6"/>
      <c r="AT20" s="6"/>
      <c r="AU20" s="6"/>
      <c r="AV20" s="6" t="n">
        <v>0</v>
      </c>
      <c r="AW20" s="6"/>
    </row>
    <row r="21" customFormat="false" ht="15" hidden="false" customHeight="false" outlineLevel="0" collapsed="false">
      <c r="A21" s="6" t="s">
        <v>400</v>
      </c>
      <c r="B21" s="6" t="s">
        <v>22</v>
      </c>
      <c r="C21" s="6" t="n">
        <v>78.13</v>
      </c>
      <c r="D21" s="6" t="n">
        <v>281</v>
      </c>
      <c r="E21" s="6" t="n">
        <v>4.92</v>
      </c>
      <c r="F21" s="6" t="n">
        <v>-0.533908154390616</v>
      </c>
      <c r="G21" s="6" t="n">
        <v>21</v>
      </c>
      <c r="H21" s="6" t="n">
        <v>0.106100579409399</v>
      </c>
      <c r="I21" s="6"/>
      <c r="J21" s="6"/>
      <c r="K21" s="6"/>
      <c r="L21" s="6"/>
      <c r="M21" s="6"/>
      <c r="N21" s="6"/>
      <c r="O21" s="6"/>
      <c r="P21" s="6"/>
      <c r="Q21" s="6" t="n">
        <v>-0.427807574981218</v>
      </c>
      <c r="R21" s="6" t="n">
        <v>-0.213903787490609</v>
      </c>
      <c r="S21" s="6" t="n">
        <v>5</v>
      </c>
      <c r="T21" s="6" t="n">
        <v>141</v>
      </c>
      <c r="U21" s="6" t="n">
        <v>133</v>
      </c>
      <c r="V21" s="10"/>
      <c r="W21" s="6"/>
      <c r="X21" s="6"/>
      <c r="Y21" s="6"/>
      <c r="Z21" s="6"/>
      <c r="AA21" s="6" t="n">
        <v>0</v>
      </c>
      <c r="AB21" s="6"/>
      <c r="AC21" s="10"/>
      <c r="AD21" s="6" t="n">
        <v>14</v>
      </c>
      <c r="AE21" s="6" t="n">
        <v>0</v>
      </c>
      <c r="AF21" s="6" t="n">
        <v>326</v>
      </c>
      <c r="AG21" s="6" t="n">
        <v>98</v>
      </c>
      <c r="AH21" s="6" t="n">
        <v>424</v>
      </c>
      <c r="AI21" s="6" t="n">
        <v>30.2857142857143</v>
      </c>
      <c r="AJ21" s="10"/>
      <c r="AK21" s="6" t="n">
        <v>1</v>
      </c>
      <c r="AL21" s="6" t="n">
        <v>0</v>
      </c>
      <c r="AM21" s="6" t="n">
        <v>20</v>
      </c>
      <c r="AN21" s="6" t="n">
        <v>5</v>
      </c>
      <c r="AO21" s="6" t="n">
        <v>25</v>
      </c>
      <c r="AP21" s="6" t="n">
        <v>25</v>
      </c>
      <c r="AQ21" s="10"/>
      <c r="AR21" s="6"/>
      <c r="AS21" s="6"/>
      <c r="AT21" s="6"/>
      <c r="AU21" s="6"/>
      <c r="AV21" s="6" t="n">
        <v>0</v>
      </c>
      <c r="AW21" s="6"/>
    </row>
    <row r="22" customFormat="false" ht="15" hidden="false" customHeight="false" outlineLevel="0" collapsed="false">
      <c r="A22" s="6" t="s">
        <v>409</v>
      </c>
      <c r="B22" s="6" t="s">
        <v>22</v>
      </c>
      <c r="C22" s="6" t="n">
        <v>76</v>
      </c>
      <c r="D22" s="6" t="n">
        <v>260</v>
      </c>
      <c r="E22" s="6" t="n">
        <v>4.95</v>
      </c>
      <c r="F22" s="6" t="n">
        <v>-0.638460278689966</v>
      </c>
      <c r="G22" s="6" t="n">
        <v>17</v>
      </c>
      <c r="H22" s="6" t="n">
        <v>-0.481348956303658</v>
      </c>
      <c r="I22" s="6" t="n">
        <v>27.5</v>
      </c>
      <c r="J22" s="6" t="n">
        <v>-1.16048242916086</v>
      </c>
      <c r="K22" s="6" t="n">
        <v>116</v>
      </c>
      <c r="L22" s="6" t="n">
        <v>0.176646641955021</v>
      </c>
      <c r="M22" s="6"/>
      <c r="N22" s="6"/>
      <c r="O22" s="6"/>
      <c r="P22" s="6"/>
      <c r="Q22" s="6" t="n">
        <v>-2.10364502219946</v>
      </c>
      <c r="R22" s="6" t="n">
        <v>-0.525911255549866</v>
      </c>
      <c r="S22" s="6"/>
      <c r="T22" s="6"/>
      <c r="U22" s="6"/>
      <c r="V22" s="10"/>
      <c r="W22" s="6"/>
      <c r="X22" s="6"/>
      <c r="Y22" s="6"/>
      <c r="Z22" s="6"/>
      <c r="AA22" s="6" t="n">
        <v>0</v>
      </c>
      <c r="AB22" s="6"/>
      <c r="AC22" s="10"/>
      <c r="AD22" s="6"/>
      <c r="AE22" s="6"/>
      <c r="AF22" s="6"/>
      <c r="AG22" s="6"/>
      <c r="AH22" s="6" t="n">
        <v>0</v>
      </c>
      <c r="AI22" s="6"/>
      <c r="AJ22" s="10"/>
      <c r="AK22" s="6"/>
      <c r="AL22" s="6"/>
      <c r="AM22" s="6"/>
      <c r="AN22" s="6"/>
      <c r="AO22" s="6" t="n">
        <v>0</v>
      </c>
      <c r="AP22" s="6"/>
      <c r="AQ22" s="10"/>
      <c r="AR22" s="6"/>
      <c r="AS22" s="6"/>
      <c r="AT22" s="6"/>
      <c r="AU22" s="6"/>
      <c r="AV22" s="6" t="n">
        <v>0</v>
      </c>
      <c r="AW22" s="6"/>
    </row>
    <row r="23" customFormat="false" ht="15" hidden="false" customHeight="false" outlineLevel="0" collapsed="false">
      <c r="A23" s="6" t="s">
        <v>426</v>
      </c>
      <c r="B23" s="6" t="s">
        <v>22</v>
      </c>
      <c r="C23" s="6" t="n">
        <v>77.38</v>
      </c>
      <c r="D23" s="6" t="n">
        <v>250</v>
      </c>
      <c r="E23" s="6" t="n">
        <v>4.86</v>
      </c>
      <c r="F23" s="6" t="n">
        <v>-0.32480390579192</v>
      </c>
      <c r="G23" s="6" t="n">
        <v>19</v>
      </c>
      <c r="H23" s="6" t="n">
        <v>-0.187624188447129</v>
      </c>
      <c r="I23" s="6" t="n">
        <v>35.5</v>
      </c>
      <c r="J23" s="6" t="n">
        <v>0.636479149598333</v>
      </c>
      <c r="K23" s="6" t="n">
        <v>116</v>
      </c>
      <c r="L23" s="6" t="n">
        <v>0.176646641955021</v>
      </c>
      <c r="M23" s="6" t="n">
        <v>4.2</v>
      </c>
      <c r="N23" s="6" t="n">
        <v>0.683077308246922</v>
      </c>
      <c r="O23" s="6" t="n">
        <v>6.78</v>
      </c>
      <c r="P23" s="6" t="n">
        <v>1.15548551482847</v>
      </c>
      <c r="Q23" s="6" t="n">
        <v>2.1392605203897</v>
      </c>
      <c r="R23" s="6" t="n">
        <v>0.35654342006495</v>
      </c>
      <c r="S23" s="6" t="n">
        <v>2</v>
      </c>
      <c r="T23" s="6" t="n">
        <v>47</v>
      </c>
      <c r="U23" s="6" t="n">
        <v>46</v>
      </c>
      <c r="V23" s="10"/>
      <c r="W23" s="6" t="n">
        <v>15</v>
      </c>
      <c r="X23" s="6" t="n">
        <v>0</v>
      </c>
      <c r="Y23" s="6" t="n">
        <v>579</v>
      </c>
      <c r="Z23" s="6" t="n">
        <v>230</v>
      </c>
      <c r="AA23" s="6" t="n">
        <v>809</v>
      </c>
      <c r="AB23" s="6" t="n">
        <v>53.9333333333333</v>
      </c>
      <c r="AC23" s="10"/>
      <c r="AD23" s="6" t="n">
        <v>16</v>
      </c>
      <c r="AE23" s="6" t="n">
        <v>0</v>
      </c>
      <c r="AF23" s="6" t="n">
        <v>671</v>
      </c>
      <c r="AG23" s="6" t="n">
        <v>220</v>
      </c>
      <c r="AH23" s="6" t="n">
        <v>891</v>
      </c>
      <c r="AI23" s="6" t="n">
        <v>55.6875</v>
      </c>
      <c r="AJ23" s="10"/>
      <c r="AK23" s="6" t="n">
        <v>16</v>
      </c>
      <c r="AL23" s="6" t="n">
        <v>0</v>
      </c>
      <c r="AM23" s="6" t="n">
        <v>674</v>
      </c>
      <c r="AN23" s="6" t="n">
        <v>153</v>
      </c>
      <c r="AO23" s="6" t="n">
        <v>827</v>
      </c>
      <c r="AP23" s="6" t="n">
        <v>51.6875</v>
      </c>
      <c r="AQ23" s="10"/>
      <c r="AR23" s="6"/>
      <c r="AS23" s="6"/>
      <c r="AT23" s="6"/>
      <c r="AU23" s="6"/>
      <c r="AV23" s="6" t="n">
        <v>0</v>
      </c>
      <c r="AW23" s="6"/>
    </row>
    <row r="24" customFormat="false" ht="15" hidden="false" customHeight="false" outlineLevel="0" collapsed="false">
      <c r="A24" s="6" t="s">
        <v>440</v>
      </c>
      <c r="B24" s="6" t="s">
        <v>22</v>
      </c>
      <c r="C24" s="6" t="n">
        <v>78.13</v>
      </c>
      <c r="D24" s="6" t="n">
        <v>271</v>
      </c>
      <c r="E24" s="6" t="n">
        <v>4.77</v>
      </c>
      <c r="F24" s="6" t="n">
        <v>-0.0111475328938715</v>
      </c>
      <c r="G24" s="6" t="n">
        <v>22</v>
      </c>
      <c r="H24" s="6" t="n">
        <v>0.252962963337663</v>
      </c>
      <c r="I24" s="6" t="n">
        <v>32</v>
      </c>
      <c r="J24" s="6" t="n">
        <v>-0.149691541108814</v>
      </c>
      <c r="K24" s="6" t="n">
        <v>111</v>
      </c>
      <c r="L24" s="6" t="n">
        <v>-0.381522529355638</v>
      </c>
      <c r="M24" s="6" t="n">
        <v>4.57</v>
      </c>
      <c r="N24" s="6" t="n">
        <v>-0.815425796769051</v>
      </c>
      <c r="O24" s="6" t="n">
        <v>7.26</v>
      </c>
      <c r="P24" s="6" t="n">
        <v>-0.0311811819730173</v>
      </c>
      <c r="Q24" s="6" t="n">
        <v>-1.13600561876273</v>
      </c>
      <c r="R24" s="6" t="n">
        <v>-0.189334269793788</v>
      </c>
      <c r="S24" s="6" t="n">
        <v>3</v>
      </c>
      <c r="T24" s="6" t="n">
        <v>88</v>
      </c>
      <c r="U24" s="6" t="n">
        <v>84</v>
      </c>
      <c r="V24" s="10"/>
      <c r="W24" s="6" t="n">
        <v>7</v>
      </c>
      <c r="X24" s="6" t="n">
        <v>0</v>
      </c>
      <c r="Y24" s="6" t="n">
        <v>62</v>
      </c>
      <c r="Z24" s="6" t="n">
        <v>26</v>
      </c>
      <c r="AA24" s="6" t="n">
        <v>88</v>
      </c>
      <c r="AB24" s="6" t="n">
        <v>12.5714285714286</v>
      </c>
      <c r="AC24" s="10"/>
      <c r="AD24" s="6" t="n">
        <v>12</v>
      </c>
      <c r="AE24" s="6" t="n">
        <v>0</v>
      </c>
      <c r="AF24" s="6" t="n">
        <v>134</v>
      </c>
      <c r="AG24" s="6" t="n">
        <v>100</v>
      </c>
      <c r="AH24" s="6" t="n">
        <v>234</v>
      </c>
      <c r="AI24" s="6" t="n">
        <v>19.5</v>
      </c>
      <c r="AJ24" s="10"/>
      <c r="AK24" s="6" t="n">
        <v>16</v>
      </c>
      <c r="AL24" s="6" t="n">
        <v>0</v>
      </c>
      <c r="AM24" s="6" t="n">
        <v>372</v>
      </c>
      <c r="AN24" s="6" t="n">
        <v>29</v>
      </c>
      <c r="AO24" s="6" t="n">
        <v>401</v>
      </c>
      <c r="AP24" s="6" t="n">
        <v>25.0625</v>
      </c>
      <c r="AQ24" s="10"/>
      <c r="AR24" s="6" t="n">
        <v>15</v>
      </c>
      <c r="AS24" s="6" t="n">
        <v>0</v>
      </c>
      <c r="AT24" s="6" t="n">
        <v>313</v>
      </c>
      <c r="AU24" s="6" t="n">
        <v>189</v>
      </c>
      <c r="AV24" s="6" t="n">
        <v>502</v>
      </c>
      <c r="AW24" s="6" t="n">
        <v>33.4666666666667</v>
      </c>
    </row>
    <row r="25" customFormat="false" ht="15" hidden="false" customHeight="false" outlineLevel="0" collapsed="false">
      <c r="A25" s="6" t="s">
        <v>448</v>
      </c>
      <c r="B25" s="6" t="s">
        <v>22</v>
      </c>
      <c r="C25" s="6" t="n">
        <v>77.5</v>
      </c>
      <c r="D25" s="6" t="n">
        <v>269</v>
      </c>
      <c r="E25" s="6" t="n">
        <v>4.84</v>
      </c>
      <c r="F25" s="6" t="n">
        <v>-0.255102489592353</v>
      </c>
      <c r="G25" s="6" t="n">
        <v>23</v>
      </c>
      <c r="H25" s="6" t="n">
        <v>0.399825347265927</v>
      </c>
      <c r="I25" s="6" t="n">
        <v>33.5</v>
      </c>
      <c r="J25" s="6" t="n">
        <v>0.187238754908535</v>
      </c>
      <c r="K25" s="6" t="n">
        <v>123</v>
      </c>
      <c r="L25" s="6" t="n">
        <v>0.958083481789944</v>
      </c>
      <c r="M25" s="6" t="n">
        <v>4.46</v>
      </c>
      <c r="N25" s="6" t="n">
        <v>-0.369924873656193</v>
      </c>
      <c r="O25" s="6" t="n">
        <v>7.41</v>
      </c>
      <c r="P25" s="6" t="n">
        <v>-0.402014524723484</v>
      </c>
      <c r="Q25" s="6" t="n">
        <v>0.518105695992375</v>
      </c>
      <c r="R25" s="6" t="n">
        <v>0.0863509493320625</v>
      </c>
      <c r="S25" s="6"/>
      <c r="T25" s="6"/>
      <c r="U25" s="6"/>
      <c r="V25" s="10"/>
      <c r="W25" s="6" t="n">
        <v>8</v>
      </c>
      <c r="X25" s="6" t="n">
        <v>0</v>
      </c>
      <c r="Y25" s="6" t="n">
        <v>93</v>
      </c>
      <c r="Z25" s="6" t="n">
        <v>7</v>
      </c>
      <c r="AA25" s="6" t="n">
        <v>100</v>
      </c>
      <c r="AB25" s="6" t="n">
        <v>12.5</v>
      </c>
      <c r="AC25" s="10"/>
      <c r="AD25" s="6" t="n">
        <v>1</v>
      </c>
      <c r="AE25" s="6" t="n">
        <v>0</v>
      </c>
      <c r="AF25" s="6" t="n">
        <v>6</v>
      </c>
      <c r="AG25" s="6" t="n">
        <v>0</v>
      </c>
      <c r="AH25" s="6" t="n">
        <v>6</v>
      </c>
      <c r="AI25" s="6" t="n">
        <v>6</v>
      </c>
      <c r="AJ25" s="10"/>
      <c r="AK25" s="6" t="n">
        <v>1</v>
      </c>
      <c r="AL25" s="6" t="n">
        <v>0</v>
      </c>
      <c r="AM25" s="6" t="n">
        <v>10</v>
      </c>
      <c r="AN25" s="6" t="n">
        <v>0</v>
      </c>
      <c r="AO25" s="6" t="n">
        <v>10</v>
      </c>
      <c r="AP25" s="6" t="n">
        <v>10</v>
      </c>
      <c r="AQ25" s="10"/>
      <c r="AR25" s="6"/>
      <c r="AS25" s="6"/>
      <c r="AT25" s="6"/>
      <c r="AU25" s="6"/>
      <c r="AV25" s="6" t="n">
        <v>0</v>
      </c>
      <c r="AW25" s="6"/>
    </row>
    <row r="26" customFormat="false" ht="15" hidden="false" customHeight="false" outlineLevel="0" collapsed="false">
      <c r="A26" s="6" t="s">
        <v>18</v>
      </c>
      <c r="B26" s="6" t="s">
        <v>19</v>
      </c>
      <c r="C26" s="6" t="n">
        <v>72.75</v>
      </c>
      <c r="D26" s="6" t="n">
        <v>285</v>
      </c>
      <c r="E26" s="6" t="n">
        <v>4.68</v>
      </c>
      <c r="F26" s="6" t="n">
        <v>0.302508840004174</v>
      </c>
      <c r="G26" s="6" t="n">
        <v>35</v>
      </c>
      <c r="H26" s="6" t="n">
        <v>2.1621739544051</v>
      </c>
      <c r="I26" s="6" t="n">
        <v>32</v>
      </c>
      <c r="J26" s="6" t="n">
        <v>-0.149691541108814</v>
      </c>
      <c r="K26" s="6" t="n">
        <v>115</v>
      </c>
      <c r="L26" s="6" t="n">
        <v>0.0650128076928892</v>
      </c>
      <c r="M26" s="6" t="n">
        <v>4.39</v>
      </c>
      <c r="N26" s="6" t="n">
        <v>-0.0864242862207376</v>
      </c>
      <c r="O26" s="6" t="n">
        <v>7.11</v>
      </c>
      <c r="P26" s="6" t="n">
        <v>0.339652160777447</v>
      </c>
      <c r="Q26" s="6" t="n">
        <v>2.63323193555005</v>
      </c>
      <c r="R26" s="6" t="n">
        <v>0.438871989258342</v>
      </c>
      <c r="S26" s="6" t="n">
        <v>1</v>
      </c>
      <c r="T26" s="6" t="n">
        <v>13</v>
      </c>
      <c r="U26" s="6" t="n">
        <v>13</v>
      </c>
      <c r="V26" s="10"/>
      <c r="W26" s="6" t="n">
        <v>16</v>
      </c>
      <c r="X26" s="6" t="n">
        <v>0</v>
      </c>
      <c r="Y26" s="6" t="n">
        <v>648</v>
      </c>
      <c r="Z26" s="6" t="n">
        <v>74</v>
      </c>
      <c r="AA26" s="6" t="n">
        <v>722</v>
      </c>
      <c r="AB26" s="6" t="n">
        <v>45.125</v>
      </c>
      <c r="AC26" s="10"/>
      <c r="AD26" s="6" t="n">
        <v>16</v>
      </c>
      <c r="AE26" s="6" t="n">
        <v>0</v>
      </c>
      <c r="AF26" s="6" t="n">
        <v>915</v>
      </c>
      <c r="AG26" s="6" t="n">
        <v>76</v>
      </c>
      <c r="AH26" s="6" t="n">
        <v>991</v>
      </c>
      <c r="AI26" s="6" t="n">
        <v>61.9375</v>
      </c>
      <c r="AJ26" s="10"/>
      <c r="AK26" s="6" t="n">
        <v>16</v>
      </c>
      <c r="AL26" s="6" t="n">
        <v>0</v>
      </c>
      <c r="AM26" s="6" t="n">
        <v>829</v>
      </c>
      <c r="AN26" s="6" t="n">
        <v>63</v>
      </c>
      <c r="AO26" s="6" t="n">
        <v>892</v>
      </c>
      <c r="AP26" s="6" t="n">
        <v>55.75</v>
      </c>
      <c r="AQ26" s="10"/>
      <c r="AR26" s="6" t="n">
        <v>14</v>
      </c>
      <c r="AS26" s="6" t="n">
        <v>0</v>
      </c>
      <c r="AT26" s="6" t="n">
        <v>790</v>
      </c>
      <c r="AU26" s="6" t="n">
        <v>72</v>
      </c>
      <c r="AV26" s="6" t="n">
        <v>862</v>
      </c>
      <c r="AW26" s="6" t="n">
        <v>61.5714285714286</v>
      </c>
    </row>
    <row r="27" customFormat="false" ht="15" hidden="false" customHeight="false" outlineLevel="0" collapsed="false">
      <c r="A27" s="6" t="s">
        <v>50</v>
      </c>
      <c r="B27" s="6" t="s">
        <v>19</v>
      </c>
      <c r="C27" s="6" t="n">
        <v>74.5</v>
      </c>
      <c r="D27" s="6" t="n">
        <v>308</v>
      </c>
      <c r="E27" s="6" t="n">
        <v>5.24</v>
      </c>
      <c r="F27" s="6" t="n">
        <v>-1.64913081358367</v>
      </c>
      <c r="G27" s="6" t="n">
        <v>20</v>
      </c>
      <c r="H27" s="6" t="n">
        <v>-0.0407618045188654</v>
      </c>
      <c r="I27" s="6" t="n">
        <v>24.5</v>
      </c>
      <c r="J27" s="6" t="n">
        <v>-1.83434302119556</v>
      </c>
      <c r="K27" s="6" t="n">
        <v>101</v>
      </c>
      <c r="L27" s="6" t="n">
        <v>-1.49786087197696</v>
      </c>
      <c r="M27" s="6" t="n">
        <v>4.83</v>
      </c>
      <c r="N27" s="6" t="n">
        <v>-1.86842797867217</v>
      </c>
      <c r="O27" s="6" t="n">
        <v>7.93</v>
      </c>
      <c r="P27" s="6" t="n">
        <v>-1.6875701129251</v>
      </c>
      <c r="Q27" s="6" t="n">
        <v>-8.57809460287232</v>
      </c>
      <c r="R27" s="6" t="n">
        <v>-1.42968243381205</v>
      </c>
      <c r="S27" s="6"/>
      <c r="T27" s="6"/>
      <c r="U27" s="6"/>
      <c r="V27" s="10"/>
      <c r="W27" s="6" t="n">
        <v>7</v>
      </c>
      <c r="X27" s="6" t="n">
        <v>0</v>
      </c>
      <c r="Y27" s="6" t="n">
        <v>82</v>
      </c>
      <c r="Z27" s="6" t="n">
        <v>16</v>
      </c>
      <c r="AA27" s="6" t="n">
        <v>98</v>
      </c>
      <c r="AB27" s="6" t="n">
        <v>14</v>
      </c>
      <c r="AC27" s="10"/>
      <c r="AD27" s="6"/>
      <c r="AE27" s="6"/>
      <c r="AF27" s="6"/>
      <c r="AG27" s="6"/>
      <c r="AH27" s="6" t="n">
        <v>0</v>
      </c>
      <c r="AI27" s="6"/>
      <c r="AJ27" s="10"/>
      <c r="AK27" s="6" t="n">
        <v>11</v>
      </c>
      <c r="AL27" s="6" t="n">
        <v>0</v>
      </c>
      <c r="AM27" s="6" t="n">
        <v>127</v>
      </c>
      <c r="AN27" s="6" t="n">
        <v>64</v>
      </c>
      <c r="AO27" s="6" t="n">
        <v>191</v>
      </c>
      <c r="AP27" s="6" t="n">
        <v>17.3636363636364</v>
      </c>
      <c r="AQ27" s="10"/>
      <c r="AR27" s="6" t="n">
        <v>4</v>
      </c>
      <c r="AS27" s="6" t="n">
        <v>0</v>
      </c>
      <c r="AT27" s="6" t="n">
        <v>5</v>
      </c>
      <c r="AU27" s="6" t="n">
        <v>60</v>
      </c>
      <c r="AV27" s="6" t="n">
        <v>65</v>
      </c>
      <c r="AW27" s="6" t="n">
        <v>16.25</v>
      </c>
    </row>
    <row r="28" customFormat="false" ht="15" hidden="false" customHeight="false" outlineLevel="0" collapsed="false">
      <c r="A28" s="6" t="s">
        <v>106</v>
      </c>
      <c r="B28" s="6" t="s">
        <v>19</v>
      </c>
      <c r="C28" s="6" t="n">
        <v>74.13</v>
      </c>
      <c r="D28" s="6" t="n">
        <v>302</v>
      </c>
      <c r="E28" s="6" t="n">
        <v>4.91</v>
      </c>
      <c r="F28" s="6" t="n">
        <v>-0.499057446290834</v>
      </c>
      <c r="G28" s="6" t="n">
        <v>20</v>
      </c>
      <c r="H28" s="6" t="n">
        <v>-0.0407618045188654</v>
      </c>
      <c r="I28" s="6" t="n">
        <v>26.5</v>
      </c>
      <c r="J28" s="6" t="n">
        <v>-1.38510262650576</v>
      </c>
      <c r="K28" s="6" t="n">
        <v>104</v>
      </c>
      <c r="L28" s="6" t="n">
        <v>-1.16295936919056</v>
      </c>
      <c r="M28" s="6" t="n">
        <v>4.58</v>
      </c>
      <c r="N28" s="6" t="n">
        <v>-0.855925880688401</v>
      </c>
      <c r="O28" s="6" t="n">
        <v>7.59</v>
      </c>
      <c r="P28" s="6" t="n">
        <v>-0.847014536024042</v>
      </c>
      <c r="Q28" s="6" t="n">
        <v>-4.79082166321847</v>
      </c>
      <c r="R28" s="6" t="n">
        <v>-0.798470277203078</v>
      </c>
      <c r="S28" s="6" t="n">
        <v>5</v>
      </c>
      <c r="T28" s="6" t="n">
        <v>158</v>
      </c>
      <c r="U28" s="6" t="n">
        <v>147</v>
      </c>
      <c r="V28" s="10"/>
      <c r="W28" s="6" t="n">
        <v>12</v>
      </c>
      <c r="X28" s="6" t="n">
        <v>0</v>
      </c>
      <c r="Y28" s="6" t="n">
        <v>111</v>
      </c>
      <c r="Z28" s="6" t="n">
        <v>8</v>
      </c>
      <c r="AA28" s="6" t="n">
        <v>119</v>
      </c>
      <c r="AB28" s="6" t="n">
        <v>9.91666666666667</v>
      </c>
      <c r="AC28" s="10"/>
      <c r="AD28" s="6" t="n">
        <v>14</v>
      </c>
      <c r="AE28" s="6" t="n">
        <v>0</v>
      </c>
      <c r="AF28" s="6" t="n">
        <v>533</v>
      </c>
      <c r="AG28" s="6" t="n">
        <v>7</v>
      </c>
      <c r="AH28" s="6" t="n">
        <v>540</v>
      </c>
      <c r="AI28" s="6" t="n">
        <v>38.5714285714286</v>
      </c>
      <c r="AJ28" s="10"/>
      <c r="AK28" s="6" t="n">
        <v>7</v>
      </c>
      <c r="AL28" s="6" t="n">
        <v>0</v>
      </c>
      <c r="AM28" s="6" t="n">
        <v>112</v>
      </c>
      <c r="AN28" s="6" t="n">
        <v>24</v>
      </c>
      <c r="AO28" s="6" t="n">
        <v>136</v>
      </c>
      <c r="AP28" s="6" t="n">
        <v>19.4285714285714</v>
      </c>
      <c r="AQ28" s="10"/>
      <c r="AR28" s="6" t="n">
        <v>1</v>
      </c>
      <c r="AS28" s="6" t="n">
        <v>0</v>
      </c>
      <c r="AT28" s="6" t="n">
        <v>18</v>
      </c>
      <c r="AU28" s="6" t="n">
        <v>1</v>
      </c>
      <c r="AV28" s="6" t="n">
        <v>19</v>
      </c>
      <c r="AW28" s="6" t="n">
        <v>19</v>
      </c>
    </row>
    <row r="29" customFormat="false" ht="15" hidden="false" customHeight="false" outlineLevel="0" collapsed="false">
      <c r="A29" s="6" t="s">
        <v>149</v>
      </c>
      <c r="B29" s="6" t="s">
        <v>19</v>
      </c>
      <c r="C29" s="6" t="n">
        <v>78.75</v>
      </c>
      <c r="D29" s="6" t="n">
        <v>352</v>
      </c>
      <c r="E29" s="6" t="n">
        <v>5.18</v>
      </c>
      <c r="F29" s="6" t="n">
        <v>-1.44002656498497</v>
      </c>
      <c r="G29" s="6" t="n">
        <v>27</v>
      </c>
      <c r="H29" s="6" t="n">
        <v>0.987274882978983</v>
      </c>
      <c r="I29" s="6" t="n">
        <v>20.5</v>
      </c>
      <c r="J29" s="6" t="n">
        <v>-2.73282381057516</v>
      </c>
      <c r="K29" s="6" t="n">
        <v>104</v>
      </c>
      <c r="L29" s="6" t="n">
        <v>-1.16295936919056</v>
      </c>
      <c r="M29" s="6"/>
      <c r="N29" s="6"/>
      <c r="O29" s="6"/>
      <c r="P29" s="6"/>
      <c r="Q29" s="6" t="n">
        <v>-4.34853486177171</v>
      </c>
      <c r="R29" s="6" t="n">
        <v>-1.08713371544293</v>
      </c>
      <c r="S29" s="6" t="n">
        <v>6</v>
      </c>
      <c r="T29" s="6" t="n">
        <v>215</v>
      </c>
      <c r="U29" s="6" t="n">
        <v>184</v>
      </c>
      <c r="V29" s="10"/>
      <c r="W29" s="6" t="n">
        <v>9</v>
      </c>
      <c r="X29" s="6" t="n">
        <v>0</v>
      </c>
      <c r="Y29" s="6" t="n">
        <v>63</v>
      </c>
      <c r="Z29" s="6" t="n">
        <v>20</v>
      </c>
      <c r="AA29" s="6" t="n">
        <v>83</v>
      </c>
      <c r="AB29" s="6" t="n">
        <v>9.22222222222222</v>
      </c>
      <c r="AC29" s="10"/>
      <c r="AD29" s="6" t="n">
        <v>12</v>
      </c>
      <c r="AE29" s="6" t="n">
        <v>0</v>
      </c>
      <c r="AF29" s="6" t="n">
        <v>105</v>
      </c>
      <c r="AG29" s="6" t="n">
        <v>13</v>
      </c>
      <c r="AH29" s="6" t="n">
        <v>118</v>
      </c>
      <c r="AI29" s="6" t="n">
        <v>9.83333333333333</v>
      </c>
      <c r="AJ29" s="10"/>
      <c r="AK29" s="6" t="n">
        <v>16</v>
      </c>
      <c r="AL29" s="6" t="n">
        <v>0</v>
      </c>
      <c r="AM29" s="6" t="n">
        <v>182</v>
      </c>
      <c r="AN29" s="6" t="n">
        <v>74</v>
      </c>
      <c r="AO29" s="6" t="n">
        <v>256</v>
      </c>
      <c r="AP29" s="6" t="n">
        <v>16</v>
      </c>
      <c r="AQ29" s="10"/>
      <c r="AR29" s="6" t="n">
        <v>5</v>
      </c>
      <c r="AS29" s="6" t="n">
        <v>0</v>
      </c>
      <c r="AT29" s="6" t="n">
        <v>13</v>
      </c>
      <c r="AU29" s="6" t="n">
        <v>5</v>
      </c>
      <c r="AV29" s="6" t="n">
        <v>18</v>
      </c>
      <c r="AW29" s="6" t="n">
        <v>3.6</v>
      </c>
    </row>
    <row r="30" customFormat="false" ht="15" hidden="false" customHeight="false" outlineLevel="0" collapsed="false">
      <c r="A30" s="6" t="s">
        <v>151</v>
      </c>
      <c r="B30" s="6" t="s">
        <v>19</v>
      </c>
      <c r="C30" s="6" t="n">
        <v>75.75</v>
      </c>
      <c r="D30" s="6" t="n">
        <v>322</v>
      </c>
      <c r="E30" s="6" t="n">
        <v>5.35</v>
      </c>
      <c r="F30" s="6" t="n">
        <v>-2.03248860268128</v>
      </c>
      <c r="G30" s="6" t="n">
        <v>25</v>
      </c>
      <c r="H30" s="6" t="n">
        <v>0.693550115122455</v>
      </c>
      <c r="I30" s="6" t="n">
        <v>27.5</v>
      </c>
      <c r="J30" s="6" t="n">
        <v>-1.16048242916086</v>
      </c>
      <c r="K30" s="6" t="n">
        <v>100</v>
      </c>
      <c r="L30" s="6" t="n">
        <v>-1.60949470623909</v>
      </c>
      <c r="M30" s="6" t="n">
        <v>4.78</v>
      </c>
      <c r="N30" s="6" t="n">
        <v>-1.66592755907541</v>
      </c>
      <c r="O30" s="6" t="n">
        <v>7.73</v>
      </c>
      <c r="P30" s="6" t="n">
        <v>-1.19312565592448</v>
      </c>
      <c r="Q30" s="6" t="n">
        <v>-6.96796883795867</v>
      </c>
      <c r="R30" s="6" t="n">
        <v>-1.16132813965978</v>
      </c>
      <c r="S30" s="6" t="n">
        <v>4</v>
      </c>
      <c r="T30" s="6" t="n">
        <v>112</v>
      </c>
      <c r="U30" s="6" t="n">
        <v>107</v>
      </c>
      <c r="V30" s="10"/>
      <c r="W30" s="6" t="n">
        <v>7</v>
      </c>
      <c r="X30" s="6" t="n">
        <v>0</v>
      </c>
      <c r="Y30" s="6" t="n">
        <v>137</v>
      </c>
      <c r="Z30" s="6" t="n">
        <v>19</v>
      </c>
      <c r="AA30" s="6" t="n">
        <v>156</v>
      </c>
      <c r="AB30" s="6" t="n">
        <v>22.2857142857143</v>
      </c>
      <c r="AC30" s="10"/>
      <c r="AD30" s="6" t="n">
        <v>16</v>
      </c>
      <c r="AE30" s="6" t="n">
        <v>0</v>
      </c>
      <c r="AF30" s="6" t="n">
        <v>671</v>
      </c>
      <c r="AG30" s="6" t="n">
        <v>93</v>
      </c>
      <c r="AH30" s="6" t="n">
        <v>764</v>
      </c>
      <c r="AI30" s="6" t="n">
        <v>47.75</v>
      </c>
      <c r="AJ30" s="10"/>
      <c r="AK30" s="6" t="n">
        <v>16</v>
      </c>
      <c r="AL30" s="6" t="n">
        <v>0</v>
      </c>
      <c r="AM30" s="6" t="n">
        <v>672</v>
      </c>
      <c r="AN30" s="6" t="n">
        <v>137</v>
      </c>
      <c r="AO30" s="6" t="n">
        <v>809</v>
      </c>
      <c r="AP30" s="6" t="n">
        <v>50.5625</v>
      </c>
      <c r="AQ30" s="10"/>
      <c r="AR30" s="6" t="n">
        <v>12</v>
      </c>
      <c r="AS30" s="6" t="n">
        <v>0</v>
      </c>
      <c r="AT30" s="6" t="n">
        <v>436</v>
      </c>
      <c r="AU30" s="6" t="n">
        <v>109</v>
      </c>
      <c r="AV30" s="6" t="n">
        <v>545</v>
      </c>
      <c r="AW30" s="6" t="n">
        <v>45.4166666666667</v>
      </c>
    </row>
    <row r="31" customFormat="false" ht="15" hidden="false" customHeight="false" outlineLevel="0" collapsed="false">
      <c r="A31" s="6" t="s">
        <v>159</v>
      </c>
      <c r="B31" s="6" t="s">
        <v>19</v>
      </c>
      <c r="C31" s="6" t="n">
        <v>76.75</v>
      </c>
      <c r="D31" s="6" t="n">
        <v>314</v>
      </c>
      <c r="E31" s="6" t="n">
        <v>5.12</v>
      </c>
      <c r="F31" s="6" t="n">
        <v>-1.23092231638628</v>
      </c>
      <c r="G31" s="6" t="n">
        <v>24</v>
      </c>
      <c r="H31" s="6" t="n">
        <v>0.546687731194191</v>
      </c>
      <c r="I31" s="6"/>
      <c r="J31" s="6"/>
      <c r="K31" s="6"/>
      <c r="L31" s="6"/>
      <c r="M31" s="6"/>
      <c r="N31" s="6"/>
      <c r="O31" s="6"/>
      <c r="P31" s="6"/>
      <c r="Q31" s="6" t="n">
        <v>-0.684234585192084</v>
      </c>
      <c r="R31" s="6" t="n">
        <v>-0.342117292596042</v>
      </c>
      <c r="S31" s="6"/>
      <c r="T31" s="6"/>
      <c r="U31" s="6"/>
      <c r="V31" s="10"/>
      <c r="W31" s="6" t="n">
        <v>1</v>
      </c>
      <c r="X31" s="6" t="n">
        <v>0</v>
      </c>
      <c r="Y31" s="6" t="n">
        <v>18</v>
      </c>
      <c r="Z31" s="6" t="n">
        <v>0</v>
      </c>
      <c r="AA31" s="6" t="n">
        <v>18</v>
      </c>
      <c r="AB31" s="6" t="n">
        <v>18</v>
      </c>
      <c r="AC31" s="10"/>
      <c r="AD31" s="6" t="n">
        <v>4</v>
      </c>
      <c r="AE31" s="6" t="n">
        <v>0</v>
      </c>
      <c r="AF31" s="6" t="n">
        <v>73</v>
      </c>
      <c r="AG31" s="6" t="n">
        <v>18</v>
      </c>
      <c r="AH31" s="6" t="n">
        <v>91</v>
      </c>
      <c r="AI31" s="6" t="n">
        <v>22.75</v>
      </c>
      <c r="AJ31" s="10"/>
      <c r="AK31" s="6" t="n">
        <v>5</v>
      </c>
      <c r="AL31" s="6" t="n">
        <v>0</v>
      </c>
      <c r="AM31" s="6" t="n">
        <v>46</v>
      </c>
      <c r="AN31" s="6" t="n">
        <v>8</v>
      </c>
      <c r="AO31" s="6" t="n">
        <v>54</v>
      </c>
      <c r="AP31" s="6" t="n">
        <v>10.8</v>
      </c>
      <c r="AQ31" s="10"/>
      <c r="AR31" s="6" t="n">
        <v>6</v>
      </c>
      <c r="AS31" s="6" t="n">
        <v>0</v>
      </c>
      <c r="AT31" s="6" t="n">
        <v>129</v>
      </c>
      <c r="AU31" s="6" t="n">
        <v>20</v>
      </c>
      <c r="AV31" s="6" t="n">
        <v>149</v>
      </c>
      <c r="AW31" s="6" t="n">
        <v>24.8333333333333</v>
      </c>
    </row>
    <row r="32" customFormat="false" ht="15" hidden="false" customHeight="false" outlineLevel="0" collapsed="false">
      <c r="A32" s="6" t="s">
        <v>174</v>
      </c>
      <c r="B32" s="6" t="s">
        <v>19</v>
      </c>
      <c r="C32" s="6" t="n">
        <v>73.75</v>
      </c>
      <c r="D32" s="6" t="n">
        <v>288</v>
      </c>
      <c r="E32" s="6" t="n">
        <v>4.93</v>
      </c>
      <c r="F32" s="6" t="n">
        <v>-0.568758862490398</v>
      </c>
      <c r="G32" s="6" t="n">
        <v>26</v>
      </c>
      <c r="H32" s="6" t="n">
        <v>0.840412499050719</v>
      </c>
      <c r="I32" s="6"/>
      <c r="J32" s="6"/>
      <c r="K32" s="6"/>
      <c r="L32" s="6"/>
      <c r="M32" s="6"/>
      <c r="N32" s="6"/>
      <c r="O32" s="6"/>
      <c r="P32" s="6"/>
      <c r="Q32" s="6" t="n">
        <v>0.271653636560321</v>
      </c>
      <c r="R32" s="6" t="n">
        <v>0.13582681828016</v>
      </c>
      <c r="S32" s="6" t="n">
        <v>1</v>
      </c>
      <c r="T32" s="6" t="n">
        <v>29</v>
      </c>
      <c r="U32" s="6" t="n">
        <v>29</v>
      </c>
      <c r="V32" s="10"/>
      <c r="W32" s="6" t="n">
        <v>11</v>
      </c>
      <c r="X32" s="6" t="n">
        <v>0</v>
      </c>
      <c r="Y32" s="6" t="n">
        <v>262</v>
      </c>
      <c r="Z32" s="6" t="n">
        <v>21</v>
      </c>
      <c r="AA32" s="6" t="n">
        <v>283</v>
      </c>
      <c r="AB32" s="6" t="n">
        <v>25.7272727272727</v>
      </c>
      <c r="AC32" s="10"/>
      <c r="AD32" s="6" t="n">
        <v>11</v>
      </c>
      <c r="AE32" s="6" t="n">
        <v>0</v>
      </c>
      <c r="AF32" s="6" t="n">
        <v>273</v>
      </c>
      <c r="AG32" s="6" t="n">
        <v>49</v>
      </c>
      <c r="AH32" s="6" t="n">
        <v>322</v>
      </c>
      <c r="AI32" s="6" t="n">
        <v>29.2727272727273</v>
      </c>
      <c r="AJ32" s="10"/>
      <c r="AK32" s="6" t="n">
        <v>16</v>
      </c>
      <c r="AL32" s="6" t="n">
        <v>0</v>
      </c>
      <c r="AM32" s="6" t="n">
        <v>471</v>
      </c>
      <c r="AN32" s="6" t="n">
        <v>24</v>
      </c>
      <c r="AO32" s="6" t="n">
        <v>495</v>
      </c>
      <c r="AP32" s="6" t="n">
        <v>30.9375</v>
      </c>
      <c r="AQ32" s="10"/>
      <c r="AR32" s="6"/>
      <c r="AS32" s="6"/>
      <c r="AT32" s="6"/>
      <c r="AU32" s="6"/>
      <c r="AV32" s="6" t="n">
        <v>0</v>
      </c>
      <c r="AW32" s="6"/>
    </row>
    <row r="33" customFormat="false" ht="15" hidden="false" customHeight="false" outlineLevel="0" collapsed="false">
      <c r="A33" s="6" t="s">
        <v>186</v>
      </c>
      <c r="B33" s="6" t="s">
        <v>19</v>
      </c>
      <c r="C33" s="6" t="n">
        <v>74.25</v>
      </c>
      <c r="D33" s="6" t="n">
        <v>296</v>
      </c>
      <c r="E33" s="6" t="n">
        <v>5.16</v>
      </c>
      <c r="F33" s="6" t="n">
        <v>-1.37032514878541</v>
      </c>
      <c r="G33" s="6" t="n">
        <v>29</v>
      </c>
      <c r="H33" s="6" t="n">
        <v>1.28099965083551</v>
      </c>
      <c r="I33" s="6" t="n">
        <v>28</v>
      </c>
      <c r="J33" s="6" t="n">
        <v>-1.04817233048841</v>
      </c>
      <c r="K33" s="6" t="n">
        <v>100</v>
      </c>
      <c r="L33" s="6" t="n">
        <v>-1.60949470623909</v>
      </c>
      <c r="M33" s="6" t="n">
        <v>4.61</v>
      </c>
      <c r="N33" s="6" t="n">
        <v>-0.977426132446454</v>
      </c>
      <c r="O33" s="6" t="n">
        <v>7.78</v>
      </c>
      <c r="P33" s="6" t="n">
        <v>-1.31673677017463</v>
      </c>
      <c r="Q33" s="6" t="n">
        <v>-5.04115543729848</v>
      </c>
      <c r="R33" s="6" t="n">
        <v>-0.84019257288308</v>
      </c>
      <c r="S33" s="6"/>
      <c r="T33" s="6"/>
      <c r="U33" s="6"/>
      <c r="V33" s="10"/>
      <c r="W33" s="6"/>
      <c r="X33" s="6"/>
      <c r="Y33" s="6"/>
      <c r="Z33" s="6"/>
      <c r="AA33" s="6" t="n">
        <v>0</v>
      </c>
      <c r="AB33" s="6"/>
      <c r="AC33" s="10"/>
      <c r="AD33" s="6"/>
      <c r="AE33" s="6"/>
      <c r="AF33" s="6"/>
      <c r="AG33" s="6"/>
      <c r="AH33" s="6" t="n">
        <v>0</v>
      </c>
      <c r="AI33" s="6"/>
      <c r="AJ33" s="10"/>
      <c r="AK33" s="6"/>
      <c r="AL33" s="6"/>
      <c r="AM33" s="6"/>
      <c r="AN33" s="6"/>
      <c r="AO33" s="6" t="n">
        <v>0</v>
      </c>
      <c r="AP33" s="6"/>
      <c r="AQ33" s="10"/>
      <c r="AR33" s="6"/>
      <c r="AS33" s="6"/>
      <c r="AT33" s="6"/>
      <c r="AU33" s="6"/>
      <c r="AV33" s="6" t="n">
        <v>0</v>
      </c>
      <c r="AW33" s="6"/>
    </row>
    <row r="34" customFormat="false" ht="15" hidden="false" customHeight="false" outlineLevel="0" collapsed="false">
      <c r="A34" s="6" t="s">
        <v>188</v>
      </c>
      <c r="B34" s="6" t="s">
        <v>19</v>
      </c>
      <c r="C34" s="6" t="n">
        <v>74.88</v>
      </c>
      <c r="D34" s="6" t="n">
        <v>315</v>
      </c>
      <c r="E34" s="6" t="n">
        <v>4.98</v>
      </c>
      <c r="F34" s="6" t="n">
        <v>-0.743012402989316</v>
      </c>
      <c r="G34" s="6" t="n">
        <v>24</v>
      </c>
      <c r="H34" s="6" t="n">
        <v>0.546687731194191</v>
      </c>
      <c r="I34" s="6"/>
      <c r="J34" s="6"/>
      <c r="K34" s="6"/>
      <c r="L34" s="6"/>
      <c r="M34" s="6"/>
      <c r="N34" s="6"/>
      <c r="O34" s="6"/>
      <c r="P34" s="6"/>
      <c r="Q34" s="6" t="n">
        <v>-0.196324671795124</v>
      </c>
      <c r="R34" s="6" t="n">
        <v>-0.0981623358975622</v>
      </c>
      <c r="S34" s="6" t="n">
        <v>2</v>
      </c>
      <c r="T34" s="6" t="n">
        <v>51</v>
      </c>
      <c r="U34" s="6" t="n">
        <v>50</v>
      </c>
      <c r="V34" s="10"/>
      <c r="W34" s="6" t="n">
        <v>16</v>
      </c>
      <c r="X34" s="6" t="n">
        <v>0</v>
      </c>
      <c r="Y34" s="6" t="n">
        <v>312</v>
      </c>
      <c r="Z34" s="6" t="n">
        <v>9</v>
      </c>
      <c r="AA34" s="6" t="n">
        <v>321</v>
      </c>
      <c r="AB34" s="6" t="n">
        <v>20.0625</v>
      </c>
      <c r="AC34" s="10"/>
      <c r="AD34" s="6" t="n">
        <v>4</v>
      </c>
      <c r="AE34" s="6" t="n">
        <v>0</v>
      </c>
      <c r="AF34" s="6" t="n">
        <v>105</v>
      </c>
      <c r="AG34" s="6" t="n">
        <v>18</v>
      </c>
      <c r="AH34" s="6" t="n">
        <v>123</v>
      </c>
      <c r="AI34" s="6" t="n">
        <v>30.75</v>
      </c>
      <c r="AJ34" s="10"/>
      <c r="AK34" s="6"/>
      <c r="AL34" s="6"/>
      <c r="AM34" s="6"/>
      <c r="AN34" s="6"/>
      <c r="AO34" s="6" t="n">
        <v>0</v>
      </c>
      <c r="AP34" s="6"/>
      <c r="AQ34" s="10"/>
      <c r="AR34" s="6"/>
      <c r="AS34" s="6"/>
      <c r="AT34" s="6"/>
      <c r="AU34" s="6"/>
      <c r="AV34" s="6" t="n">
        <v>0</v>
      </c>
      <c r="AW34" s="6"/>
    </row>
    <row r="35" customFormat="false" ht="15" hidden="false" customHeight="false" outlineLevel="0" collapsed="false">
      <c r="A35" s="6" t="s">
        <v>195</v>
      </c>
      <c r="B35" s="6" t="s">
        <v>19</v>
      </c>
      <c r="C35" s="6" t="n">
        <v>74.63</v>
      </c>
      <c r="D35" s="6" t="n">
        <v>284</v>
      </c>
      <c r="E35" s="6" t="n">
        <v>4.99</v>
      </c>
      <c r="F35" s="6" t="n">
        <v>-0.777863111089098</v>
      </c>
      <c r="G35" s="6" t="n">
        <v>18</v>
      </c>
      <c r="H35" s="6" t="n">
        <v>-0.334486572375394</v>
      </c>
      <c r="I35" s="6" t="n">
        <v>29.5</v>
      </c>
      <c r="J35" s="6" t="n">
        <v>-0.711242034471063</v>
      </c>
      <c r="K35" s="6" t="n">
        <v>110</v>
      </c>
      <c r="L35" s="6" t="n">
        <v>-0.49315636361777</v>
      </c>
      <c r="M35" s="6"/>
      <c r="N35" s="6"/>
      <c r="O35" s="6"/>
      <c r="P35" s="6"/>
      <c r="Q35" s="6" t="n">
        <v>-2.31674808155332</v>
      </c>
      <c r="R35" s="6" t="n">
        <v>-0.579187020388331</v>
      </c>
      <c r="S35" s="6"/>
      <c r="T35" s="6"/>
      <c r="U35" s="6"/>
      <c r="V35" s="10"/>
      <c r="W35" s="6" t="n">
        <v>1</v>
      </c>
      <c r="X35" s="6" t="n">
        <v>0</v>
      </c>
      <c r="Y35" s="6" t="n">
        <v>7</v>
      </c>
      <c r="Z35" s="6" t="n">
        <v>0</v>
      </c>
      <c r="AA35" s="6" t="n">
        <v>7</v>
      </c>
      <c r="AB35" s="6" t="n">
        <v>7</v>
      </c>
      <c r="AC35" s="10"/>
      <c r="AD35" s="6"/>
      <c r="AE35" s="6"/>
      <c r="AF35" s="6"/>
      <c r="AG35" s="6"/>
      <c r="AH35" s="6" t="n">
        <v>0</v>
      </c>
      <c r="AI35" s="6"/>
      <c r="AJ35" s="10"/>
      <c r="AK35" s="6"/>
      <c r="AL35" s="6"/>
      <c r="AM35" s="6"/>
      <c r="AN35" s="6"/>
      <c r="AO35" s="6" t="n">
        <v>0</v>
      </c>
      <c r="AP35" s="6"/>
      <c r="AQ35" s="10"/>
      <c r="AR35" s="6"/>
      <c r="AS35" s="6"/>
      <c r="AT35" s="6"/>
      <c r="AU35" s="6"/>
      <c r="AV35" s="6" t="n">
        <v>0</v>
      </c>
      <c r="AW35" s="6"/>
    </row>
    <row r="36" customFormat="false" ht="15" hidden="false" customHeight="false" outlineLevel="0" collapsed="false">
      <c r="A36" s="6" t="s">
        <v>230</v>
      </c>
      <c r="B36" s="6" t="s">
        <v>19</v>
      </c>
      <c r="C36" s="6" t="n">
        <v>75.13</v>
      </c>
      <c r="D36" s="6" t="n">
        <v>306</v>
      </c>
      <c r="E36" s="6" t="n">
        <v>5.06</v>
      </c>
      <c r="F36" s="6" t="n">
        <v>-1.02181806778758</v>
      </c>
      <c r="G36" s="6" t="n">
        <v>26</v>
      </c>
      <c r="H36" s="6" t="n">
        <v>0.840412499050719</v>
      </c>
      <c r="I36" s="6" t="n">
        <v>33.5</v>
      </c>
      <c r="J36" s="6" t="n">
        <v>0.187238754908535</v>
      </c>
      <c r="K36" s="6" t="n">
        <v>104</v>
      </c>
      <c r="L36" s="6" t="n">
        <v>-1.16295936919056</v>
      </c>
      <c r="M36" s="6" t="n">
        <v>4.78</v>
      </c>
      <c r="N36" s="6" t="n">
        <v>-1.66592755907541</v>
      </c>
      <c r="O36" s="6" t="n">
        <v>7.92</v>
      </c>
      <c r="P36" s="6" t="n">
        <v>-1.66284789007507</v>
      </c>
      <c r="Q36" s="6" t="n">
        <v>-4.48590163216936</v>
      </c>
      <c r="R36" s="6" t="n">
        <v>-0.747650272028227</v>
      </c>
      <c r="S36" s="6" t="n">
        <v>3</v>
      </c>
      <c r="T36" s="6" t="n">
        <v>74</v>
      </c>
      <c r="U36" s="6" t="n">
        <v>72</v>
      </c>
      <c r="V36" s="10"/>
      <c r="W36" s="6" t="n">
        <v>8</v>
      </c>
      <c r="X36" s="6" t="n">
        <v>0</v>
      </c>
      <c r="Y36" s="6" t="n">
        <v>112</v>
      </c>
      <c r="Z36" s="6" t="n">
        <v>31</v>
      </c>
      <c r="AA36" s="6" t="n">
        <v>143</v>
      </c>
      <c r="AB36" s="6" t="n">
        <v>17.875</v>
      </c>
      <c r="AC36" s="10"/>
      <c r="AD36" s="6" t="n">
        <v>16</v>
      </c>
      <c r="AE36" s="6" t="n">
        <v>0</v>
      </c>
      <c r="AF36" s="6" t="n">
        <v>478</v>
      </c>
      <c r="AG36" s="6" t="n">
        <v>84</v>
      </c>
      <c r="AH36" s="6" t="n">
        <v>562</v>
      </c>
      <c r="AI36" s="6" t="n">
        <v>35.125</v>
      </c>
      <c r="AJ36" s="10"/>
      <c r="AK36" s="6" t="n">
        <v>15</v>
      </c>
      <c r="AL36" s="6" t="n">
        <v>0</v>
      </c>
      <c r="AM36" s="6" t="n">
        <v>247</v>
      </c>
      <c r="AN36" s="6" t="n">
        <v>17</v>
      </c>
      <c r="AO36" s="6" t="n">
        <v>264</v>
      </c>
      <c r="AP36" s="6" t="n">
        <v>17.6</v>
      </c>
      <c r="AQ36" s="10"/>
      <c r="AR36" s="6" t="n">
        <v>16</v>
      </c>
      <c r="AS36" s="6" t="n">
        <v>0</v>
      </c>
      <c r="AT36" s="6" t="n">
        <v>425</v>
      </c>
      <c r="AU36" s="6" t="n">
        <v>30</v>
      </c>
      <c r="AV36" s="6" t="n">
        <v>455</v>
      </c>
      <c r="AW36" s="6" t="n">
        <v>28.4375</v>
      </c>
    </row>
    <row r="37" customFormat="false" ht="15" hidden="false" customHeight="false" outlineLevel="0" collapsed="false">
      <c r="A37" s="6" t="s">
        <v>278</v>
      </c>
      <c r="B37" s="6" t="s">
        <v>19</v>
      </c>
      <c r="C37" s="6" t="n">
        <v>73.5</v>
      </c>
      <c r="D37" s="6" t="n">
        <v>334</v>
      </c>
      <c r="E37" s="6" t="n">
        <v>5.27</v>
      </c>
      <c r="F37" s="6" t="n">
        <v>-1.75368293788302</v>
      </c>
      <c r="G37" s="6" t="n">
        <v>25</v>
      </c>
      <c r="H37" s="6" t="n">
        <v>0.693550115122455</v>
      </c>
      <c r="I37" s="6" t="n">
        <v>28</v>
      </c>
      <c r="J37" s="6" t="n">
        <v>-1.04817233048841</v>
      </c>
      <c r="K37" s="6" t="n">
        <v>91</v>
      </c>
      <c r="L37" s="6" t="n">
        <v>-2.61419921459827</v>
      </c>
      <c r="M37" s="6" t="n">
        <v>4.75</v>
      </c>
      <c r="N37" s="6" t="n">
        <v>-1.54442730731736</v>
      </c>
      <c r="O37" s="6" t="n">
        <v>7.81</v>
      </c>
      <c r="P37" s="6" t="n">
        <v>-1.39090343872473</v>
      </c>
      <c r="Q37" s="6" t="n">
        <v>-7.65783511388934</v>
      </c>
      <c r="R37" s="6" t="n">
        <v>-1.27630585231489</v>
      </c>
      <c r="S37" s="6" t="n">
        <v>4</v>
      </c>
      <c r="T37" s="6" t="n">
        <v>107</v>
      </c>
      <c r="U37" s="6" t="n">
        <v>102</v>
      </c>
      <c r="V37" s="10"/>
      <c r="W37" s="6" t="n">
        <v>16</v>
      </c>
      <c r="X37" s="6" t="n">
        <v>0</v>
      </c>
      <c r="Y37" s="6" t="n">
        <v>622</v>
      </c>
      <c r="Z37" s="6" t="n">
        <v>13</v>
      </c>
      <c r="AA37" s="6" t="n">
        <v>635</v>
      </c>
      <c r="AB37" s="6" t="n">
        <v>39.6875</v>
      </c>
      <c r="AC37" s="10"/>
      <c r="AD37" s="6" t="n">
        <v>12</v>
      </c>
      <c r="AE37" s="6" t="n">
        <v>0</v>
      </c>
      <c r="AF37" s="6" t="n">
        <v>361</v>
      </c>
      <c r="AG37" s="6" t="n">
        <v>14</v>
      </c>
      <c r="AH37" s="6" t="n">
        <v>375</v>
      </c>
      <c r="AI37" s="6" t="n">
        <v>31.25</v>
      </c>
      <c r="AJ37" s="10"/>
      <c r="AK37" s="6" t="n">
        <v>16</v>
      </c>
      <c r="AL37" s="6" t="n">
        <v>0</v>
      </c>
      <c r="AM37" s="6" t="n">
        <v>334</v>
      </c>
      <c r="AN37" s="6" t="n">
        <v>26</v>
      </c>
      <c r="AO37" s="6" t="n">
        <v>360</v>
      </c>
      <c r="AP37" s="6" t="n">
        <v>22.5</v>
      </c>
      <c r="AQ37" s="10"/>
      <c r="AR37" s="6" t="n">
        <v>16</v>
      </c>
      <c r="AS37" s="6" t="n">
        <v>0</v>
      </c>
      <c r="AT37" s="6" t="n">
        <v>462</v>
      </c>
      <c r="AU37" s="6" t="n">
        <v>71</v>
      </c>
      <c r="AV37" s="6" t="n">
        <v>533</v>
      </c>
      <c r="AW37" s="6" t="n">
        <v>33.3125</v>
      </c>
    </row>
    <row r="38" customFormat="false" ht="15" hidden="false" customHeight="false" outlineLevel="0" collapsed="false">
      <c r="A38" s="6" t="s">
        <v>283</v>
      </c>
      <c r="B38" s="6" t="s">
        <v>19</v>
      </c>
      <c r="C38" s="6" t="n">
        <v>75</v>
      </c>
      <c r="D38" s="6" t="n">
        <v>293</v>
      </c>
      <c r="E38" s="6"/>
      <c r="F38" s="6"/>
      <c r="G38" s="6" t="n">
        <v>36</v>
      </c>
      <c r="H38" s="6" t="n">
        <v>2.30903633833336</v>
      </c>
      <c r="I38" s="6"/>
      <c r="J38" s="6"/>
      <c r="K38" s="6"/>
      <c r="L38" s="6"/>
      <c r="M38" s="6"/>
      <c r="N38" s="6"/>
      <c r="O38" s="6"/>
      <c r="P38" s="6"/>
      <c r="Q38" s="6" t="n">
        <v>2.30903633833336</v>
      </c>
      <c r="R38" s="6" t="n">
        <v>2.30903633833336</v>
      </c>
      <c r="S38" s="6" t="n">
        <v>7</v>
      </c>
      <c r="T38" s="6" t="n">
        <v>243</v>
      </c>
      <c r="U38" s="6" t="n">
        <v>195</v>
      </c>
      <c r="V38" s="10"/>
      <c r="W38" s="6"/>
      <c r="X38" s="6"/>
      <c r="Y38" s="6"/>
      <c r="Z38" s="6"/>
      <c r="AA38" s="6" t="n">
        <v>0</v>
      </c>
      <c r="AB38" s="6"/>
      <c r="AC38" s="10"/>
      <c r="AD38" s="6"/>
      <c r="AE38" s="6"/>
      <c r="AF38" s="6"/>
      <c r="AG38" s="6"/>
      <c r="AH38" s="6" t="n">
        <v>0</v>
      </c>
      <c r="AI38" s="6"/>
      <c r="AJ38" s="10"/>
      <c r="AK38" s="6"/>
      <c r="AL38" s="6"/>
      <c r="AM38" s="6"/>
      <c r="AN38" s="6"/>
      <c r="AO38" s="6" t="n">
        <v>0</v>
      </c>
      <c r="AP38" s="6"/>
      <c r="AQ38" s="10"/>
      <c r="AR38" s="6"/>
      <c r="AS38" s="6"/>
      <c r="AT38" s="6"/>
      <c r="AU38" s="6"/>
      <c r="AV38" s="6" t="n">
        <v>0</v>
      </c>
      <c r="AW38" s="6"/>
    </row>
    <row r="39" customFormat="false" ht="15" hidden="false" customHeight="false" outlineLevel="0" collapsed="false">
      <c r="A39" s="6" t="s">
        <v>291</v>
      </c>
      <c r="B39" s="6" t="s">
        <v>19</v>
      </c>
      <c r="C39" s="6" t="n">
        <v>75.75</v>
      </c>
      <c r="D39" s="6" t="n">
        <v>297</v>
      </c>
      <c r="E39" s="6" t="n">
        <v>5.03</v>
      </c>
      <c r="F39" s="6" t="n">
        <v>-0.917265943488229</v>
      </c>
      <c r="G39" s="6" t="n">
        <v>27</v>
      </c>
      <c r="H39" s="6" t="n">
        <v>0.987274882978983</v>
      </c>
      <c r="I39" s="6" t="n">
        <v>23.5</v>
      </c>
      <c r="J39" s="6" t="n">
        <v>-2.05896321854046</v>
      </c>
      <c r="K39" s="6" t="n">
        <v>101</v>
      </c>
      <c r="L39" s="6" t="n">
        <v>-1.49786087197696</v>
      </c>
      <c r="M39" s="6"/>
      <c r="N39" s="6"/>
      <c r="O39" s="6"/>
      <c r="P39" s="6"/>
      <c r="Q39" s="6" t="n">
        <v>-3.48681515102666</v>
      </c>
      <c r="R39" s="6" t="n">
        <v>-0.871703787756665</v>
      </c>
      <c r="S39" s="6"/>
      <c r="T39" s="6"/>
      <c r="U39" s="6"/>
      <c r="V39" s="10"/>
      <c r="W39" s="6" t="n">
        <v>2</v>
      </c>
      <c r="X39" s="6" t="n">
        <v>0</v>
      </c>
      <c r="Y39" s="6" t="n">
        <v>22</v>
      </c>
      <c r="Z39" s="6" t="n">
        <v>3</v>
      </c>
      <c r="AA39" s="6" t="n">
        <v>25</v>
      </c>
      <c r="AB39" s="6" t="n">
        <v>12.5</v>
      </c>
      <c r="AC39" s="10"/>
      <c r="AD39" s="6"/>
      <c r="AE39" s="6"/>
      <c r="AF39" s="6"/>
      <c r="AG39" s="6"/>
      <c r="AH39" s="6" t="n">
        <v>0</v>
      </c>
      <c r="AI39" s="6"/>
      <c r="AJ39" s="10"/>
      <c r="AK39" s="6"/>
      <c r="AL39" s="6"/>
      <c r="AM39" s="6"/>
      <c r="AN39" s="6"/>
      <c r="AO39" s="6" t="n">
        <v>0</v>
      </c>
      <c r="AP39" s="6"/>
      <c r="AQ39" s="10"/>
      <c r="AR39" s="6"/>
      <c r="AS39" s="6"/>
      <c r="AT39" s="6"/>
      <c r="AU39" s="6"/>
      <c r="AV39" s="6" t="n">
        <v>0</v>
      </c>
      <c r="AW39" s="6"/>
    </row>
    <row r="40" customFormat="false" ht="15" hidden="false" customHeight="false" outlineLevel="0" collapsed="false">
      <c r="A40" s="6" t="s">
        <v>296</v>
      </c>
      <c r="B40" s="6" t="s">
        <v>19</v>
      </c>
      <c r="C40" s="6" t="n">
        <v>74.5</v>
      </c>
      <c r="D40" s="6" t="n">
        <v>290</v>
      </c>
      <c r="E40" s="6" t="n">
        <v>5.1</v>
      </c>
      <c r="F40" s="6" t="n">
        <v>-1.16122090018671</v>
      </c>
      <c r="G40" s="6" t="n">
        <v>20</v>
      </c>
      <c r="H40" s="6" t="n">
        <v>-0.0407618045188654</v>
      </c>
      <c r="I40" s="6" t="n">
        <v>29.5</v>
      </c>
      <c r="J40" s="6" t="n">
        <v>-0.711242034471063</v>
      </c>
      <c r="K40" s="6" t="n">
        <v>108</v>
      </c>
      <c r="L40" s="6" t="n">
        <v>-0.716424032142033</v>
      </c>
      <c r="M40" s="6" t="n">
        <v>4.33</v>
      </c>
      <c r="N40" s="6" t="n">
        <v>0.156576217295365</v>
      </c>
      <c r="O40" s="6" t="n">
        <v>7.23</v>
      </c>
      <c r="P40" s="6" t="n">
        <v>0.0429854865770743</v>
      </c>
      <c r="Q40" s="6" t="n">
        <v>-2.43008706744623</v>
      </c>
      <c r="R40" s="6" t="n">
        <v>-0.405014511241038</v>
      </c>
      <c r="S40" s="6"/>
      <c r="T40" s="6"/>
      <c r="U40" s="6"/>
      <c r="V40" s="10"/>
      <c r="W40" s="6"/>
      <c r="X40" s="6"/>
      <c r="Y40" s="6"/>
      <c r="Z40" s="6"/>
      <c r="AA40" s="6" t="n">
        <v>0</v>
      </c>
      <c r="AB40" s="6"/>
      <c r="AC40" s="10"/>
      <c r="AD40" s="6" t="n">
        <v>1</v>
      </c>
      <c r="AE40" s="6" t="n">
        <v>0</v>
      </c>
      <c r="AF40" s="6" t="n">
        <v>2</v>
      </c>
      <c r="AG40" s="6" t="n">
        <v>0</v>
      </c>
      <c r="AH40" s="6" t="n">
        <v>2</v>
      </c>
      <c r="AI40" s="6" t="n">
        <v>2</v>
      </c>
      <c r="AJ40" s="10"/>
      <c r="AK40" s="6" t="n">
        <v>16</v>
      </c>
      <c r="AL40" s="6" t="n">
        <v>0</v>
      </c>
      <c r="AM40" s="6" t="n">
        <v>658</v>
      </c>
      <c r="AN40" s="6" t="n">
        <v>48</v>
      </c>
      <c r="AO40" s="6" t="n">
        <v>706</v>
      </c>
      <c r="AP40" s="6" t="n">
        <v>44.125</v>
      </c>
      <c r="AQ40" s="10"/>
      <c r="AR40" s="6"/>
      <c r="AS40" s="6"/>
      <c r="AT40" s="6"/>
      <c r="AU40" s="6"/>
      <c r="AV40" s="6" t="n">
        <v>0</v>
      </c>
      <c r="AW40" s="6"/>
    </row>
    <row r="41" customFormat="false" ht="15" hidden="false" customHeight="false" outlineLevel="0" collapsed="false">
      <c r="A41" s="6" t="s">
        <v>304</v>
      </c>
      <c r="B41" s="6" t="s">
        <v>19</v>
      </c>
      <c r="C41" s="6" t="n">
        <v>74.63</v>
      </c>
      <c r="D41" s="6" t="n">
        <v>304</v>
      </c>
      <c r="E41" s="6" t="n">
        <v>5.03</v>
      </c>
      <c r="F41" s="6" t="n">
        <v>-0.917265943488229</v>
      </c>
      <c r="G41" s="6" t="n">
        <v>28</v>
      </c>
      <c r="H41" s="6" t="n">
        <v>1.13413726690725</v>
      </c>
      <c r="I41" s="6" t="n">
        <v>29</v>
      </c>
      <c r="J41" s="6" t="n">
        <v>-0.823552133143513</v>
      </c>
      <c r="K41" s="6" t="n">
        <v>111</v>
      </c>
      <c r="L41" s="6" t="n">
        <v>-0.381522529355638</v>
      </c>
      <c r="M41" s="6" t="n">
        <v>4.76</v>
      </c>
      <c r="N41" s="6" t="n">
        <v>-1.58492739123671</v>
      </c>
      <c r="O41" s="6" t="n">
        <v>7.83</v>
      </c>
      <c r="P41" s="6" t="n">
        <v>-1.44034788442479</v>
      </c>
      <c r="Q41" s="6" t="n">
        <v>-4.01347861474163</v>
      </c>
      <c r="R41" s="6" t="n">
        <v>-0.668913102456939</v>
      </c>
      <c r="S41" s="6" t="n">
        <v>3</v>
      </c>
      <c r="T41" s="6" t="n">
        <v>85</v>
      </c>
      <c r="U41" s="6" t="n">
        <v>81</v>
      </c>
      <c r="V41" s="10"/>
      <c r="W41" s="6"/>
      <c r="X41" s="6"/>
      <c r="Y41" s="6"/>
      <c r="Z41" s="6"/>
      <c r="AA41" s="6" t="n">
        <v>0</v>
      </c>
      <c r="AB41" s="6"/>
      <c r="AC41" s="10"/>
      <c r="AD41" s="6" t="n">
        <v>6</v>
      </c>
      <c r="AE41" s="6" t="n">
        <v>0</v>
      </c>
      <c r="AF41" s="6" t="n">
        <v>102</v>
      </c>
      <c r="AG41" s="6" t="n">
        <v>1</v>
      </c>
      <c r="AH41" s="6" t="n">
        <v>103</v>
      </c>
      <c r="AI41" s="6" t="n">
        <v>17.1666666666667</v>
      </c>
      <c r="AJ41" s="10"/>
      <c r="AK41" s="6" t="n">
        <v>13</v>
      </c>
      <c r="AL41" s="6" t="n">
        <v>0</v>
      </c>
      <c r="AM41" s="6" t="n">
        <v>306</v>
      </c>
      <c r="AN41" s="6" t="n">
        <v>39</v>
      </c>
      <c r="AO41" s="6" t="n">
        <v>345</v>
      </c>
      <c r="AP41" s="6" t="n">
        <v>26.5384615384615</v>
      </c>
      <c r="AQ41" s="10"/>
      <c r="AR41" s="6" t="n">
        <v>4</v>
      </c>
      <c r="AS41" s="6" t="n">
        <v>0</v>
      </c>
      <c r="AT41" s="6" t="n">
        <v>68</v>
      </c>
      <c r="AU41" s="6" t="n">
        <v>16</v>
      </c>
      <c r="AV41" s="6" t="n">
        <v>84</v>
      </c>
      <c r="AW41" s="6" t="n">
        <v>21</v>
      </c>
    </row>
    <row r="42" customFormat="false" ht="15" hidden="false" customHeight="false" outlineLevel="0" collapsed="false">
      <c r="A42" s="6" t="s">
        <v>321</v>
      </c>
      <c r="B42" s="6" t="s">
        <v>19</v>
      </c>
      <c r="C42" s="6" t="n">
        <v>74</v>
      </c>
      <c r="D42" s="6" t="n">
        <v>331</v>
      </c>
      <c r="E42" s="6" t="n">
        <v>5.42</v>
      </c>
      <c r="F42" s="6" t="n">
        <v>-2.27644355937976</v>
      </c>
      <c r="G42" s="6"/>
      <c r="H42" s="6"/>
      <c r="I42" s="6" t="n">
        <v>25.5</v>
      </c>
      <c r="J42" s="6" t="n">
        <v>-1.60972282385066</v>
      </c>
      <c r="K42" s="6" t="n">
        <v>104</v>
      </c>
      <c r="L42" s="6" t="n">
        <v>-1.16295936919056</v>
      </c>
      <c r="M42" s="6" t="n">
        <v>4.94</v>
      </c>
      <c r="N42" s="6" t="n">
        <v>-2.31392890178502</v>
      </c>
      <c r="O42" s="6" t="n">
        <v>8.29</v>
      </c>
      <c r="P42" s="6" t="n">
        <v>-2.57757013552621</v>
      </c>
      <c r="Q42" s="6" t="n">
        <v>-9.94062478973222</v>
      </c>
      <c r="R42" s="6" t="n">
        <v>-1.98812495794644</v>
      </c>
      <c r="S42" s="6" t="n">
        <v>3</v>
      </c>
      <c r="T42" s="6" t="n">
        <v>83</v>
      </c>
      <c r="U42" s="6" t="n">
        <v>79</v>
      </c>
      <c r="V42" s="10"/>
      <c r="W42" s="6"/>
      <c r="X42" s="6"/>
      <c r="Y42" s="6"/>
      <c r="Z42" s="6"/>
      <c r="AA42" s="6" t="n">
        <v>0</v>
      </c>
      <c r="AB42" s="6"/>
      <c r="AC42" s="10"/>
      <c r="AD42" s="6" t="n">
        <v>4</v>
      </c>
      <c r="AE42" s="6" t="n">
        <v>0</v>
      </c>
      <c r="AF42" s="6" t="n">
        <v>22</v>
      </c>
      <c r="AG42" s="6" t="n">
        <v>16</v>
      </c>
      <c r="AH42" s="6" t="n">
        <v>38</v>
      </c>
      <c r="AI42" s="6" t="n">
        <v>9.5</v>
      </c>
      <c r="AJ42" s="10"/>
      <c r="AK42" s="6"/>
      <c r="AL42" s="6"/>
      <c r="AM42" s="6"/>
      <c r="AN42" s="6"/>
      <c r="AO42" s="6" t="n">
        <v>0</v>
      </c>
      <c r="AP42" s="6"/>
      <c r="AQ42" s="10"/>
      <c r="AR42" s="6"/>
      <c r="AS42" s="6"/>
      <c r="AT42" s="6"/>
      <c r="AU42" s="6"/>
      <c r="AV42" s="6" t="n">
        <v>0</v>
      </c>
      <c r="AW42" s="6"/>
    </row>
    <row r="43" customFormat="false" ht="15" hidden="false" customHeight="false" outlineLevel="0" collapsed="false">
      <c r="A43" s="6" t="s">
        <v>347</v>
      </c>
      <c r="B43" s="6" t="s">
        <v>19</v>
      </c>
      <c r="C43" s="6" t="n">
        <v>76.25</v>
      </c>
      <c r="D43" s="6" t="n">
        <v>332</v>
      </c>
      <c r="E43" s="6" t="n">
        <v>5.23</v>
      </c>
      <c r="F43" s="6" t="n">
        <v>-1.61428010548389</v>
      </c>
      <c r="G43" s="6" t="n">
        <v>23</v>
      </c>
      <c r="H43" s="6" t="n">
        <v>0.399825347265927</v>
      </c>
      <c r="I43" s="6" t="n">
        <v>28.5</v>
      </c>
      <c r="J43" s="6" t="n">
        <v>-0.935862231815962</v>
      </c>
      <c r="K43" s="6" t="n">
        <v>101</v>
      </c>
      <c r="L43" s="6" t="n">
        <v>-1.49786087197696</v>
      </c>
      <c r="M43" s="6" t="n">
        <v>4.84</v>
      </c>
      <c r="N43" s="6" t="n">
        <v>-1.90892806259152</v>
      </c>
      <c r="O43" s="6" t="n">
        <v>7.94</v>
      </c>
      <c r="P43" s="6" t="n">
        <v>-1.71229233577513</v>
      </c>
      <c r="Q43" s="6" t="n">
        <v>-7.26939826037753</v>
      </c>
      <c r="R43" s="6" t="n">
        <v>-1.21156637672959</v>
      </c>
      <c r="S43" s="6"/>
      <c r="T43" s="6"/>
      <c r="U43" s="6"/>
      <c r="V43" s="10"/>
      <c r="W43" s="6" t="n">
        <v>13</v>
      </c>
      <c r="X43" s="6" t="n">
        <v>0</v>
      </c>
      <c r="Y43" s="6" t="n">
        <v>172</v>
      </c>
      <c r="Z43" s="6" t="n">
        <v>81</v>
      </c>
      <c r="AA43" s="6" t="n">
        <v>253</v>
      </c>
      <c r="AB43" s="6" t="n">
        <v>19.4615384615385</v>
      </c>
      <c r="AC43" s="10"/>
      <c r="AD43" s="6" t="n">
        <v>16</v>
      </c>
      <c r="AE43" s="6" t="n">
        <v>0</v>
      </c>
      <c r="AF43" s="6" t="n">
        <v>287</v>
      </c>
      <c r="AG43" s="6" t="n">
        <v>59</v>
      </c>
      <c r="AH43" s="6" t="n">
        <v>346</v>
      </c>
      <c r="AI43" s="6" t="n">
        <v>21.625</v>
      </c>
      <c r="AJ43" s="10"/>
      <c r="AK43" s="6" t="n">
        <v>8</v>
      </c>
      <c r="AL43" s="6" t="n">
        <v>0</v>
      </c>
      <c r="AM43" s="6" t="n">
        <v>102</v>
      </c>
      <c r="AN43" s="6" t="n">
        <v>36</v>
      </c>
      <c r="AO43" s="6" t="n">
        <v>138</v>
      </c>
      <c r="AP43" s="6" t="n">
        <v>17.25</v>
      </c>
      <c r="AQ43" s="10"/>
      <c r="AR43" s="6" t="n">
        <v>16</v>
      </c>
      <c r="AS43" s="6" t="n">
        <v>0</v>
      </c>
      <c r="AT43" s="6" t="n">
        <v>303</v>
      </c>
      <c r="AU43" s="6" t="n">
        <v>125</v>
      </c>
      <c r="AV43" s="6" t="n">
        <v>428</v>
      </c>
      <c r="AW43" s="6" t="n">
        <v>26.75</v>
      </c>
    </row>
    <row r="44" customFormat="false" ht="15" hidden="false" customHeight="false" outlineLevel="0" collapsed="false">
      <c r="A44" s="6" t="s">
        <v>369</v>
      </c>
      <c r="B44" s="6" t="s">
        <v>19</v>
      </c>
      <c r="C44" s="6" t="n">
        <v>77.88</v>
      </c>
      <c r="D44" s="6" t="n">
        <v>310</v>
      </c>
      <c r="E44" s="6" t="n">
        <v>5.02</v>
      </c>
      <c r="F44" s="6" t="n">
        <v>-0.882415235388444</v>
      </c>
      <c r="G44" s="6" t="n">
        <v>32</v>
      </c>
      <c r="H44" s="6" t="n">
        <v>1.7215868026203</v>
      </c>
      <c r="I44" s="6" t="n">
        <v>35.5</v>
      </c>
      <c r="J44" s="6" t="n">
        <v>0.636479149598333</v>
      </c>
      <c r="K44" s="6" t="n">
        <v>113</v>
      </c>
      <c r="L44" s="6" t="n">
        <v>-0.158254860831374</v>
      </c>
      <c r="M44" s="6" t="n">
        <v>4.5</v>
      </c>
      <c r="N44" s="6" t="n">
        <v>-0.531925209333596</v>
      </c>
      <c r="O44" s="6" t="n">
        <v>7.87</v>
      </c>
      <c r="P44" s="6" t="n">
        <v>-1.53923677582491</v>
      </c>
      <c r="Q44" s="6" t="n">
        <v>-0.75376612915969</v>
      </c>
      <c r="R44" s="6" t="n">
        <v>-0.125627688193282</v>
      </c>
      <c r="S44" s="6" t="n">
        <v>2</v>
      </c>
      <c r="T44" s="6" t="n">
        <v>37</v>
      </c>
      <c r="U44" s="6" t="n">
        <v>37</v>
      </c>
      <c r="V44" s="10"/>
      <c r="W44" s="6"/>
      <c r="X44" s="6"/>
      <c r="Y44" s="6"/>
      <c r="Z44" s="6"/>
      <c r="AA44" s="6" t="n">
        <v>0</v>
      </c>
      <c r="AB44" s="6"/>
      <c r="AC44" s="10"/>
      <c r="AD44" s="6"/>
      <c r="AE44" s="6"/>
      <c r="AF44" s="6"/>
      <c r="AG44" s="6"/>
      <c r="AH44" s="6" t="n">
        <v>0</v>
      </c>
      <c r="AI44" s="6"/>
      <c r="AJ44" s="10"/>
      <c r="AK44" s="6"/>
      <c r="AL44" s="6"/>
      <c r="AM44" s="6"/>
      <c r="AN44" s="6"/>
      <c r="AO44" s="6" t="n">
        <v>0</v>
      </c>
      <c r="AP44" s="6"/>
      <c r="AQ44" s="10"/>
      <c r="AR44" s="6"/>
      <c r="AS44" s="6"/>
      <c r="AT44" s="6"/>
      <c r="AU44" s="6"/>
      <c r="AV44" s="6" t="n">
        <v>0</v>
      </c>
      <c r="AW44" s="6"/>
    </row>
    <row r="45" customFormat="false" ht="15" hidden="false" customHeight="false" outlineLevel="0" collapsed="false">
      <c r="A45" s="6" t="s">
        <v>376</v>
      </c>
      <c r="B45" s="6" t="s">
        <v>19</v>
      </c>
      <c r="C45" s="6" t="n">
        <v>73.25</v>
      </c>
      <c r="D45" s="6" t="n">
        <v>327</v>
      </c>
      <c r="E45" s="6" t="n">
        <v>5.26</v>
      </c>
      <c r="F45" s="6" t="n">
        <v>-1.71883222978323</v>
      </c>
      <c r="G45" s="6" t="n">
        <v>32</v>
      </c>
      <c r="H45" s="6" t="n">
        <v>1.7215868026203</v>
      </c>
      <c r="I45" s="6"/>
      <c r="J45" s="6"/>
      <c r="K45" s="6"/>
      <c r="L45" s="6"/>
      <c r="M45" s="6"/>
      <c r="N45" s="6"/>
      <c r="O45" s="6"/>
      <c r="P45" s="6"/>
      <c r="Q45" s="6" t="n">
        <v>0.00275457283706926</v>
      </c>
      <c r="R45" s="6" t="n">
        <v>0.00137728641853463</v>
      </c>
      <c r="S45" s="6"/>
      <c r="T45" s="6"/>
      <c r="U45" s="6"/>
      <c r="V45" s="10"/>
      <c r="W45" s="6"/>
      <c r="X45" s="6"/>
      <c r="Y45" s="6"/>
      <c r="Z45" s="6"/>
      <c r="AA45" s="6" t="n">
        <v>0</v>
      </c>
      <c r="AB45" s="6"/>
      <c r="AC45" s="10"/>
      <c r="AD45" s="6" t="n">
        <v>1</v>
      </c>
      <c r="AE45" s="6" t="n">
        <v>0</v>
      </c>
      <c r="AF45" s="6" t="n">
        <v>21</v>
      </c>
      <c r="AG45" s="6" t="n">
        <v>0</v>
      </c>
      <c r="AH45" s="6" t="n">
        <v>21</v>
      </c>
      <c r="AI45" s="6" t="n">
        <v>21</v>
      </c>
      <c r="AJ45" s="10"/>
      <c r="AK45" s="6" t="n">
        <v>8</v>
      </c>
      <c r="AL45" s="6" t="n">
        <v>0</v>
      </c>
      <c r="AM45" s="6" t="n">
        <v>68</v>
      </c>
      <c r="AN45" s="6" t="n">
        <v>5</v>
      </c>
      <c r="AO45" s="6" t="n">
        <v>73</v>
      </c>
      <c r="AP45" s="6" t="n">
        <v>9.125</v>
      </c>
      <c r="AQ45" s="10"/>
      <c r="AR45" s="6" t="n">
        <v>15</v>
      </c>
      <c r="AS45" s="6" t="n">
        <v>7</v>
      </c>
      <c r="AT45" s="6" t="n">
        <v>235</v>
      </c>
      <c r="AU45" s="6" t="n">
        <v>52</v>
      </c>
      <c r="AV45" s="6" t="n">
        <v>294</v>
      </c>
      <c r="AW45" s="6" t="n">
        <v>19.6</v>
      </c>
    </row>
    <row r="46" customFormat="false" ht="15" hidden="false" customHeight="false" outlineLevel="0" collapsed="false">
      <c r="A46" s="6" t="s">
        <v>381</v>
      </c>
      <c r="B46" s="6" t="s">
        <v>19</v>
      </c>
      <c r="C46" s="6" t="n">
        <v>73.25</v>
      </c>
      <c r="D46" s="6" t="n">
        <v>337</v>
      </c>
      <c r="E46" s="6" t="n">
        <v>5.47</v>
      </c>
      <c r="F46" s="6" t="n">
        <v>-2.45069709987868</v>
      </c>
      <c r="G46" s="6" t="n">
        <v>32</v>
      </c>
      <c r="H46" s="6" t="n">
        <v>1.7215868026203</v>
      </c>
      <c r="I46" s="6" t="n">
        <v>26</v>
      </c>
      <c r="J46" s="6" t="n">
        <v>-1.49741272517821</v>
      </c>
      <c r="K46" s="6" t="n">
        <v>87</v>
      </c>
      <c r="L46" s="6" t="n">
        <v>-3.0607345516468</v>
      </c>
      <c r="M46" s="6" t="n">
        <v>4.6</v>
      </c>
      <c r="N46" s="6" t="n">
        <v>-0.936926048527101</v>
      </c>
      <c r="O46" s="6" t="n">
        <v>7.89</v>
      </c>
      <c r="P46" s="6" t="n">
        <v>-1.58868122152497</v>
      </c>
      <c r="Q46" s="6" t="n">
        <v>-7.81286484413546</v>
      </c>
      <c r="R46" s="6" t="n">
        <v>-1.30214414068924</v>
      </c>
      <c r="S46" s="6" t="n">
        <v>5</v>
      </c>
      <c r="T46" s="6" t="n">
        <v>165</v>
      </c>
      <c r="U46" s="6" t="n">
        <v>151</v>
      </c>
      <c r="V46" s="10"/>
      <c r="W46" s="6" t="n">
        <v>6</v>
      </c>
      <c r="X46" s="6" t="n">
        <v>0</v>
      </c>
      <c r="Y46" s="6" t="n">
        <v>72</v>
      </c>
      <c r="Z46" s="6" t="n">
        <v>4</v>
      </c>
      <c r="AA46" s="6" t="n">
        <v>76</v>
      </c>
      <c r="AB46" s="6" t="n">
        <v>12.6666666666667</v>
      </c>
      <c r="AC46" s="10"/>
      <c r="AD46" s="6" t="n">
        <v>14</v>
      </c>
      <c r="AE46" s="6" t="n">
        <v>0</v>
      </c>
      <c r="AF46" s="6" t="n">
        <v>218</v>
      </c>
      <c r="AG46" s="6" t="n">
        <v>65</v>
      </c>
      <c r="AH46" s="6" t="n">
        <v>283</v>
      </c>
      <c r="AI46" s="6" t="n">
        <v>20.2142857142857</v>
      </c>
      <c r="AJ46" s="10"/>
      <c r="AK46" s="6" t="n">
        <v>4</v>
      </c>
      <c r="AL46" s="6" t="n">
        <v>0</v>
      </c>
      <c r="AM46" s="6" t="n">
        <v>48</v>
      </c>
      <c r="AN46" s="6" t="n">
        <v>14</v>
      </c>
      <c r="AO46" s="6" t="n">
        <v>62</v>
      </c>
      <c r="AP46" s="6" t="n">
        <v>15.5</v>
      </c>
      <c r="AQ46" s="10"/>
      <c r="AR46" s="6"/>
      <c r="AS46" s="6"/>
      <c r="AT46" s="6"/>
      <c r="AU46" s="6"/>
      <c r="AV46" s="6" t="n">
        <v>0</v>
      </c>
      <c r="AW46" s="6"/>
    </row>
    <row r="47" customFormat="false" ht="15" hidden="false" customHeight="false" outlineLevel="0" collapsed="false">
      <c r="A47" s="6" t="s">
        <v>391</v>
      </c>
      <c r="B47" s="6" t="s">
        <v>19</v>
      </c>
      <c r="C47" s="6" t="n">
        <v>76.88</v>
      </c>
      <c r="D47" s="6" t="n">
        <v>309</v>
      </c>
      <c r="E47" s="6" t="n">
        <v>5.25</v>
      </c>
      <c r="F47" s="6" t="n">
        <v>-1.68398152168345</v>
      </c>
      <c r="G47" s="6" t="n">
        <v>25</v>
      </c>
      <c r="H47" s="6" t="n">
        <v>0.693550115122455</v>
      </c>
      <c r="I47" s="6" t="n">
        <v>30.5</v>
      </c>
      <c r="J47" s="6" t="n">
        <v>-0.486621837126164</v>
      </c>
      <c r="K47" s="6" t="n">
        <v>102</v>
      </c>
      <c r="L47" s="6" t="n">
        <v>-1.38622703771482</v>
      </c>
      <c r="M47" s="6"/>
      <c r="N47" s="6"/>
      <c r="O47" s="6"/>
      <c r="P47" s="6"/>
      <c r="Q47" s="6" t="n">
        <v>-2.86328028140198</v>
      </c>
      <c r="R47" s="6" t="n">
        <v>-0.715820070350496</v>
      </c>
      <c r="S47" s="6" t="n">
        <v>7</v>
      </c>
      <c r="T47" s="6" t="n">
        <v>220</v>
      </c>
      <c r="U47" s="6" t="n">
        <v>188</v>
      </c>
      <c r="V47" s="10"/>
      <c r="W47" s="6" t="n">
        <v>16</v>
      </c>
      <c r="X47" s="6" t="n">
        <v>0</v>
      </c>
      <c r="Y47" s="6" t="n">
        <v>404</v>
      </c>
      <c r="Z47" s="6" t="n">
        <v>14</v>
      </c>
      <c r="AA47" s="6" t="n">
        <v>418</v>
      </c>
      <c r="AB47" s="6" t="n">
        <v>26.125</v>
      </c>
      <c r="AC47" s="10"/>
      <c r="AD47" s="6" t="n">
        <v>5</v>
      </c>
      <c r="AE47" s="6" t="n">
        <v>0</v>
      </c>
      <c r="AF47" s="6" t="n">
        <v>65</v>
      </c>
      <c r="AG47" s="6" t="n">
        <v>2</v>
      </c>
      <c r="AH47" s="6" t="n">
        <v>67</v>
      </c>
      <c r="AI47" s="6" t="n">
        <v>13.4</v>
      </c>
      <c r="AJ47" s="10"/>
      <c r="AK47" s="6" t="n">
        <v>16</v>
      </c>
      <c r="AL47" s="6" t="n">
        <v>0</v>
      </c>
      <c r="AM47" s="6" t="n">
        <v>551</v>
      </c>
      <c r="AN47" s="6" t="n">
        <v>117</v>
      </c>
      <c r="AO47" s="6" t="n">
        <v>668</v>
      </c>
      <c r="AP47" s="6" t="n">
        <v>41.75</v>
      </c>
      <c r="AQ47" s="10"/>
      <c r="AR47" s="6" t="n">
        <v>15</v>
      </c>
      <c r="AS47" s="6" t="n">
        <v>0</v>
      </c>
      <c r="AT47" s="6" t="n">
        <v>384</v>
      </c>
      <c r="AU47" s="6" t="n">
        <v>147</v>
      </c>
      <c r="AV47" s="6" t="n">
        <v>531</v>
      </c>
      <c r="AW47" s="6" t="n">
        <v>35.4</v>
      </c>
    </row>
    <row r="48" customFormat="false" ht="15" hidden="false" customHeight="false" outlineLevel="0" collapsed="false">
      <c r="A48" s="6" t="s">
        <v>397</v>
      </c>
      <c r="B48" s="6" t="s">
        <v>19</v>
      </c>
      <c r="C48" s="6" t="n">
        <v>77.5</v>
      </c>
      <c r="D48" s="6" t="n">
        <v>304</v>
      </c>
      <c r="E48" s="6" t="n">
        <v>4.92</v>
      </c>
      <c r="F48" s="6" t="n">
        <v>-0.533908154390616</v>
      </c>
      <c r="G48" s="6" t="n">
        <v>31</v>
      </c>
      <c r="H48" s="6" t="n">
        <v>1.57472441869204</v>
      </c>
      <c r="I48" s="6"/>
      <c r="J48" s="6"/>
      <c r="K48" s="6"/>
      <c r="L48" s="6"/>
      <c r="M48" s="6"/>
      <c r="N48" s="6"/>
      <c r="O48" s="6"/>
      <c r="P48" s="6"/>
      <c r="Q48" s="6" t="n">
        <v>1.04081626430142</v>
      </c>
      <c r="R48" s="6" t="n">
        <v>0.520408132150712</v>
      </c>
      <c r="S48" s="6" t="n">
        <v>2</v>
      </c>
      <c r="T48" s="6" t="n">
        <v>46</v>
      </c>
      <c r="U48" s="6" t="n">
        <v>45</v>
      </c>
      <c r="V48" s="10"/>
      <c r="W48" s="6" t="n">
        <v>16</v>
      </c>
      <c r="X48" s="6" t="n">
        <v>0</v>
      </c>
      <c r="Y48" s="6" t="n">
        <v>397</v>
      </c>
      <c r="Z48" s="6" t="n">
        <v>133</v>
      </c>
      <c r="AA48" s="6" t="n">
        <v>530</v>
      </c>
      <c r="AB48" s="6" t="n">
        <v>33.125</v>
      </c>
      <c r="AC48" s="10"/>
      <c r="AD48" s="6" t="n">
        <v>14</v>
      </c>
      <c r="AE48" s="6" t="n">
        <v>0</v>
      </c>
      <c r="AF48" s="6" t="n">
        <v>873</v>
      </c>
      <c r="AG48" s="6" t="n">
        <v>118</v>
      </c>
      <c r="AH48" s="6" t="n">
        <v>991</v>
      </c>
      <c r="AI48" s="6" t="n">
        <v>70.7857142857143</v>
      </c>
      <c r="AJ48" s="10"/>
      <c r="AK48" s="6" t="n">
        <v>14</v>
      </c>
      <c r="AL48" s="6" t="n">
        <v>0</v>
      </c>
      <c r="AM48" s="6" t="n">
        <v>764</v>
      </c>
      <c r="AN48" s="6" t="n">
        <v>97</v>
      </c>
      <c r="AO48" s="6" t="n">
        <v>861</v>
      </c>
      <c r="AP48" s="6" t="n">
        <v>61.5</v>
      </c>
      <c r="AQ48" s="10"/>
      <c r="AR48" s="6" t="n">
        <v>12</v>
      </c>
      <c r="AS48" s="6" t="n">
        <v>0</v>
      </c>
      <c r="AT48" s="6" t="n">
        <v>570</v>
      </c>
      <c r="AU48" s="6" t="n">
        <v>88</v>
      </c>
      <c r="AV48" s="6" t="n">
        <v>658</v>
      </c>
      <c r="AW48" s="6" t="n">
        <v>54.8333333333333</v>
      </c>
    </row>
    <row r="49" customFormat="false" ht="15" hidden="false" customHeight="false" outlineLevel="0" collapsed="false">
      <c r="A49" s="6" t="s">
        <v>404</v>
      </c>
      <c r="B49" s="6" t="s">
        <v>19</v>
      </c>
      <c r="C49" s="6" t="n">
        <v>73.5</v>
      </c>
      <c r="D49" s="6" t="n">
        <v>298</v>
      </c>
      <c r="E49" s="6" t="n">
        <v>5.1</v>
      </c>
      <c r="F49" s="6" t="n">
        <v>-1.16122090018671</v>
      </c>
      <c r="G49" s="6" t="n">
        <v>31</v>
      </c>
      <c r="H49" s="6" t="n">
        <v>1.57472441869204</v>
      </c>
      <c r="I49" s="6" t="n">
        <v>30.5</v>
      </c>
      <c r="J49" s="6" t="n">
        <v>-0.486621837126164</v>
      </c>
      <c r="K49" s="6" t="n">
        <v>111</v>
      </c>
      <c r="L49" s="6" t="n">
        <v>-0.381522529355638</v>
      </c>
      <c r="M49" s="6" t="n">
        <v>4.53</v>
      </c>
      <c r="N49" s="6" t="n">
        <v>-0.653425461091649</v>
      </c>
      <c r="O49" s="6" t="n">
        <v>7.67</v>
      </c>
      <c r="P49" s="6" t="n">
        <v>-1.04479231882429</v>
      </c>
      <c r="Q49" s="6" t="n">
        <v>-2.15285862789241</v>
      </c>
      <c r="R49" s="6" t="n">
        <v>-0.358809771315402</v>
      </c>
      <c r="S49" s="6"/>
      <c r="T49" s="6"/>
      <c r="U49" s="6"/>
      <c r="V49" s="10"/>
      <c r="W49" s="6" t="n">
        <v>16</v>
      </c>
      <c r="X49" s="6" t="n">
        <v>0</v>
      </c>
      <c r="Y49" s="6" t="n">
        <v>278</v>
      </c>
      <c r="Z49" s="6" t="n">
        <v>82</v>
      </c>
      <c r="AA49" s="6" t="n">
        <v>360</v>
      </c>
      <c r="AB49" s="6" t="n">
        <v>22.5</v>
      </c>
      <c r="AC49" s="10"/>
      <c r="AD49" s="6"/>
      <c r="AE49" s="6"/>
      <c r="AF49" s="6"/>
      <c r="AG49" s="6"/>
      <c r="AH49" s="6" t="n">
        <v>0</v>
      </c>
      <c r="AI49" s="6"/>
      <c r="AJ49" s="10"/>
      <c r="AK49" s="6" t="n">
        <v>13</v>
      </c>
      <c r="AL49" s="6" t="n">
        <v>0</v>
      </c>
      <c r="AM49" s="6" t="n">
        <v>378</v>
      </c>
      <c r="AN49" s="6" t="n">
        <v>116</v>
      </c>
      <c r="AO49" s="6" t="n">
        <v>494</v>
      </c>
      <c r="AP49" s="6" t="n">
        <v>38</v>
      </c>
      <c r="AQ49" s="10"/>
      <c r="AR49" s="6" t="n">
        <v>15</v>
      </c>
      <c r="AS49" s="6" t="n">
        <v>0</v>
      </c>
      <c r="AT49" s="6" t="n">
        <v>270</v>
      </c>
      <c r="AU49" s="6" t="n">
        <v>140</v>
      </c>
      <c r="AV49" s="6" t="n">
        <v>410</v>
      </c>
      <c r="AW49" s="6" t="n">
        <v>27.3333333333333</v>
      </c>
    </row>
    <row r="50" customFormat="false" ht="15" hidden="false" customHeight="false" outlineLevel="0" collapsed="false">
      <c r="A50" s="6" t="s">
        <v>415</v>
      </c>
      <c r="B50" s="6" t="s">
        <v>19</v>
      </c>
      <c r="C50" s="6" t="n">
        <v>73.63</v>
      </c>
      <c r="D50" s="6" t="n">
        <v>299</v>
      </c>
      <c r="E50" s="6" t="n">
        <v>5.06</v>
      </c>
      <c r="F50" s="6" t="n">
        <v>-1.02181806778758</v>
      </c>
      <c r="G50" s="6" t="n">
        <v>27</v>
      </c>
      <c r="H50" s="6" t="n">
        <v>0.987274882978983</v>
      </c>
      <c r="I50" s="6" t="n">
        <v>29.5</v>
      </c>
      <c r="J50" s="6" t="n">
        <v>-0.711242034471063</v>
      </c>
      <c r="K50" s="6" t="n">
        <v>101</v>
      </c>
      <c r="L50" s="6" t="n">
        <v>-1.49786087197696</v>
      </c>
      <c r="M50" s="6" t="n">
        <v>4.83</v>
      </c>
      <c r="N50" s="6" t="n">
        <v>-1.86842797867217</v>
      </c>
      <c r="O50" s="6"/>
      <c r="P50" s="6"/>
      <c r="Q50" s="6" t="n">
        <v>-4.11207406992878</v>
      </c>
      <c r="R50" s="6" t="n">
        <v>-0.822414813985756</v>
      </c>
      <c r="S50" s="6" t="n">
        <v>2</v>
      </c>
      <c r="T50" s="6" t="n">
        <v>48</v>
      </c>
      <c r="U50" s="6" t="n">
        <v>47</v>
      </c>
      <c r="V50" s="10"/>
      <c r="W50" s="6" t="n">
        <v>12</v>
      </c>
      <c r="X50" s="6" t="n">
        <v>0</v>
      </c>
      <c r="Y50" s="6" t="n">
        <v>304</v>
      </c>
      <c r="Z50" s="6" t="n">
        <v>0</v>
      </c>
      <c r="AA50" s="6" t="n">
        <v>304</v>
      </c>
      <c r="AB50" s="6" t="n">
        <v>25.3333333333333</v>
      </c>
      <c r="AC50" s="10"/>
      <c r="AD50" s="6" t="n">
        <v>15</v>
      </c>
      <c r="AE50" s="6" t="n">
        <v>0</v>
      </c>
      <c r="AF50" s="6" t="n">
        <v>531</v>
      </c>
      <c r="AG50" s="6" t="n">
        <v>2</v>
      </c>
      <c r="AH50" s="6" t="n">
        <v>533</v>
      </c>
      <c r="AI50" s="6" t="n">
        <v>35.5333333333333</v>
      </c>
      <c r="AJ50" s="10"/>
      <c r="AK50" s="6" t="n">
        <v>16</v>
      </c>
      <c r="AL50" s="6" t="n">
        <v>0</v>
      </c>
      <c r="AM50" s="6" t="n">
        <v>630</v>
      </c>
      <c r="AN50" s="6" t="n">
        <v>0</v>
      </c>
      <c r="AO50" s="6" t="n">
        <v>630</v>
      </c>
      <c r="AP50" s="6" t="n">
        <v>39.375</v>
      </c>
      <c r="AQ50" s="10"/>
      <c r="AR50" s="6" t="n">
        <v>15</v>
      </c>
      <c r="AS50" s="6" t="n">
        <v>0</v>
      </c>
      <c r="AT50" s="6" t="n">
        <v>493</v>
      </c>
      <c r="AU50" s="6" t="n">
        <v>55</v>
      </c>
      <c r="AV50" s="6" t="n">
        <v>548</v>
      </c>
      <c r="AW50" s="6" t="n">
        <v>36.5333333333333</v>
      </c>
    </row>
    <row r="51" customFormat="false" ht="15" hidden="false" customHeight="false" outlineLevel="0" collapsed="false">
      <c r="A51" s="6" t="s">
        <v>441</v>
      </c>
      <c r="B51" s="6" t="s">
        <v>19</v>
      </c>
      <c r="C51" s="6" t="n">
        <v>72.5</v>
      </c>
      <c r="D51" s="6" t="n">
        <v>303</v>
      </c>
      <c r="E51" s="6" t="n">
        <v>5.36</v>
      </c>
      <c r="F51" s="6" t="n">
        <v>-2.06733931078107</v>
      </c>
      <c r="G51" s="6" t="n">
        <v>24</v>
      </c>
      <c r="H51" s="6" t="n">
        <v>0.546687731194191</v>
      </c>
      <c r="I51" s="6" t="n">
        <v>28.5</v>
      </c>
      <c r="J51" s="6" t="n">
        <v>-0.935862231815962</v>
      </c>
      <c r="K51" s="6" t="n">
        <v>99</v>
      </c>
      <c r="L51" s="6" t="n">
        <v>-1.72112854050122</v>
      </c>
      <c r="M51" s="6" t="n">
        <v>4.82</v>
      </c>
      <c r="N51" s="6" t="n">
        <v>-1.82792789475282</v>
      </c>
      <c r="O51" s="6" t="n">
        <v>7.93</v>
      </c>
      <c r="P51" s="6" t="n">
        <v>-1.6875701129251</v>
      </c>
      <c r="Q51" s="6" t="n">
        <v>-7.69314035958197</v>
      </c>
      <c r="R51" s="6" t="n">
        <v>-1.28219005993033</v>
      </c>
      <c r="S51" s="6" t="n">
        <v>3</v>
      </c>
      <c r="T51" s="6" t="n">
        <v>82</v>
      </c>
      <c r="U51" s="6" t="n">
        <v>78</v>
      </c>
      <c r="V51" s="10"/>
      <c r="W51" s="6" t="n">
        <v>15</v>
      </c>
      <c r="X51" s="6" t="n">
        <v>0</v>
      </c>
      <c r="Y51" s="6" t="n">
        <v>458</v>
      </c>
      <c r="Z51" s="6" t="n">
        <v>41</v>
      </c>
      <c r="AA51" s="6" t="n">
        <v>499</v>
      </c>
      <c r="AB51" s="6" t="n">
        <v>33.2666666666667</v>
      </c>
      <c r="AC51" s="10"/>
      <c r="AD51" s="6" t="n">
        <v>13</v>
      </c>
      <c r="AE51" s="6" t="n">
        <v>0</v>
      </c>
      <c r="AF51" s="6" t="n">
        <v>418</v>
      </c>
      <c r="AG51" s="6" t="n">
        <v>71</v>
      </c>
      <c r="AH51" s="6" t="n">
        <v>489</v>
      </c>
      <c r="AI51" s="6" t="n">
        <v>37.6153846153846</v>
      </c>
      <c r="AJ51" s="10"/>
      <c r="AK51" s="6" t="n">
        <v>8</v>
      </c>
      <c r="AL51" s="6" t="n">
        <v>0</v>
      </c>
      <c r="AM51" s="6" t="n">
        <v>173</v>
      </c>
      <c r="AN51" s="6" t="n">
        <v>71</v>
      </c>
      <c r="AO51" s="6" t="n">
        <v>244</v>
      </c>
      <c r="AP51" s="6" t="n">
        <v>30.5</v>
      </c>
      <c r="AQ51" s="10"/>
      <c r="AR51" s="6"/>
      <c r="AS51" s="6"/>
      <c r="AT51" s="6"/>
      <c r="AU51" s="6"/>
      <c r="AV51" s="6" t="n">
        <v>0</v>
      </c>
      <c r="AW51" s="6"/>
    </row>
    <row r="52" customFormat="false" ht="15" hidden="false" customHeight="false" outlineLevel="0" collapsed="false">
      <c r="A52" s="6" t="s">
        <v>450</v>
      </c>
      <c r="B52" s="6" t="s">
        <v>19</v>
      </c>
      <c r="C52" s="6" t="n">
        <v>73.38</v>
      </c>
      <c r="D52" s="6" t="n">
        <v>326</v>
      </c>
      <c r="E52" s="6" t="n">
        <v>5.08</v>
      </c>
      <c r="F52" s="6" t="n">
        <v>-1.09151948398714</v>
      </c>
      <c r="G52" s="6" t="n">
        <v>28</v>
      </c>
      <c r="H52" s="6" t="n">
        <v>1.13413726690725</v>
      </c>
      <c r="I52" s="6" t="n">
        <v>28.5</v>
      </c>
      <c r="J52" s="6" t="n">
        <v>-0.935862231815962</v>
      </c>
      <c r="K52" s="6" t="n">
        <v>99</v>
      </c>
      <c r="L52" s="6" t="n">
        <v>-1.72112854050122</v>
      </c>
      <c r="M52" s="6" t="n">
        <v>4.71</v>
      </c>
      <c r="N52" s="6" t="n">
        <v>-1.38242697163996</v>
      </c>
      <c r="O52" s="6" t="n">
        <v>7.93</v>
      </c>
      <c r="P52" s="6" t="n">
        <v>-1.6875701129251</v>
      </c>
      <c r="Q52" s="6" t="n">
        <v>-5.68437007396214</v>
      </c>
      <c r="R52" s="6" t="n">
        <v>-0.947395012327023</v>
      </c>
      <c r="S52" s="6"/>
      <c r="T52" s="6"/>
      <c r="U52" s="6"/>
      <c r="V52" s="10"/>
      <c r="W52" s="6"/>
      <c r="X52" s="6"/>
      <c r="Y52" s="6"/>
      <c r="Z52" s="6"/>
      <c r="AA52" s="6" t="n">
        <v>0</v>
      </c>
      <c r="AB52" s="6"/>
      <c r="AC52" s="10"/>
      <c r="AD52" s="6"/>
      <c r="AE52" s="6"/>
      <c r="AF52" s="6"/>
      <c r="AG52" s="6"/>
      <c r="AH52" s="6" t="n">
        <v>0</v>
      </c>
      <c r="AI52" s="6"/>
      <c r="AJ52" s="10"/>
      <c r="AK52" s="6"/>
      <c r="AL52" s="6"/>
      <c r="AM52" s="6"/>
      <c r="AN52" s="6"/>
      <c r="AO52" s="6" t="n">
        <v>0</v>
      </c>
      <c r="AP52" s="6"/>
      <c r="AQ52" s="10"/>
      <c r="AR52" s="6"/>
      <c r="AS52" s="6"/>
      <c r="AT52" s="6"/>
      <c r="AU52" s="6"/>
      <c r="AV52" s="6" t="n">
        <v>0</v>
      </c>
      <c r="AW52" s="6"/>
    </row>
    <row r="54" customFormat="false" ht="15" hidden="false" customHeight="false" outlineLevel="0" collapsed="false">
      <c r="B54" s="6" t="s">
        <v>489</v>
      </c>
      <c r="C54" s="4" t="n">
        <f aca="false">AVERAGE(C3:C52)</f>
        <v>75.4018</v>
      </c>
      <c r="D54" s="4" t="n">
        <f aca="false">AVERAGE(D3:D52)</f>
        <v>287.72</v>
      </c>
      <c r="E54" s="4" t="n">
        <f aca="false">AVERAGE(E3:E52)</f>
        <v>4.980625</v>
      </c>
      <c r="F54" s="4" t="n">
        <f aca="false">AVERAGE(F3:F52)</f>
        <v>-0.74519057224555</v>
      </c>
      <c r="G54" s="4" t="n">
        <f aca="false">AVERAGE(G3:G52)</f>
        <v>24.2916666666667</v>
      </c>
      <c r="H54" s="4" t="n">
        <f aca="false">AVERAGE(H3:H52)</f>
        <v>0.589522593173268</v>
      </c>
      <c r="I54" s="4" t="n">
        <f aca="false">AVERAGE(I3:I52)</f>
        <v>30.7682926829268</v>
      </c>
      <c r="J54" s="4" t="n">
        <f aca="false">AVERAGE(J3:J52)</f>
        <v>-0.426357881740947</v>
      </c>
      <c r="K54" s="4" t="n">
        <f aca="false">AVERAGE(K3:K52)</f>
        <v>109.682926829268</v>
      </c>
      <c r="L54" s="4" t="n">
        <f aca="false">AVERAGE(L3:L52)</f>
        <v>-0.528552457408202</v>
      </c>
      <c r="M54" s="4" t="n">
        <f aca="false">AVERAGE(M3:M52)</f>
        <v>4.54914285714286</v>
      </c>
      <c r="N54" s="4" t="n">
        <f aca="false">AVERAGE(N3:N52)</f>
        <v>-0.730954193165833</v>
      </c>
      <c r="O54" s="4" t="n">
        <f aca="false">AVERAGE(O3:O52)</f>
        <v>7.50628571428571</v>
      </c>
      <c r="P54" s="4" t="n">
        <f aca="false">AVERAGE(P3:P52)</f>
        <v>-0.640054213308069</v>
      </c>
    </row>
    <row r="55" customFormat="false" ht="15" hidden="false" customHeight="false" outlineLevel="0" collapsed="false">
      <c r="B55" s="6" t="s">
        <v>488</v>
      </c>
      <c r="C55" s="4" t="n">
        <f aca="false">_xlfn.STDEV.P(C3:C52)</f>
        <v>1.70827127822252</v>
      </c>
      <c r="D55" s="4" t="n">
        <f aca="false">_xlfn.STDEV.P(D3:D52)</f>
        <v>27.8797704438182</v>
      </c>
      <c r="E55" s="4" t="n">
        <f aca="false">_xlfn.STDEV.P(E3:E52)</f>
        <v>0.224753626685607</v>
      </c>
      <c r="F55" s="4" t="n">
        <f aca="false">_xlfn.STDEV.P(F3:F52)</f>
        <v>0.783282303798767</v>
      </c>
      <c r="G55" s="4" t="n">
        <f aca="false">_xlfn.STDEV.P(G3:G52)</f>
        <v>5.08657683406915</v>
      </c>
      <c r="H55" s="4" t="n">
        <f aca="false">_xlfn.STDEV.P(H3:H52)</f>
        <v>0.747026799885677</v>
      </c>
      <c r="I55" s="4" t="n">
        <f aca="false">_xlfn.STDEV.P(I3:I52)</f>
        <v>4.07864390569447</v>
      </c>
      <c r="J55" s="4" t="n">
        <f aca="false">_xlfn.STDEV.P(J3:J52)</f>
        <v>0.916145798996664</v>
      </c>
      <c r="K55" s="4" t="n">
        <f aca="false">_xlfn.STDEV.P(K3:K52)</f>
        <v>9.14234058836524</v>
      </c>
      <c r="L55" s="4" t="n">
        <f aca="false">_xlfn.STDEV.P(L3:L52)</f>
        <v>1.02059453400953</v>
      </c>
      <c r="M55" s="4" t="n">
        <f aca="false">_xlfn.STDEV.P(M3:M52)</f>
        <v>0.205264587838254</v>
      </c>
      <c r="N55" s="4" t="n">
        <f aca="false">_xlfn.STDEV.P(N3:N52)</f>
        <v>0.83132330331202</v>
      </c>
      <c r="O55" s="4" t="n">
        <f aca="false">_xlfn.STDEV.P(O3:O52)</f>
        <v>0.363499543833753</v>
      </c>
      <c r="P55" s="4" t="n">
        <f aca="false">_xlfn.STDEV.P(P3:P52)</f>
        <v>0.898651672854269</v>
      </c>
    </row>
  </sheetData>
  <mergeCells count="5">
    <mergeCell ref="A1:U1"/>
    <mergeCell ref="W1:AB1"/>
    <mergeCell ref="AD1:AI1"/>
    <mergeCell ref="AK1:AP1"/>
    <mergeCell ref="AR1:A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X3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P51" activeCellId="1" sqref="E307:L308 P5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85"/>
  </cols>
  <sheetData>
    <row r="1" s="1" customFormat="true" ht="15" hidden="false" customHeight="false" outlineLevel="0" collapsed="false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7" t="n">
        <v>2014</v>
      </c>
      <c r="X1" s="7"/>
      <c r="Y1" s="7"/>
      <c r="Z1" s="7"/>
      <c r="AA1" s="7"/>
      <c r="AB1" s="7"/>
      <c r="AC1" s="8"/>
      <c r="AD1" s="7" t="n">
        <v>2015</v>
      </c>
      <c r="AE1" s="7"/>
      <c r="AF1" s="7"/>
      <c r="AG1" s="7"/>
      <c r="AH1" s="7"/>
      <c r="AI1" s="7"/>
      <c r="AJ1" s="8"/>
      <c r="AK1" s="7" t="n">
        <v>2016</v>
      </c>
      <c r="AL1" s="7"/>
      <c r="AM1" s="7"/>
      <c r="AN1" s="7"/>
      <c r="AO1" s="7"/>
      <c r="AP1" s="7"/>
      <c r="AQ1" s="8"/>
      <c r="AR1" s="7" t="n">
        <v>2017</v>
      </c>
      <c r="AS1" s="7"/>
      <c r="AT1" s="7"/>
      <c r="AU1" s="7"/>
      <c r="AV1" s="7"/>
      <c r="AW1" s="7"/>
      <c r="AX1" s="9"/>
    </row>
    <row r="2" s="1" customFormat="true" ht="15" hidden="false" customHeight="false" outlineLevel="0" collapsed="false">
      <c r="A2" s="9" t="s">
        <v>1</v>
      </c>
      <c r="B2" s="9" t="s">
        <v>467</v>
      </c>
      <c r="C2" s="9" t="s">
        <v>4</v>
      </c>
      <c r="D2" s="9" t="s">
        <v>5</v>
      </c>
      <c r="E2" s="9" t="s">
        <v>6</v>
      </c>
      <c r="F2" s="9" t="s">
        <v>468</v>
      </c>
      <c r="G2" s="9" t="s">
        <v>7</v>
      </c>
      <c r="H2" s="9" t="s">
        <v>469</v>
      </c>
      <c r="I2" s="9" t="s">
        <v>470</v>
      </c>
      <c r="J2" s="9" t="s">
        <v>471</v>
      </c>
      <c r="K2" s="9" t="s">
        <v>472</v>
      </c>
      <c r="L2" s="9" t="s">
        <v>473</v>
      </c>
      <c r="M2" s="9" t="s">
        <v>10</v>
      </c>
      <c r="N2" s="9" t="s">
        <v>474</v>
      </c>
      <c r="O2" s="9" t="s">
        <v>11</v>
      </c>
      <c r="P2" s="9" t="s">
        <v>475</v>
      </c>
      <c r="Q2" s="9" t="s">
        <v>476</v>
      </c>
      <c r="R2" s="9" t="s">
        <v>477</v>
      </c>
      <c r="S2" s="9" t="s">
        <v>478</v>
      </c>
      <c r="T2" s="9" t="s">
        <v>479</v>
      </c>
      <c r="U2" s="9" t="s">
        <v>480</v>
      </c>
      <c r="V2" s="8"/>
      <c r="W2" s="9" t="s">
        <v>481</v>
      </c>
      <c r="X2" s="9" t="s">
        <v>482</v>
      </c>
      <c r="Y2" s="9" t="s">
        <v>483</v>
      </c>
      <c r="Z2" s="9" t="s">
        <v>484</v>
      </c>
      <c r="AA2" s="9" t="s">
        <v>485</v>
      </c>
      <c r="AB2" s="9" t="s">
        <v>486</v>
      </c>
      <c r="AC2" s="8"/>
      <c r="AD2" s="9" t="s">
        <v>481</v>
      </c>
      <c r="AE2" s="9" t="s">
        <v>482</v>
      </c>
      <c r="AF2" s="9" t="s">
        <v>483</v>
      </c>
      <c r="AG2" s="9" t="s">
        <v>484</v>
      </c>
      <c r="AH2" s="9" t="s">
        <v>485</v>
      </c>
      <c r="AI2" s="9" t="s">
        <v>486</v>
      </c>
      <c r="AJ2" s="8"/>
      <c r="AK2" s="9" t="s">
        <v>481</v>
      </c>
      <c r="AL2" s="9" t="s">
        <v>482</v>
      </c>
      <c r="AM2" s="9" t="s">
        <v>483</v>
      </c>
      <c r="AN2" s="9" t="s">
        <v>484</v>
      </c>
      <c r="AO2" s="9" t="s">
        <v>485</v>
      </c>
      <c r="AP2" s="9" t="s">
        <v>486</v>
      </c>
      <c r="AQ2" s="8"/>
      <c r="AR2" s="9" t="s">
        <v>481</v>
      </c>
      <c r="AS2" s="9" t="s">
        <v>482</v>
      </c>
      <c r="AT2" s="9" t="s">
        <v>483</v>
      </c>
      <c r="AU2" s="9" t="s">
        <v>484</v>
      </c>
      <c r="AV2" s="9" t="s">
        <v>485</v>
      </c>
      <c r="AW2" s="9" t="s">
        <v>486</v>
      </c>
      <c r="AX2" s="9"/>
    </row>
    <row r="3" customFormat="false" ht="15" hidden="false" customHeight="false" outlineLevel="0" collapsed="false">
      <c r="A3" s="6" t="s">
        <v>24</v>
      </c>
      <c r="B3" s="6" t="s">
        <v>25</v>
      </c>
      <c r="C3" s="6" t="n">
        <v>78</v>
      </c>
      <c r="D3" s="6" t="n">
        <v>257</v>
      </c>
      <c r="E3" s="6" t="n">
        <v>4.69</v>
      </c>
      <c r="F3" s="6" t="n">
        <v>0.267658131904389</v>
      </c>
      <c r="G3" s="6"/>
      <c r="H3" s="6"/>
      <c r="I3" s="6" t="n">
        <v>38.5</v>
      </c>
      <c r="J3" s="6" t="n">
        <v>1.31033974163303</v>
      </c>
      <c r="K3" s="6" t="n">
        <v>116</v>
      </c>
      <c r="L3" s="6" t="n">
        <v>0.176646641955021</v>
      </c>
      <c r="M3" s="6"/>
      <c r="N3" s="6"/>
      <c r="O3" s="6"/>
      <c r="P3" s="6"/>
      <c r="Q3" s="6" t="n">
        <v>1.75464451549244</v>
      </c>
      <c r="R3" s="6" t="n">
        <v>0.584881505164147</v>
      </c>
      <c r="S3" s="6"/>
      <c r="T3" s="6"/>
      <c r="U3" s="6"/>
      <c r="V3" s="10"/>
      <c r="W3" s="6"/>
      <c r="X3" s="6"/>
      <c r="Y3" s="6"/>
      <c r="Z3" s="6"/>
      <c r="AA3" s="6" t="n">
        <v>0</v>
      </c>
      <c r="AB3" s="6"/>
      <c r="AC3" s="10"/>
      <c r="AD3" s="6"/>
      <c r="AE3" s="6"/>
      <c r="AF3" s="6"/>
      <c r="AG3" s="6"/>
      <c r="AH3" s="6" t="n">
        <v>0</v>
      </c>
      <c r="AI3" s="6"/>
      <c r="AJ3" s="10"/>
      <c r="AK3" s="6"/>
      <c r="AL3" s="6"/>
      <c r="AM3" s="6"/>
      <c r="AN3" s="6"/>
      <c r="AO3" s="6" t="n">
        <v>0</v>
      </c>
      <c r="AP3" s="6"/>
      <c r="AQ3" s="10"/>
      <c r="AR3" s="6"/>
      <c r="AS3" s="6"/>
      <c r="AT3" s="6"/>
      <c r="AU3" s="6"/>
      <c r="AV3" s="6" t="n">
        <v>0</v>
      </c>
      <c r="AW3" s="6"/>
    </row>
    <row r="4" customFormat="false" ht="15" hidden="false" customHeight="false" outlineLevel="0" collapsed="false">
      <c r="A4" s="6" t="s">
        <v>44</v>
      </c>
      <c r="B4" s="6" t="s">
        <v>25</v>
      </c>
      <c r="C4" s="6" t="n">
        <v>76.88</v>
      </c>
      <c r="D4" s="6" t="n">
        <v>255</v>
      </c>
      <c r="E4" s="6" t="n">
        <v>4.66</v>
      </c>
      <c r="F4" s="6" t="n">
        <v>0.372210256203738</v>
      </c>
      <c r="G4" s="6" t="n">
        <v>15</v>
      </c>
      <c r="H4" s="6" t="n">
        <v>-0.775073724160186</v>
      </c>
      <c r="I4" s="6" t="n">
        <v>34.5</v>
      </c>
      <c r="J4" s="6" t="n">
        <v>0.411858952253434</v>
      </c>
      <c r="K4" s="6" t="n">
        <v>117</v>
      </c>
      <c r="L4" s="6" t="n">
        <v>0.288280476217153</v>
      </c>
      <c r="M4" s="6" t="n">
        <v>4.19</v>
      </c>
      <c r="N4" s="6" t="n">
        <v>0.723577392166272</v>
      </c>
      <c r="O4" s="6" t="n">
        <v>6.82</v>
      </c>
      <c r="P4" s="6" t="n">
        <v>1.05659662342835</v>
      </c>
      <c r="Q4" s="6" t="n">
        <v>2.07744997610876</v>
      </c>
      <c r="R4" s="6" t="n">
        <v>0.346241662684793</v>
      </c>
      <c r="S4" s="6" t="n">
        <v>1</v>
      </c>
      <c r="T4" s="6" t="n">
        <v>9</v>
      </c>
      <c r="U4" s="6" t="n">
        <v>9</v>
      </c>
      <c r="V4" s="10"/>
      <c r="W4" s="6" t="n">
        <v>12</v>
      </c>
      <c r="X4" s="6" t="n">
        <v>0</v>
      </c>
      <c r="Y4" s="6" t="n">
        <v>776</v>
      </c>
      <c r="Z4" s="6" t="n">
        <v>70</v>
      </c>
      <c r="AA4" s="6" t="n">
        <v>846</v>
      </c>
      <c r="AB4" s="6" t="n">
        <v>70.5</v>
      </c>
      <c r="AC4" s="10"/>
      <c r="AD4" s="6" t="n">
        <v>14</v>
      </c>
      <c r="AE4" s="6" t="n">
        <v>0</v>
      </c>
      <c r="AF4" s="6" t="n">
        <v>827</v>
      </c>
      <c r="AG4" s="6" t="n">
        <v>51</v>
      </c>
      <c r="AH4" s="6" t="n">
        <v>878</v>
      </c>
      <c r="AI4" s="6" t="n">
        <v>62.7142857142857</v>
      </c>
      <c r="AJ4" s="10"/>
      <c r="AK4" s="6" t="n">
        <v>16</v>
      </c>
      <c r="AL4" s="6" t="n">
        <v>0</v>
      </c>
      <c r="AM4" s="6" t="n">
        <v>1025</v>
      </c>
      <c r="AN4" s="6" t="n">
        <v>70</v>
      </c>
      <c r="AO4" s="6" t="n">
        <v>1095</v>
      </c>
      <c r="AP4" s="6" t="n">
        <v>68.4375</v>
      </c>
      <c r="AQ4" s="10"/>
      <c r="AR4" s="6" t="n">
        <v>16</v>
      </c>
      <c r="AS4" s="6" t="n">
        <v>0</v>
      </c>
      <c r="AT4" s="6" t="n">
        <v>923</v>
      </c>
      <c r="AU4" s="6" t="n">
        <v>61</v>
      </c>
      <c r="AV4" s="6" t="n">
        <v>984</v>
      </c>
      <c r="AW4" s="6" t="n">
        <v>61.5</v>
      </c>
    </row>
    <row r="5" customFormat="false" ht="15" hidden="false" customHeight="false" outlineLevel="0" collapsed="false">
      <c r="A5" s="6" t="s">
        <v>48</v>
      </c>
      <c r="B5" s="6" t="s">
        <v>25</v>
      </c>
      <c r="C5" s="6" t="n">
        <v>72.38</v>
      </c>
      <c r="D5" s="6" t="n">
        <v>240</v>
      </c>
      <c r="E5" s="6" t="n">
        <v>4.74</v>
      </c>
      <c r="F5" s="6" t="n">
        <v>0.093404591405475</v>
      </c>
      <c r="G5" s="6" t="n">
        <v>23</v>
      </c>
      <c r="H5" s="6" t="n">
        <v>0.399825347265927</v>
      </c>
      <c r="I5" s="6" t="n">
        <v>31.5</v>
      </c>
      <c r="J5" s="6" t="n">
        <v>-0.262001639781264</v>
      </c>
      <c r="K5" s="6" t="n">
        <v>115</v>
      </c>
      <c r="L5" s="6" t="n">
        <v>0.0650128076928892</v>
      </c>
      <c r="M5" s="6" t="n">
        <v>4.45</v>
      </c>
      <c r="N5" s="6" t="n">
        <v>-0.329424789736843</v>
      </c>
      <c r="O5" s="6" t="n">
        <v>7.15</v>
      </c>
      <c r="P5" s="6" t="n">
        <v>0.240763269377323</v>
      </c>
      <c r="Q5" s="6" t="n">
        <v>0.207579586223506</v>
      </c>
      <c r="R5" s="6" t="n">
        <v>0.0345965977039177</v>
      </c>
      <c r="S5" s="6" t="n">
        <v>4</v>
      </c>
      <c r="T5" s="6" t="n">
        <v>119</v>
      </c>
      <c r="U5" s="6" t="n">
        <v>113</v>
      </c>
      <c r="V5" s="10"/>
      <c r="W5" s="6" t="n">
        <v>16</v>
      </c>
      <c r="X5" s="6" t="n">
        <v>0</v>
      </c>
      <c r="Y5" s="6" t="n">
        <v>529</v>
      </c>
      <c r="Z5" s="6" t="n">
        <v>139</v>
      </c>
      <c r="AA5" s="6" t="n">
        <v>668</v>
      </c>
      <c r="AB5" s="6" t="n">
        <v>41.75</v>
      </c>
      <c r="AC5" s="10"/>
      <c r="AD5" s="6" t="n">
        <v>16</v>
      </c>
      <c r="AE5" s="6" t="n">
        <v>0</v>
      </c>
      <c r="AF5" s="6" t="n">
        <v>538</v>
      </c>
      <c r="AG5" s="6" t="n">
        <v>118</v>
      </c>
      <c r="AH5" s="6" t="n">
        <v>656</v>
      </c>
      <c r="AI5" s="6" t="n">
        <v>41</v>
      </c>
      <c r="AJ5" s="10"/>
      <c r="AK5" s="6" t="n">
        <v>16</v>
      </c>
      <c r="AL5" s="6" t="n">
        <v>0</v>
      </c>
      <c r="AM5" s="6" t="n">
        <v>581</v>
      </c>
      <c r="AN5" s="6" t="n">
        <v>111</v>
      </c>
      <c r="AO5" s="6" t="n">
        <v>692</v>
      </c>
      <c r="AP5" s="6" t="n">
        <v>43.25</v>
      </c>
      <c r="AQ5" s="10"/>
      <c r="AR5" s="6" t="n">
        <v>12</v>
      </c>
      <c r="AS5" s="6" t="n">
        <v>0</v>
      </c>
      <c r="AT5" s="6" t="n">
        <v>545</v>
      </c>
      <c r="AU5" s="6" t="n">
        <v>32</v>
      </c>
      <c r="AV5" s="6" t="n">
        <v>577</v>
      </c>
      <c r="AW5" s="6" t="n">
        <v>48.0833333333333</v>
      </c>
    </row>
    <row r="6" customFormat="false" ht="15" hidden="false" customHeight="false" outlineLevel="0" collapsed="false">
      <c r="A6" s="6" t="s">
        <v>80</v>
      </c>
      <c r="B6" s="6" t="s">
        <v>25</v>
      </c>
      <c r="C6" s="6" t="n">
        <v>74.13</v>
      </c>
      <c r="D6" s="6" t="n">
        <v>225</v>
      </c>
      <c r="E6" s="6" t="n">
        <v>4.66</v>
      </c>
      <c r="F6" s="6" t="n">
        <v>0.372210256203738</v>
      </c>
      <c r="G6" s="6"/>
      <c r="H6" s="6"/>
      <c r="I6" s="6"/>
      <c r="J6" s="6"/>
      <c r="K6" s="6" t="n">
        <v>122</v>
      </c>
      <c r="L6" s="6" t="n">
        <v>0.846449647527812</v>
      </c>
      <c r="M6" s="6" t="n">
        <v>4.3</v>
      </c>
      <c r="N6" s="6" t="n">
        <v>0.278076469053417</v>
      </c>
      <c r="O6" s="6" t="n">
        <v>7.15</v>
      </c>
      <c r="P6" s="6" t="n">
        <v>0.240763269377323</v>
      </c>
      <c r="Q6" s="6" t="n">
        <v>1.73749964216229</v>
      </c>
      <c r="R6" s="6" t="n">
        <v>0.434374910540573</v>
      </c>
      <c r="S6" s="6"/>
      <c r="T6" s="6"/>
      <c r="U6" s="6"/>
      <c r="V6" s="10"/>
      <c r="W6" s="6"/>
      <c r="X6" s="6"/>
      <c r="Y6" s="6"/>
      <c r="Z6" s="6"/>
      <c r="AA6" s="6" t="n">
        <v>0</v>
      </c>
      <c r="AB6" s="6"/>
      <c r="AC6" s="10"/>
      <c r="AD6" s="6"/>
      <c r="AE6" s="6"/>
      <c r="AF6" s="6"/>
      <c r="AG6" s="6"/>
      <c r="AH6" s="6" t="n">
        <v>0</v>
      </c>
      <c r="AI6" s="6"/>
      <c r="AJ6" s="10"/>
      <c r="AK6" s="6"/>
      <c r="AL6" s="6"/>
      <c r="AM6" s="6"/>
      <c r="AN6" s="6"/>
      <c r="AO6" s="6" t="n">
        <v>0</v>
      </c>
      <c r="AP6" s="6"/>
      <c r="AQ6" s="10"/>
      <c r="AR6" s="6"/>
      <c r="AS6" s="6"/>
      <c r="AT6" s="6"/>
      <c r="AU6" s="6"/>
      <c r="AV6" s="6" t="n">
        <v>0</v>
      </c>
      <c r="AW6" s="6"/>
    </row>
    <row r="7" customFormat="false" ht="15" hidden="false" customHeight="false" outlineLevel="0" collapsed="false">
      <c r="A7" s="6" t="s">
        <v>108</v>
      </c>
      <c r="B7" s="6" t="s">
        <v>25</v>
      </c>
      <c r="C7" s="6" t="n">
        <v>72.75</v>
      </c>
      <c r="D7" s="6" t="n">
        <v>250</v>
      </c>
      <c r="E7" s="6" t="n">
        <v>4.76</v>
      </c>
      <c r="F7" s="6" t="n">
        <v>0.0237031752059107</v>
      </c>
      <c r="G7" s="6" t="n">
        <v>23</v>
      </c>
      <c r="H7" s="6" t="n">
        <v>0.399825347265927</v>
      </c>
      <c r="I7" s="6" t="n">
        <v>37.5</v>
      </c>
      <c r="J7" s="6" t="n">
        <v>1.08571954428813</v>
      </c>
      <c r="K7" s="6" t="n">
        <v>122</v>
      </c>
      <c r="L7" s="6" t="n">
        <v>0.846449647527812</v>
      </c>
      <c r="M7" s="6" t="n">
        <v>4.3</v>
      </c>
      <c r="N7" s="6" t="n">
        <v>0.278076469053417</v>
      </c>
      <c r="O7" s="6" t="n">
        <v>7.25</v>
      </c>
      <c r="P7" s="6" t="n">
        <v>-0.00645895912298679</v>
      </c>
      <c r="Q7" s="6" t="n">
        <v>2.62731522421821</v>
      </c>
      <c r="R7" s="6" t="n">
        <v>0.437885870703035</v>
      </c>
      <c r="S7" s="6" t="n">
        <v>4</v>
      </c>
      <c r="T7" s="6" t="n">
        <v>121</v>
      </c>
      <c r="U7" s="6" t="n">
        <v>115</v>
      </c>
      <c r="V7" s="10"/>
      <c r="W7" s="6"/>
      <c r="X7" s="6"/>
      <c r="Y7" s="6"/>
      <c r="Z7" s="6"/>
      <c r="AA7" s="6" t="n">
        <v>0</v>
      </c>
      <c r="AB7" s="6"/>
      <c r="AC7" s="10"/>
      <c r="AD7" s="6"/>
      <c r="AE7" s="6"/>
      <c r="AF7" s="6"/>
      <c r="AG7" s="6"/>
      <c r="AH7" s="6" t="n">
        <v>0</v>
      </c>
      <c r="AI7" s="6"/>
      <c r="AJ7" s="10"/>
      <c r="AK7" s="6" t="n">
        <v>6</v>
      </c>
      <c r="AL7" s="6" t="n">
        <v>0</v>
      </c>
      <c r="AM7" s="6" t="n">
        <v>32</v>
      </c>
      <c r="AN7" s="6" t="n">
        <v>124</v>
      </c>
      <c r="AO7" s="6" t="n">
        <v>156</v>
      </c>
      <c r="AP7" s="6" t="n">
        <v>26</v>
      </c>
      <c r="AQ7" s="10"/>
      <c r="AR7" s="6"/>
      <c r="AS7" s="6"/>
      <c r="AT7" s="6"/>
      <c r="AU7" s="6"/>
      <c r="AV7" s="6" t="n">
        <v>0</v>
      </c>
      <c r="AW7" s="6"/>
    </row>
    <row r="8" customFormat="false" ht="15" hidden="false" customHeight="false" outlineLevel="0" collapsed="false">
      <c r="A8" s="6" t="s">
        <v>126</v>
      </c>
      <c r="B8" s="6" t="s">
        <v>25</v>
      </c>
      <c r="C8" s="6" t="n">
        <v>73.75</v>
      </c>
      <c r="D8" s="6" t="n">
        <v>233</v>
      </c>
      <c r="E8" s="6" t="n">
        <v>4.72</v>
      </c>
      <c r="F8" s="6" t="n">
        <v>0.163106007605042</v>
      </c>
      <c r="G8" s="6" t="n">
        <v>16</v>
      </c>
      <c r="H8" s="6" t="n">
        <v>-0.628211340231922</v>
      </c>
      <c r="I8" s="6" t="n">
        <v>32</v>
      </c>
      <c r="J8" s="6" t="n">
        <v>-0.149691541108814</v>
      </c>
      <c r="K8" s="6" t="n">
        <v>122</v>
      </c>
      <c r="L8" s="6" t="n">
        <v>0.846449647527812</v>
      </c>
      <c r="M8" s="6"/>
      <c r="N8" s="6"/>
      <c r="O8" s="6"/>
      <c r="P8" s="6"/>
      <c r="Q8" s="6" t="n">
        <v>0.231652773792118</v>
      </c>
      <c r="R8" s="6" t="n">
        <v>0.0579131934480295</v>
      </c>
      <c r="S8" s="6" t="n">
        <v>3</v>
      </c>
      <c r="T8" s="6" t="n">
        <v>71</v>
      </c>
      <c r="U8" s="6" t="n">
        <v>69</v>
      </c>
      <c r="V8" s="10"/>
      <c r="W8" s="6" t="n">
        <v>16</v>
      </c>
      <c r="X8" s="6" t="n">
        <v>0</v>
      </c>
      <c r="Y8" s="6" t="n">
        <v>681</v>
      </c>
      <c r="Z8" s="6" t="n">
        <v>257</v>
      </c>
      <c r="AA8" s="6" t="n">
        <v>938</v>
      </c>
      <c r="AB8" s="6" t="n">
        <v>58.625</v>
      </c>
      <c r="AC8" s="10"/>
      <c r="AD8" s="6" t="n">
        <v>16</v>
      </c>
      <c r="AE8" s="6" t="n">
        <v>0</v>
      </c>
      <c r="AF8" s="6" t="n">
        <v>567</v>
      </c>
      <c r="AG8" s="6" t="n">
        <v>215</v>
      </c>
      <c r="AH8" s="6" t="n">
        <v>782</v>
      </c>
      <c r="AI8" s="6" t="n">
        <v>48.875</v>
      </c>
      <c r="AJ8" s="10"/>
      <c r="AK8" s="6" t="n">
        <v>16</v>
      </c>
      <c r="AL8" s="6" t="n">
        <v>0</v>
      </c>
      <c r="AM8" s="6" t="n">
        <v>1111</v>
      </c>
      <c r="AN8" s="6" t="n">
        <v>176</v>
      </c>
      <c r="AO8" s="6" t="n">
        <v>1287</v>
      </c>
      <c r="AP8" s="6" t="n">
        <v>80.4375</v>
      </c>
      <c r="AQ8" s="10"/>
      <c r="AR8" s="6" t="n">
        <v>16</v>
      </c>
      <c r="AS8" s="6" t="n">
        <v>0</v>
      </c>
      <c r="AT8" s="6" t="n">
        <v>1068</v>
      </c>
      <c r="AU8" s="6" t="n">
        <v>85</v>
      </c>
      <c r="AV8" s="6" t="n">
        <v>1153</v>
      </c>
      <c r="AW8" s="6" t="n">
        <v>72.0625</v>
      </c>
    </row>
    <row r="9" customFormat="false" ht="15" hidden="false" customHeight="false" outlineLevel="0" collapsed="false">
      <c r="A9" s="6" t="s">
        <v>170</v>
      </c>
      <c r="B9" s="6" t="s">
        <v>25</v>
      </c>
      <c r="C9" s="6" t="n">
        <v>75</v>
      </c>
      <c r="D9" s="6" t="n">
        <v>249</v>
      </c>
      <c r="E9" s="6" t="n">
        <v>4.7</v>
      </c>
      <c r="F9" s="6" t="n">
        <v>0.232807423804607</v>
      </c>
      <c r="G9" s="6" t="n">
        <v>23</v>
      </c>
      <c r="H9" s="6" t="n">
        <v>0.399825347265927</v>
      </c>
      <c r="I9" s="6" t="n">
        <v>30</v>
      </c>
      <c r="J9" s="6" t="n">
        <v>-0.598931935798613</v>
      </c>
      <c r="K9" s="6" t="n">
        <v>112</v>
      </c>
      <c r="L9" s="6" t="n">
        <v>-0.269888695093506</v>
      </c>
      <c r="M9" s="6" t="n">
        <v>4.32</v>
      </c>
      <c r="N9" s="6" t="n">
        <v>0.197076301214714</v>
      </c>
      <c r="O9" s="6" t="n">
        <v>7.25</v>
      </c>
      <c r="P9" s="6" t="n">
        <v>-0.00645895912298679</v>
      </c>
      <c r="Q9" s="6" t="n">
        <v>-0.0455705177298582</v>
      </c>
      <c r="R9" s="6" t="n">
        <v>-0.0075950862883097</v>
      </c>
      <c r="S9" s="6" t="n">
        <v>5</v>
      </c>
      <c r="T9" s="6" t="n">
        <v>174</v>
      </c>
      <c r="U9" s="6" t="n">
        <v>157</v>
      </c>
      <c r="V9" s="10"/>
      <c r="W9" s="6" t="n">
        <v>12</v>
      </c>
      <c r="X9" s="6" t="n">
        <v>0</v>
      </c>
      <c r="Y9" s="6" t="n">
        <v>330</v>
      </c>
      <c r="Z9" s="6" t="n">
        <v>184</v>
      </c>
      <c r="AA9" s="6" t="n">
        <v>514</v>
      </c>
      <c r="AB9" s="6" t="n">
        <v>42.8333333333333</v>
      </c>
      <c r="AC9" s="10"/>
      <c r="AD9" s="6" t="n">
        <v>9</v>
      </c>
      <c r="AE9" s="6" t="n">
        <v>0</v>
      </c>
      <c r="AF9" s="6" t="n">
        <v>484</v>
      </c>
      <c r="AG9" s="6" t="n">
        <v>60</v>
      </c>
      <c r="AH9" s="6" t="n">
        <v>544</v>
      </c>
      <c r="AI9" s="6" t="n">
        <v>60.4444444444444</v>
      </c>
      <c r="AJ9" s="10"/>
      <c r="AK9" s="6" t="n">
        <v>16</v>
      </c>
      <c r="AL9" s="6" t="n">
        <v>0</v>
      </c>
      <c r="AM9" s="6" t="n">
        <v>531</v>
      </c>
      <c r="AN9" s="6" t="n">
        <v>186</v>
      </c>
      <c r="AO9" s="6" t="n">
        <v>717</v>
      </c>
      <c r="AP9" s="6" t="n">
        <v>44.8125</v>
      </c>
      <c r="AQ9" s="10"/>
      <c r="AR9" s="6" t="n">
        <v>15</v>
      </c>
      <c r="AS9" s="6" t="n">
        <v>0</v>
      </c>
      <c r="AT9" s="6" t="n">
        <v>544</v>
      </c>
      <c r="AU9" s="6" t="n">
        <v>143</v>
      </c>
      <c r="AV9" s="6" t="n">
        <v>687</v>
      </c>
      <c r="AW9" s="6" t="n">
        <v>45.8</v>
      </c>
    </row>
    <row r="10" customFormat="false" ht="15" hidden="false" customHeight="false" outlineLevel="0" collapsed="false">
      <c r="A10" s="6" t="s">
        <v>199</v>
      </c>
      <c r="B10" s="6" t="s">
        <v>25</v>
      </c>
      <c r="C10" s="6" t="n">
        <v>74.5</v>
      </c>
      <c r="D10" s="6" t="n">
        <v>235</v>
      </c>
      <c r="E10" s="6" t="n">
        <v>4.6</v>
      </c>
      <c r="F10" s="6" t="n">
        <v>0.581314504802438</v>
      </c>
      <c r="G10" s="6" t="n">
        <v>21</v>
      </c>
      <c r="H10" s="6" t="n">
        <v>0.106100579409399</v>
      </c>
      <c r="I10" s="6" t="n">
        <v>40.5</v>
      </c>
      <c r="J10" s="6" t="n">
        <v>1.75958013632283</v>
      </c>
      <c r="K10" s="6" t="n">
        <v>123</v>
      </c>
      <c r="L10" s="6" t="n">
        <v>0.958083481789944</v>
      </c>
      <c r="M10" s="6" t="n">
        <v>4.41</v>
      </c>
      <c r="N10" s="6" t="n">
        <v>-0.167424454059441</v>
      </c>
      <c r="O10" s="6" t="n">
        <v>7.16</v>
      </c>
      <c r="P10" s="6" t="n">
        <v>0.216041046527292</v>
      </c>
      <c r="Q10" s="6" t="n">
        <v>3.45369529479246</v>
      </c>
      <c r="R10" s="6" t="n">
        <v>0.57561588246541</v>
      </c>
      <c r="S10" s="6"/>
      <c r="T10" s="6"/>
      <c r="U10" s="6"/>
      <c r="V10" s="10"/>
      <c r="W10" s="6"/>
      <c r="X10" s="6"/>
      <c r="Y10" s="6"/>
      <c r="Z10" s="6"/>
      <c r="AA10" s="6" t="n">
        <v>0</v>
      </c>
      <c r="AB10" s="6"/>
      <c r="AC10" s="10"/>
      <c r="AD10" s="6" t="n">
        <v>12</v>
      </c>
      <c r="AE10" s="6" t="n">
        <v>0</v>
      </c>
      <c r="AF10" s="6" t="n">
        <v>386</v>
      </c>
      <c r="AG10" s="6" t="n">
        <v>68</v>
      </c>
      <c r="AH10" s="6" t="n">
        <v>454</v>
      </c>
      <c r="AI10" s="6" t="n">
        <v>37.8333333333333</v>
      </c>
      <c r="AJ10" s="10"/>
      <c r="AK10" s="6" t="n">
        <v>8</v>
      </c>
      <c r="AL10" s="6" t="n">
        <v>0</v>
      </c>
      <c r="AM10" s="6" t="n">
        <v>84</v>
      </c>
      <c r="AN10" s="6" t="n">
        <v>110</v>
      </c>
      <c r="AO10" s="6" t="n">
        <v>194</v>
      </c>
      <c r="AP10" s="6" t="n">
        <v>24.25</v>
      </c>
      <c r="AQ10" s="10"/>
      <c r="AR10" s="6" t="n">
        <v>4</v>
      </c>
      <c r="AS10" s="6" t="n">
        <v>0</v>
      </c>
      <c r="AT10" s="6" t="n">
        <v>34</v>
      </c>
      <c r="AU10" s="6" t="n">
        <v>7</v>
      </c>
      <c r="AV10" s="6" t="n">
        <v>41</v>
      </c>
      <c r="AW10" s="6" t="n">
        <v>10.25</v>
      </c>
    </row>
    <row r="11" customFormat="false" ht="15" hidden="false" customHeight="false" outlineLevel="0" collapsed="false">
      <c r="A11" s="6" t="s">
        <v>239</v>
      </c>
      <c r="B11" s="6" t="s">
        <v>25</v>
      </c>
      <c r="C11" s="6" t="n">
        <v>75.25</v>
      </c>
      <c r="D11" s="6" t="n">
        <v>252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 t="n">
        <v>2</v>
      </c>
      <c r="T11" s="6" t="n">
        <v>50</v>
      </c>
      <c r="U11" s="6" t="n">
        <v>49</v>
      </c>
      <c r="V11" s="10"/>
      <c r="W11" s="6" t="n">
        <v>11</v>
      </c>
      <c r="X11" s="6" t="n">
        <v>0</v>
      </c>
      <c r="Y11" s="6" t="n">
        <v>177</v>
      </c>
      <c r="Z11" s="6" t="n">
        <v>77</v>
      </c>
      <c r="AA11" s="6" t="n">
        <v>254</v>
      </c>
      <c r="AB11" s="6" t="n">
        <v>23.0909090909091</v>
      </c>
      <c r="AC11" s="10"/>
      <c r="AD11" s="6" t="n">
        <v>15</v>
      </c>
      <c r="AE11" s="6" t="n">
        <v>0</v>
      </c>
      <c r="AF11" s="6" t="n">
        <v>668</v>
      </c>
      <c r="AG11" s="6" t="n">
        <v>115</v>
      </c>
      <c r="AH11" s="6" t="n">
        <v>783</v>
      </c>
      <c r="AI11" s="6" t="n">
        <v>52.2</v>
      </c>
      <c r="AJ11" s="10"/>
      <c r="AK11" s="6" t="n">
        <v>8</v>
      </c>
      <c r="AL11" s="6" t="n">
        <v>0</v>
      </c>
      <c r="AM11" s="6" t="n">
        <v>176</v>
      </c>
      <c r="AN11" s="6" t="n">
        <v>66</v>
      </c>
      <c r="AO11" s="6" t="n">
        <v>242</v>
      </c>
      <c r="AP11" s="6" t="n">
        <v>30.25</v>
      </c>
      <c r="AQ11" s="10"/>
      <c r="AR11" s="6" t="n">
        <v>4</v>
      </c>
      <c r="AS11" s="6" t="n">
        <v>0</v>
      </c>
      <c r="AT11" s="6" t="n">
        <v>59</v>
      </c>
      <c r="AU11" s="6" t="n">
        <v>43</v>
      </c>
      <c r="AV11" s="6" t="n">
        <v>102</v>
      </c>
      <c r="AW11" s="6" t="n">
        <v>25.5</v>
      </c>
    </row>
    <row r="12" customFormat="false" ht="15" hidden="false" customHeight="false" outlineLevel="0" collapsed="false">
      <c r="A12" s="6" t="s">
        <v>261</v>
      </c>
      <c r="B12" s="6" t="s">
        <v>25</v>
      </c>
      <c r="C12" s="6" t="n">
        <v>72.38</v>
      </c>
      <c r="D12" s="6" t="n">
        <v>238</v>
      </c>
      <c r="E12" s="6" t="n">
        <v>5.03</v>
      </c>
      <c r="F12" s="6" t="n">
        <v>-0.917265943488229</v>
      </c>
      <c r="G12" s="6" t="n">
        <v>16</v>
      </c>
      <c r="H12" s="6" t="n">
        <v>-0.628211340231922</v>
      </c>
      <c r="I12" s="6" t="n">
        <v>31</v>
      </c>
      <c r="J12" s="6" t="n">
        <v>-0.374311738453714</v>
      </c>
      <c r="K12" s="6" t="n">
        <v>108</v>
      </c>
      <c r="L12" s="6" t="n">
        <v>-0.716424032142033</v>
      </c>
      <c r="M12" s="6" t="n">
        <v>4.56</v>
      </c>
      <c r="N12" s="6" t="n">
        <v>-0.774925712849698</v>
      </c>
      <c r="O12" s="6" t="n">
        <v>7.77</v>
      </c>
      <c r="P12" s="6" t="n">
        <v>-1.2920145473246</v>
      </c>
      <c r="Q12" s="6" t="n">
        <v>-4.7031533144902</v>
      </c>
      <c r="R12" s="6" t="n">
        <v>-0.783858885748366</v>
      </c>
      <c r="S12" s="6"/>
      <c r="T12" s="6"/>
      <c r="U12" s="6"/>
      <c r="V12" s="10"/>
      <c r="W12" s="6"/>
      <c r="X12" s="6"/>
      <c r="Y12" s="6"/>
      <c r="Z12" s="6"/>
      <c r="AA12" s="6" t="n">
        <v>0</v>
      </c>
      <c r="AB12" s="6"/>
      <c r="AC12" s="10"/>
      <c r="AD12" s="6"/>
      <c r="AE12" s="6"/>
      <c r="AF12" s="6"/>
      <c r="AG12" s="6"/>
      <c r="AH12" s="6" t="n">
        <v>0</v>
      </c>
      <c r="AI12" s="6"/>
      <c r="AJ12" s="10"/>
      <c r="AK12" s="6"/>
      <c r="AL12" s="6"/>
      <c r="AM12" s="6"/>
      <c r="AN12" s="6"/>
      <c r="AO12" s="6" t="n">
        <v>0</v>
      </c>
      <c r="AP12" s="6"/>
      <c r="AQ12" s="10"/>
      <c r="AR12" s="6"/>
      <c r="AS12" s="6"/>
      <c r="AT12" s="6"/>
      <c r="AU12" s="6"/>
      <c r="AV12" s="6" t="n">
        <v>0</v>
      </c>
      <c r="AW12" s="6"/>
    </row>
    <row r="13" customFormat="false" ht="15" hidden="false" customHeight="false" outlineLevel="0" collapsed="false">
      <c r="A13" s="6" t="s">
        <v>264</v>
      </c>
      <c r="B13" s="6" t="s">
        <v>25</v>
      </c>
      <c r="C13" s="6" t="n">
        <v>74.63</v>
      </c>
      <c r="D13" s="6" t="n">
        <v>247</v>
      </c>
      <c r="E13" s="6" t="n">
        <v>4.73</v>
      </c>
      <c r="F13" s="6" t="n">
        <v>0.128255299505257</v>
      </c>
      <c r="G13" s="6" t="n">
        <v>21</v>
      </c>
      <c r="H13" s="6" t="n">
        <v>0.106100579409399</v>
      </c>
      <c r="I13" s="6" t="n">
        <v>34</v>
      </c>
      <c r="J13" s="6" t="n">
        <v>0.299548853580984</v>
      </c>
      <c r="K13" s="6" t="n">
        <v>116</v>
      </c>
      <c r="L13" s="6" t="n">
        <v>0.176646641955021</v>
      </c>
      <c r="M13" s="6" t="n">
        <v>4.63</v>
      </c>
      <c r="N13" s="6" t="n">
        <v>-1.05842630028515</v>
      </c>
      <c r="O13" s="6" t="n">
        <v>7.31</v>
      </c>
      <c r="P13" s="6" t="n">
        <v>-0.154792296223172</v>
      </c>
      <c r="Q13" s="6" t="n">
        <v>-0.502667222057665</v>
      </c>
      <c r="R13" s="6" t="n">
        <v>-0.0837778703429441</v>
      </c>
      <c r="S13" s="6" t="n">
        <v>5</v>
      </c>
      <c r="T13" s="6" t="n">
        <v>166</v>
      </c>
      <c r="U13" s="6" t="n">
        <v>152</v>
      </c>
      <c r="V13" s="10"/>
      <c r="W13" s="6" t="n">
        <v>16</v>
      </c>
      <c r="X13" s="6" t="n">
        <v>0</v>
      </c>
      <c r="Y13" s="6" t="n">
        <v>392</v>
      </c>
      <c r="Z13" s="6" t="n">
        <v>75</v>
      </c>
      <c r="AA13" s="6" t="n">
        <v>467</v>
      </c>
      <c r="AB13" s="6" t="n">
        <v>29.1875</v>
      </c>
      <c r="AC13" s="10"/>
      <c r="AD13" s="6" t="n">
        <v>14</v>
      </c>
      <c r="AE13" s="6" t="n">
        <v>0</v>
      </c>
      <c r="AF13" s="6" t="n">
        <v>345</v>
      </c>
      <c r="AG13" s="6" t="n">
        <v>196</v>
      </c>
      <c r="AH13" s="6" t="n">
        <v>541</v>
      </c>
      <c r="AI13" s="6" t="n">
        <v>38.6428571428571</v>
      </c>
      <c r="AJ13" s="10"/>
      <c r="AK13" s="6"/>
      <c r="AL13" s="6"/>
      <c r="AM13" s="6"/>
      <c r="AN13" s="6"/>
      <c r="AO13" s="6" t="n">
        <v>0</v>
      </c>
      <c r="AP13" s="6"/>
      <c r="AQ13" s="10"/>
      <c r="AR13" s="6"/>
      <c r="AS13" s="6"/>
      <c r="AT13" s="6"/>
      <c r="AU13" s="6"/>
      <c r="AV13" s="6" t="n">
        <v>0</v>
      </c>
      <c r="AW13" s="6"/>
    </row>
    <row r="14" customFormat="false" ht="15" hidden="false" customHeight="false" outlineLevel="0" collapsed="false">
      <c r="A14" s="6" t="s">
        <v>270</v>
      </c>
      <c r="B14" s="6" t="s">
        <v>25</v>
      </c>
      <c r="C14" s="6" t="n">
        <v>74.75</v>
      </c>
      <c r="D14" s="6" t="n">
        <v>234</v>
      </c>
      <c r="E14" s="6" t="n">
        <v>4.67</v>
      </c>
      <c r="F14" s="6" t="n">
        <v>0.337359548103956</v>
      </c>
      <c r="G14" s="6" t="n">
        <v>22</v>
      </c>
      <c r="H14" s="6" t="n">
        <v>0.252962963337663</v>
      </c>
      <c r="I14" s="6" t="n">
        <v>37.5</v>
      </c>
      <c r="J14" s="6" t="n">
        <v>1.08571954428813</v>
      </c>
      <c r="K14" s="6" t="n">
        <v>120</v>
      </c>
      <c r="L14" s="6" t="n">
        <v>0.623181979003548</v>
      </c>
      <c r="M14" s="6" t="n">
        <v>3.96</v>
      </c>
      <c r="N14" s="6" t="n">
        <v>1.65507932231134</v>
      </c>
      <c r="O14" s="6" t="n">
        <v>6.89</v>
      </c>
      <c r="P14" s="6" t="n">
        <v>0.883541063478132</v>
      </c>
      <c r="Q14" s="6" t="n">
        <v>4.83784442052277</v>
      </c>
      <c r="R14" s="6" t="n">
        <v>0.806307403420462</v>
      </c>
      <c r="S14" s="6"/>
      <c r="T14" s="6"/>
      <c r="U14" s="6"/>
      <c r="V14" s="10"/>
      <c r="W14" s="6" t="n">
        <v>13</v>
      </c>
      <c r="X14" s="6" t="n">
        <v>0</v>
      </c>
      <c r="Y14" s="6" t="n">
        <v>12</v>
      </c>
      <c r="Z14" s="6" t="n">
        <v>232</v>
      </c>
      <c r="AA14" s="6" t="n">
        <v>244</v>
      </c>
      <c r="AB14" s="6" t="n">
        <v>18.7692307692308</v>
      </c>
      <c r="AC14" s="10"/>
      <c r="AD14" s="6" t="n">
        <v>12</v>
      </c>
      <c r="AE14" s="6" t="n">
        <v>0</v>
      </c>
      <c r="AF14" s="6" t="n">
        <v>96</v>
      </c>
      <c r="AG14" s="6" t="n">
        <v>233</v>
      </c>
      <c r="AH14" s="6" t="n">
        <v>329</v>
      </c>
      <c r="AI14" s="6" t="n">
        <v>27.4166666666667</v>
      </c>
      <c r="AJ14" s="10"/>
      <c r="AK14" s="6" t="n">
        <v>9</v>
      </c>
      <c r="AL14" s="6" t="n">
        <v>0</v>
      </c>
      <c r="AM14" s="6" t="n">
        <v>21</v>
      </c>
      <c r="AN14" s="6" t="n">
        <v>147</v>
      </c>
      <c r="AO14" s="6" t="n">
        <v>168</v>
      </c>
      <c r="AP14" s="6" t="n">
        <v>18.6666666666667</v>
      </c>
      <c r="AQ14" s="10"/>
      <c r="AR14" s="6" t="n">
        <v>3</v>
      </c>
      <c r="AS14" s="6" t="n">
        <v>0</v>
      </c>
      <c r="AT14" s="6" t="n">
        <v>0</v>
      </c>
      <c r="AU14" s="6" t="n">
        <v>51</v>
      </c>
      <c r="AV14" s="6" t="n">
        <v>51</v>
      </c>
      <c r="AW14" s="6" t="n">
        <v>17</v>
      </c>
    </row>
    <row r="15" customFormat="false" ht="15" hidden="false" customHeight="false" outlineLevel="0" collapsed="false">
      <c r="A15" s="6" t="s">
        <v>272</v>
      </c>
      <c r="B15" s="6" t="s">
        <v>25</v>
      </c>
      <c r="C15" s="6" t="n">
        <v>76</v>
      </c>
      <c r="D15" s="6" t="n">
        <v>235</v>
      </c>
      <c r="E15" s="6" t="n">
        <v>4.76</v>
      </c>
      <c r="F15" s="6" t="n">
        <v>0.0237031752059107</v>
      </c>
      <c r="G15" s="6"/>
      <c r="H15" s="6"/>
      <c r="I15" s="6" t="n">
        <v>33</v>
      </c>
      <c r="J15" s="6" t="n">
        <v>0.0749286562360849</v>
      </c>
      <c r="K15" s="6" t="n">
        <v>115</v>
      </c>
      <c r="L15" s="6" t="n">
        <v>0.0650128076928892</v>
      </c>
      <c r="M15" s="6" t="n">
        <v>4.25</v>
      </c>
      <c r="N15" s="6" t="n">
        <v>0.48057688865017</v>
      </c>
      <c r="O15" s="6" t="n">
        <v>6.99</v>
      </c>
      <c r="P15" s="6" t="n">
        <v>0.63631883497782</v>
      </c>
      <c r="Q15" s="6" t="n">
        <v>1.28054036276287</v>
      </c>
      <c r="R15" s="6" t="n">
        <v>0.256108072552575</v>
      </c>
      <c r="S15" s="6" t="n">
        <v>6</v>
      </c>
      <c r="T15" s="6" t="n">
        <v>192</v>
      </c>
      <c r="U15" s="6" t="n">
        <v>172</v>
      </c>
      <c r="V15" s="10"/>
      <c r="W15" s="6"/>
      <c r="X15" s="6"/>
      <c r="Y15" s="6"/>
      <c r="Z15" s="6"/>
      <c r="AA15" s="6" t="n">
        <v>0</v>
      </c>
      <c r="AB15" s="6"/>
      <c r="AC15" s="10"/>
      <c r="AD15" s="6"/>
      <c r="AE15" s="6"/>
      <c r="AF15" s="6"/>
      <c r="AG15" s="6"/>
      <c r="AH15" s="6" t="n">
        <v>0</v>
      </c>
      <c r="AI15" s="6"/>
      <c r="AJ15" s="10"/>
      <c r="AK15" s="6"/>
      <c r="AL15" s="6"/>
      <c r="AM15" s="6"/>
      <c r="AN15" s="6"/>
      <c r="AO15" s="6" t="n">
        <v>0</v>
      </c>
      <c r="AP15" s="6"/>
      <c r="AQ15" s="10"/>
      <c r="AR15" s="6"/>
      <c r="AS15" s="6"/>
      <c r="AT15" s="6"/>
      <c r="AU15" s="6"/>
      <c r="AV15" s="6" t="n">
        <v>0</v>
      </c>
      <c r="AW15" s="6"/>
    </row>
    <row r="16" customFormat="false" ht="15" hidden="false" customHeight="false" outlineLevel="0" collapsed="false">
      <c r="A16" s="6" t="s">
        <v>286</v>
      </c>
      <c r="B16" s="6" t="s">
        <v>25</v>
      </c>
      <c r="C16" s="6" t="n">
        <v>74</v>
      </c>
      <c r="D16" s="6" t="n">
        <v>253</v>
      </c>
      <c r="E16" s="6" t="n">
        <v>4.79</v>
      </c>
      <c r="F16" s="6" t="n">
        <v>-0.0808489490934389</v>
      </c>
      <c r="G16" s="6" t="n">
        <v>19</v>
      </c>
      <c r="H16" s="6" t="n">
        <v>-0.187624188447129</v>
      </c>
      <c r="I16" s="6" t="n">
        <v>34.5</v>
      </c>
      <c r="J16" s="6" t="n">
        <v>0.411858952253434</v>
      </c>
      <c r="K16" s="6" t="n">
        <v>114</v>
      </c>
      <c r="L16" s="6" t="n">
        <v>-0.0466210265692426</v>
      </c>
      <c r="M16" s="6" t="n">
        <v>4.35</v>
      </c>
      <c r="N16" s="6" t="n">
        <v>0.075576049456665</v>
      </c>
      <c r="O16" s="6" t="n">
        <v>7.2</v>
      </c>
      <c r="P16" s="6" t="n">
        <v>0.117152155127168</v>
      </c>
      <c r="Q16" s="6" t="n">
        <v>0.289492992727456</v>
      </c>
      <c r="R16" s="6" t="n">
        <v>0.0482488321212427</v>
      </c>
      <c r="S16" s="6"/>
      <c r="T16" s="6"/>
      <c r="U16" s="6"/>
      <c r="V16" s="10"/>
      <c r="W16" s="6" t="n">
        <v>16</v>
      </c>
      <c r="X16" s="6" t="n">
        <v>0</v>
      </c>
      <c r="Y16" s="6" t="n">
        <v>179</v>
      </c>
      <c r="Z16" s="6" t="n">
        <v>372</v>
      </c>
      <c r="AA16" s="6" t="n">
        <v>551</v>
      </c>
      <c r="AB16" s="6" t="n">
        <v>34.4375</v>
      </c>
      <c r="AC16" s="10"/>
      <c r="AD16" s="6" t="n">
        <v>16</v>
      </c>
      <c r="AE16" s="6" t="n">
        <v>0</v>
      </c>
      <c r="AF16" s="6" t="n">
        <v>361</v>
      </c>
      <c r="AG16" s="6" t="n">
        <v>329</v>
      </c>
      <c r="AH16" s="6" t="n">
        <v>690</v>
      </c>
      <c r="AI16" s="6" t="n">
        <v>43.125</v>
      </c>
      <c r="AJ16" s="10"/>
      <c r="AK16" s="6" t="n">
        <v>16</v>
      </c>
      <c r="AL16" s="6" t="n">
        <v>0</v>
      </c>
      <c r="AM16" s="6" t="n">
        <v>256</v>
      </c>
      <c r="AN16" s="6" t="n">
        <v>281</v>
      </c>
      <c r="AO16" s="6" t="n">
        <v>537</v>
      </c>
      <c r="AP16" s="6" t="n">
        <v>33.5625</v>
      </c>
      <c r="AQ16" s="10"/>
      <c r="AR16" s="6" t="n">
        <v>13</v>
      </c>
      <c r="AS16" s="6" t="n">
        <v>0</v>
      </c>
      <c r="AT16" s="6" t="n">
        <v>102</v>
      </c>
      <c r="AU16" s="6" t="n">
        <v>175</v>
      </c>
      <c r="AV16" s="6" t="n">
        <v>277</v>
      </c>
      <c r="AW16" s="6" t="n">
        <v>21.3076923076923</v>
      </c>
    </row>
    <row r="17" customFormat="false" ht="15" hidden="false" customHeight="false" outlineLevel="0" collapsed="false">
      <c r="A17" s="6" t="s">
        <v>300</v>
      </c>
      <c r="B17" s="6" t="s">
        <v>25</v>
      </c>
      <c r="C17" s="6" t="n">
        <v>72.5</v>
      </c>
      <c r="D17" s="6" t="n">
        <v>232</v>
      </c>
      <c r="E17" s="6" t="n">
        <v>4.51</v>
      </c>
      <c r="F17" s="6" t="n">
        <v>0.894970877700483</v>
      </c>
      <c r="G17" s="6" t="n">
        <v>28</v>
      </c>
      <c r="H17" s="6" t="n">
        <v>1.13413726690725</v>
      </c>
      <c r="I17" s="6" t="n">
        <v>39</v>
      </c>
      <c r="J17" s="6" t="n">
        <v>1.42264984030548</v>
      </c>
      <c r="K17" s="6" t="n">
        <v>127</v>
      </c>
      <c r="L17" s="6" t="n">
        <v>1.40461881883847</v>
      </c>
      <c r="M17" s="6" t="n">
        <v>4.02</v>
      </c>
      <c r="N17" s="6" t="n">
        <v>1.41207881879524</v>
      </c>
      <c r="O17" s="6" t="n">
        <v>6.92</v>
      </c>
      <c r="P17" s="6" t="n">
        <v>0.809374394928038</v>
      </c>
      <c r="Q17" s="6" t="n">
        <v>7.07783001747496</v>
      </c>
      <c r="R17" s="6" t="n">
        <v>1.17963833624583</v>
      </c>
      <c r="S17" s="6" t="n">
        <v>4</v>
      </c>
      <c r="T17" s="6" t="n">
        <v>132</v>
      </c>
      <c r="U17" s="6" t="n">
        <v>125</v>
      </c>
      <c r="V17" s="10"/>
      <c r="W17" s="6" t="n">
        <v>7</v>
      </c>
      <c r="X17" s="6" t="n">
        <v>0</v>
      </c>
      <c r="Y17" s="6" t="n">
        <v>81</v>
      </c>
      <c r="Z17" s="6" t="n">
        <v>117</v>
      </c>
      <c r="AA17" s="6" t="n">
        <v>198</v>
      </c>
      <c r="AB17" s="6" t="n">
        <v>28.2857142857143</v>
      </c>
      <c r="AC17" s="10"/>
      <c r="AD17" s="6" t="n">
        <v>14</v>
      </c>
      <c r="AE17" s="6" t="n">
        <v>0</v>
      </c>
      <c r="AF17" s="6" t="n">
        <v>103</v>
      </c>
      <c r="AG17" s="6" t="n">
        <v>283</v>
      </c>
      <c r="AH17" s="6" t="n">
        <v>386</v>
      </c>
      <c r="AI17" s="6" t="n">
        <v>27.5714285714286</v>
      </c>
      <c r="AJ17" s="10"/>
      <c r="AK17" s="6" t="n">
        <v>13</v>
      </c>
      <c r="AL17" s="6" t="n">
        <v>0</v>
      </c>
      <c r="AM17" s="6" t="n">
        <v>71</v>
      </c>
      <c r="AN17" s="6" t="n">
        <v>228</v>
      </c>
      <c r="AO17" s="6" t="n">
        <v>299</v>
      </c>
      <c r="AP17" s="6" t="n">
        <v>23</v>
      </c>
      <c r="AQ17" s="10"/>
      <c r="AR17" s="6" t="n">
        <v>14</v>
      </c>
      <c r="AS17" s="6" t="n">
        <v>0</v>
      </c>
      <c r="AT17" s="6" t="n">
        <v>251</v>
      </c>
      <c r="AU17" s="6" t="n">
        <v>249</v>
      </c>
      <c r="AV17" s="6" t="n">
        <v>500</v>
      </c>
      <c r="AW17" s="6" t="n">
        <v>35.7142857142857</v>
      </c>
    </row>
    <row r="18" customFormat="false" ht="15" hidden="false" customHeight="false" outlineLevel="0" collapsed="false">
      <c r="A18" s="6" t="s">
        <v>301</v>
      </c>
      <c r="B18" s="6" t="s">
        <v>25</v>
      </c>
      <c r="C18" s="6" t="n">
        <v>74.25</v>
      </c>
      <c r="D18" s="6" t="n">
        <v>248</v>
      </c>
      <c r="E18" s="6" t="n">
        <v>4.7</v>
      </c>
      <c r="F18" s="6" t="n">
        <v>0.232807423804607</v>
      </c>
      <c r="G18" s="6" t="n">
        <v>30</v>
      </c>
      <c r="H18" s="6" t="n">
        <v>1.42786203476378</v>
      </c>
      <c r="I18" s="6" t="n">
        <v>36</v>
      </c>
      <c r="J18" s="6" t="n">
        <v>0.748789248270783</v>
      </c>
      <c r="K18" s="6" t="n">
        <v>120</v>
      </c>
      <c r="L18" s="6" t="n">
        <v>0.623181979003548</v>
      </c>
      <c r="M18" s="6"/>
      <c r="N18" s="6"/>
      <c r="O18" s="6"/>
      <c r="P18" s="6"/>
      <c r="Q18" s="6" t="n">
        <v>3.03264068584271</v>
      </c>
      <c r="R18" s="6" t="n">
        <v>0.758160171460678</v>
      </c>
      <c r="S18" s="6" t="n">
        <v>4</v>
      </c>
      <c r="T18" s="6" t="n">
        <v>126</v>
      </c>
      <c r="U18" s="6" t="n">
        <v>119</v>
      </c>
      <c r="V18" s="10"/>
      <c r="W18" s="6" t="n">
        <v>3</v>
      </c>
      <c r="X18" s="6" t="n">
        <v>0</v>
      </c>
      <c r="Y18" s="6" t="n">
        <v>0</v>
      </c>
      <c r="Z18" s="6" t="n">
        <v>54</v>
      </c>
      <c r="AA18" s="6" t="n">
        <v>54</v>
      </c>
      <c r="AB18" s="6" t="n">
        <v>18</v>
      </c>
      <c r="AC18" s="10"/>
      <c r="AD18" s="6"/>
      <c r="AE18" s="6"/>
      <c r="AF18" s="6"/>
      <c r="AG18" s="6"/>
      <c r="AH18" s="6" t="n">
        <v>0</v>
      </c>
      <c r="AI18" s="6"/>
      <c r="AJ18" s="10"/>
      <c r="AK18" s="6"/>
      <c r="AL18" s="6"/>
      <c r="AM18" s="6"/>
      <c r="AN18" s="6"/>
      <c r="AO18" s="6" t="n">
        <v>0</v>
      </c>
      <c r="AP18" s="6"/>
      <c r="AQ18" s="10"/>
      <c r="AR18" s="6"/>
      <c r="AS18" s="6"/>
      <c r="AT18" s="6"/>
      <c r="AU18" s="6"/>
      <c r="AV18" s="6" t="n">
        <v>0</v>
      </c>
      <c r="AW18" s="6"/>
    </row>
    <row r="19" customFormat="false" ht="15" hidden="false" customHeight="false" outlineLevel="0" collapsed="false">
      <c r="A19" s="6" t="s">
        <v>302</v>
      </c>
      <c r="B19" s="6" t="s">
        <v>25</v>
      </c>
      <c r="C19" s="6" t="n">
        <v>74.63</v>
      </c>
      <c r="D19" s="6" t="n">
        <v>251</v>
      </c>
      <c r="E19" s="6" t="n">
        <v>4.65</v>
      </c>
      <c r="F19" s="6" t="n">
        <v>0.407060964303521</v>
      </c>
      <c r="G19" s="6" t="n">
        <v>23</v>
      </c>
      <c r="H19" s="6" t="n">
        <v>0.399825347265927</v>
      </c>
      <c r="I19" s="6" t="n">
        <v>40</v>
      </c>
      <c r="J19" s="6" t="n">
        <v>1.64727003765038</v>
      </c>
      <c r="K19" s="6" t="n">
        <v>127</v>
      </c>
      <c r="L19" s="6" t="n">
        <v>1.40461881883847</v>
      </c>
      <c r="M19" s="6" t="n">
        <v>4.18</v>
      </c>
      <c r="N19" s="6" t="n">
        <v>0.764077476085626</v>
      </c>
      <c r="O19" s="6" t="n">
        <v>7.08</v>
      </c>
      <c r="P19" s="6" t="n">
        <v>0.413818829327541</v>
      </c>
      <c r="Q19" s="6" t="n">
        <v>5.03667147347147</v>
      </c>
      <c r="R19" s="6" t="n">
        <v>0.839445245578578</v>
      </c>
      <c r="S19" s="6" t="n">
        <v>1</v>
      </c>
      <c r="T19" s="6" t="n">
        <v>5</v>
      </c>
      <c r="U19" s="6" t="n">
        <v>5</v>
      </c>
      <c r="V19" s="10"/>
      <c r="W19" s="6" t="n">
        <v>16</v>
      </c>
      <c r="X19" s="6" t="n">
        <v>0</v>
      </c>
      <c r="Y19" s="6" t="n">
        <v>992</v>
      </c>
      <c r="Z19" s="6" t="n">
        <v>101</v>
      </c>
      <c r="AA19" s="6" t="n">
        <v>1093</v>
      </c>
      <c r="AB19" s="6" t="n">
        <v>68.3125</v>
      </c>
      <c r="AC19" s="10"/>
      <c r="AD19" s="6" t="n">
        <v>16</v>
      </c>
      <c r="AE19" s="6" t="n">
        <v>0</v>
      </c>
      <c r="AF19" s="6" t="n">
        <v>1003</v>
      </c>
      <c r="AG19" s="6" t="n">
        <v>89</v>
      </c>
      <c r="AH19" s="6" t="n">
        <v>1092</v>
      </c>
      <c r="AI19" s="6" t="n">
        <v>68.25</v>
      </c>
      <c r="AJ19" s="10"/>
      <c r="AK19" s="6" t="n">
        <v>16</v>
      </c>
      <c r="AL19" s="6" t="n">
        <v>0</v>
      </c>
      <c r="AM19" s="6" t="n">
        <v>948</v>
      </c>
      <c r="AN19" s="6" t="n">
        <v>76</v>
      </c>
      <c r="AO19" s="6" t="n">
        <v>1024</v>
      </c>
      <c r="AP19" s="6" t="n">
        <v>64</v>
      </c>
      <c r="AQ19" s="10"/>
      <c r="AR19" s="6" t="n">
        <v>16</v>
      </c>
      <c r="AS19" s="6" t="n">
        <v>0</v>
      </c>
      <c r="AT19" s="6" t="n">
        <v>930</v>
      </c>
      <c r="AU19" s="6" t="n">
        <v>85</v>
      </c>
      <c r="AV19" s="6" t="n">
        <v>1015</v>
      </c>
      <c r="AW19" s="6" t="n">
        <v>63.4375</v>
      </c>
    </row>
    <row r="20" customFormat="false" ht="15" hidden="false" customHeight="false" outlineLevel="0" collapsed="false">
      <c r="A20" s="6" t="s">
        <v>308</v>
      </c>
      <c r="B20" s="6" t="s">
        <v>25</v>
      </c>
      <c r="C20" s="6" t="n">
        <v>75.13</v>
      </c>
      <c r="D20" s="6" t="n">
        <v>243</v>
      </c>
      <c r="E20" s="6" t="n">
        <v>4.71</v>
      </c>
      <c r="F20" s="6" t="n">
        <v>0.197956715704825</v>
      </c>
      <c r="G20" s="6" t="n">
        <v>21</v>
      </c>
      <c r="H20" s="6" t="n">
        <v>0.106100579409399</v>
      </c>
      <c r="I20" s="6" t="n">
        <v>32.5</v>
      </c>
      <c r="J20" s="6" t="n">
        <v>-0.0373814424363648</v>
      </c>
      <c r="K20" s="6" t="n">
        <v>111</v>
      </c>
      <c r="L20" s="6" t="n">
        <v>-0.381522529355638</v>
      </c>
      <c r="M20" s="6" t="n">
        <v>4.2</v>
      </c>
      <c r="N20" s="6" t="n">
        <v>0.683077308246922</v>
      </c>
      <c r="O20" s="6" t="n">
        <v>7.22</v>
      </c>
      <c r="P20" s="6" t="n">
        <v>0.067707709427107</v>
      </c>
      <c r="Q20" s="6" t="n">
        <v>0.63593834099625</v>
      </c>
      <c r="R20" s="6" t="n">
        <v>0.105989723499375</v>
      </c>
      <c r="S20" s="6" t="n">
        <v>2</v>
      </c>
      <c r="T20" s="6" t="n">
        <v>40</v>
      </c>
      <c r="U20" s="6" t="n">
        <v>39</v>
      </c>
      <c r="V20" s="10"/>
      <c r="W20" s="6" t="n">
        <v>8</v>
      </c>
      <c r="X20" s="6" t="n">
        <v>0</v>
      </c>
      <c r="Y20" s="6" t="n">
        <v>51</v>
      </c>
      <c r="Z20" s="6" t="n">
        <v>124</v>
      </c>
      <c r="AA20" s="6" t="n">
        <v>175</v>
      </c>
      <c r="AB20" s="6" t="n">
        <v>21.875</v>
      </c>
      <c r="AC20" s="10"/>
      <c r="AD20" s="6" t="n">
        <v>15</v>
      </c>
      <c r="AE20" s="6" t="n">
        <v>0</v>
      </c>
      <c r="AF20" s="6" t="n">
        <v>80</v>
      </c>
      <c r="AG20" s="6" t="n">
        <v>287</v>
      </c>
      <c r="AH20" s="6" t="n">
        <v>367</v>
      </c>
      <c r="AI20" s="6" t="n">
        <v>24.4666666666667</v>
      </c>
      <c r="AJ20" s="10"/>
      <c r="AK20" s="6" t="n">
        <v>14</v>
      </c>
      <c r="AL20" s="6" t="n">
        <v>0</v>
      </c>
      <c r="AM20" s="6" t="n">
        <v>523</v>
      </c>
      <c r="AN20" s="6" t="n">
        <v>143</v>
      </c>
      <c r="AO20" s="6" t="n">
        <v>666</v>
      </c>
      <c r="AP20" s="6" t="n">
        <v>47.5714285714286</v>
      </c>
      <c r="AQ20" s="10"/>
      <c r="AR20" s="6" t="n">
        <v>13</v>
      </c>
      <c r="AS20" s="6" t="n">
        <v>0</v>
      </c>
      <c r="AT20" s="6" t="n">
        <v>710</v>
      </c>
      <c r="AU20" s="6" t="n">
        <v>76</v>
      </c>
      <c r="AV20" s="6" t="n">
        <v>786</v>
      </c>
      <c r="AW20" s="6" t="n">
        <v>60.4615384615385</v>
      </c>
    </row>
    <row r="21" customFormat="false" ht="15" hidden="false" customHeight="false" outlineLevel="0" collapsed="false">
      <c r="A21" s="6" t="s">
        <v>365</v>
      </c>
      <c r="B21" s="6" t="s">
        <v>25</v>
      </c>
      <c r="C21" s="6" t="n">
        <v>73.38</v>
      </c>
      <c r="D21" s="6" t="n">
        <v>253</v>
      </c>
      <c r="E21" s="6" t="n">
        <v>4.71</v>
      </c>
      <c r="F21" s="6" t="n">
        <v>0.197956715704825</v>
      </c>
      <c r="G21" s="6" t="n">
        <v>26</v>
      </c>
      <c r="H21" s="6" t="n">
        <v>0.840412499050719</v>
      </c>
      <c r="I21" s="6" t="n">
        <v>38.5</v>
      </c>
      <c r="J21" s="6" t="n">
        <v>1.31033974163303</v>
      </c>
      <c r="K21" s="6" t="n">
        <v>122</v>
      </c>
      <c r="L21" s="6" t="n">
        <v>0.846449647527812</v>
      </c>
      <c r="M21" s="6" t="n">
        <v>4.31</v>
      </c>
      <c r="N21" s="6" t="n">
        <v>0.237576385134068</v>
      </c>
      <c r="O21" s="6" t="n">
        <v>7.29</v>
      </c>
      <c r="P21" s="6" t="n">
        <v>-0.105347850523111</v>
      </c>
      <c r="Q21" s="6" t="n">
        <v>3.32738713852734</v>
      </c>
      <c r="R21" s="6" t="n">
        <v>0.554564523087891</v>
      </c>
      <c r="S21" s="6" t="n">
        <v>4</v>
      </c>
      <c r="T21" s="6" t="n">
        <v>139</v>
      </c>
      <c r="U21" s="6" t="n">
        <v>131</v>
      </c>
      <c r="V21" s="10"/>
      <c r="W21" s="6" t="n">
        <v>16</v>
      </c>
      <c r="X21" s="6" t="n">
        <v>0</v>
      </c>
      <c r="Y21" s="6" t="n">
        <v>340</v>
      </c>
      <c r="Z21" s="6" t="n">
        <v>168</v>
      </c>
      <c r="AA21" s="6" t="n">
        <v>508</v>
      </c>
      <c r="AB21" s="6" t="n">
        <v>31.75</v>
      </c>
      <c r="AC21" s="10"/>
      <c r="AD21" s="6"/>
      <c r="AE21" s="6"/>
      <c r="AF21" s="6"/>
      <c r="AG21" s="6"/>
      <c r="AH21" s="6" t="n">
        <v>0</v>
      </c>
      <c r="AI21" s="6"/>
      <c r="AJ21" s="10"/>
      <c r="AK21" s="6"/>
      <c r="AL21" s="6"/>
      <c r="AM21" s="6"/>
      <c r="AN21" s="6"/>
      <c r="AO21" s="6" t="n">
        <v>0</v>
      </c>
      <c r="AP21" s="6"/>
      <c r="AQ21" s="10"/>
      <c r="AR21" s="6"/>
      <c r="AS21" s="6"/>
      <c r="AT21" s="6"/>
      <c r="AU21" s="6"/>
      <c r="AV21" s="6" t="n">
        <v>0</v>
      </c>
      <c r="AW21" s="6"/>
    </row>
    <row r="22" customFormat="false" ht="15" hidden="false" customHeight="false" outlineLevel="0" collapsed="false">
      <c r="A22" s="6" t="s">
        <v>377</v>
      </c>
      <c r="B22" s="6" t="s">
        <v>25</v>
      </c>
      <c r="C22" s="6" t="n">
        <v>75.13</v>
      </c>
      <c r="D22" s="6" t="n">
        <v>237</v>
      </c>
      <c r="E22" s="6" t="n">
        <v>4.65</v>
      </c>
      <c r="F22" s="6" t="n">
        <v>0.407060964303521</v>
      </c>
      <c r="G22" s="6" t="n">
        <v>21</v>
      </c>
      <c r="H22" s="6" t="n">
        <v>0.106100579409399</v>
      </c>
      <c r="I22" s="6" t="n">
        <v>35.5</v>
      </c>
      <c r="J22" s="6" t="n">
        <v>0.636479149598333</v>
      </c>
      <c r="K22" s="6" t="n">
        <v>113</v>
      </c>
      <c r="L22" s="6" t="n">
        <v>-0.158254860831374</v>
      </c>
      <c r="M22" s="6"/>
      <c r="N22" s="6"/>
      <c r="O22" s="6"/>
      <c r="P22" s="6"/>
      <c r="Q22" s="6" t="n">
        <v>0.991385832479878</v>
      </c>
      <c r="R22" s="6" t="n">
        <v>0.24784645811997</v>
      </c>
      <c r="S22" s="6" t="n">
        <v>5</v>
      </c>
      <c r="T22" s="6" t="n">
        <v>169</v>
      </c>
      <c r="U22" s="6" t="n">
        <v>154</v>
      </c>
      <c r="V22" s="10"/>
      <c r="W22" s="6" t="n">
        <v>14</v>
      </c>
      <c r="X22" s="6" t="n">
        <v>0</v>
      </c>
      <c r="Y22" s="6" t="n">
        <v>3</v>
      </c>
      <c r="Z22" s="6" t="n">
        <v>313</v>
      </c>
      <c r="AA22" s="6" t="n">
        <v>316</v>
      </c>
      <c r="AB22" s="6" t="n">
        <v>22.5714285714286</v>
      </c>
      <c r="AC22" s="10"/>
      <c r="AD22" s="6"/>
      <c r="AE22" s="6"/>
      <c r="AF22" s="6"/>
      <c r="AG22" s="6"/>
      <c r="AH22" s="6" t="n">
        <v>0</v>
      </c>
      <c r="AI22" s="6"/>
      <c r="AJ22" s="10"/>
      <c r="AK22" s="6"/>
      <c r="AL22" s="6"/>
      <c r="AM22" s="6"/>
      <c r="AN22" s="6"/>
      <c r="AO22" s="6" t="n">
        <v>0</v>
      </c>
      <c r="AP22" s="6"/>
      <c r="AQ22" s="10"/>
      <c r="AR22" s="6"/>
      <c r="AS22" s="6"/>
      <c r="AT22" s="6"/>
      <c r="AU22" s="6"/>
      <c r="AV22" s="6" t="n">
        <v>0</v>
      </c>
      <c r="AW22" s="6"/>
    </row>
    <row r="23" customFormat="false" ht="15" hidden="false" customHeight="false" outlineLevel="0" collapsed="false">
      <c r="A23" s="6" t="s">
        <v>387</v>
      </c>
      <c r="B23" s="6" t="s">
        <v>25</v>
      </c>
      <c r="C23" s="6" t="n">
        <v>73.13</v>
      </c>
      <c r="D23" s="6" t="n">
        <v>237</v>
      </c>
      <c r="E23" s="6" t="n">
        <v>4.58</v>
      </c>
      <c r="F23" s="6" t="n">
        <v>0.651015921002002</v>
      </c>
      <c r="G23" s="6" t="n">
        <v>25</v>
      </c>
      <c r="H23" s="6" t="n">
        <v>0.693550115122455</v>
      </c>
      <c r="I23" s="6" t="n">
        <v>42</v>
      </c>
      <c r="J23" s="6" t="n">
        <v>2.09651043234018</v>
      </c>
      <c r="K23" s="6" t="n">
        <v>128</v>
      </c>
      <c r="L23" s="6" t="n">
        <v>1.5162526531006</v>
      </c>
      <c r="M23" s="6" t="n">
        <v>4.21</v>
      </c>
      <c r="N23" s="6" t="n">
        <v>0.642577224327573</v>
      </c>
      <c r="O23" s="6" t="n">
        <v>6.91</v>
      </c>
      <c r="P23" s="6" t="n">
        <v>0.834096617778069</v>
      </c>
      <c r="Q23" s="6" t="n">
        <v>6.43400296367088</v>
      </c>
      <c r="R23" s="6" t="n">
        <v>1.07233382727848</v>
      </c>
      <c r="S23" s="6"/>
      <c r="T23" s="6"/>
      <c r="U23" s="6"/>
      <c r="V23" s="10"/>
      <c r="W23" s="6" t="n">
        <v>9</v>
      </c>
      <c r="X23" s="6" t="n">
        <v>0</v>
      </c>
      <c r="Y23" s="6" t="n">
        <v>258</v>
      </c>
      <c r="Z23" s="6" t="n">
        <v>58</v>
      </c>
      <c r="AA23" s="6" t="n">
        <v>316</v>
      </c>
      <c r="AB23" s="6" t="n">
        <v>35.1111111111111</v>
      </c>
      <c r="AC23" s="10"/>
      <c r="AD23" s="6" t="n">
        <v>12</v>
      </c>
      <c r="AE23" s="6" t="n">
        <v>0</v>
      </c>
      <c r="AF23" s="6" t="n">
        <v>667</v>
      </c>
      <c r="AG23" s="6" t="n">
        <v>57</v>
      </c>
      <c r="AH23" s="6" t="n">
        <v>724</v>
      </c>
      <c r="AI23" s="6" t="n">
        <v>60.3333333333333</v>
      </c>
      <c r="AJ23" s="10"/>
      <c r="AK23" s="6" t="n">
        <v>13</v>
      </c>
      <c r="AL23" s="6" t="n">
        <v>0</v>
      </c>
      <c r="AM23" s="6" t="n">
        <v>771</v>
      </c>
      <c r="AN23" s="6" t="n">
        <v>87</v>
      </c>
      <c r="AO23" s="6" t="n">
        <v>858</v>
      </c>
      <c r="AP23" s="6" t="n">
        <v>66</v>
      </c>
      <c r="AQ23" s="10"/>
      <c r="AR23" s="6" t="n">
        <v>12</v>
      </c>
      <c r="AS23" s="6" t="n">
        <v>0</v>
      </c>
      <c r="AT23" s="6" t="n">
        <v>671</v>
      </c>
      <c r="AU23" s="6" t="n">
        <v>36</v>
      </c>
      <c r="AV23" s="6" t="n">
        <v>707</v>
      </c>
      <c r="AW23" s="6" t="n">
        <v>58.9166666666667</v>
      </c>
    </row>
    <row r="24" customFormat="false" ht="15" hidden="false" customHeight="false" outlineLevel="0" collapsed="false">
      <c r="A24" s="6" t="s">
        <v>403</v>
      </c>
      <c r="B24" s="6" t="s">
        <v>25</v>
      </c>
      <c r="C24" s="6" t="n">
        <v>75</v>
      </c>
      <c r="D24" s="6" t="n">
        <v>218</v>
      </c>
      <c r="E24" s="6" t="n">
        <v>4.52</v>
      </c>
      <c r="F24" s="6" t="n">
        <v>0.860120169600701</v>
      </c>
      <c r="G24" s="6"/>
      <c r="H24" s="6"/>
      <c r="I24" s="6" t="n">
        <v>31.5</v>
      </c>
      <c r="J24" s="6" t="n">
        <v>-0.262001639781264</v>
      </c>
      <c r="K24" s="6" t="n">
        <v>117</v>
      </c>
      <c r="L24" s="6" t="n">
        <v>0.288280476217153</v>
      </c>
      <c r="M24" s="6"/>
      <c r="N24" s="6"/>
      <c r="O24" s="6"/>
      <c r="P24" s="6"/>
      <c r="Q24" s="6" t="n">
        <v>0.88639900603659</v>
      </c>
      <c r="R24" s="6" t="n">
        <v>0.29546633534553</v>
      </c>
      <c r="S24" s="6" t="n">
        <v>5</v>
      </c>
      <c r="T24" s="6" t="n">
        <v>144</v>
      </c>
      <c r="U24" s="6" t="n">
        <v>136</v>
      </c>
      <c r="V24" s="10"/>
      <c r="W24" s="6" t="n">
        <v>16</v>
      </c>
      <c r="X24" s="6" t="n">
        <v>0</v>
      </c>
      <c r="Y24" s="6" t="n">
        <v>708</v>
      </c>
      <c r="Z24" s="6" t="n">
        <v>171</v>
      </c>
      <c r="AA24" s="6" t="n">
        <v>879</v>
      </c>
      <c r="AB24" s="6" t="n">
        <v>54.9375</v>
      </c>
      <c r="AC24" s="10"/>
      <c r="AD24" s="6" t="n">
        <v>14</v>
      </c>
      <c r="AE24" s="6" t="n">
        <v>0</v>
      </c>
      <c r="AF24" s="6" t="n">
        <v>997</v>
      </c>
      <c r="AG24" s="6" t="n">
        <v>61</v>
      </c>
      <c r="AH24" s="6" t="n">
        <v>1058</v>
      </c>
      <c r="AI24" s="6" t="n">
        <v>75.5714285714286</v>
      </c>
      <c r="AJ24" s="10"/>
      <c r="AK24" s="6" t="n">
        <v>16</v>
      </c>
      <c r="AL24" s="6" t="n">
        <v>0</v>
      </c>
      <c r="AM24" s="6" t="n">
        <v>1048</v>
      </c>
      <c r="AN24" s="6" t="n">
        <v>78</v>
      </c>
      <c r="AO24" s="6" t="n">
        <v>1126</v>
      </c>
      <c r="AP24" s="6" t="n">
        <v>70.375</v>
      </c>
      <c r="AQ24" s="10"/>
      <c r="AR24" s="6" t="n">
        <v>14</v>
      </c>
      <c r="AS24" s="6" t="n">
        <v>0</v>
      </c>
      <c r="AT24" s="6" t="n">
        <v>846</v>
      </c>
      <c r="AU24" s="6" t="n">
        <v>66</v>
      </c>
      <c r="AV24" s="6" t="n">
        <v>912</v>
      </c>
      <c r="AW24" s="6" t="n">
        <v>65.1428571428571</v>
      </c>
    </row>
    <row r="25" customFormat="false" ht="15" hidden="false" customHeight="false" outlineLevel="0" collapsed="false">
      <c r="A25" s="6" t="s">
        <v>427</v>
      </c>
      <c r="B25" s="6" t="s">
        <v>25</v>
      </c>
      <c r="C25" s="6" t="n">
        <v>76.75</v>
      </c>
      <c r="D25" s="6" t="n">
        <v>245</v>
      </c>
      <c r="E25" s="6" t="n">
        <v>4.67</v>
      </c>
      <c r="F25" s="6" t="n">
        <v>0.337359548103956</v>
      </c>
      <c r="G25" s="6" t="n">
        <v>26</v>
      </c>
      <c r="H25" s="6" t="n">
        <v>0.840412499050719</v>
      </c>
      <c r="I25" s="6"/>
      <c r="J25" s="6"/>
      <c r="K25" s="6"/>
      <c r="L25" s="6"/>
      <c r="M25" s="6"/>
      <c r="N25" s="6"/>
      <c r="O25" s="6"/>
      <c r="P25" s="6"/>
      <c r="Q25" s="6" t="n">
        <v>1.17777204715468</v>
      </c>
      <c r="R25" s="6" t="n">
        <v>0.588886023577338</v>
      </c>
      <c r="S25" s="6" t="n">
        <v>7</v>
      </c>
      <c r="T25" s="6" t="n">
        <v>233</v>
      </c>
      <c r="U25" s="6" t="n">
        <v>191</v>
      </c>
      <c r="V25" s="10"/>
      <c r="W25" s="6" t="n">
        <v>14</v>
      </c>
      <c r="X25" s="6" t="n">
        <v>0</v>
      </c>
      <c r="Y25" s="6" t="n">
        <v>60</v>
      </c>
      <c r="Z25" s="6" t="n">
        <v>246</v>
      </c>
      <c r="AA25" s="6" t="n">
        <v>306</v>
      </c>
      <c r="AB25" s="6" t="n">
        <v>21.8571428571429</v>
      </c>
      <c r="AC25" s="10"/>
      <c r="AD25" s="6" t="n">
        <v>15</v>
      </c>
      <c r="AE25" s="6" t="n">
        <v>0</v>
      </c>
      <c r="AF25" s="6" t="n">
        <v>79</v>
      </c>
      <c r="AG25" s="6" t="n">
        <v>301</v>
      </c>
      <c r="AH25" s="6" t="n">
        <v>380</v>
      </c>
      <c r="AI25" s="6" t="n">
        <v>25.3333333333333</v>
      </c>
      <c r="AJ25" s="10"/>
      <c r="AK25" s="6" t="n">
        <v>2</v>
      </c>
      <c r="AL25" s="6" t="n">
        <v>0</v>
      </c>
      <c r="AM25" s="6" t="n">
        <v>0</v>
      </c>
      <c r="AN25" s="6" t="n">
        <v>25</v>
      </c>
      <c r="AO25" s="6" t="n">
        <v>25</v>
      </c>
      <c r="AP25" s="6" t="n">
        <v>12.5</v>
      </c>
      <c r="AQ25" s="10"/>
      <c r="AR25" s="6" t="n">
        <v>6</v>
      </c>
      <c r="AS25" s="6" t="n">
        <v>0</v>
      </c>
      <c r="AT25" s="6" t="n">
        <v>57</v>
      </c>
      <c r="AU25" s="6" t="n">
        <v>94</v>
      </c>
      <c r="AV25" s="6" t="n">
        <v>151</v>
      </c>
      <c r="AW25" s="6" t="n">
        <v>25.1666666666667</v>
      </c>
    </row>
    <row r="26" customFormat="false" ht="15" hidden="false" customHeight="false" outlineLevel="0" collapsed="false">
      <c r="A26" s="6" t="s">
        <v>432</v>
      </c>
      <c r="B26" s="6" t="s">
        <v>25</v>
      </c>
      <c r="C26" s="6" t="n">
        <v>76.13</v>
      </c>
      <c r="D26" s="6" t="n">
        <v>250</v>
      </c>
      <c r="E26" s="6" t="n">
        <v>4.95</v>
      </c>
      <c r="F26" s="6" t="n">
        <v>-0.638460278689966</v>
      </c>
      <c r="G26" s="6" t="n">
        <v>24</v>
      </c>
      <c r="H26" s="6" t="n">
        <v>0.546687731194191</v>
      </c>
      <c r="I26" s="6" t="n">
        <v>32</v>
      </c>
      <c r="J26" s="6" t="n">
        <v>-0.149691541108814</v>
      </c>
      <c r="K26" s="6" t="n">
        <v>115</v>
      </c>
      <c r="L26" s="6" t="n">
        <v>0.0650128076928892</v>
      </c>
      <c r="M26" s="6" t="n">
        <v>4.15</v>
      </c>
      <c r="N26" s="6" t="n">
        <v>0.885577727843675</v>
      </c>
      <c r="O26" s="6" t="n">
        <v>6.64</v>
      </c>
      <c r="P26" s="6" t="n">
        <v>1.50159663472891</v>
      </c>
      <c r="Q26" s="6" t="n">
        <v>2.21072308166088</v>
      </c>
      <c r="R26" s="6" t="n">
        <v>0.368453846943481</v>
      </c>
      <c r="S26" s="6" t="n">
        <v>7</v>
      </c>
      <c r="T26" s="6" t="n">
        <v>255</v>
      </c>
      <c r="U26" s="6" t="n">
        <v>204</v>
      </c>
      <c r="V26" s="10"/>
      <c r="W26" s="6"/>
      <c r="X26" s="6"/>
      <c r="Y26" s="6"/>
      <c r="Z26" s="6"/>
      <c r="AA26" s="6" t="n">
        <v>0</v>
      </c>
      <c r="AB26" s="6"/>
      <c r="AC26" s="10"/>
      <c r="AD26" s="6" t="n">
        <v>1</v>
      </c>
      <c r="AE26" s="6" t="n">
        <v>0</v>
      </c>
      <c r="AF26" s="6" t="n">
        <v>0</v>
      </c>
      <c r="AG26" s="6" t="n">
        <v>15</v>
      </c>
      <c r="AH26" s="6" t="n">
        <v>15</v>
      </c>
      <c r="AI26" s="6" t="n">
        <v>15</v>
      </c>
      <c r="AJ26" s="10"/>
      <c r="AK26" s="6"/>
      <c r="AL26" s="6"/>
      <c r="AM26" s="6"/>
      <c r="AN26" s="6"/>
      <c r="AO26" s="6" t="n">
        <v>0</v>
      </c>
      <c r="AP26" s="6"/>
      <c r="AQ26" s="10"/>
      <c r="AR26" s="6"/>
      <c r="AS26" s="6"/>
      <c r="AT26" s="6"/>
      <c r="AU26" s="6"/>
      <c r="AV26" s="6" t="n">
        <v>0</v>
      </c>
      <c r="AW26" s="6"/>
    </row>
    <row r="27" customFormat="false" ht="15" hidden="false" customHeight="false" outlineLevel="0" collapsed="false">
      <c r="A27" s="6" t="s">
        <v>64</v>
      </c>
      <c r="B27" s="6" t="s">
        <v>65</v>
      </c>
      <c r="C27" s="6" t="n">
        <v>73</v>
      </c>
      <c r="D27" s="6" t="n">
        <v>246</v>
      </c>
      <c r="E27" s="6" t="n">
        <v>4.66</v>
      </c>
      <c r="F27" s="6" t="n">
        <v>0.372210256203738</v>
      </c>
      <c r="G27" s="6" t="n">
        <v>25</v>
      </c>
      <c r="H27" s="6" t="n">
        <v>0.693550115122455</v>
      </c>
      <c r="I27" s="6" t="n">
        <v>30.5</v>
      </c>
      <c r="J27" s="6" t="n">
        <v>-0.486621837126164</v>
      </c>
      <c r="K27" s="6" t="n">
        <v>120</v>
      </c>
      <c r="L27" s="6" t="n">
        <v>0.623181979003548</v>
      </c>
      <c r="M27" s="6" t="n">
        <v>4.07</v>
      </c>
      <c r="N27" s="6" t="n">
        <v>1.20957839919848</v>
      </c>
      <c r="O27" s="6" t="n">
        <v>7.11</v>
      </c>
      <c r="P27" s="6" t="n">
        <v>0.339652160777447</v>
      </c>
      <c r="Q27" s="6" t="n">
        <v>2.75155107317951</v>
      </c>
      <c r="R27" s="6" t="n">
        <v>0.458591845529918</v>
      </c>
      <c r="S27" s="6"/>
      <c r="T27" s="6"/>
      <c r="U27" s="6"/>
      <c r="V27" s="10"/>
      <c r="W27" s="6" t="n">
        <v>16</v>
      </c>
      <c r="X27" s="6" t="n">
        <v>0</v>
      </c>
      <c r="Y27" s="6" t="n">
        <v>812</v>
      </c>
      <c r="Z27" s="6" t="n">
        <v>258</v>
      </c>
      <c r="AA27" s="6" t="n">
        <v>1070</v>
      </c>
      <c r="AB27" s="6" t="n">
        <v>66.875</v>
      </c>
      <c r="AC27" s="10"/>
      <c r="AD27" s="6" t="n">
        <v>15</v>
      </c>
      <c r="AE27" s="6" t="n">
        <v>0</v>
      </c>
      <c r="AF27" s="6" t="n">
        <v>922</v>
      </c>
      <c r="AG27" s="6" t="n">
        <v>95</v>
      </c>
      <c r="AH27" s="6" t="n">
        <v>1017</v>
      </c>
      <c r="AI27" s="6" t="n">
        <v>67.8</v>
      </c>
      <c r="AJ27" s="10"/>
      <c r="AK27" s="6" t="n">
        <v>16</v>
      </c>
      <c r="AL27" s="6" t="n">
        <v>190</v>
      </c>
      <c r="AM27" s="6" t="n">
        <v>909</v>
      </c>
      <c r="AN27" s="6" t="n">
        <v>74</v>
      </c>
      <c r="AO27" s="6" t="n">
        <v>1173</v>
      </c>
      <c r="AP27" s="6" t="n">
        <v>73.3125</v>
      </c>
      <c r="AQ27" s="10"/>
      <c r="AR27" s="6" t="n">
        <v>16</v>
      </c>
      <c r="AS27" s="6" t="n">
        <v>0</v>
      </c>
      <c r="AT27" s="6" t="n">
        <v>654</v>
      </c>
      <c r="AU27" s="6" t="n">
        <v>33</v>
      </c>
      <c r="AV27" s="6" t="n">
        <v>687</v>
      </c>
      <c r="AW27" s="6" t="n">
        <v>42.9375</v>
      </c>
    </row>
    <row r="28" customFormat="false" ht="15" hidden="false" customHeight="false" outlineLevel="0" collapsed="false">
      <c r="A28" s="6" t="s">
        <v>100</v>
      </c>
      <c r="B28" s="6" t="s">
        <v>65</v>
      </c>
      <c r="C28" s="6" t="n">
        <v>74</v>
      </c>
      <c r="D28" s="6" t="n">
        <v>234</v>
      </c>
      <c r="E28" s="6" t="n">
        <v>4.65</v>
      </c>
      <c r="F28" s="6" t="n">
        <v>0.407060964303521</v>
      </c>
      <c r="G28" s="6"/>
      <c r="H28" s="6"/>
      <c r="I28" s="6" t="n">
        <v>35</v>
      </c>
      <c r="J28" s="6" t="n">
        <v>0.524169050925884</v>
      </c>
      <c r="K28" s="6" t="n">
        <v>116</v>
      </c>
      <c r="L28" s="6" t="n">
        <v>0.176646641955021</v>
      </c>
      <c r="M28" s="6" t="n">
        <v>4.4</v>
      </c>
      <c r="N28" s="6" t="n">
        <v>-0.126924370140091</v>
      </c>
      <c r="O28" s="6" t="n">
        <v>7.3</v>
      </c>
      <c r="P28" s="6" t="n">
        <v>-0.130070073373142</v>
      </c>
      <c r="Q28" s="6" t="n">
        <v>0.850882213671193</v>
      </c>
      <c r="R28" s="6" t="n">
        <v>0.170176442734239</v>
      </c>
      <c r="S28" s="6" t="n">
        <v>1</v>
      </c>
      <c r="T28" s="6" t="n">
        <v>17</v>
      </c>
      <c r="U28" s="6" t="n">
        <v>17</v>
      </c>
      <c r="V28" s="10"/>
      <c r="W28" s="6" t="n">
        <v>16</v>
      </c>
      <c r="X28" s="6" t="n">
        <v>0</v>
      </c>
      <c r="Y28" s="6" t="n">
        <v>1066</v>
      </c>
      <c r="Z28" s="6" t="n">
        <v>61</v>
      </c>
      <c r="AA28" s="6" t="n">
        <v>1127</v>
      </c>
      <c r="AB28" s="6" t="n">
        <v>70.4375</v>
      </c>
      <c r="AC28" s="10"/>
      <c r="AD28" s="6" t="n">
        <v>16</v>
      </c>
      <c r="AE28" s="6" t="n">
        <v>0</v>
      </c>
      <c r="AF28" s="6" t="n">
        <v>1046</v>
      </c>
      <c r="AG28" s="6" t="n">
        <v>76</v>
      </c>
      <c r="AH28" s="6" t="n">
        <v>1122</v>
      </c>
      <c r="AI28" s="6" t="n">
        <v>70.125</v>
      </c>
      <c r="AJ28" s="10"/>
      <c r="AK28" s="6" t="n">
        <v>14</v>
      </c>
      <c r="AL28" s="6" t="n">
        <v>0</v>
      </c>
      <c r="AM28" s="6" t="n">
        <v>875</v>
      </c>
      <c r="AN28" s="6" t="n">
        <v>21</v>
      </c>
      <c r="AO28" s="6" t="n">
        <v>896</v>
      </c>
      <c r="AP28" s="6" t="n">
        <v>64</v>
      </c>
      <c r="AQ28" s="10"/>
      <c r="AR28" s="6" t="n">
        <v>16</v>
      </c>
      <c r="AS28" s="6" t="n">
        <v>0</v>
      </c>
      <c r="AT28" s="6" t="n">
        <v>1077</v>
      </c>
      <c r="AU28" s="6" t="n">
        <v>35</v>
      </c>
      <c r="AV28" s="6" t="n">
        <v>1112</v>
      </c>
      <c r="AW28" s="6" t="n">
        <v>69.5</v>
      </c>
    </row>
    <row r="29" customFormat="false" ht="15" hidden="false" customHeight="false" outlineLevel="0" collapsed="false">
      <c r="A29" s="6" t="s">
        <v>116</v>
      </c>
      <c r="B29" s="6" t="s">
        <v>65</v>
      </c>
      <c r="C29" s="6" t="n">
        <v>71.5</v>
      </c>
      <c r="D29" s="6" t="n">
        <v>248</v>
      </c>
      <c r="E29" s="6" t="n">
        <v>4.83</v>
      </c>
      <c r="F29" s="6" t="n">
        <v>-0.220251781492571</v>
      </c>
      <c r="G29" s="6" t="n">
        <v>27</v>
      </c>
      <c r="H29" s="6" t="n">
        <v>0.987274882978983</v>
      </c>
      <c r="I29" s="6" t="n">
        <v>31</v>
      </c>
      <c r="J29" s="6" t="n">
        <v>-0.374311738453714</v>
      </c>
      <c r="K29" s="6" t="n">
        <v>113</v>
      </c>
      <c r="L29" s="6" t="n">
        <v>-0.158254860831374</v>
      </c>
      <c r="M29" s="6" t="n">
        <v>4.27</v>
      </c>
      <c r="N29" s="6" t="n">
        <v>0.39957672081147</v>
      </c>
      <c r="O29" s="6" t="n">
        <v>7.18</v>
      </c>
      <c r="P29" s="6" t="n">
        <v>0.166596600827231</v>
      </c>
      <c r="Q29" s="6" t="n">
        <v>0.800629823840026</v>
      </c>
      <c r="R29" s="6" t="n">
        <v>0.133438303973338</v>
      </c>
      <c r="S29" s="6" t="n">
        <v>3</v>
      </c>
      <c r="T29" s="6" t="n">
        <v>77</v>
      </c>
      <c r="U29" s="6" t="n">
        <v>75</v>
      </c>
      <c r="V29" s="10"/>
      <c r="W29" s="6" t="n">
        <v>14</v>
      </c>
      <c r="X29" s="6" t="n">
        <v>0</v>
      </c>
      <c r="Y29" s="6" t="n">
        <v>445</v>
      </c>
      <c r="Z29" s="6" t="n">
        <v>114</v>
      </c>
      <c r="AA29" s="6" t="n">
        <v>559</v>
      </c>
      <c r="AB29" s="6" t="n">
        <v>39.9285714285714</v>
      </c>
      <c r="AC29" s="10"/>
      <c r="AD29" s="6"/>
      <c r="AE29" s="6"/>
      <c r="AF29" s="6"/>
      <c r="AG29" s="6"/>
      <c r="AH29" s="6" t="n">
        <v>0</v>
      </c>
      <c r="AI29" s="6"/>
      <c r="AJ29" s="10"/>
      <c r="AK29" s="6"/>
      <c r="AL29" s="6"/>
      <c r="AM29" s="6"/>
      <c r="AN29" s="6"/>
      <c r="AO29" s="6" t="n">
        <v>0</v>
      </c>
      <c r="AP29" s="6"/>
      <c r="AQ29" s="10"/>
      <c r="AR29" s="6"/>
      <c r="AS29" s="6"/>
      <c r="AT29" s="6"/>
      <c r="AU29" s="6"/>
      <c r="AV29" s="6" t="n">
        <v>0</v>
      </c>
      <c r="AW29" s="6"/>
    </row>
    <row r="30" customFormat="false" ht="15" hidden="false" customHeight="false" outlineLevel="0" collapsed="false">
      <c r="A30" s="6" t="s">
        <v>124</v>
      </c>
      <c r="B30" s="6" t="s">
        <v>65</v>
      </c>
      <c r="C30" s="6" t="n">
        <v>75.13</v>
      </c>
      <c r="D30" s="6" t="n">
        <v>240</v>
      </c>
      <c r="E30" s="6" t="n">
        <v>4.74</v>
      </c>
      <c r="F30" s="6" t="n">
        <v>0.093404591405475</v>
      </c>
      <c r="G30" s="6"/>
      <c r="H30" s="6"/>
      <c r="I30" s="6" t="n">
        <v>33.5</v>
      </c>
      <c r="J30" s="6" t="n">
        <v>0.187238754908535</v>
      </c>
      <c r="K30" s="6" t="n">
        <v>114</v>
      </c>
      <c r="L30" s="6" t="n">
        <v>-0.0466210265692426</v>
      </c>
      <c r="M30" s="6"/>
      <c r="N30" s="6"/>
      <c r="O30" s="6"/>
      <c r="P30" s="6"/>
      <c r="Q30" s="6" t="n">
        <v>0.234022319744767</v>
      </c>
      <c r="R30" s="6" t="n">
        <v>0.0780074399149223</v>
      </c>
      <c r="S30" s="6"/>
      <c r="T30" s="6"/>
      <c r="U30" s="6"/>
      <c r="V30" s="10"/>
      <c r="W30" s="6" t="n">
        <v>16</v>
      </c>
      <c r="X30" s="6" t="n">
        <v>0</v>
      </c>
      <c r="Y30" s="6" t="n">
        <v>434</v>
      </c>
      <c r="Z30" s="6" t="n">
        <v>281</v>
      </c>
      <c r="AA30" s="6" t="n">
        <v>715</v>
      </c>
      <c r="AB30" s="6" t="n">
        <v>44.6875</v>
      </c>
      <c r="AC30" s="10"/>
      <c r="AD30" s="6" t="n">
        <v>15</v>
      </c>
      <c r="AE30" s="6" t="n">
        <v>0</v>
      </c>
      <c r="AF30" s="6" t="n">
        <v>743</v>
      </c>
      <c r="AG30" s="6" t="n">
        <v>128</v>
      </c>
      <c r="AH30" s="6" t="n">
        <v>871</v>
      </c>
      <c r="AI30" s="6" t="n">
        <v>58.0666666666667</v>
      </c>
      <c r="AJ30" s="10"/>
      <c r="AK30" s="6" t="n">
        <v>16</v>
      </c>
      <c r="AL30" s="6" t="n">
        <v>0</v>
      </c>
      <c r="AM30" s="6" t="n">
        <v>112</v>
      </c>
      <c r="AN30" s="6" t="n">
        <v>323</v>
      </c>
      <c r="AO30" s="6" t="n">
        <v>435</v>
      </c>
      <c r="AP30" s="6" t="n">
        <v>27.1875</v>
      </c>
      <c r="AQ30" s="10"/>
      <c r="AR30" s="6" t="n">
        <v>16</v>
      </c>
      <c r="AS30" s="6" t="n">
        <v>0</v>
      </c>
      <c r="AT30" s="6" t="n">
        <v>623</v>
      </c>
      <c r="AU30" s="6" t="n">
        <v>233</v>
      </c>
      <c r="AV30" s="6" t="n">
        <v>856</v>
      </c>
      <c r="AW30" s="6" t="n">
        <v>53.5</v>
      </c>
    </row>
    <row r="31" customFormat="false" ht="15" hidden="false" customHeight="false" outlineLevel="0" collapsed="false">
      <c r="A31" s="6" t="s">
        <v>221</v>
      </c>
      <c r="B31" s="6" t="s">
        <v>65</v>
      </c>
      <c r="C31" s="6" t="n">
        <v>72.88</v>
      </c>
      <c r="D31" s="6" t="n">
        <v>241</v>
      </c>
      <c r="E31" s="6" t="n">
        <v>4.8</v>
      </c>
      <c r="F31" s="6" t="n">
        <v>-0.115699657193221</v>
      </c>
      <c r="G31" s="6" t="n">
        <v>18</v>
      </c>
      <c r="H31" s="6" t="n">
        <v>-0.334486572375394</v>
      </c>
      <c r="I31" s="6" t="n">
        <v>34.5</v>
      </c>
      <c r="J31" s="6" t="n">
        <v>0.411858952253434</v>
      </c>
      <c r="K31" s="6" t="n">
        <v>116</v>
      </c>
      <c r="L31" s="6" t="n">
        <v>0.176646641955021</v>
      </c>
      <c r="M31" s="6" t="n">
        <v>4.36</v>
      </c>
      <c r="N31" s="6" t="n">
        <v>0.0350759655373117</v>
      </c>
      <c r="O31" s="6" t="n">
        <v>6.94</v>
      </c>
      <c r="P31" s="6" t="n">
        <v>0.759929949227975</v>
      </c>
      <c r="Q31" s="6" t="n">
        <v>0.933325279405127</v>
      </c>
      <c r="R31" s="6" t="n">
        <v>0.155554213234188</v>
      </c>
      <c r="S31" s="6"/>
      <c r="T31" s="6"/>
      <c r="U31" s="6"/>
      <c r="V31" s="10"/>
      <c r="W31" s="6"/>
      <c r="X31" s="6"/>
      <c r="Y31" s="6"/>
      <c r="Z31" s="6"/>
      <c r="AA31" s="6" t="n">
        <v>0</v>
      </c>
      <c r="AB31" s="6"/>
      <c r="AC31" s="10"/>
      <c r="AD31" s="6" t="n">
        <v>6</v>
      </c>
      <c r="AE31" s="6" t="n">
        <v>0</v>
      </c>
      <c r="AF31" s="6" t="n">
        <v>1</v>
      </c>
      <c r="AG31" s="6" t="n">
        <v>117</v>
      </c>
      <c r="AH31" s="6" t="n">
        <v>118</v>
      </c>
      <c r="AI31" s="6" t="n">
        <v>19.6666666666667</v>
      </c>
      <c r="AJ31" s="10"/>
      <c r="AK31" s="6"/>
      <c r="AL31" s="6"/>
      <c r="AM31" s="6"/>
      <c r="AN31" s="6"/>
      <c r="AO31" s="6" t="n">
        <v>0</v>
      </c>
      <c r="AP31" s="6"/>
      <c r="AQ31" s="10"/>
      <c r="AR31" s="6"/>
      <c r="AS31" s="6"/>
      <c r="AT31" s="6"/>
      <c r="AU31" s="6"/>
      <c r="AV31" s="6" t="n">
        <v>0</v>
      </c>
      <c r="AW31" s="6"/>
    </row>
    <row r="32" customFormat="false" ht="15" hidden="false" customHeight="false" outlineLevel="0" collapsed="false">
      <c r="A32" s="6" t="s">
        <v>240</v>
      </c>
      <c r="B32" s="6" t="s">
        <v>65</v>
      </c>
      <c r="C32" s="6" t="n">
        <v>71.25</v>
      </c>
      <c r="D32" s="6" t="n">
        <v>234</v>
      </c>
      <c r="E32" s="6" t="n">
        <v>4.91</v>
      </c>
      <c r="F32" s="6" t="n">
        <v>-0.499057446290834</v>
      </c>
      <c r="G32" s="6" t="n">
        <v>28</v>
      </c>
      <c r="H32" s="6" t="n">
        <v>1.13413726690725</v>
      </c>
      <c r="I32" s="6" t="n">
        <v>33</v>
      </c>
      <c r="J32" s="6" t="n">
        <v>0.0749286562360849</v>
      </c>
      <c r="K32" s="6" t="n">
        <v>115</v>
      </c>
      <c r="L32" s="6" t="n">
        <v>0.0650128076928892</v>
      </c>
      <c r="M32" s="6"/>
      <c r="N32" s="6"/>
      <c r="O32" s="6"/>
      <c r="P32" s="6"/>
      <c r="Q32" s="6" t="n">
        <v>0.775021284545387</v>
      </c>
      <c r="R32" s="6" t="n">
        <v>0.193755321136347</v>
      </c>
      <c r="S32" s="6" t="n">
        <v>5</v>
      </c>
      <c r="T32" s="6" t="n">
        <v>154</v>
      </c>
      <c r="U32" s="6" t="n">
        <v>144</v>
      </c>
      <c r="V32" s="10"/>
      <c r="W32" s="6" t="n">
        <v>6</v>
      </c>
      <c r="X32" s="6" t="n">
        <v>0</v>
      </c>
      <c r="Y32" s="6" t="n">
        <v>10</v>
      </c>
      <c r="Z32" s="6" t="n">
        <v>76</v>
      </c>
      <c r="AA32" s="6" t="n">
        <v>86</v>
      </c>
      <c r="AB32" s="6" t="n">
        <v>14.3333333333333</v>
      </c>
      <c r="AC32" s="10"/>
      <c r="AD32" s="6" t="n">
        <v>15</v>
      </c>
      <c r="AE32" s="6" t="n">
        <v>0</v>
      </c>
      <c r="AF32" s="6" t="n">
        <v>1</v>
      </c>
      <c r="AG32" s="6" t="n">
        <v>262</v>
      </c>
      <c r="AH32" s="6" t="n">
        <v>263</v>
      </c>
      <c r="AI32" s="6" t="n">
        <v>17.5333333333333</v>
      </c>
      <c r="AJ32" s="10"/>
      <c r="AK32" s="6"/>
      <c r="AL32" s="6"/>
      <c r="AM32" s="6"/>
      <c r="AN32" s="6"/>
      <c r="AO32" s="6" t="n">
        <v>0</v>
      </c>
      <c r="AP32" s="6"/>
      <c r="AQ32" s="10"/>
      <c r="AR32" s="6" t="n">
        <v>16</v>
      </c>
      <c r="AS32" s="6" t="n">
        <v>0</v>
      </c>
      <c r="AT32" s="6" t="n">
        <v>181</v>
      </c>
      <c r="AU32" s="6" t="n">
        <v>278</v>
      </c>
      <c r="AV32" s="6" t="n">
        <v>459</v>
      </c>
      <c r="AW32" s="6" t="n">
        <v>28.6875</v>
      </c>
    </row>
    <row r="33" customFormat="false" ht="15" hidden="false" customHeight="false" outlineLevel="0" collapsed="false">
      <c r="A33" s="6" t="s">
        <v>312</v>
      </c>
      <c r="B33" s="6" t="s">
        <v>65</v>
      </c>
      <c r="C33" s="6" t="n">
        <v>73.38</v>
      </c>
      <c r="D33" s="6" t="n">
        <v>237</v>
      </c>
      <c r="E33" s="6" t="n">
        <v>4.64</v>
      </c>
      <c r="F33" s="6" t="n">
        <v>0.441911672403306</v>
      </c>
      <c r="G33" s="6" t="n">
        <v>22</v>
      </c>
      <c r="H33" s="6" t="n">
        <v>0.252962963337663</v>
      </c>
      <c r="I33" s="6" t="n">
        <v>35</v>
      </c>
      <c r="J33" s="6" t="n">
        <v>0.524169050925884</v>
      </c>
      <c r="K33" s="6" t="n">
        <v>123</v>
      </c>
      <c r="L33" s="6" t="n">
        <v>0.958083481789944</v>
      </c>
      <c r="M33" s="6" t="n">
        <v>4.35</v>
      </c>
      <c r="N33" s="6" t="n">
        <v>0.075576049456665</v>
      </c>
      <c r="O33" s="6" t="n">
        <v>7.24</v>
      </c>
      <c r="P33" s="6" t="n">
        <v>0.0182632637270437</v>
      </c>
      <c r="Q33" s="6" t="n">
        <v>2.2709664816405</v>
      </c>
      <c r="R33" s="6" t="n">
        <v>0.378494413606751</v>
      </c>
      <c r="S33" s="6" t="n">
        <v>5</v>
      </c>
      <c r="T33" s="6" t="n">
        <v>156</v>
      </c>
      <c r="U33" s="6" t="n">
        <v>146</v>
      </c>
      <c r="V33" s="10"/>
      <c r="W33" s="6" t="n">
        <v>16</v>
      </c>
      <c r="X33" s="6" t="n">
        <v>0</v>
      </c>
      <c r="Y33" s="6" t="n">
        <v>48</v>
      </c>
      <c r="Z33" s="6" t="n">
        <v>366</v>
      </c>
      <c r="AA33" s="6" t="n">
        <v>414</v>
      </c>
      <c r="AB33" s="6" t="n">
        <v>25.875</v>
      </c>
      <c r="AC33" s="10"/>
      <c r="AD33" s="6" t="n">
        <v>16</v>
      </c>
      <c r="AE33" s="6" t="n">
        <v>0</v>
      </c>
      <c r="AF33" s="6" t="n">
        <v>0</v>
      </c>
      <c r="AG33" s="6" t="n">
        <v>309</v>
      </c>
      <c r="AH33" s="6" t="n">
        <v>309</v>
      </c>
      <c r="AI33" s="6" t="n">
        <v>19.3125</v>
      </c>
      <c r="AJ33" s="10"/>
      <c r="AK33" s="6"/>
      <c r="AL33" s="6"/>
      <c r="AM33" s="6"/>
      <c r="AN33" s="6"/>
      <c r="AO33" s="6" t="n">
        <v>0</v>
      </c>
      <c r="AP33" s="6"/>
      <c r="AQ33" s="10"/>
      <c r="AR33" s="6"/>
      <c r="AS33" s="6"/>
      <c r="AT33" s="6"/>
      <c r="AU33" s="6"/>
      <c r="AV33" s="6" t="n">
        <v>0</v>
      </c>
      <c r="AW33" s="6"/>
    </row>
    <row r="34" customFormat="false" ht="15" hidden="false" customHeight="false" outlineLevel="0" collapsed="false">
      <c r="A34" s="6" t="s">
        <v>340</v>
      </c>
      <c r="B34" s="6" t="s">
        <v>65</v>
      </c>
      <c r="C34" s="6" t="n">
        <v>75.5</v>
      </c>
      <c r="D34" s="6" t="n">
        <v>249</v>
      </c>
      <c r="E34" s="6" t="n">
        <v>4.78</v>
      </c>
      <c r="F34" s="6" t="n">
        <v>-0.0459982409936568</v>
      </c>
      <c r="G34" s="6" t="n">
        <v>30</v>
      </c>
      <c r="H34" s="6" t="n">
        <v>1.42786203476378</v>
      </c>
      <c r="I34" s="6" t="n">
        <v>31</v>
      </c>
      <c r="J34" s="6" t="n">
        <v>-0.374311738453714</v>
      </c>
      <c r="K34" s="6" t="n">
        <v>111</v>
      </c>
      <c r="L34" s="6" t="n">
        <v>-0.381522529355638</v>
      </c>
      <c r="M34" s="6" t="n">
        <v>4.3</v>
      </c>
      <c r="N34" s="6" t="n">
        <v>0.278076469053417</v>
      </c>
      <c r="O34" s="6" t="n">
        <v>7.22</v>
      </c>
      <c r="P34" s="6" t="n">
        <v>0.067707709427107</v>
      </c>
      <c r="Q34" s="6" t="n">
        <v>0.971813704441291</v>
      </c>
      <c r="R34" s="6" t="n">
        <v>0.161968950740215</v>
      </c>
      <c r="S34" s="6"/>
      <c r="T34" s="6"/>
      <c r="U34" s="6"/>
      <c r="V34" s="10"/>
      <c r="W34" s="6" t="n">
        <v>1</v>
      </c>
      <c r="X34" s="6" t="n">
        <v>0</v>
      </c>
      <c r="Y34" s="6" t="n">
        <v>0</v>
      </c>
      <c r="Z34" s="6" t="n">
        <v>17</v>
      </c>
      <c r="AA34" s="6" t="n">
        <v>17</v>
      </c>
      <c r="AB34" s="6" t="n">
        <v>17</v>
      </c>
      <c r="AC34" s="10"/>
      <c r="AD34" s="6" t="n">
        <v>13</v>
      </c>
      <c r="AE34" s="6" t="n">
        <v>0</v>
      </c>
      <c r="AF34" s="6" t="n">
        <v>114</v>
      </c>
      <c r="AG34" s="6" t="n">
        <v>270</v>
      </c>
      <c r="AH34" s="6" t="n">
        <v>384</v>
      </c>
      <c r="AI34" s="6" t="n">
        <v>29.5384615384615</v>
      </c>
      <c r="AJ34" s="10"/>
      <c r="AK34" s="6" t="n">
        <v>16</v>
      </c>
      <c r="AL34" s="6" t="n">
        <v>0</v>
      </c>
      <c r="AM34" s="6" t="n">
        <v>241</v>
      </c>
      <c r="AN34" s="6" t="n">
        <v>259</v>
      </c>
      <c r="AO34" s="6" t="n">
        <v>500</v>
      </c>
      <c r="AP34" s="6" t="n">
        <v>31.25</v>
      </c>
      <c r="AQ34" s="10"/>
      <c r="AR34" s="6"/>
      <c r="AS34" s="6"/>
      <c r="AT34" s="6"/>
      <c r="AU34" s="6"/>
      <c r="AV34" s="6" t="n">
        <v>0</v>
      </c>
      <c r="AW34" s="6"/>
    </row>
    <row r="35" customFormat="false" ht="15" hidden="false" customHeight="false" outlineLevel="0" collapsed="false">
      <c r="A35" s="6" t="s">
        <v>364</v>
      </c>
      <c r="B35" s="6" t="s">
        <v>65</v>
      </c>
      <c r="C35" s="6" t="n">
        <v>73.25</v>
      </c>
      <c r="D35" s="6" t="n">
        <v>251</v>
      </c>
      <c r="E35" s="6" t="n">
        <v>4.86</v>
      </c>
      <c r="F35" s="6" t="n">
        <v>-0.32480390579192</v>
      </c>
      <c r="G35" s="6" t="n">
        <v>23</v>
      </c>
      <c r="H35" s="6" t="n">
        <v>0.399825347265927</v>
      </c>
      <c r="I35" s="6" t="n">
        <v>33</v>
      </c>
      <c r="J35" s="6" t="n">
        <v>0.0749286562360849</v>
      </c>
      <c r="K35" s="6" t="n">
        <v>115</v>
      </c>
      <c r="L35" s="6" t="n">
        <v>0.0650128076928892</v>
      </c>
      <c r="M35" s="6" t="n">
        <v>4.26</v>
      </c>
      <c r="N35" s="6" t="n">
        <v>0.44007680473082</v>
      </c>
      <c r="O35" s="6" t="n">
        <v>6.98</v>
      </c>
      <c r="P35" s="6" t="n">
        <v>0.661041057827851</v>
      </c>
      <c r="Q35" s="6" t="n">
        <v>1.31608076796165</v>
      </c>
      <c r="R35" s="6" t="n">
        <v>0.219346794660275</v>
      </c>
      <c r="S35" s="6" t="n">
        <v>3</v>
      </c>
      <c r="T35" s="6" t="n">
        <v>73</v>
      </c>
      <c r="U35" s="6" t="n">
        <v>71</v>
      </c>
      <c r="V35" s="10"/>
      <c r="W35" s="6" t="n">
        <v>16</v>
      </c>
      <c r="X35" s="6" t="n">
        <v>0</v>
      </c>
      <c r="Y35" s="6" t="n">
        <v>1019</v>
      </c>
      <c r="Z35" s="6" t="n">
        <v>194</v>
      </c>
      <c r="AA35" s="6" t="n">
        <v>1213</v>
      </c>
      <c r="AB35" s="6" t="n">
        <v>75.8125</v>
      </c>
      <c r="AC35" s="10"/>
      <c r="AD35" s="6" t="n">
        <v>16</v>
      </c>
      <c r="AE35" s="6" t="n">
        <v>0</v>
      </c>
      <c r="AF35" s="6" t="n">
        <v>1068</v>
      </c>
      <c r="AG35" s="6" t="n">
        <v>157</v>
      </c>
      <c r="AH35" s="6" t="n">
        <v>1225</v>
      </c>
      <c r="AI35" s="6" t="n">
        <v>76.5625</v>
      </c>
      <c r="AJ35" s="10"/>
      <c r="AK35" s="6" t="n">
        <v>16</v>
      </c>
      <c r="AL35" s="6" t="n">
        <v>0</v>
      </c>
      <c r="AM35" s="6" t="n">
        <v>1065</v>
      </c>
      <c r="AN35" s="6" t="n">
        <v>135</v>
      </c>
      <c r="AO35" s="6" t="n">
        <v>1200</v>
      </c>
      <c r="AP35" s="6" t="n">
        <v>75</v>
      </c>
      <c r="AQ35" s="10"/>
      <c r="AR35" s="6" t="n">
        <v>16</v>
      </c>
      <c r="AS35" s="6" t="n">
        <v>0</v>
      </c>
      <c r="AT35" s="6" t="n">
        <v>1098</v>
      </c>
      <c r="AU35" s="6" t="n">
        <v>81</v>
      </c>
      <c r="AV35" s="6" t="n">
        <v>1179</v>
      </c>
      <c r="AW35" s="6" t="n">
        <v>73.6875</v>
      </c>
    </row>
    <row r="36" customFormat="false" ht="15" hidden="false" customHeight="false" outlineLevel="0" collapsed="false">
      <c r="A36" s="6" t="s">
        <v>445</v>
      </c>
      <c r="B36" s="6" t="s">
        <v>65</v>
      </c>
      <c r="C36" s="6" t="n">
        <v>74.25</v>
      </c>
      <c r="D36" s="6" t="n">
        <v>246</v>
      </c>
      <c r="E36" s="6"/>
      <c r="F36" s="6"/>
      <c r="G36" s="6" t="n">
        <v>18</v>
      </c>
      <c r="H36" s="6" t="n">
        <v>-0.334486572375394</v>
      </c>
      <c r="I36" s="6" t="n">
        <v>36.5</v>
      </c>
      <c r="J36" s="6" t="n">
        <v>0.861099346943233</v>
      </c>
      <c r="K36" s="6" t="n">
        <v>108</v>
      </c>
      <c r="L36" s="6" t="n">
        <v>-0.716424032142033</v>
      </c>
      <c r="M36" s="6"/>
      <c r="N36" s="6"/>
      <c r="O36" s="6"/>
      <c r="P36" s="6"/>
      <c r="Q36" s="6" t="n">
        <v>-0.189811257574194</v>
      </c>
      <c r="R36" s="6" t="n">
        <v>-0.063270419191398</v>
      </c>
      <c r="S36" s="6" t="n">
        <v>7</v>
      </c>
      <c r="T36" s="6" t="n">
        <v>253</v>
      </c>
      <c r="U36" s="6" t="n">
        <v>202</v>
      </c>
      <c r="V36" s="10"/>
      <c r="W36" s="6"/>
      <c r="X36" s="6"/>
      <c r="Y36" s="6"/>
      <c r="Z36" s="6"/>
      <c r="AA36" s="6" t="n">
        <v>0</v>
      </c>
      <c r="AB36" s="6"/>
      <c r="AC36" s="10"/>
      <c r="AD36" s="6"/>
      <c r="AE36" s="6"/>
      <c r="AF36" s="6"/>
      <c r="AG36" s="6"/>
      <c r="AH36" s="6" t="n">
        <v>0</v>
      </c>
      <c r="AI36" s="6"/>
      <c r="AJ36" s="10"/>
      <c r="AK36" s="6"/>
      <c r="AL36" s="6"/>
      <c r="AM36" s="6"/>
      <c r="AN36" s="6"/>
      <c r="AO36" s="6" t="n">
        <v>0</v>
      </c>
      <c r="AP36" s="6"/>
      <c r="AQ36" s="10"/>
      <c r="AR36" s="6"/>
      <c r="AS36" s="6"/>
      <c r="AT36" s="6"/>
      <c r="AU36" s="6"/>
      <c r="AV36" s="6" t="n">
        <v>0</v>
      </c>
      <c r="AW36" s="6"/>
    </row>
    <row r="38" customFormat="false" ht="15" hidden="false" customHeight="false" outlineLevel="0" collapsed="false">
      <c r="B38" s="6" t="s">
        <v>487</v>
      </c>
      <c r="C38" s="4" t="n">
        <f aca="false">AVERAGE(C3:C36)</f>
        <v>74.2520588235294</v>
      </c>
      <c r="D38" s="4" t="n">
        <f aca="false">AVERAGE(D3:D36)</f>
        <v>242.441176470588</v>
      </c>
      <c r="E38" s="4" t="n">
        <f aca="false">AVERAGE(E3:E36)</f>
        <v>4.7196875</v>
      </c>
      <c r="F38" s="4" t="n">
        <f aca="false">AVERAGE(F3:F36)</f>
        <v>0.16419509223316</v>
      </c>
      <c r="G38" s="4" t="n">
        <f aca="false">AVERAGE(G3:G36)</f>
        <v>22.7407407407407</v>
      </c>
      <c r="H38" s="4" t="n">
        <f aca="false">AVERAGE(H3:H36)</f>
        <v>0.361749914395636</v>
      </c>
      <c r="I38" s="4" t="n">
        <f aca="false">AVERAGE(I3:I36)</f>
        <v>34.6612903225806</v>
      </c>
      <c r="J38" s="4" t="n">
        <f aca="false">AVERAGE(J3:J36)</f>
        <v>0.448088016341321</v>
      </c>
      <c r="K38" s="4" t="n">
        <f aca="false">AVERAGE(K3:K36)</f>
        <v>117.28125</v>
      </c>
      <c r="L38" s="4" t="n">
        <f aca="false">AVERAGE(L3:L36)</f>
        <v>0.319677492103377</v>
      </c>
      <c r="M38" s="4" t="n">
        <f aca="false">AVERAGE(M3:M36)</f>
        <v>4.28333333333333</v>
      </c>
      <c r="N38" s="4" t="n">
        <f aca="false">AVERAGE(N3:N36)</f>
        <v>0.345576608919001</v>
      </c>
      <c r="O38" s="4" t="n">
        <f aca="false">AVERAGE(O3:O36)</f>
        <v>7.12375</v>
      </c>
      <c r="P38" s="4" t="n">
        <f aca="false">AVERAGE(P3:P36)</f>
        <v>0.305659104358655</v>
      </c>
    </row>
    <row r="39" customFormat="false" ht="15" hidden="false" customHeight="false" outlineLevel="0" collapsed="false">
      <c r="B39" s="6" t="s">
        <v>488</v>
      </c>
      <c r="C39" s="4" t="n">
        <f aca="false">_xlfn.STDEV.P(C3:C36)</f>
        <v>1.50395513741711</v>
      </c>
      <c r="D39" s="4" t="n">
        <f aca="false">_xlfn.STDEV.P(D3:D36)</f>
        <v>8.89874801660187</v>
      </c>
      <c r="E39" s="4" t="n">
        <f aca="false">_xlfn.STDEV.P(E3:E36)</f>
        <v>0.110778054432049</v>
      </c>
      <c r="F39" s="4" t="n">
        <f aca="false">_xlfn.STDEV.P(F3:F36)</f>
        <v>0.38606936388732</v>
      </c>
      <c r="G39" s="4" t="n">
        <f aca="false">_xlfn.STDEV.P(G3:G36)</f>
        <v>4.01471914605163</v>
      </c>
      <c r="H39" s="4" t="n">
        <f aca="false">_xlfn.STDEV.P(H3:H36)</f>
        <v>0.589611224591587</v>
      </c>
      <c r="I39" s="4" t="n">
        <f aca="false">_xlfn.STDEV.P(I3:I36)</f>
        <v>3.18865705571148</v>
      </c>
      <c r="J39" s="4" t="n">
        <f aca="false">_xlfn.STDEV.P(J3:J36)</f>
        <v>0.716236777119118</v>
      </c>
      <c r="K39" s="4" t="n">
        <f aca="false">_xlfn.STDEV.P(K3:K36)</f>
        <v>5.15530294332933</v>
      </c>
      <c r="L39" s="4" t="n">
        <f aca="false">_xlfn.STDEV.P(L3:L36)</f>
        <v>0.575506234346706</v>
      </c>
      <c r="M39" s="4" t="n">
        <f aca="false">_xlfn.STDEV.P(M3:M36)</f>
        <v>0.150351440151252</v>
      </c>
      <c r="N39" s="4" t="n">
        <f aca="false">_xlfn.STDEV.P(N3:N36)</f>
        <v>0.608924594352094</v>
      </c>
      <c r="O39" s="4" t="n">
        <f aca="false">_xlfn.STDEV.P(O3:O36)</f>
        <v>0.216906517882704</v>
      </c>
      <c r="P39" s="4" t="n">
        <f aca="false">_xlfn.STDEV.P(P3:P36)</f>
        <v>0.536241127272047</v>
      </c>
    </row>
  </sheetData>
  <mergeCells count="5">
    <mergeCell ref="A1:U1"/>
    <mergeCell ref="W1:AB1"/>
    <mergeCell ref="AD1:AI1"/>
    <mergeCell ref="AK1:AP1"/>
    <mergeCell ref="AR1:A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X4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59" activeCellId="1" sqref="E307:L308 K5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57"/>
  </cols>
  <sheetData>
    <row r="1" s="1" customFormat="true" ht="15" hidden="false" customHeight="false" outlineLevel="0" collapsed="false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7" t="n">
        <v>2014</v>
      </c>
      <c r="X1" s="7"/>
      <c r="Y1" s="7"/>
      <c r="Z1" s="7"/>
      <c r="AA1" s="7"/>
      <c r="AB1" s="7"/>
      <c r="AC1" s="8"/>
      <c r="AD1" s="7" t="n">
        <v>2015</v>
      </c>
      <c r="AE1" s="7"/>
      <c r="AF1" s="7"/>
      <c r="AG1" s="7"/>
      <c r="AH1" s="7"/>
      <c r="AI1" s="7"/>
      <c r="AJ1" s="8"/>
      <c r="AK1" s="7" t="n">
        <v>2016</v>
      </c>
      <c r="AL1" s="7"/>
      <c r="AM1" s="7"/>
      <c r="AN1" s="7"/>
      <c r="AO1" s="7"/>
      <c r="AP1" s="7"/>
      <c r="AQ1" s="8"/>
      <c r="AR1" s="7" t="n">
        <v>2017</v>
      </c>
      <c r="AS1" s="7"/>
      <c r="AT1" s="7"/>
      <c r="AU1" s="7"/>
      <c r="AV1" s="7"/>
      <c r="AW1" s="7"/>
      <c r="AX1" s="9"/>
    </row>
    <row r="2" s="1" customFormat="true" ht="15" hidden="false" customHeight="false" outlineLevel="0" collapsed="false">
      <c r="A2" s="9" t="s">
        <v>1</v>
      </c>
      <c r="B2" s="9" t="s">
        <v>467</v>
      </c>
      <c r="C2" s="9" t="s">
        <v>4</v>
      </c>
      <c r="D2" s="9" t="s">
        <v>5</v>
      </c>
      <c r="E2" s="9" t="s">
        <v>6</v>
      </c>
      <c r="F2" s="9" t="s">
        <v>468</v>
      </c>
      <c r="G2" s="9" t="s">
        <v>7</v>
      </c>
      <c r="H2" s="9" t="s">
        <v>469</v>
      </c>
      <c r="I2" s="9" t="s">
        <v>470</v>
      </c>
      <c r="J2" s="9" t="s">
        <v>471</v>
      </c>
      <c r="K2" s="9" t="s">
        <v>472</v>
      </c>
      <c r="L2" s="9" t="s">
        <v>473</v>
      </c>
      <c r="M2" s="9" t="s">
        <v>10</v>
      </c>
      <c r="N2" s="9" t="s">
        <v>474</v>
      </c>
      <c r="O2" s="9" t="s">
        <v>11</v>
      </c>
      <c r="P2" s="9" t="s">
        <v>475</v>
      </c>
      <c r="Q2" s="9" t="s">
        <v>476</v>
      </c>
      <c r="R2" s="9" t="s">
        <v>477</v>
      </c>
      <c r="S2" s="9" t="s">
        <v>478</v>
      </c>
      <c r="T2" s="9" t="s">
        <v>479</v>
      </c>
      <c r="U2" s="9" t="s">
        <v>480</v>
      </c>
      <c r="V2" s="8"/>
      <c r="W2" s="9" t="s">
        <v>481</v>
      </c>
      <c r="X2" s="9" t="s">
        <v>482</v>
      </c>
      <c r="Y2" s="9" t="s">
        <v>483</v>
      </c>
      <c r="Z2" s="9" t="s">
        <v>484</v>
      </c>
      <c r="AA2" s="9" t="s">
        <v>485</v>
      </c>
      <c r="AB2" s="9" t="s">
        <v>486</v>
      </c>
      <c r="AC2" s="8"/>
      <c r="AD2" s="9" t="s">
        <v>481</v>
      </c>
      <c r="AE2" s="9" t="s">
        <v>482</v>
      </c>
      <c r="AF2" s="9" t="s">
        <v>483</v>
      </c>
      <c r="AG2" s="9" t="s">
        <v>484</v>
      </c>
      <c r="AH2" s="9" t="s">
        <v>485</v>
      </c>
      <c r="AI2" s="9" t="s">
        <v>486</v>
      </c>
      <c r="AJ2" s="8"/>
      <c r="AK2" s="9" t="s">
        <v>481</v>
      </c>
      <c r="AL2" s="9" t="s">
        <v>482</v>
      </c>
      <c r="AM2" s="9" t="s">
        <v>483</v>
      </c>
      <c r="AN2" s="9" t="s">
        <v>484</v>
      </c>
      <c r="AO2" s="9" t="s">
        <v>485</v>
      </c>
      <c r="AP2" s="9" t="s">
        <v>486</v>
      </c>
      <c r="AQ2" s="8"/>
      <c r="AR2" s="9" t="s">
        <v>481</v>
      </c>
      <c r="AS2" s="9" t="s">
        <v>482</v>
      </c>
      <c r="AT2" s="9" t="s">
        <v>483</v>
      </c>
      <c r="AU2" s="9" t="s">
        <v>484</v>
      </c>
      <c r="AV2" s="9" t="s">
        <v>485</v>
      </c>
      <c r="AW2" s="9" t="s">
        <v>486</v>
      </c>
      <c r="AX2" s="9"/>
    </row>
    <row r="3" customFormat="false" ht="15" hidden="false" customHeight="false" outlineLevel="0" collapsed="false">
      <c r="A3" s="6" t="s">
        <v>137</v>
      </c>
      <c r="B3" s="6" t="s">
        <v>138</v>
      </c>
      <c r="C3" s="6" t="n">
        <v>74.63</v>
      </c>
      <c r="D3" s="6" t="n">
        <v>296</v>
      </c>
      <c r="E3" s="6" t="n">
        <v>5.24</v>
      </c>
      <c r="F3" s="6" t="n">
        <v>-1.64913081358367</v>
      </c>
      <c r="G3" s="6" t="n">
        <v>36</v>
      </c>
      <c r="H3" s="6" t="n">
        <v>2.30903633833336</v>
      </c>
      <c r="I3" s="6" t="n">
        <v>27</v>
      </c>
      <c r="J3" s="6" t="n">
        <v>-1.27279252783331</v>
      </c>
      <c r="K3" s="6"/>
      <c r="L3" s="6"/>
      <c r="M3" s="6"/>
      <c r="N3" s="6"/>
      <c r="O3" s="6"/>
      <c r="P3" s="6"/>
      <c r="Q3" s="6" t="n">
        <v>-0.612887003083621</v>
      </c>
      <c r="R3" s="6" t="n">
        <v>-0.20429566769454</v>
      </c>
      <c r="S3" s="6" t="n">
        <v>5</v>
      </c>
      <c r="T3" s="6" t="n">
        <v>161</v>
      </c>
      <c r="U3" s="6" t="n">
        <v>149</v>
      </c>
      <c r="V3" s="10"/>
      <c r="W3" s="6" t="n">
        <v>16</v>
      </c>
      <c r="X3" s="6" t="n">
        <v>1050</v>
      </c>
      <c r="Y3" s="6" t="n">
        <v>0</v>
      </c>
      <c r="Z3" s="6" t="n">
        <v>24</v>
      </c>
      <c r="AA3" s="6" t="n">
        <v>1074</v>
      </c>
      <c r="AB3" s="6" t="n">
        <v>67.125</v>
      </c>
      <c r="AC3" s="10"/>
      <c r="AD3" s="6" t="n">
        <v>13</v>
      </c>
      <c r="AE3" s="6" t="n">
        <v>801</v>
      </c>
      <c r="AF3" s="6" t="n">
        <v>0</v>
      </c>
      <c r="AG3" s="6" t="n">
        <v>0</v>
      </c>
      <c r="AH3" s="6" t="n">
        <v>801</v>
      </c>
      <c r="AI3" s="6" t="n">
        <v>61.6153846153846</v>
      </c>
      <c r="AJ3" s="10"/>
      <c r="AK3" s="6" t="n">
        <v>9</v>
      </c>
      <c r="AL3" s="6" t="n">
        <v>597</v>
      </c>
      <c r="AM3" s="6" t="n">
        <v>0</v>
      </c>
      <c r="AN3" s="6" t="n">
        <v>0</v>
      </c>
      <c r="AO3" s="6" t="n">
        <v>597</v>
      </c>
      <c r="AP3" s="6" t="n">
        <v>66.3333333333333</v>
      </c>
      <c r="AQ3" s="10"/>
      <c r="AR3" s="6" t="n">
        <v>16</v>
      </c>
      <c r="AS3" s="6" t="n">
        <v>1047</v>
      </c>
      <c r="AT3" s="6" t="n">
        <v>0</v>
      </c>
      <c r="AU3" s="6" t="n">
        <v>0</v>
      </c>
      <c r="AV3" s="6" t="n">
        <v>1047</v>
      </c>
      <c r="AW3" s="6" t="n">
        <v>65.4375</v>
      </c>
    </row>
    <row r="4" customFormat="false" ht="15" hidden="false" customHeight="false" outlineLevel="0" collapsed="false">
      <c r="A4" s="6" t="s">
        <v>191</v>
      </c>
      <c r="B4" s="6" t="s">
        <v>138</v>
      </c>
      <c r="C4" s="6" t="n">
        <v>75.63</v>
      </c>
      <c r="D4" s="6" t="n">
        <v>304</v>
      </c>
      <c r="E4" s="6" t="n">
        <v>5.13</v>
      </c>
      <c r="F4" s="6" t="n">
        <v>-1.26577302448606</v>
      </c>
      <c r="G4" s="6" t="n">
        <v>22</v>
      </c>
      <c r="H4" s="6" t="n">
        <v>0.252962963337663</v>
      </c>
      <c r="I4" s="6" t="n">
        <v>26</v>
      </c>
      <c r="J4" s="6" t="n">
        <v>-1.49741272517821</v>
      </c>
      <c r="K4" s="6" t="n">
        <v>102</v>
      </c>
      <c r="L4" s="6" t="n">
        <v>-1.38622703771482</v>
      </c>
      <c r="M4" s="6" t="n">
        <v>4.37</v>
      </c>
      <c r="N4" s="6" t="n">
        <v>-0.00542411838203811</v>
      </c>
      <c r="O4" s="6" t="n">
        <v>7.3</v>
      </c>
      <c r="P4" s="6" t="n">
        <v>-0.130070073373142</v>
      </c>
      <c r="Q4" s="6" t="n">
        <v>-4.03194401579661</v>
      </c>
      <c r="R4" s="6" t="n">
        <v>-0.671990669299435</v>
      </c>
      <c r="S4" s="6"/>
      <c r="T4" s="6"/>
      <c r="U4" s="6"/>
      <c r="V4" s="10"/>
      <c r="W4" s="6"/>
      <c r="X4" s="6"/>
      <c r="Y4" s="6"/>
      <c r="Z4" s="6"/>
      <c r="AA4" s="6" t="n">
        <v>0</v>
      </c>
      <c r="AB4" s="6"/>
      <c r="AC4" s="10"/>
      <c r="AD4" s="6" t="n">
        <v>4</v>
      </c>
      <c r="AE4" s="6" t="n">
        <v>0</v>
      </c>
      <c r="AF4" s="6" t="n">
        <v>0</v>
      </c>
      <c r="AG4" s="6" t="n">
        <v>15</v>
      </c>
      <c r="AH4" s="6" t="n">
        <v>15</v>
      </c>
      <c r="AI4" s="6" t="n">
        <v>3.75</v>
      </c>
      <c r="AJ4" s="10"/>
      <c r="AK4" s="6" t="n">
        <v>2</v>
      </c>
      <c r="AL4" s="6" t="n">
        <v>0</v>
      </c>
      <c r="AM4" s="6" t="n">
        <v>0</v>
      </c>
      <c r="AN4" s="6" t="n">
        <v>11</v>
      </c>
      <c r="AO4" s="6" t="n">
        <v>11</v>
      </c>
      <c r="AP4" s="6" t="n">
        <v>5.5</v>
      </c>
      <c r="AQ4" s="10"/>
      <c r="AR4" s="6"/>
      <c r="AS4" s="6"/>
      <c r="AT4" s="6"/>
      <c r="AU4" s="6"/>
      <c r="AV4" s="6" t="n">
        <v>0</v>
      </c>
      <c r="AW4" s="6"/>
    </row>
    <row r="5" customFormat="false" ht="15" hidden="false" customHeight="false" outlineLevel="0" collapsed="false">
      <c r="A5" s="6" t="s">
        <v>222</v>
      </c>
      <c r="B5" s="6" t="s">
        <v>138</v>
      </c>
      <c r="C5" s="6" t="n">
        <v>75.63</v>
      </c>
      <c r="D5" s="6" t="n">
        <v>306</v>
      </c>
      <c r="E5" s="6" t="n">
        <v>5.17</v>
      </c>
      <c r="F5" s="6" t="n">
        <v>-1.40517585688519</v>
      </c>
      <c r="G5" s="6" t="n">
        <v>22</v>
      </c>
      <c r="H5" s="6" t="n">
        <v>0.252962963337663</v>
      </c>
      <c r="I5" s="6" t="n">
        <v>27.5</v>
      </c>
      <c r="J5" s="6" t="n">
        <v>-1.16048242916086</v>
      </c>
      <c r="K5" s="6" t="n">
        <v>104</v>
      </c>
      <c r="L5" s="6" t="n">
        <v>-1.16295936919056</v>
      </c>
      <c r="M5" s="6" t="n">
        <v>4.63</v>
      </c>
      <c r="N5" s="6" t="n">
        <v>-1.05842630028515</v>
      </c>
      <c r="O5" s="6" t="n">
        <v>8.16</v>
      </c>
      <c r="P5" s="6" t="n">
        <v>-2.25618123847581</v>
      </c>
      <c r="Q5" s="6" t="n">
        <v>-6.79026223065992</v>
      </c>
      <c r="R5" s="6" t="n">
        <v>-1.13171037177665</v>
      </c>
      <c r="S5" s="6"/>
      <c r="T5" s="6"/>
      <c r="U5" s="6"/>
      <c r="V5" s="10"/>
      <c r="W5" s="6" t="n">
        <v>12</v>
      </c>
      <c r="X5" s="6" t="n">
        <v>672</v>
      </c>
      <c r="Y5" s="6" t="n">
        <v>0</v>
      </c>
      <c r="Z5" s="6" t="n">
        <v>19</v>
      </c>
      <c r="AA5" s="6" t="n">
        <v>691</v>
      </c>
      <c r="AB5" s="6" t="n">
        <v>57.5833333333333</v>
      </c>
      <c r="AC5" s="10"/>
      <c r="AD5" s="6" t="n">
        <v>7</v>
      </c>
      <c r="AE5" s="6" t="n">
        <v>133</v>
      </c>
      <c r="AF5" s="6" t="n">
        <v>0</v>
      </c>
      <c r="AG5" s="6" t="n">
        <v>33</v>
      </c>
      <c r="AH5" s="6" t="n">
        <v>166</v>
      </c>
      <c r="AI5" s="6" t="n">
        <v>23.7142857142857</v>
      </c>
      <c r="AJ5" s="10"/>
      <c r="AK5" s="6"/>
      <c r="AL5" s="6"/>
      <c r="AM5" s="6"/>
      <c r="AN5" s="6"/>
      <c r="AO5" s="6" t="n">
        <v>0</v>
      </c>
      <c r="AP5" s="6"/>
      <c r="AQ5" s="10"/>
      <c r="AR5" s="6" t="n">
        <v>2</v>
      </c>
      <c r="AS5" s="6" t="n">
        <v>0</v>
      </c>
      <c r="AT5" s="6" t="n">
        <v>0</v>
      </c>
      <c r="AU5" s="6" t="n">
        <v>5</v>
      </c>
      <c r="AV5" s="6" t="n">
        <v>5</v>
      </c>
      <c r="AW5" s="6" t="n">
        <v>2.5</v>
      </c>
    </row>
    <row r="6" customFormat="false" ht="15" hidden="false" customHeight="false" outlineLevel="0" collapsed="false">
      <c r="A6" s="6" t="s">
        <v>266</v>
      </c>
      <c r="B6" s="6" t="s">
        <v>138</v>
      </c>
      <c r="C6" s="6" t="n">
        <v>75.5</v>
      </c>
      <c r="D6" s="6" t="n">
        <v>304</v>
      </c>
      <c r="E6" s="6" t="n">
        <v>5.15</v>
      </c>
      <c r="F6" s="6" t="n">
        <v>-1.33547444068562</v>
      </c>
      <c r="G6" s="6" t="n">
        <v>27</v>
      </c>
      <c r="H6" s="6" t="n">
        <v>0.987274882978983</v>
      </c>
      <c r="I6" s="6" t="n">
        <v>27</v>
      </c>
      <c r="J6" s="6" t="n">
        <v>-1.27279252783331</v>
      </c>
      <c r="K6" s="6" t="n">
        <v>112</v>
      </c>
      <c r="L6" s="6" t="n">
        <v>-0.269888695093506</v>
      </c>
      <c r="M6" s="6" t="n">
        <v>4.86</v>
      </c>
      <c r="N6" s="6" t="n">
        <v>-1.98992823043022</v>
      </c>
      <c r="O6" s="6" t="n">
        <v>7.97</v>
      </c>
      <c r="P6" s="6" t="n">
        <v>-1.78645900432522</v>
      </c>
      <c r="Q6" s="6" t="n">
        <v>-5.6672680153889</v>
      </c>
      <c r="R6" s="6" t="n">
        <v>-0.944544669231484</v>
      </c>
      <c r="S6" s="6"/>
      <c r="T6" s="6"/>
      <c r="U6" s="6"/>
      <c r="V6" s="10"/>
      <c r="W6" s="6" t="n">
        <v>15</v>
      </c>
      <c r="X6" s="6" t="n">
        <v>693</v>
      </c>
      <c r="Y6" s="6" t="n">
        <v>0</v>
      </c>
      <c r="Z6" s="6" t="n">
        <v>31</v>
      </c>
      <c r="AA6" s="6" t="n">
        <v>724</v>
      </c>
      <c r="AB6" s="6" t="n">
        <v>48.2666666666667</v>
      </c>
      <c r="AC6" s="10"/>
      <c r="AD6" s="6" t="n">
        <v>16</v>
      </c>
      <c r="AE6" s="6" t="n">
        <v>669</v>
      </c>
      <c r="AF6" s="6" t="n">
        <v>0</v>
      </c>
      <c r="AG6" s="6" t="n">
        <v>91</v>
      </c>
      <c r="AH6" s="6" t="n">
        <v>760</v>
      </c>
      <c r="AI6" s="6" t="n">
        <v>47.5</v>
      </c>
      <c r="AJ6" s="10"/>
      <c r="AK6" s="6" t="n">
        <v>13</v>
      </c>
      <c r="AL6" s="6" t="n">
        <v>451</v>
      </c>
      <c r="AM6" s="6" t="n">
        <v>0</v>
      </c>
      <c r="AN6" s="6" t="n">
        <v>61</v>
      </c>
      <c r="AO6" s="6" t="n">
        <v>512</v>
      </c>
      <c r="AP6" s="6" t="n">
        <v>39.3846153846154</v>
      </c>
      <c r="AQ6" s="10"/>
      <c r="AR6" s="6" t="n">
        <v>8</v>
      </c>
      <c r="AS6" s="6" t="n">
        <v>103</v>
      </c>
      <c r="AT6" s="6" t="n">
        <v>0</v>
      </c>
      <c r="AU6" s="6" t="n">
        <v>43</v>
      </c>
      <c r="AV6" s="6" t="n">
        <v>146</v>
      </c>
      <c r="AW6" s="6" t="n">
        <v>18.25</v>
      </c>
    </row>
    <row r="7" customFormat="false" ht="15" hidden="false" customHeight="false" outlineLevel="0" collapsed="false">
      <c r="A7" s="6" t="s">
        <v>327</v>
      </c>
      <c r="B7" s="6" t="s">
        <v>138</v>
      </c>
      <c r="C7" s="6" t="n">
        <v>75.38</v>
      </c>
      <c r="D7" s="6" t="n">
        <v>320</v>
      </c>
      <c r="E7" s="6" t="n">
        <v>5.38</v>
      </c>
      <c r="F7" s="6" t="n">
        <v>-2.13704072698063</v>
      </c>
      <c r="G7" s="6" t="n">
        <v>23</v>
      </c>
      <c r="H7" s="6" t="n">
        <v>0.399825347265927</v>
      </c>
      <c r="I7" s="6"/>
      <c r="J7" s="6"/>
      <c r="K7" s="6"/>
      <c r="L7" s="6"/>
      <c r="M7" s="6"/>
      <c r="N7" s="6"/>
      <c r="O7" s="6"/>
      <c r="P7" s="6"/>
      <c r="Q7" s="6" t="n">
        <v>-1.7372153797147</v>
      </c>
      <c r="R7" s="6" t="n">
        <v>-0.868607689857351</v>
      </c>
      <c r="S7" s="6" t="n">
        <v>3</v>
      </c>
      <c r="T7" s="6" t="n">
        <v>70</v>
      </c>
      <c r="U7" s="6" t="n">
        <v>68</v>
      </c>
      <c r="V7" s="10"/>
      <c r="W7" s="6" t="n">
        <v>8</v>
      </c>
      <c r="X7" s="6" t="n">
        <v>512</v>
      </c>
      <c r="Y7" s="6" t="n">
        <v>0</v>
      </c>
      <c r="Z7" s="6" t="n">
        <v>32</v>
      </c>
      <c r="AA7" s="6" t="n">
        <v>544</v>
      </c>
      <c r="AB7" s="6" t="n">
        <v>68</v>
      </c>
      <c r="AC7" s="10"/>
      <c r="AD7" s="6" t="n">
        <v>14</v>
      </c>
      <c r="AE7" s="6" t="n">
        <v>819</v>
      </c>
      <c r="AF7" s="6" t="n">
        <v>0</v>
      </c>
      <c r="AG7" s="6" t="n">
        <v>7</v>
      </c>
      <c r="AH7" s="6" t="n">
        <v>826</v>
      </c>
      <c r="AI7" s="6" t="n">
        <v>59</v>
      </c>
      <c r="AJ7" s="10"/>
      <c r="AK7" s="6" t="n">
        <v>4</v>
      </c>
      <c r="AL7" s="6" t="n">
        <v>110</v>
      </c>
      <c r="AM7" s="6" t="n">
        <v>0</v>
      </c>
      <c r="AN7" s="6" t="n">
        <v>0</v>
      </c>
      <c r="AO7" s="6" t="n">
        <v>110</v>
      </c>
      <c r="AP7" s="6" t="n">
        <v>27.5</v>
      </c>
      <c r="AQ7" s="10"/>
      <c r="AR7" s="6"/>
      <c r="AS7" s="6"/>
      <c r="AT7" s="6"/>
      <c r="AU7" s="6"/>
      <c r="AV7" s="6" t="n">
        <v>0</v>
      </c>
      <c r="AW7" s="6"/>
    </row>
    <row r="8" customFormat="false" ht="15" hidden="false" customHeight="false" outlineLevel="0" collapsed="false">
      <c r="A8" s="6" t="s">
        <v>336</v>
      </c>
      <c r="B8" s="6" t="s">
        <v>138</v>
      </c>
      <c r="C8" s="6" t="n">
        <v>74.63</v>
      </c>
      <c r="D8" s="6" t="n">
        <v>306</v>
      </c>
      <c r="E8" s="6" t="n">
        <v>5.34</v>
      </c>
      <c r="F8" s="6" t="n">
        <v>-1.9976378945815</v>
      </c>
      <c r="G8" s="6" t="n">
        <v>23</v>
      </c>
      <c r="H8" s="6" t="n">
        <v>0.399825347265927</v>
      </c>
      <c r="I8" s="6" t="n">
        <v>26</v>
      </c>
      <c r="J8" s="6" t="n">
        <v>-1.49741272517821</v>
      </c>
      <c r="K8" s="6" t="n">
        <v>102</v>
      </c>
      <c r="L8" s="6" t="n">
        <v>-1.38622703771482</v>
      </c>
      <c r="M8" s="6" t="n">
        <v>4.46</v>
      </c>
      <c r="N8" s="6" t="n">
        <v>-0.369924873656193</v>
      </c>
      <c r="O8" s="6" t="n">
        <v>7.6</v>
      </c>
      <c r="P8" s="6" t="n">
        <v>-0.871736758874073</v>
      </c>
      <c r="Q8" s="6" t="n">
        <v>-5.72311394273887</v>
      </c>
      <c r="R8" s="6" t="n">
        <v>-0.953852323789812</v>
      </c>
      <c r="S8" s="6" t="n">
        <v>6</v>
      </c>
      <c r="T8" s="6" t="n">
        <v>207</v>
      </c>
      <c r="U8" s="6" t="n">
        <v>180</v>
      </c>
      <c r="V8" s="10"/>
      <c r="W8" s="6"/>
      <c r="X8" s="6"/>
      <c r="Y8" s="6"/>
      <c r="Z8" s="6"/>
      <c r="AA8" s="6" t="n">
        <v>0</v>
      </c>
      <c r="AB8" s="6"/>
      <c r="AC8" s="10"/>
      <c r="AD8" s="6" t="n">
        <v>16</v>
      </c>
      <c r="AE8" s="6" t="n">
        <v>1101</v>
      </c>
      <c r="AF8" s="6" t="n">
        <v>0</v>
      </c>
      <c r="AG8" s="6" t="n">
        <v>73</v>
      </c>
      <c r="AH8" s="6" t="n">
        <v>1174</v>
      </c>
      <c r="AI8" s="6" t="n">
        <v>73.375</v>
      </c>
      <c r="AJ8" s="10"/>
      <c r="AK8" s="6" t="n">
        <v>16</v>
      </c>
      <c r="AL8" s="6" t="n">
        <v>1075</v>
      </c>
      <c r="AM8" s="6" t="n">
        <v>0</v>
      </c>
      <c r="AN8" s="6" t="n">
        <v>68</v>
      </c>
      <c r="AO8" s="6" t="n">
        <v>1143</v>
      </c>
      <c r="AP8" s="6" t="n">
        <v>71.4375</v>
      </c>
      <c r="AQ8" s="10"/>
      <c r="AR8" s="6" t="n">
        <v>16</v>
      </c>
      <c r="AS8" s="6" t="n">
        <v>1127</v>
      </c>
      <c r="AT8" s="6" t="n">
        <v>0</v>
      </c>
      <c r="AU8" s="6" t="n">
        <v>46</v>
      </c>
      <c r="AV8" s="6" t="n">
        <v>1173</v>
      </c>
      <c r="AW8" s="6" t="n">
        <v>73.3125</v>
      </c>
    </row>
    <row r="9" customFormat="false" ht="15" hidden="false" customHeight="false" outlineLevel="0" collapsed="false">
      <c r="A9" s="6" t="s">
        <v>423</v>
      </c>
      <c r="B9" s="6" t="s">
        <v>138</v>
      </c>
      <c r="C9" s="6" t="n">
        <v>77</v>
      </c>
      <c r="D9" s="6" t="n">
        <v>312</v>
      </c>
      <c r="E9" s="6" t="n">
        <v>5.28</v>
      </c>
      <c r="F9" s="6" t="n">
        <v>-1.7885336459828</v>
      </c>
      <c r="G9" s="6" t="n">
        <v>20</v>
      </c>
      <c r="H9" s="6" t="n">
        <v>-0.0407618045188654</v>
      </c>
      <c r="I9" s="6" t="n">
        <v>26</v>
      </c>
      <c r="J9" s="6" t="n">
        <v>-1.49741272517821</v>
      </c>
      <c r="K9" s="6" t="n">
        <v>93</v>
      </c>
      <c r="L9" s="6" t="n">
        <v>-2.39093154607401</v>
      </c>
      <c r="M9" s="6" t="n">
        <v>4.65</v>
      </c>
      <c r="N9" s="6" t="n">
        <v>-1.13942646812386</v>
      </c>
      <c r="O9" s="6" t="n">
        <v>7.73</v>
      </c>
      <c r="P9" s="6" t="n">
        <v>-1.19312565592448</v>
      </c>
      <c r="Q9" s="6" t="n">
        <v>-8.05019184580222</v>
      </c>
      <c r="R9" s="6" t="n">
        <v>-1.34169864096704</v>
      </c>
      <c r="S9" s="6" t="n">
        <v>3</v>
      </c>
      <c r="T9" s="6" t="n">
        <v>76</v>
      </c>
      <c r="U9" s="6" t="n">
        <v>74</v>
      </c>
      <c r="V9" s="10"/>
      <c r="W9" s="6" t="n">
        <v>16</v>
      </c>
      <c r="X9" s="6" t="n">
        <v>360</v>
      </c>
      <c r="Y9" s="6" t="n">
        <v>0</v>
      </c>
      <c r="Z9" s="6" t="n">
        <v>105</v>
      </c>
      <c r="AA9" s="6" t="n">
        <v>465</v>
      </c>
      <c r="AB9" s="6" t="n">
        <v>29.0625</v>
      </c>
      <c r="AC9" s="10"/>
      <c r="AD9" s="6" t="n">
        <v>14</v>
      </c>
      <c r="AE9" s="6" t="n">
        <v>949</v>
      </c>
      <c r="AF9" s="6" t="n">
        <v>0</v>
      </c>
      <c r="AG9" s="6" t="n">
        <v>53</v>
      </c>
      <c r="AH9" s="6" t="n">
        <v>1002</v>
      </c>
      <c r="AI9" s="6" t="n">
        <v>71.5714285714286</v>
      </c>
      <c r="AJ9" s="10"/>
      <c r="AK9" s="6" t="n">
        <v>12</v>
      </c>
      <c r="AL9" s="6" t="n">
        <v>766</v>
      </c>
      <c r="AM9" s="6" t="n">
        <v>0</v>
      </c>
      <c r="AN9" s="6" t="n">
        <v>49</v>
      </c>
      <c r="AO9" s="6" t="n">
        <v>815</v>
      </c>
      <c r="AP9" s="6" t="n">
        <v>67.9166666666667</v>
      </c>
      <c r="AQ9" s="10"/>
      <c r="AR9" s="6" t="n">
        <v>11</v>
      </c>
      <c r="AS9" s="6" t="n">
        <v>709</v>
      </c>
      <c r="AT9" s="6" t="n">
        <v>0</v>
      </c>
      <c r="AU9" s="6" t="n">
        <v>53</v>
      </c>
      <c r="AV9" s="6" t="n">
        <v>762</v>
      </c>
      <c r="AW9" s="6" t="n">
        <v>69.2727272727273</v>
      </c>
    </row>
    <row r="10" customFormat="false" ht="15" hidden="false" customHeight="false" outlineLevel="0" collapsed="false">
      <c r="A10" s="6" t="s">
        <v>431</v>
      </c>
      <c r="B10" s="6" t="s">
        <v>138</v>
      </c>
      <c r="C10" s="6" t="n">
        <v>75.63</v>
      </c>
      <c r="D10" s="6" t="n">
        <v>313</v>
      </c>
      <c r="E10" s="6" t="n">
        <v>5.17</v>
      </c>
      <c r="F10" s="6" t="n">
        <v>-1.40517585688519</v>
      </c>
      <c r="G10" s="6" t="n">
        <v>36</v>
      </c>
      <c r="H10" s="6" t="n">
        <v>2.30903633833336</v>
      </c>
      <c r="I10" s="6" t="n">
        <v>23.5</v>
      </c>
      <c r="J10" s="6" t="n">
        <v>-2.05896321854046</v>
      </c>
      <c r="K10" s="6" t="n">
        <v>101</v>
      </c>
      <c r="L10" s="6" t="n">
        <v>-1.49786087197696</v>
      </c>
      <c r="M10" s="6" t="n">
        <v>4.7</v>
      </c>
      <c r="N10" s="6" t="n">
        <v>-1.34192688772061</v>
      </c>
      <c r="O10" s="6" t="n">
        <v>8.22</v>
      </c>
      <c r="P10" s="6" t="n">
        <v>-2.404514575576</v>
      </c>
      <c r="Q10" s="6" t="n">
        <v>-6.39940507236585</v>
      </c>
      <c r="R10" s="6" t="n">
        <v>-1.06656751206098</v>
      </c>
      <c r="S10" s="6"/>
      <c r="T10" s="6"/>
      <c r="U10" s="6"/>
      <c r="V10" s="10"/>
      <c r="W10" s="6"/>
      <c r="X10" s="6"/>
      <c r="Y10" s="6"/>
      <c r="Z10" s="6"/>
      <c r="AA10" s="6" t="n">
        <v>0</v>
      </c>
      <c r="AB10" s="6"/>
      <c r="AC10" s="10"/>
      <c r="AD10" s="6"/>
      <c r="AE10" s="6"/>
      <c r="AF10" s="6"/>
      <c r="AG10" s="6"/>
      <c r="AH10" s="6" t="n">
        <v>0</v>
      </c>
      <c r="AI10" s="6"/>
      <c r="AJ10" s="10"/>
      <c r="AK10" s="6" t="n">
        <v>9</v>
      </c>
      <c r="AL10" s="6" t="n">
        <v>357</v>
      </c>
      <c r="AM10" s="6" t="n">
        <v>0</v>
      </c>
      <c r="AN10" s="6" t="n">
        <v>48</v>
      </c>
      <c r="AO10" s="6" t="n">
        <v>405</v>
      </c>
      <c r="AP10" s="6" t="n">
        <v>45</v>
      </c>
      <c r="AQ10" s="10"/>
      <c r="AR10" s="6" t="n">
        <v>14</v>
      </c>
      <c r="AS10" s="6" t="n">
        <v>720</v>
      </c>
      <c r="AT10" s="6" t="n">
        <v>0</v>
      </c>
      <c r="AU10" s="6" t="n">
        <v>38</v>
      </c>
      <c r="AV10" s="6" t="n">
        <v>758</v>
      </c>
      <c r="AW10" s="6" t="n">
        <v>54.1428571428571</v>
      </c>
    </row>
    <row r="11" customFormat="false" ht="15" hidden="false" customHeight="false" outlineLevel="0" collapsed="false">
      <c r="A11" s="6" t="s">
        <v>439</v>
      </c>
      <c r="B11" s="6" t="s">
        <v>138</v>
      </c>
      <c r="C11" s="6" t="n">
        <v>75.38</v>
      </c>
      <c r="D11" s="6" t="n">
        <v>298</v>
      </c>
      <c r="E11" s="6" t="n">
        <v>5.1</v>
      </c>
      <c r="F11" s="6" t="n">
        <v>-1.16122090018671</v>
      </c>
      <c r="G11" s="6" t="n">
        <v>25</v>
      </c>
      <c r="H11" s="6" t="n">
        <v>0.693550115122455</v>
      </c>
      <c r="I11" s="6" t="n">
        <v>25.5</v>
      </c>
      <c r="J11" s="6" t="n">
        <v>-1.60972282385066</v>
      </c>
      <c r="K11" s="6" t="n">
        <v>104</v>
      </c>
      <c r="L11" s="6" t="n">
        <v>-1.16295936919056</v>
      </c>
      <c r="M11" s="6" t="n">
        <v>4.63</v>
      </c>
      <c r="N11" s="6" t="n">
        <v>-1.05842630028515</v>
      </c>
      <c r="O11" s="6" t="n">
        <v>7.93</v>
      </c>
      <c r="P11" s="6" t="n">
        <v>-1.6875701129251</v>
      </c>
      <c r="Q11" s="6" t="n">
        <v>-5.98634939131573</v>
      </c>
      <c r="R11" s="6" t="n">
        <v>-0.997724898552621</v>
      </c>
      <c r="S11" s="6" t="n">
        <v>2</v>
      </c>
      <c r="T11" s="6" t="n">
        <v>43</v>
      </c>
      <c r="U11" s="6" t="n">
        <v>42</v>
      </c>
      <c r="V11" s="10"/>
      <c r="W11" s="6" t="n">
        <v>16</v>
      </c>
      <c r="X11" s="6" t="n">
        <v>1035</v>
      </c>
      <c r="Y11" s="6" t="n">
        <v>0</v>
      </c>
      <c r="Z11" s="6" t="n">
        <v>60</v>
      </c>
      <c r="AA11" s="6" t="n">
        <v>1095</v>
      </c>
      <c r="AB11" s="6" t="n">
        <v>68.4375</v>
      </c>
      <c r="AC11" s="10"/>
      <c r="AD11" s="6" t="n">
        <v>15</v>
      </c>
      <c r="AE11" s="6" t="n">
        <v>1017</v>
      </c>
      <c r="AF11" s="6" t="n">
        <v>0</v>
      </c>
      <c r="AG11" s="6" t="n">
        <v>4</v>
      </c>
      <c r="AH11" s="6" t="n">
        <v>1021</v>
      </c>
      <c r="AI11" s="6" t="n">
        <v>68.0666666666667</v>
      </c>
      <c r="AJ11" s="10"/>
      <c r="AK11" s="6" t="n">
        <v>16</v>
      </c>
      <c r="AL11" s="6" t="n">
        <v>1047</v>
      </c>
      <c r="AM11" s="6" t="n">
        <v>0</v>
      </c>
      <c r="AN11" s="6" t="n">
        <v>16</v>
      </c>
      <c r="AO11" s="6" t="n">
        <v>1063</v>
      </c>
      <c r="AP11" s="6" t="n">
        <v>66.4375</v>
      </c>
      <c r="AQ11" s="10"/>
      <c r="AR11" s="6" t="n">
        <v>4</v>
      </c>
      <c r="AS11" s="6" t="n">
        <v>241</v>
      </c>
      <c r="AT11" s="6" t="n">
        <v>0</v>
      </c>
      <c r="AU11" s="6" t="n">
        <v>0</v>
      </c>
      <c r="AV11" s="6" t="n">
        <v>241</v>
      </c>
      <c r="AW11" s="6" t="n">
        <v>60.25</v>
      </c>
    </row>
    <row r="12" customFormat="false" ht="15" hidden="false" customHeight="false" outlineLevel="0" collapsed="false">
      <c r="A12" s="6" t="s">
        <v>90</v>
      </c>
      <c r="B12" s="6" t="s">
        <v>91</v>
      </c>
      <c r="C12" s="6" t="n">
        <v>77.63</v>
      </c>
      <c r="D12" s="6" t="n">
        <v>311</v>
      </c>
      <c r="E12" s="6" t="n">
        <v>5.35</v>
      </c>
      <c r="F12" s="6" t="n">
        <v>-2.03248860268128</v>
      </c>
      <c r="G12" s="6" t="n">
        <v>30</v>
      </c>
      <c r="H12" s="6" t="n">
        <v>1.42786203476378</v>
      </c>
      <c r="I12" s="6" t="n">
        <v>26.5</v>
      </c>
      <c r="J12" s="6" t="n">
        <v>-1.38510262650576</v>
      </c>
      <c r="K12" s="6" t="n">
        <v>99</v>
      </c>
      <c r="L12" s="6" t="n">
        <v>-1.72112854050122</v>
      </c>
      <c r="M12" s="6"/>
      <c r="N12" s="6"/>
      <c r="O12" s="6"/>
      <c r="P12" s="6"/>
      <c r="Q12" s="6" t="n">
        <v>-3.71085773492449</v>
      </c>
      <c r="R12" s="6" t="n">
        <v>-0.927714433731121</v>
      </c>
      <c r="S12" s="6" t="n">
        <v>3</v>
      </c>
      <c r="T12" s="6" t="n">
        <v>93</v>
      </c>
      <c r="U12" s="6" t="n">
        <v>89</v>
      </c>
      <c r="V12" s="10"/>
      <c r="W12" s="6" t="n">
        <v>15</v>
      </c>
      <c r="X12" s="6" t="n">
        <v>901</v>
      </c>
      <c r="Y12" s="6" t="n">
        <v>0</v>
      </c>
      <c r="Z12" s="6" t="n">
        <v>45</v>
      </c>
      <c r="AA12" s="6" t="n">
        <v>946</v>
      </c>
      <c r="AB12" s="6" t="n">
        <v>63.0666666666667</v>
      </c>
      <c r="AC12" s="10"/>
      <c r="AD12" s="6" t="n">
        <v>3</v>
      </c>
      <c r="AE12" s="6" t="n">
        <v>197</v>
      </c>
      <c r="AF12" s="6" t="n">
        <v>0</v>
      </c>
      <c r="AG12" s="6" t="n">
        <v>8</v>
      </c>
      <c r="AH12" s="6" t="n">
        <v>205</v>
      </c>
      <c r="AI12" s="6" t="n">
        <v>68.3333333333333</v>
      </c>
      <c r="AJ12" s="10"/>
      <c r="AK12" s="6" t="n">
        <v>14</v>
      </c>
      <c r="AL12" s="6" t="n">
        <v>909</v>
      </c>
      <c r="AM12" s="6" t="n">
        <v>0</v>
      </c>
      <c r="AN12" s="6" t="n">
        <v>8</v>
      </c>
      <c r="AO12" s="6" t="n">
        <v>917</v>
      </c>
      <c r="AP12" s="6" t="n">
        <v>65.5</v>
      </c>
      <c r="AQ12" s="10"/>
      <c r="AR12" s="6" t="n">
        <v>13</v>
      </c>
      <c r="AS12" s="6" t="n">
        <v>925</v>
      </c>
      <c r="AT12" s="6" t="n">
        <v>0</v>
      </c>
      <c r="AU12" s="6" t="n">
        <v>61</v>
      </c>
      <c r="AV12" s="6" t="n">
        <v>986</v>
      </c>
      <c r="AW12" s="6" t="n">
        <v>75.8461538461538</v>
      </c>
    </row>
    <row r="13" customFormat="false" ht="15" hidden="false" customHeight="false" outlineLevel="0" collapsed="false">
      <c r="A13" s="6" t="s">
        <v>92</v>
      </c>
      <c r="B13" s="6" t="s">
        <v>91</v>
      </c>
      <c r="C13" s="6" t="n">
        <v>75.25</v>
      </c>
      <c r="D13" s="6" t="n">
        <v>317</v>
      </c>
      <c r="E13" s="6" t="n">
        <v>5.09</v>
      </c>
      <c r="F13" s="6" t="n">
        <v>-1.12637019208693</v>
      </c>
      <c r="G13" s="6" t="n">
        <v>35</v>
      </c>
      <c r="H13" s="6" t="n">
        <v>2.1621739544051</v>
      </c>
      <c r="I13" s="6" t="n">
        <v>29</v>
      </c>
      <c r="J13" s="6" t="n">
        <v>-0.823552133143513</v>
      </c>
      <c r="K13" s="6" t="n">
        <v>98</v>
      </c>
      <c r="L13" s="6" t="n">
        <v>-1.83276237476335</v>
      </c>
      <c r="M13" s="6" t="n">
        <v>4.83</v>
      </c>
      <c r="N13" s="6" t="n">
        <v>-1.86842797867217</v>
      </c>
      <c r="O13" s="6" t="n">
        <v>8.13</v>
      </c>
      <c r="P13" s="6" t="n">
        <v>-2.18201456992572</v>
      </c>
      <c r="Q13" s="6" t="n">
        <v>-5.67095329418658</v>
      </c>
      <c r="R13" s="6" t="n">
        <v>-0.94515888236443</v>
      </c>
      <c r="S13" s="6" t="n">
        <v>3</v>
      </c>
      <c r="T13" s="6" t="n">
        <v>100</v>
      </c>
      <c r="U13" s="6" t="n">
        <v>96</v>
      </c>
      <c r="V13" s="10"/>
      <c r="W13" s="6"/>
      <c r="X13" s="6"/>
      <c r="Y13" s="6"/>
      <c r="Z13" s="6"/>
      <c r="AA13" s="6" t="n">
        <v>0</v>
      </c>
      <c r="AB13" s="6"/>
      <c r="AC13" s="10"/>
      <c r="AD13" s="6"/>
      <c r="AE13" s="6"/>
      <c r="AF13" s="6"/>
      <c r="AG13" s="6"/>
      <c r="AH13" s="6" t="n">
        <v>0</v>
      </c>
      <c r="AI13" s="6"/>
      <c r="AJ13" s="10"/>
      <c r="AK13" s="6"/>
      <c r="AL13" s="6"/>
      <c r="AM13" s="6"/>
      <c r="AN13" s="6"/>
      <c r="AO13" s="6" t="n">
        <v>0</v>
      </c>
      <c r="AP13" s="6"/>
      <c r="AQ13" s="10"/>
      <c r="AR13" s="6"/>
      <c r="AS13" s="6"/>
      <c r="AT13" s="6"/>
      <c r="AU13" s="6"/>
      <c r="AV13" s="6" t="n">
        <v>0</v>
      </c>
      <c r="AW13" s="6"/>
    </row>
    <row r="14" customFormat="false" ht="15" hidden="false" customHeight="false" outlineLevel="0" collapsed="false">
      <c r="A14" s="6" t="s">
        <v>123</v>
      </c>
      <c r="B14" s="6" t="s">
        <v>91</v>
      </c>
      <c r="C14" s="6" t="n">
        <v>74.63</v>
      </c>
      <c r="D14" s="6" t="n">
        <v>310</v>
      </c>
      <c r="E14" s="6" t="n">
        <v>5.5</v>
      </c>
      <c r="F14" s="6" t="n">
        <v>-2.55524922417802</v>
      </c>
      <c r="G14" s="6" t="n">
        <v>29</v>
      </c>
      <c r="H14" s="6" t="n">
        <v>1.28099965083551</v>
      </c>
      <c r="I14" s="6"/>
      <c r="J14" s="6"/>
      <c r="K14" s="6"/>
      <c r="L14" s="6"/>
      <c r="M14" s="6"/>
      <c r="N14" s="6"/>
      <c r="O14" s="6"/>
      <c r="P14" s="6"/>
      <c r="Q14" s="6" t="n">
        <v>-1.27424957334251</v>
      </c>
      <c r="R14" s="6" t="n">
        <v>-0.637124786671257</v>
      </c>
      <c r="S14" s="6" t="n">
        <v>3</v>
      </c>
      <c r="T14" s="6" t="n">
        <v>89</v>
      </c>
      <c r="U14" s="6" t="n">
        <v>85</v>
      </c>
      <c r="V14" s="10"/>
      <c r="W14" s="6" t="n">
        <v>12</v>
      </c>
      <c r="X14" s="6" t="n">
        <v>485</v>
      </c>
      <c r="Y14" s="6" t="n">
        <v>0</v>
      </c>
      <c r="Z14" s="6" t="n">
        <v>45</v>
      </c>
      <c r="AA14" s="6" t="n">
        <v>530</v>
      </c>
      <c r="AB14" s="6" t="n">
        <v>44.1666666666667</v>
      </c>
      <c r="AC14" s="10"/>
      <c r="AD14" s="6" t="n">
        <v>5</v>
      </c>
      <c r="AE14" s="6" t="n">
        <v>180</v>
      </c>
      <c r="AF14" s="6" t="n">
        <v>0</v>
      </c>
      <c r="AG14" s="6" t="n">
        <v>0</v>
      </c>
      <c r="AH14" s="6" t="n">
        <v>180</v>
      </c>
      <c r="AI14" s="6" t="n">
        <v>36</v>
      </c>
      <c r="AJ14" s="10"/>
      <c r="AK14" s="6"/>
      <c r="AL14" s="6"/>
      <c r="AM14" s="6"/>
      <c r="AN14" s="6"/>
      <c r="AO14" s="6" t="n">
        <v>0</v>
      </c>
      <c r="AP14" s="6"/>
      <c r="AQ14" s="10"/>
      <c r="AR14" s="6"/>
      <c r="AS14" s="6"/>
      <c r="AT14" s="6"/>
      <c r="AU14" s="6"/>
      <c r="AV14" s="6" t="n">
        <v>0</v>
      </c>
      <c r="AW14" s="6"/>
    </row>
    <row r="15" customFormat="false" ht="15" hidden="false" customHeight="false" outlineLevel="0" collapsed="false">
      <c r="A15" s="6" t="s">
        <v>135</v>
      </c>
      <c r="B15" s="6" t="s">
        <v>91</v>
      </c>
      <c r="C15" s="6" t="n">
        <v>76.13</v>
      </c>
      <c r="D15" s="6" t="n">
        <v>298</v>
      </c>
      <c r="E15" s="6" t="n">
        <v>5.3</v>
      </c>
      <c r="F15" s="6" t="n">
        <v>-1.85823506218237</v>
      </c>
      <c r="G15" s="6" t="n">
        <v>21</v>
      </c>
      <c r="H15" s="6" t="n">
        <v>0.106100579409399</v>
      </c>
      <c r="I15" s="6" t="n">
        <v>25</v>
      </c>
      <c r="J15" s="6" t="n">
        <v>-1.72203292252311</v>
      </c>
      <c r="K15" s="6" t="n">
        <v>101</v>
      </c>
      <c r="L15" s="6" t="n">
        <v>-1.49786087197696</v>
      </c>
      <c r="M15" s="6" t="n">
        <v>4.61</v>
      </c>
      <c r="N15" s="6" t="n">
        <v>-0.977426132446454</v>
      </c>
      <c r="O15" s="6" t="n">
        <v>7.44</v>
      </c>
      <c r="P15" s="6" t="n">
        <v>-0.476181193273578</v>
      </c>
      <c r="Q15" s="6" t="n">
        <v>-6.42563560299307</v>
      </c>
      <c r="R15" s="6" t="n">
        <v>-1.07093926716551</v>
      </c>
      <c r="S15" s="6"/>
      <c r="T15" s="6"/>
      <c r="U15" s="6"/>
      <c r="V15" s="10"/>
      <c r="W15" s="6"/>
      <c r="X15" s="6"/>
      <c r="Y15" s="6"/>
      <c r="Z15" s="6"/>
      <c r="AA15" s="6" t="n">
        <v>0</v>
      </c>
      <c r="AB15" s="6"/>
      <c r="AC15" s="10"/>
      <c r="AD15" s="6"/>
      <c r="AE15" s="6"/>
      <c r="AF15" s="6"/>
      <c r="AG15" s="6"/>
      <c r="AH15" s="6" t="n">
        <v>0</v>
      </c>
      <c r="AI15" s="6"/>
      <c r="AJ15" s="10"/>
      <c r="AK15" s="6"/>
      <c r="AL15" s="6"/>
      <c r="AM15" s="6"/>
      <c r="AN15" s="6"/>
      <c r="AO15" s="6" t="n">
        <v>0</v>
      </c>
      <c r="AP15" s="6"/>
      <c r="AQ15" s="10"/>
      <c r="AR15" s="6"/>
      <c r="AS15" s="6"/>
      <c r="AT15" s="6"/>
      <c r="AU15" s="6"/>
      <c r="AV15" s="6" t="n">
        <v>0</v>
      </c>
      <c r="AW15" s="6"/>
    </row>
    <row r="16" customFormat="false" ht="15" hidden="false" customHeight="false" outlineLevel="0" collapsed="false">
      <c r="A16" s="6" t="s">
        <v>142</v>
      </c>
      <c r="B16" s="6" t="s">
        <v>91</v>
      </c>
      <c r="C16" s="6" t="n">
        <v>76.75</v>
      </c>
      <c r="D16" s="6" t="n">
        <v>329</v>
      </c>
      <c r="E16" s="6" t="n">
        <v>5.36</v>
      </c>
      <c r="F16" s="6" t="n">
        <v>-2.06733931078107</v>
      </c>
      <c r="G16" s="6" t="n">
        <v>25</v>
      </c>
      <c r="H16" s="6" t="n">
        <v>0.693550115122455</v>
      </c>
      <c r="I16" s="6" t="n">
        <v>25.5</v>
      </c>
      <c r="J16" s="6" t="n">
        <v>-1.60972282385066</v>
      </c>
      <c r="K16" s="6" t="n">
        <v>90</v>
      </c>
      <c r="L16" s="6" t="n">
        <v>-2.72583304886041</v>
      </c>
      <c r="M16" s="6" t="n">
        <v>4.83</v>
      </c>
      <c r="N16" s="6" t="n">
        <v>-1.86842797867217</v>
      </c>
      <c r="O16" s="6" t="n">
        <v>7.7</v>
      </c>
      <c r="P16" s="6" t="n">
        <v>-1.11895898737439</v>
      </c>
      <c r="Q16" s="6" t="n">
        <v>-8.69673203441623</v>
      </c>
      <c r="R16" s="6" t="n">
        <v>-1.44945533906937</v>
      </c>
      <c r="S16" s="6" t="n">
        <v>5</v>
      </c>
      <c r="T16" s="6" t="n">
        <v>153</v>
      </c>
      <c r="U16" s="6" t="n">
        <v>143</v>
      </c>
      <c r="V16" s="10"/>
      <c r="W16" s="6" t="n">
        <v>12</v>
      </c>
      <c r="X16" s="6" t="n">
        <v>312</v>
      </c>
      <c r="Y16" s="6" t="n">
        <v>0</v>
      </c>
      <c r="Z16" s="6" t="n">
        <v>51</v>
      </c>
      <c r="AA16" s="6" t="n">
        <v>363</v>
      </c>
      <c r="AB16" s="6" t="n">
        <v>30.25</v>
      </c>
      <c r="AC16" s="10"/>
      <c r="AD16" s="6"/>
      <c r="AE16" s="6"/>
      <c r="AF16" s="6"/>
      <c r="AG16" s="6"/>
      <c r="AH16" s="6" t="n">
        <v>0</v>
      </c>
      <c r="AI16" s="6"/>
      <c r="AJ16" s="10"/>
      <c r="AK16" s="6"/>
      <c r="AL16" s="6"/>
      <c r="AM16" s="6"/>
      <c r="AN16" s="6"/>
      <c r="AO16" s="6" t="n">
        <v>0</v>
      </c>
      <c r="AP16" s="6"/>
      <c r="AQ16" s="10"/>
      <c r="AR16" s="6"/>
      <c r="AS16" s="6"/>
      <c r="AT16" s="6"/>
      <c r="AU16" s="6"/>
      <c r="AV16" s="6" t="n">
        <v>0</v>
      </c>
      <c r="AW16" s="6"/>
    </row>
    <row r="17" customFormat="false" ht="15" hidden="false" customHeight="false" outlineLevel="0" collapsed="false">
      <c r="A17" s="6" t="s">
        <v>144</v>
      </c>
      <c r="B17" s="6" t="s">
        <v>91</v>
      </c>
      <c r="C17" s="6" t="n">
        <v>75.63</v>
      </c>
      <c r="D17" s="6" t="n">
        <v>313</v>
      </c>
      <c r="E17" s="6" t="n">
        <v>5.42</v>
      </c>
      <c r="F17" s="6" t="n">
        <v>-2.27644355937976</v>
      </c>
      <c r="G17" s="6" t="n">
        <v>23</v>
      </c>
      <c r="H17" s="6" t="n">
        <v>0.399825347265927</v>
      </c>
      <c r="I17" s="6" t="n">
        <v>24</v>
      </c>
      <c r="J17" s="6" t="n">
        <v>-1.94665311986801</v>
      </c>
      <c r="K17" s="6" t="n">
        <v>100</v>
      </c>
      <c r="L17" s="6" t="n">
        <v>-1.60949470623909</v>
      </c>
      <c r="M17" s="6" t="n">
        <v>4.89</v>
      </c>
      <c r="N17" s="6" t="n">
        <v>-2.11142848218827</v>
      </c>
      <c r="O17" s="6" t="n">
        <v>8.14</v>
      </c>
      <c r="P17" s="6" t="n">
        <v>-2.20673679277575</v>
      </c>
      <c r="Q17" s="6" t="n">
        <v>-9.75093131318495</v>
      </c>
      <c r="R17" s="6" t="n">
        <v>-1.62515521886416</v>
      </c>
      <c r="S17" s="6" t="n">
        <v>4</v>
      </c>
      <c r="T17" s="6" t="n">
        <v>137</v>
      </c>
      <c r="U17" s="6" t="n">
        <v>129</v>
      </c>
      <c r="V17" s="10"/>
      <c r="W17" s="6"/>
      <c r="X17" s="6"/>
      <c r="Y17" s="6"/>
      <c r="Z17" s="6"/>
      <c r="AA17" s="6" t="n">
        <v>0</v>
      </c>
      <c r="AB17" s="6"/>
      <c r="AC17" s="10"/>
      <c r="AD17" s="6" t="n">
        <v>4</v>
      </c>
      <c r="AE17" s="6" t="n">
        <v>4</v>
      </c>
      <c r="AF17" s="6" t="n">
        <v>0</v>
      </c>
      <c r="AG17" s="6" t="n">
        <v>11</v>
      </c>
      <c r="AH17" s="6" t="n">
        <v>15</v>
      </c>
      <c r="AI17" s="6" t="n">
        <v>3.75</v>
      </c>
      <c r="AJ17" s="10"/>
      <c r="AK17" s="6" t="n">
        <v>13</v>
      </c>
      <c r="AL17" s="6" t="n">
        <v>144</v>
      </c>
      <c r="AM17" s="6" t="n">
        <v>0</v>
      </c>
      <c r="AN17" s="6" t="n">
        <v>50</v>
      </c>
      <c r="AO17" s="6" t="n">
        <v>194</v>
      </c>
      <c r="AP17" s="6" t="n">
        <v>14.9230769230769</v>
      </c>
      <c r="AQ17" s="10"/>
      <c r="AR17" s="6" t="n">
        <v>14</v>
      </c>
      <c r="AS17" s="6" t="n">
        <v>249</v>
      </c>
      <c r="AT17" s="6" t="n">
        <v>0</v>
      </c>
      <c r="AU17" s="6" t="n">
        <v>61</v>
      </c>
      <c r="AV17" s="6" t="n">
        <v>310</v>
      </c>
      <c r="AW17" s="6" t="n">
        <v>22.1428571428571</v>
      </c>
    </row>
    <row r="18" customFormat="false" ht="15" hidden="false" customHeight="false" outlineLevel="0" collapsed="false">
      <c r="A18" s="6" t="s">
        <v>158</v>
      </c>
      <c r="B18" s="6" t="s">
        <v>91</v>
      </c>
      <c r="C18" s="6" t="n">
        <v>78</v>
      </c>
      <c r="D18" s="6" t="n">
        <v>315</v>
      </c>
      <c r="E18" s="6" t="n">
        <v>5.48</v>
      </c>
      <c r="F18" s="6" t="n">
        <v>-2.48554780797846</v>
      </c>
      <c r="G18" s="6" t="n">
        <v>22</v>
      </c>
      <c r="H18" s="6" t="n">
        <v>0.252962963337663</v>
      </c>
      <c r="I18" s="6" t="n">
        <v>28.5</v>
      </c>
      <c r="J18" s="6" t="n">
        <v>-0.935862231815962</v>
      </c>
      <c r="K18" s="6" t="n">
        <v>102</v>
      </c>
      <c r="L18" s="6" t="n">
        <v>-1.38622703771482</v>
      </c>
      <c r="M18" s="6" t="n">
        <v>4.86</v>
      </c>
      <c r="N18" s="6" t="n">
        <v>-1.98992823043022</v>
      </c>
      <c r="O18" s="6" t="n">
        <v>7.81</v>
      </c>
      <c r="P18" s="6" t="n">
        <v>-1.39090343872473</v>
      </c>
      <c r="Q18" s="6" t="n">
        <v>-7.93550578332653</v>
      </c>
      <c r="R18" s="6" t="n">
        <v>-1.32258429722109</v>
      </c>
      <c r="S18" s="6" t="n">
        <v>5</v>
      </c>
      <c r="T18" s="6" t="n">
        <v>145</v>
      </c>
      <c r="U18" s="6" t="n">
        <v>137</v>
      </c>
      <c r="V18" s="10"/>
      <c r="W18" s="6"/>
      <c r="X18" s="6"/>
      <c r="Y18" s="6"/>
      <c r="Z18" s="6"/>
      <c r="AA18" s="6" t="n">
        <v>0</v>
      </c>
      <c r="AB18" s="6"/>
      <c r="AC18" s="10"/>
      <c r="AD18" s="6"/>
      <c r="AE18" s="6"/>
      <c r="AF18" s="6"/>
      <c r="AG18" s="6"/>
      <c r="AH18" s="6" t="n">
        <v>0</v>
      </c>
      <c r="AI18" s="6"/>
      <c r="AJ18" s="10"/>
      <c r="AK18" s="6" t="n">
        <v>6</v>
      </c>
      <c r="AL18" s="6" t="n">
        <v>21</v>
      </c>
      <c r="AM18" s="6" t="n">
        <v>0</v>
      </c>
      <c r="AN18" s="6" t="n">
        <v>27</v>
      </c>
      <c r="AO18" s="6" t="n">
        <v>48</v>
      </c>
      <c r="AP18" s="6" t="n">
        <v>8</v>
      </c>
      <c r="AQ18" s="10"/>
      <c r="AR18" s="6"/>
      <c r="AS18" s="6"/>
      <c r="AT18" s="6"/>
      <c r="AU18" s="6"/>
      <c r="AV18" s="6" t="n">
        <v>0</v>
      </c>
      <c r="AW18" s="6"/>
    </row>
    <row r="19" customFormat="false" ht="15" hidden="false" customHeight="false" outlineLevel="0" collapsed="false">
      <c r="A19" s="6" t="s">
        <v>192</v>
      </c>
      <c r="B19" s="6" t="s">
        <v>91</v>
      </c>
      <c r="C19" s="6" t="n">
        <v>75.25</v>
      </c>
      <c r="D19" s="6" t="n">
        <v>336</v>
      </c>
      <c r="E19" s="6" t="n">
        <v>5.34</v>
      </c>
      <c r="F19" s="6" t="n">
        <v>-1.9976378945815</v>
      </c>
      <c r="G19" s="6" t="n">
        <v>30</v>
      </c>
      <c r="H19" s="6" t="n">
        <v>1.42786203476378</v>
      </c>
      <c r="I19" s="6" t="n">
        <v>29</v>
      </c>
      <c r="J19" s="6" t="n">
        <v>-0.823552133143513</v>
      </c>
      <c r="K19" s="6" t="n">
        <v>108</v>
      </c>
      <c r="L19" s="6" t="n">
        <v>-0.716424032142033</v>
      </c>
      <c r="M19" s="6" t="n">
        <v>4.78</v>
      </c>
      <c r="N19" s="6" t="n">
        <v>-1.66592755907541</v>
      </c>
      <c r="O19" s="6" t="n">
        <v>8.25</v>
      </c>
      <c r="P19" s="6" t="n">
        <v>-2.47868124412609</v>
      </c>
      <c r="Q19" s="6" t="n">
        <v>-6.25436082830478</v>
      </c>
      <c r="R19" s="6" t="n">
        <v>-1.04239347138413</v>
      </c>
      <c r="S19" s="6" t="n">
        <v>3</v>
      </c>
      <c r="T19" s="6" t="n">
        <v>81</v>
      </c>
      <c r="U19" s="6" t="n">
        <v>77</v>
      </c>
      <c r="V19" s="10"/>
      <c r="W19" s="6" t="n">
        <v>13</v>
      </c>
      <c r="X19" s="6" t="n">
        <v>812</v>
      </c>
      <c r="Y19" s="6" t="n">
        <v>0</v>
      </c>
      <c r="Z19" s="6" t="n">
        <v>41</v>
      </c>
      <c r="AA19" s="6" t="n">
        <v>853</v>
      </c>
      <c r="AB19" s="6" t="n">
        <v>65.6153846153846</v>
      </c>
      <c r="AC19" s="10"/>
      <c r="AD19" s="6" t="n">
        <v>16</v>
      </c>
      <c r="AE19" s="6" t="n">
        <v>1053</v>
      </c>
      <c r="AF19" s="6" t="n">
        <v>0</v>
      </c>
      <c r="AG19" s="6" t="n">
        <v>65</v>
      </c>
      <c r="AH19" s="6" t="n">
        <v>1118</v>
      </c>
      <c r="AI19" s="6" t="n">
        <v>69.875</v>
      </c>
      <c r="AJ19" s="10"/>
      <c r="AK19" s="6" t="n">
        <v>16</v>
      </c>
      <c r="AL19" s="6" t="n">
        <v>1118</v>
      </c>
      <c r="AM19" s="6" t="n">
        <v>0</v>
      </c>
      <c r="AN19" s="6" t="n">
        <v>75</v>
      </c>
      <c r="AO19" s="6" t="n">
        <v>1193</v>
      </c>
      <c r="AP19" s="6" t="n">
        <v>74.5625</v>
      </c>
      <c r="AQ19" s="10"/>
      <c r="AR19" s="6" t="n">
        <v>15</v>
      </c>
      <c r="AS19" s="6" t="n">
        <v>888</v>
      </c>
      <c r="AT19" s="6" t="n">
        <v>0</v>
      </c>
      <c r="AU19" s="6" t="n">
        <v>48</v>
      </c>
      <c r="AV19" s="6" t="n">
        <v>936</v>
      </c>
      <c r="AW19" s="6" t="n">
        <v>62.4</v>
      </c>
    </row>
    <row r="20" customFormat="false" ht="15" hidden="false" customHeight="false" outlineLevel="0" collapsed="false">
      <c r="A20" s="6" t="s">
        <v>258</v>
      </c>
      <c r="B20" s="6" t="s">
        <v>91</v>
      </c>
      <c r="C20" s="6" t="n">
        <v>75</v>
      </c>
      <c r="D20" s="6" t="n">
        <v>313</v>
      </c>
      <c r="E20" s="6" t="n">
        <v>5.31</v>
      </c>
      <c r="F20" s="6" t="n">
        <v>-1.89308577028215</v>
      </c>
      <c r="G20" s="6" t="n">
        <v>30</v>
      </c>
      <c r="H20" s="6" t="n">
        <v>1.42786203476378</v>
      </c>
      <c r="I20" s="6" t="n">
        <v>29</v>
      </c>
      <c r="J20" s="6" t="n">
        <v>-0.823552133143513</v>
      </c>
      <c r="K20" s="6" t="n">
        <v>101</v>
      </c>
      <c r="L20" s="6" t="n">
        <v>-1.49786087197696</v>
      </c>
      <c r="M20" s="6" t="n">
        <v>4.47</v>
      </c>
      <c r="N20" s="6" t="n">
        <v>-0.410424957575543</v>
      </c>
      <c r="O20" s="6" t="n">
        <v>7.55</v>
      </c>
      <c r="P20" s="6" t="n">
        <v>-0.748125644623918</v>
      </c>
      <c r="Q20" s="6" t="n">
        <v>-3.9451873428383</v>
      </c>
      <c r="R20" s="6" t="n">
        <v>-0.657531223806384</v>
      </c>
      <c r="S20" s="6" t="n">
        <v>5</v>
      </c>
      <c r="T20" s="6" t="n">
        <v>175</v>
      </c>
      <c r="U20" s="6" t="n">
        <v>158</v>
      </c>
      <c r="V20" s="10"/>
      <c r="W20" s="6" t="n">
        <v>11</v>
      </c>
      <c r="X20" s="6" t="n">
        <v>223</v>
      </c>
      <c r="Y20" s="6" t="n">
        <v>0</v>
      </c>
      <c r="Z20" s="6" t="n">
        <v>53</v>
      </c>
      <c r="AA20" s="6" t="n">
        <v>276</v>
      </c>
      <c r="AB20" s="6" t="n">
        <v>25.0909090909091</v>
      </c>
      <c r="AC20" s="10"/>
      <c r="AD20" s="6" t="n">
        <v>16</v>
      </c>
      <c r="AE20" s="6" t="n">
        <v>547</v>
      </c>
      <c r="AF20" s="6" t="n">
        <v>0</v>
      </c>
      <c r="AG20" s="6" t="n">
        <v>103</v>
      </c>
      <c r="AH20" s="6" t="n">
        <v>650</v>
      </c>
      <c r="AI20" s="6" t="n">
        <v>40.625</v>
      </c>
      <c r="AJ20" s="10"/>
      <c r="AK20" s="6" t="n">
        <v>13</v>
      </c>
      <c r="AL20" s="6" t="n">
        <v>265</v>
      </c>
      <c r="AM20" s="6" t="n">
        <v>0</v>
      </c>
      <c r="AN20" s="6" t="n">
        <v>67</v>
      </c>
      <c r="AO20" s="6" t="n">
        <v>332</v>
      </c>
      <c r="AP20" s="6" t="n">
        <v>25.5384615384615</v>
      </c>
      <c r="AQ20" s="10"/>
      <c r="AR20" s="6"/>
      <c r="AS20" s="6"/>
      <c r="AT20" s="6"/>
      <c r="AU20" s="6"/>
      <c r="AV20" s="6" t="n">
        <v>0</v>
      </c>
      <c r="AW20" s="6"/>
    </row>
    <row r="21" customFormat="false" ht="15" hidden="false" customHeight="false" outlineLevel="0" collapsed="false">
      <c r="A21" s="6" t="s">
        <v>260</v>
      </c>
      <c r="B21" s="6" t="s">
        <v>91</v>
      </c>
      <c r="C21" s="6" t="n">
        <v>75.5</v>
      </c>
      <c r="D21" s="6" t="n">
        <v>323</v>
      </c>
      <c r="E21" s="6" t="n">
        <v>5.34</v>
      </c>
      <c r="F21" s="6" t="n">
        <v>-1.9976378945815</v>
      </c>
      <c r="G21" s="6"/>
      <c r="H21" s="6"/>
      <c r="I21" s="6" t="n">
        <v>21.5</v>
      </c>
      <c r="J21" s="6" t="n">
        <v>-2.50820361323026</v>
      </c>
      <c r="K21" s="6" t="n">
        <v>99</v>
      </c>
      <c r="L21" s="6" t="n">
        <v>-1.72112854050122</v>
      </c>
      <c r="M21" s="6" t="n">
        <v>4.83</v>
      </c>
      <c r="N21" s="6" t="n">
        <v>-1.86842797867217</v>
      </c>
      <c r="O21" s="6" t="n">
        <v>8.26</v>
      </c>
      <c r="P21" s="6" t="n">
        <v>-2.50340346697612</v>
      </c>
      <c r="Q21" s="6" t="n">
        <v>-10.5988014939613</v>
      </c>
      <c r="R21" s="6" t="n">
        <v>-2.11976029879225</v>
      </c>
      <c r="S21" s="6" t="n">
        <v>6</v>
      </c>
      <c r="T21" s="6" t="n">
        <v>179</v>
      </c>
      <c r="U21" s="6" t="n">
        <v>161</v>
      </c>
      <c r="V21" s="10"/>
      <c r="W21" s="6"/>
      <c r="X21" s="6"/>
      <c r="Y21" s="6"/>
      <c r="Z21" s="6"/>
      <c r="AA21" s="6" t="n">
        <v>0</v>
      </c>
      <c r="AB21" s="6"/>
      <c r="AC21" s="10"/>
      <c r="AD21" s="6"/>
      <c r="AE21" s="6"/>
      <c r="AF21" s="6"/>
      <c r="AG21" s="6"/>
      <c r="AH21" s="6" t="n">
        <v>0</v>
      </c>
      <c r="AI21" s="6"/>
      <c r="AJ21" s="10"/>
      <c r="AK21" s="6"/>
      <c r="AL21" s="6"/>
      <c r="AM21" s="6"/>
      <c r="AN21" s="6"/>
      <c r="AO21" s="6" t="n">
        <v>0</v>
      </c>
      <c r="AP21" s="6"/>
      <c r="AQ21" s="10"/>
      <c r="AR21" s="6" t="n">
        <v>10</v>
      </c>
      <c r="AS21" s="6" t="n">
        <v>403</v>
      </c>
      <c r="AT21" s="6" t="n">
        <v>0</v>
      </c>
      <c r="AU21" s="6" t="n">
        <v>25</v>
      </c>
      <c r="AV21" s="6" t="n">
        <v>428</v>
      </c>
      <c r="AW21" s="6" t="n">
        <v>42.8</v>
      </c>
    </row>
    <row r="22" customFormat="false" ht="15" hidden="false" customHeight="false" outlineLevel="0" collapsed="false">
      <c r="A22" s="6" t="s">
        <v>282</v>
      </c>
      <c r="B22" s="6" t="s">
        <v>91</v>
      </c>
      <c r="C22" s="6" t="n">
        <v>76.25</v>
      </c>
      <c r="D22" s="6" t="n">
        <v>313</v>
      </c>
      <c r="E22" s="6" t="n">
        <v>5.25</v>
      </c>
      <c r="F22" s="6" t="n">
        <v>-1.68398152168345</v>
      </c>
      <c r="G22" s="6" t="n">
        <v>26</v>
      </c>
      <c r="H22" s="6" t="n">
        <v>0.840412499050719</v>
      </c>
      <c r="I22" s="6" t="n">
        <v>27</v>
      </c>
      <c r="J22" s="6" t="n">
        <v>-1.27279252783331</v>
      </c>
      <c r="K22" s="6" t="n">
        <v>99</v>
      </c>
      <c r="L22" s="6" t="n">
        <v>-1.72112854050122</v>
      </c>
      <c r="M22" s="6" t="n">
        <v>4.82</v>
      </c>
      <c r="N22" s="6" t="n">
        <v>-1.82792789475282</v>
      </c>
      <c r="O22" s="6" t="n">
        <v>7.95</v>
      </c>
      <c r="P22" s="6" t="n">
        <v>-1.73701455862516</v>
      </c>
      <c r="Q22" s="6" t="n">
        <v>-7.40243254434524</v>
      </c>
      <c r="R22" s="6" t="n">
        <v>-1.23373875739087</v>
      </c>
      <c r="S22" s="6" t="n">
        <v>5</v>
      </c>
      <c r="T22" s="6" t="n">
        <v>143</v>
      </c>
      <c r="U22" s="6" t="n">
        <v>135</v>
      </c>
      <c r="V22" s="10"/>
      <c r="W22" s="6"/>
      <c r="X22" s="6"/>
      <c r="Y22" s="6"/>
      <c r="Z22" s="6"/>
      <c r="AA22" s="6" t="n">
        <v>0</v>
      </c>
      <c r="AB22" s="6"/>
      <c r="AC22" s="10"/>
      <c r="AD22" s="6"/>
      <c r="AE22" s="6"/>
      <c r="AF22" s="6"/>
      <c r="AG22" s="6"/>
      <c r="AH22" s="6" t="n">
        <v>0</v>
      </c>
      <c r="AI22" s="6"/>
      <c r="AJ22" s="10"/>
      <c r="AK22" s="6"/>
      <c r="AL22" s="6"/>
      <c r="AM22" s="6"/>
      <c r="AN22" s="6"/>
      <c r="AO22" s="6" t="n">
        <v>0</v>
      </c>
      <c r="AP22" s="6"/>
      <c r="AQ22" s="10"/>
      <c r="AR22" s="6"/>
      <c r="AS22" s="6"/>
      <c r="AT22" s="6"/>
      <c r="AU22" s="6"/>
      <c r="AV22" s="6" t="n">
        <v>0</v>
      </c>
      <c r="AW22" s="6"/>
    </row>
    <row r="23" customFormat="false" ht="15" hidden="false" customHeight="false" outlineLevel="0" collapsed="false">
      <c r="A23" s="6" t="s">
        <v>380</v>
      </c>
      <c r="B23" s="6" t="s">
        <v>91</v>
      </c>
      <c r="C23" s="6" t="n">
        <v>75.13</v>
      </c>
      <c r="D23" s="6" t="n">
        <v>310</v>
      </c>
      <c r="E23" s="6" t="n">
        <v>5.18</v>
      </c>
      <c r="F23" s="6" t="n">
        <v>-1.44002656498497</v>
      </c>
      <c r="G23" s="6" t="n">
        <v>42</v>
      </c>
      <c r="H23" s="6" t="n">
        <v>3.19021064190294</v>
      </c>
      <c r="I23" s="6" t="n">
        <v>29</v>
      </c>
      <c r="J23" s="6" t="n">
        <v>-0.823552133143513</v>
      </c>
      <c r="K23" s="6" t="n">
        <v>109</v>
      </c>
      <c r="L23" s="6" t="n">
        <v>-0.604790197879902</v>
      </c>
      <c r="M23" s="6" t="n">
        <v>4.66</v>
      </c>
      <c r="N23" s="6" t="n">
        <v>-1.17992655204321</v>
      </c>
      <c r="O23" s="6" t="n">
        <v>8.26</v>
      </c>
      <c r="P23" s="6" t="n">
        <v>-2.50340346697612</v>
      </c>
      <c r="Q23" s="6" t="n">
        <v>-3.36148827312477</v>
      </c>
      <c r="R23" s="6" t="n">
        <v>-0.560248045520795</v>
      </c>
      <c r="S23" s="6" t="n">
        <v>4</v>
      </c>
      <c r="T23" s="6" t="n">
        <v>111</v>
      </c>
      <c r="U23" s="6" t="n">
        <v>106</v>
      </c>
      <c r="V23" s="10"/>
      <c r="W23" s="6" t="n">
        <v>16</v>
      </c>
      <c r="X23" s="6" t="n">
        <v>1063</v>
      </c>
      <c r="Y23" s="6" t="n">
        <v>0</v>
      </c>
      <c r="Z23" s="6" t="n">
        <v>27</v>
      </c>
      <c r="AA23" s="6" t="n">
        <v>1090</v>
      </c>
      <c r="AB23" s="6" t="n">
        <v>68.125</v>
      </c>
      <c r="AC23" s="10"/>
      <c r="AD23" s="6" t="n">
        <v>16</v>
      </c>
      <c r="AE23" s="6" t="n">
        <v>1055</v>
      </c>
      <c r="AF23" s="6" t="n">
        <v>0</v>
      </c>
      <c r="AG23" s="6" t="n">
        <v>32</v>
      </c>
      <c r="AH23" s="6" t="n">
        <v>1087</v>
      </c>
      <c r="AI23" s="6" t="n">
        <v>67.9375</v>
      </c>
      <c r="AJ23" s="10"/>
      <c r="AK23" s="6" t="n">
        <v>16</v>
      </c>
      <c r="AL23" s="6" t="n">
        <v>1060</v>
      </c>
      <c r="AM23" s="6" t="n">
        <v>0</v>
      </c>
      <c r="AN23" s="6" t="n">
        <v>0</v>
      </c>
      <c r="AO23" s="6" t="n">
        <v>1060</v>
      </c>
      <c r="AP23" s="6" t="n">
        <v>66.25</v>
      </c>
      <c r="AQ23" s="10"/>
      <c r="AR23" s="6" t="n">
        <v>16</v>
      </c>
      <c r="AS23" s="6" t="n">
        <v>962</v>
      </c>
      <c r="AT23" s="6" t="n">
        <v>0</v>
      </c>
      <c r="AU23" s="6" t="n">
        <v>0</v>
      </c>
      <c r="AV23" s="6" t="n">
        <v>962</v>
      </c>
      <c r="AW23" s="6" t="n">
        <v>60.125</v>
      </c>
    </row>
    <row r="24" customFormat="false" ht="15" hidden="false" customHeight="false" outlineLevel="0" collapsed="false">
      <c r="A24" s="6" t="s">
        <v>385</v>
      </c>
      <c r="B24" s="6" t="s">
        <v>91</v>
      </c>
      <c r="C24" s="6" t="n">
        <v>76.63</v>
      </c>
      <c r="D24" s="6" t="n">
        <v>316</v>
      </c>
      <c r="E24" s="6" t="n">
        <v>5.19</v>
      </c>
      <c r="F24" s="6" t="n">
        <v>-1.47487727308476</v>
      </c>
      <c r="G24" s="6" t="n">
        <v>26</v>
      </c>
      <c r="H24" s="6" t="n">
        <v>0.840412499050719</v>
      </c>
      <c r="I24" s="6" t="n">
        <v>26.5</v>
      </c>
      <c r="J24" s="6" t="n">
        <v>-1.38510262650576</v>
      </c>
      <c r="K24" s="6" t="n">
        <v>108</v>
      </c>
      <c r="L24" s="6" t="n">
        <v>-0.716424032142033</v>
      </c>
      <c r="M24" s="6" t="n">
        <v>4.47</v>
      </c>
      <c r="N24" s="6" t="n">
        <v>-0.410424957575543</v>
      </c>
      <c r="O24" s="6" t="n">
        <v>7.49</v>
      </c>
      <c r="P24" s="6" t="n">
        <v>-0.599792307523733</v>
      </c>
      <c r="Q24" s="6" t="n">
        <v>-3.74620869778111</v>
      </c>
      <c r="R24" s="6" t="n">
        <v>-0.624368116296851</v>
      </c>
      <c r="S24" s="6"/>
      <c r="T24" s="6"/>
      <c r="U24" s="6"/>
      <c r="V24" s="10"/>
      <c r="W24" s="6" t="n">
        <v>4</v>
      </c>
      <c r="X24" s="6" t="n">
        <v>226</v>
      </c>
      <c r="Y24" s="6" t="n">
        <v>0</v>
      </c>
      <c r="Z24" s="6" t="n">
        <v>6</v>
      </c>
      <c r="AA24" s="6" t="n">
        <v>232</v>
      </c>
      <c r="AB24" s="6" t="n">
        <v>58</v>
      </c>
      <c r="AC24" s="10"/>
      <c r="AD24" s="6" t="n">
        <v>5</v>
      </c>
      <c r="AE24" s="6" t="n">
        <v>24</v>
      </c>
      <c r="AF24" s="6" t="n">
        <v>0</v>
      </c>
      <c r="AG24" s="6" t="n">
        <v>8</v>
      </c>
      <c r="AH24" s="6" t="n">
        <v>32</v>
      </c>
      <c r="AI24" s="6" t="n">
        <v>6.4</v>
      </c>
      <c r="AJ24" s="10"/>
      <c r="AK24" s="6" t="n">
        <v>16</v>
      </c>
      <c r="AL24" s="6" t="n">
        <v>540</v>
      </c>
      <c r="AM24" s="6" t="n">
        <v>1</v>
      </c>
      <c r="AN24" s="6" t="n">
        <v>71</v>
      </c>
      <c r="AO24" s="6" t="n">
        <v>612</v>
      </c>
      <c r="AP24" s="6" t="n">
        <v>38.25</v>
      </c>
      <c r="AQ24" s="10"/>
      <c r="AR24" s="6" t="n">
        <v>16</v>
      </c>
      <c r="AS24" s="6" t="n">
        <v>53</v>
      </c>
      <c r="AT24" s="6" t="n">
        <v>0</v>
      </c>
      <c r="AU24" s="6" t="n">
        <v>116</v>
      </c>
      <c r="AV24" s="6" t="n">
        <v>169</v>
      </c>
      <c r="AW24" s="6" t="n">
        <v>10.5625</v>
      </c>
    </row>
    <row r="25" customFormat="false" ht="15" hidden="false" customHeight="false" outlineLevel="0" collapsed="false">
      <c r="A25" s="6" t="s">
        <v>420</v>
      </c>
      <c r="B25" s="6" t="s">
        <v>91</v>
      </c>
      <c r="C25" s="6" t="n">
        <v>74.63</v>
      </c>
      <c r="D25" s="6" t="n">
        <v>310</v>
      </c>
      <c r="E25" s="6" t="n">
        <v>4.93</v>
      </c>
      <c r="F25" s="6" t="n">
        <v>-0.568758862490398</v>
      </c>
      <c r="G25" s="6" t="n">
        <v>25</v>
      </c>
      <c r="H25" s="6" t="n">
        <v>0.693550115122455</v>
      </c>
      <c r="I25" s="6" t="n">
        <v>27.5</v>
      </c>
      <c r="J25" s="6" t="n">
        <v>-1.16048242916086</v>
      </c>
      <c r="K25" s="6"/>
      <c r="L25" s="6"/>
      <c r="M25" s="6"/>
      <c r="N25" s="6"/>
      <c r="O25" s="6"/>
      <c r="P25" s="6"/>
      <c r="Q25" s="6" t="n">
        <v>-1.03569117652881</v>
      </c>
      <c r="R25" s="6" t="n">
        <v>-0.345230392176268</v>
      </c>
      <c r="S25" s="6" t="n">
        <v>3</v>
      </c>
      <c r="T25" s="6" t="n">
        <v>92</v>
      </c>
      <c r="U25" s="6" t="n">
        <v>88</v>
      </c>
      <c r="V25" s="10"/>
      <c r="W25" s="6" t="n">
        <v>13</v>
      </c>
      <c r="X25" s="6" t="n">
        <v>660</v>
      </c>
      <c r="Y25" s="6" t="n">
        <v>0</v>
      </c>
      <c r="Z25" s="6" t="n">
        <v>29</v>
      </c>
      <c r="AA25" s="6" t="n">
        <v>689</v>
      </c>
      <c r="AB25" s="6" t="n">
        <v>53</v>
      </c>
      <c r="AC25" s="10"/>
      <c r="AD25" s="6" t="n">
        <v>16</v>
      </c>
      <c r="AE25" s="6" t="n">
        <v>1074</v>
      </c>
      <c r="AF25" s="6" t="n">
        <v>0</v>
      </c>
      <c r="AG25" s="6" t="n">
        <v>96</v>
      </c>
      <c r="AH25" s="6" t="n">
        <v>1170</v>
      </c>
      <c r="AI25" s="6" t="n">
        <v>73.125</v>
      </c>
      <c r="AJ25" s="10"/>
      <c r="AK25" s="6" t="n">
        <v>16</v>
      </c>
      <c r="AL25" s="6" t="n">
        <v>1099</v>
      </c>
      <c r="AM25" s="6" t="n">
        <v>0</v>
      </c>
      <c r="AN25" s="6" t="n">
        <v>72</v>
      </c>
      <c r="AO25" s="6" t="n">
        <v>1171</v>
      </c>
      <c r="AP25" s="6" t="n">
        <v>73.1875</v>
      </c>
      <c r="AQ25" s="10"/>
      <c r="AR25" s="6" t="n">
        <v>13</v>
      </c>
      <c r="AS25" s="6" t="n">
        <v>844</v>
      </c>
      <c r="AT25" s="6" t="n">
        <v>0</v>
      </c>
      <c r="AU25" s="6" t="n">
        <v>54</v>
      </c>
      <c r="AV25" s="6" t="n">
        <v>898</v>
      </c>
      <c r="AW25" s="6" t="n">
        <v>69.0769230769231</v>
      </c>
    </row>
    <row r="26" customFormat="false" ht="15" hidden="false" customHeight="false" outlineLevel="0" collapsed="false">
      <c r="A26" s="6" t="s">
        <v>444</v>
      </c>
      <c r="B26" s="6" t="s">
        <v>91</v>
      </c>
      <c r="C26" s="6" t="n">
        <v>76.13</v>
      </c>
      <c r="D26" s="6" t="n">
        <v>307</v>
      </c>
      <c r="E26" s="6" t="n">
        <v>5.04</v>
      </c>
      <c r="F26" s="6" t="n">
        <v>-0.952116651588011</v>
      </c>
      <c r="G26" s="6" t="n">
        <v>25</v>
      </c>
      <c r="H26" s="6" t="n">
        <v>0.693550115122455</v>
      </c>
      <c r="I26" s="6" t="n">
        <v>25</v>
      </c>
      <c r="J26" s="6" t="n">
        <v>-1.72203292252311</v>
      </c>
      <c r="K26" s="6" t="n">
        <v>101</v>
      </c>
      <c r="L26" s="6" t="n">
        <v>-1.49786087197696</v>
      </c>
      <c r="M26" s="6" t="n">
        <v>4.44</v>
      </c>
      <c r="N26" s="6" t="n">
        <v>-0.288924705817494</v>
      </c>
      <c r="O26" s="6" t="n">
        <v>7.6</v>
      </c>
      <c r="P26" s="6" t="n">
        <v>-0.871736758874073</v>
      </c>
      <c r="Q26" s="6" t="n">
        <v>-4.63912179565719</v>
      </c>
      <c r="R26" s="6" t="n">
        <v>-0.773186965942865</v>
      </c>
      <c r="S26" s="6" t="n">
        <v>2</v>
      </c>
      <c r="T26" s="6" t="n">
        <v>33</v>
      </c>
      <c r="U26" s="6" t="n">
        <v>33</v>
      </c>
      <c r="V26" s="10"/>
      <c r="W26" s="6" t="n">
        <v>13</v>
      </c>
      <c r="X26" s="6" t="n">
        <v>128</v>
      </c>
      <c r="Y26" s="6" t="n">
        <v>0</v>
      </c>
      <c r="Z26" s="6" t="n">
        <v>64</v>
      </c>
      <c r="AA26" s="6" t="n">
        <v>192</v>
      </c>
      <c r="AB26" s="6" t="n">
        <v>14.7692307692308</v>
      </c>
      <c r="AC26" s="10"/>
      <c r="AD26" s="6" t="n">
        <v>11</v>
      </c>
      <c r="AE26" s="6" t="n">
        <v>628</v>
      </c>
      <c r="AF26" s="6" t="n">
        <v>0</v>
      </c>
      <c r="AG26" s="6" t="n">
        <v>37</v>
      </c>
      <c r="AH26" s="6" t="n">
        <v>665</v>
      </c>
      <c r="AI26" s="6" t="n">
        <v>60.4545454545455</v>
      </c>
      <c r="AJ26" s="10"/>
      <c r="AK26" s="6" t="n">
        <v>16</v>
      </c>
      <c r="AL26" s="6" t="n">
        <v>1055</v>
      </c>
      <c r="AM26" s="6" t="n">
        <v>0</v>
      </c>
      <c r="AN26" s="6" t="n">
        <v>18</v>
      </c>
      <c r="AO26" s="6" t="n">
        <v>1073</v>
      </c>
      <c r="AP26" s="6" t="n">
        <v>67.0625</v>
      </c>
      <c r="AQ26" s="10"/>
      <c r="AR26" s="6" t="n">
        <v>16</v>
      </c>
      <c r="AS26" s="6" t="n">
        <v>1075</v>
      </c>
      <c r="AT26" s="6" t="n">
        <v>0</v>
      </c>
      <c r="AU26" s="6" t="n">
        <v>62</v>
      </c>
      <c r="AV26" s="6" t="n">
        <v>1137</v>
      </c>
      <c r="AW26" s="6" t="n">
        <v>71.0625</v>
      </c>
    </row>
    <row r="27" customFormat="false" ht="15" hidden="false" customHeight="false" outlineLevel="0" collapsed="false">
      <c r="A27" s="6" t="s">
        <v>446</v>
      </c>
      <c r="B27" s="6" t="s">
        <v>91</v>
      </c>
      <c r="C27" s="6" t="n">
        <v>76.63</v>
      </c>
      <c r="D27" s="6" t="n">
        <v>316</v>
      </c>
      <c r="E27" s="6" t="n">
        <v>5.16</v>
      </c>
      <c r="F27" s="6" t="n">
        <v>-1.37032514878541</v>
      </c>
      <c r="G27" s="6" t="n">
        <v>25</v>
      </c>
      <c r="H27" s="6" t="n">
        <v>0.693550115122455</v>
      </c>
      <c r="I27" s="6" t="n">
        <v>24.5</v>
      </c>
      <c r="J27" s="6" t="n">
        <v>-1.83434302119556</v>
      </c>
      <c r="K27" s="6" t="n">
        <v>98</v>
      </c>
      <c r="L27" s="6" t="n">
        <v>-1.83276237476335</v>
      </c>
      <c r="M27" s="6" t="n">
        <v>5.16</v>
      </c>
      <c r="N27" s="6" t="n">
        <v>-3.20493074801074</v>
      </c>
      <c r="O27" s="6" t="n">
        <v>7.87</v>
      </c>
      <c r="P27" s="6" t="n">
        <v>-1.53923677582491</v>
      </c>
      <c r="Q27" s="6" t="n">
        <v>-9.08804795345751</v>
      </c>
      <c r="R27" s="6" t="n">
        <v>-1.51467465890959</v>
      </c>
      <c r="S27" s="6" t="n">
        <v>6</v>
      </c>
      <c r="T27" s="6" t="n">
        <v>193</v>
      </c>
      <c r="U27" s="6" t="n">
        <v>173</v>
      </c>
      <c r="V27" s="10"/>
      <c r="W27" s="6" t="n">
        <v>16</v>
      </c>
      <c r="X27" s="6" t="n">
        <v>997</v>
      </c>
      <c r="Y27" s="6" t="n">
        <v>0</v>
      </c>
      <c r="Z27" s="6" t="n">
        <v>68</v>
      </c>
      <c r="AA27" s="6" t="n">
        <v>1065</v>
      </c>
      <c r="AB27" s="6" t="n">
        <v>66.5625</v>
      </c>
      <c r="AC27" s="10"/>
      <c r="AD27" s="6" t="n">
        <v>16</v>
      </c>
      <c r="AE27" s="6" t="n">
        <v>406</v>
      </c>
      <c r="AF27" s="6" t="n">
        <v>0</v>
      </c>
      <c r="AG27" s="6" t="n">
        <v>82</v>
      </c>
      <c r="AH27" s="6" t="n">
        <v>488</v>
      </c>
      <c r="AI27" s="6" t="n">
        <v>30.5</v>
      </c>
      <c r="AJ27" s="10"/>
      <c r="AK27" s="6" t="n">
        <v>16</v>
      </c>
      <c r="AL27" s="6" t="n">
        <v>801</v>
      </c>
      <c r="AM27" s="6" t="n">
        <v>0</v>
      </c>
      <c r="AN27" s="6" t="n">
        <v>75</v>
      </c>
      <c r="AO27" s="6" t="n">
        <v>876</v>
      </c>
      <c r="AP27" s="6" t="n">
        <v>54.75</v>
      </c>
      <c r="AQ27" s="10"/>
      <c r="AR27" s="6" t="n">
        <v>15</v>
      </c>
      <c r="AS27" s="6" t="n">
        <v>790</v>
      </c>
      <c r="AT27" s="6" t="n">
        <v>0</v>
      </c>
      <c r="AU27" s="6" t="n">
        <v>81</v>
      </c>
      <c r="AV27" s="6" t="n">
        <v>871</v>
      </c>
      <c r="AW27" s="6" t="n">
        <v>58.0666666666667</v>
      </c>
    </row>
    <row r="28" customFormat="false" ht="15" hidden="false" customHeight="false" outlineLevel="0" collapsed="false">
      <c r="A28" s="6" t="s">
        <v>55</v>
      </c>
      <c r="B28" s="6" t="s">
        <v>56</v>
      </c>
      <c r="C28" s="6" t="n">
        <v>77.75</v>
      </c>
      <c r="D28" s="6" t="n">
        <v>336</v>
      </c>
      <c r="E28" s="6" t="n">
        <v>5.3</v>
      </c>
      <c r="F28" s="6" t="n">
        <v>-1.85823506218237</v>
      </c>
      <c r="G28" s="6" t="n">
        <v>36</v>
      </c>
      <c r="H28" s="6" t="n">
        <v>2.30903633833336</v>
      </c>
      <c r="I28" s="6" t="n">
        <v>24.5</v>
      </c>
      <c r="J28" s="6" t="n">
        <v>-1.83434302119556</v>
      </c>
      <c r="K28" s="6"/>
      <c r="L28" s="6"/>
      <c r="M28" s="6"/>
      <c r="N28" s="6"/>
      <c r="O28" s="6"/>
      <c r="P28" s="6"/>
      <c r="Q28" s="6" t="n">
        <v>-1.38354174504457</v>
      </c>
      <c r="R28" s="6" t="n">
        <v>-0.461180581681522</v>
      </c>
      <c r="S28" s="6"/>
      <c r="T28" s="6"/>
      <c r="U28" s="6"/>
      <c r="V28" s="10"/>
      <c r="W28" s="6"/>
      <c r="X28" s="6"/>
      <c r="Y28" s="6"/>
      <c r="Z28" s="6"/>
      <c r="AA28" s="6" t="n">
        <v>0</v>
      </c>
      <c r="AB28" s="6"/>
      <c r="AC28" s="10"/>
      <c r="AD28" s="6"/>
      <c r="AE28" s="6"/>
      <c r="AF28" s="6"/>
      <c r="AG28" s="6"/>
      <c r="AH28" s="6" t="n">
        <v>0</v>
      </c>
      <c r="AI28" s="6"/>
      <c r="AJ28" s="10"/>
      <c r="AK28" s="6"/>
      <c r="AL28" s="6"/>
      <c r="AM28" s="6"/>
      <c r="AN28" s="6"/>
      <c r="AO28" s="6" t="n">
        <v>0</v>
      </c>
      <c r="AP28" s="6"/>
      <c r="AQ28" s="10"/>
      <c r="AR28" s="6"/>
      <c r="AS28" s="6"/>
      <c r="AT28" s="6"/>
      <c r="AU28" s="6"/>
      <c r="AV28" s="6" t="n">
        <v>0</v>
      </c>
      <c r="AW28" s="6"/>
    </row>
    <row r="29" customFormat="false" ht="15" hidden="false" customHeight="false" outlineLevel="0" collapsed="false">
      <c r="A29" s="6" t="s">
        <v>75</v>
      </c>
      <c r="B29" s="6" t="s">
        <v>56</v>
      </c>
      <c r="C29" s="6" t="n">
        <v>77</v>
      </c>
      <c r="D29" s="6" t="n">
        <v>315</v>
      </c>
      <c r="E29" s="6" t="n">
        <v>5.16</v>
      </c>
      <c r="F29" s="6" t="n">
        <v>-1.37032514878541</v>
      </c>
      <c r="G29" s="6" t="n">
        <v>25</v>
      </c>
      <c r="H29" s="6" t="n">
        <v>0.693550115122455</v>
      </c>
      <c r="I29" s="6" t="n">
        <v>28</v>
      </c>
      <c r="J29" s="6" t="n">
        <v>-1.04817233048841</v>
      </c>
      <c r="K29" s="6" t="n">
        <v>108</v>
      </c>
      <c r="L29" s="6" t="n">
        <v>-0.716424032142033</v>
      </c>
      <c r="M29" s="6" t="n">
        <v>4.71</v>
      </c>
      <c r="N29" s="6" t="n">
        <v>-1.38242697163996</v>
      </c>
      <c r="O29" s="6" t="n">
        <v>7.92</v>
      </c>
      <c r="P29" s="6" t="n">
        <v>-1.66284789007507</v>
      </c>
      <c r="Q29" s="6" t="n">
        <v>-5.48664625800842</v>
      </c>
      <c r="R29" s="6" t="n">
        <v>-0.914441043001404</v>
      </c>
      <c r="S29" s="6" t="n">
        <v>3</v>
      </c>
      <c r="T29" s="6" t="n">
        <v>67</v>
      </c>
      <c r="U29" s="6" t="n">
        <v>66</v>
      </c>
      <c r="V29" s="10"/>
      <c r="W29" s="6" t="n">
        <v>2</v>
      </c>
      <c r="X29" s="6" t="n">
        <v>17</v>
      </c>
      <c r="Y29" s="6" t="n">
        <v>0</v>
      </c>
      <c r="Z29" s="6" t="n">
        <v>11</v>
      </c>
      <c r="AA29" s="6" t="n">
        <v>28</v>
      </c>
      <c r="AB29" s="6" t="n">
        <v>14</v>
      </c>
      <c r="AC29" s="10"/>
      <c r="AD29" s="6" t="n">
        <v>13</v>
      </c>
      <c r="AE29" s="6" t="n">
        <v>764</v>
      </c>
      <c r="AF29" s="6" t="n">
        <v>0</v>
      </c>
      <c r="AG29" s="6" t="n">
        <v>46</v>
      </c>
      <c r="AH29" s="6" t="n">
        <v>810</v>
      </c>
      <c r="AI29" s="6" t="n">
        <v>62.3076923076923</v>
      </c>
      <c r="AJ29" s="10"/>
      <c r="AK29" s="6" t="n">
        <v>8</v>
      </c>
      <c r="AL29" s="6" t="n">
        <v>137</v>
      </c>
      <c r="AM29" s="6" t="n">
        <v>0</v>
      </c>
      <c r="AN29" s="6" t="n">
        <v>16</v>
      </c>
      <c r="AO29" s="6" t="n">
        <v>153</v>
      </c>
      <c r="AP29" s="6" t="n">
        <v>19.125</v>
      </c>
      <c r="AQ29" s="10"/>
      <c r="AR29" s="6" t="n">
        <v>1</v>
      </c>
      <c r="AS29" s="6" t="n">
        <v>46</v>
      </c>
      <c r="AT29" s="6" t="n">
        <v>0</v>
      </c>
      <c r="AU29" s="6" t="n">
        <v>0</v>
      </c>
      <c r="AV29" s="6" t="n">
        <v>46</v>
      </c>
      <c r="AW29" s="6" t="n">
        <v>46</v>
      </c>
    </row>
    <row r="30" customFormat="false" ht="15" hidden="false" customHeight="false" outlineLevel="0" collapsed="false">
      <c r="A30" s="6" t="s">
        <v>104</v>
      </c>
      <c r="B30" s="6" t="s">
        <v>56</v>
      </c>
      <c r="C30" s="6" t="n">
        <v>76.88</v>
      </c>
      <c r="D30" s="6" t="n">
        <v>323</v>
      </c>
      <c r="E30" s="6" t="n">
        <v>5.28</v>
      </c>
      <c r="F30" s="6" t="n">
        <v>-1.7885336459828</v>
      </c>
      <c r="G30" s="6" t="n">
        <v>26</v>
      </c>
      <c r="H30" s="6" t="n">
        <v>0.840412499050719</v>
      </c>
      <c r="I30" s="6" t="n">
        <v>23.5</v>
      </c>
      <c r="J30" s="6" t="n">
        <v>-2.05896321854046</v>
      </c>
      <c r="K30" s="6" t="n">
        <v>97</v>
      </c>
      <c r="L30" s="6" t="n">
        <v>-1.94439620902548</v>
      </c>
      <c r="M30" s="6" t="n">
        <v>5</v>
      </c>
      <c r="N30" s="6" t="n">
        <v>-2.55692940530113</v>
      </c>
      <c r="O30" s="6" t="n">
        <v>8.24</v>
      </c>
      <c r="P30" s="6" t="n">
        <v>-2.45395902127606</v>
      </c>
      <c r="Q30" s="6" t="n">
        <v>-9.96236900107522</v>
      </c>
      <c r="R30" s="6" t="n">
        <v>-1.66039483351254</v>
      </c>
      <c r="S30" s="6" t="n">
        <v>4</v>
      </c>
      <c r="T30" s="6" t="n">
        <v>140</v>
      </c>
      <c r="U30" s="6" t="n">
        <v>132</v>
      </c>
      <c r="V30" s="10"/>
      <c r="W30" s="6" t="n">
        <v>7</v>
      </c>
      <c r="X30" s="6" t="n">
        <v>207</v>
      </c>
      <c r="Y30" s="6" t="n">
        <v>0</v>
      </c>
      <c r="Z30" s="6" t="n">
        <v>6</v>
      </c>
      <c r="AA30" s="6" t="n">
        <v>213</v>
      </c>
      <c r="AB30" s="6" t="n">
        <v>30.4285714285714</v>
      </c>
      <c r="AC30" s="10"/>
      <c r="AD30" s="6" t="n">
        <v>12</v>
      </c>
      <c r="AE30" s="6" t="n">
        <v>467</v>
      </c>
      <c r="AF30" s="6" t="n">
        <v>0</v>
      </c>
      <c r="AG30" s="6" t="n">
        <v>29</v>
      </c>
      <c r="AH30" s="6" t="n">
        <v>496</v>
      </c>
      <c r="AI30" s="6" t="n">
        <v>41.3333333333333</v>
      </c>
      <c r="AJ30" s="10"/>
      <c r="AK30" s="6" t="n">
        <v>16</v>
      </c>
      <c r="AL30" s="6" t="n">
        <v>284</v>
      </c>
      <c r="AM30" s="6" t="n">
        <v>0</v>
      </c>
      <c r="AN30" s="6" t="n">
        <v>81</v>
      </c>
      <c r="AO30" s="6" t="n">
        <v>365</v>
      </c>
      <c r="AP30" s="6" t="n">
        <v>22.8125</v>
      </c>
      <c r="AQ30" s="10"/>
      <c r="AR30" s="6" t="n">
        <v>12</v>
      </c>
      <c r="AS30" s="6" t="n">
        <v>369</v>
      </c>
      <c r="AT30" s="6" t="n">
        <v>0</v>
      </c>
      <c r="AU30" s="6" t="n">
        <v>65</v>
      </c>
      <c r="AV30" s="6" t="n">
        <v>434</v>
      </c>
      <c r="AW30" s="6" t="n">
        <v>36.1666666666667</v>
      </c>
    </row>
    <row r="31" customFormat="false" ht="15" hidden="false" customHeight="false" outlineLevel="0" collapsed="false">
      <c r="A31" s="6" t="s">
        <v>112</v>
      </c>
      <c r="B31" s="6" t="s">
        <v>56</v>
      </c>
      <c r="C31" s="6" t="n">
        <v>75.88</v>
      </c>
      <c r="D31" s="6" t="n">
        <v>303</v>
      </c>
      <c r="E31" s="6" t="n">
        <v>5.21</v>
      </c>
      <c r="F31" s="6" t="n">
        <v>-1.54457868928432</v>
      </c>
      <c r="G31" s="6" t="n">
        <v>21</v>
      </c>
      <c r="H31" s="6" t="n">
        <v>0.106100579409399</v>
      </c>
      <c r="I31" s="6" t="n">
        <v>29</v>
      </c>
      <c r="J31" s="6" t="n">
        <v>-0.823552133143513</v>
      </c>
      <c r="K31" s="6" t="n">
        <v>108</v>
      </c>
      <c r="L31" s="6" t="n">
        <v>-0.716424032142033</v>
      </c>
      <c r="M31" s="6" t="n">
        <v>4.4</v>
      </c>
      <c r="N31" s="6" t="n">
        <v>-0.126924370140091</v>
      </c>
      <c r="O31" s="6" t="n">
        <v>7.57</v>
      </c>
      <c r="P31" s="6" t="n">
        <v>-0.797570090323981</v>
      </c>
      <c r="Q31" s="6" t="n">
        <v>-3.90294873562454</v>
      </c>
      <c r="R31" s="6" t="n">
        <v>-0.650491455937423</v>
      </c>
      <c r="S31" s="6" t="n">
        <v>7</v>
      </c>
      <c r="T31" s="6" t="n">
        <v>246</v>
      </c>
      <c r="U31" s="6" t="n">
        <v>197</v>
      </c>
      <c r="V31" s="10"/>
      <c r="W31" s="6" t="n">
        <v>6</v>
      </c>
      <c r="X31" s="6" t="n">
        <v>29</v>
      </c>
      <c r="Y31" s="6" t="n">
        <v>0</v>
      </c>
      <c r="Z31" s="6" t="n">
        <v>5</v>
      </c>
      <c r="AA31" s="6" t="n">
        <v>34</v>
      </c>
      <c r="AB31" s="6" t="n">
        <v>5.66666666666667</v>
      </c>
      <c r="AC31" s="10"/>
      <c r="AD31" s="6" t="n">
        <v>16</v>
      </c>
      <c r="AE31" s="6" t="n">
        <v>916</v>
      </c>
      <c r="AF31" s="6" t="n">
        <v>0</v>
      </c>
      <c r="AG31" s="6" t="n">
        <v>87</v>
      </c>
      <c r="AH31" s="6" t="n">
        <v>1003</v>
      </c>
      <c r="AI31" s="6" t="n">
        <v>62.6875</v>
      </c>
      <c r="AJ31" s="10"/>
      <c r="AK31" s="6" t="n">
        <v>16</v>
      </c>
      <c r="AL31" s="6" t="n">
        <v>1010</v>
      </c>
      <c r="AM31" s="6" t="n">
        <v>0</v>
      </c>
      <c r="AN31" s="6" t="n">
        <v>56</v>
      </c>
      <c r="AO31" s="6" t="n">
        <v>1066</v>
      </c>
      <c r="AP31" s="6" t="n">
        <v>66.625</v>
      </c>
      <c r="AQ31" s="10"/>
      <c r="AR31" s="6" t="n">
        <v>16</v>
      </c>
      <c r="AS31" s="6" t="n">
        <v>988</v>
      </c>
      <c r="AT31" s="6" t="n">
        <v>0</v>
      </c>
      <c r="AU31" s="6" t="n">
        <v>50</v>
      </c>
      <c r="AV31" s="6" t="n">
        <v>1038</v>
      </c>
      <c r="AW31" s="6" t="n">
        <v>64.875</v>
      </c>
    </row>
    <row r="32" customFormat="false" ht="15" hidden="false" customHeight="false" outlineLevel="0" collapsed="false">
      <c r="A32" s="6" t="s">
        <v>143</v>
      </c>
      <c r="B32" s="6" t="s">
        <v>56</v>
      </c>
      <c r="C32" s="6" t="n">
        <v>78.75</v>
      </c>
      <c r="D32" s="6" t="n">
        <v>322</v>
      </c>
      <c r="E32" s="6" t="n">
        <v>5.59</v>
      </c>
      <c r="F32" s="6" t="n">
        <v>-2.86890559707607</v>
      </c>
      <c r="G32" s="6" t="n">
        <v>21</v>
      </c>
      <c r="H32" s="6" t="n">
        <v>0.106100579409399</v>
      </c>
      <c r="I32" s="6" t="n">
        <v>27.5</v>
      </c>
      <c r="J32" s="6" t="n">
        <v>-1.16048242916086</v>
      </c>
      <c r="K32" s="6" t="n">
        <v>96</v>
      </c>
      <c r="L32" s="6" t="n">
        <v>-2.05603004328761</v>
      </c>
      <c r="M32" s="6" t="n">
        <v>4.84</v>
      </c>
      <c r="N32" s="6" t="n">
        <v>-1.90892806259152</v>
      </c>
      <c r="O32" s="6" t="n">
        <v>7.71</v>
      </c>
      <c r="P32" s="6" t="n">
        <v>-1.14368121022442</v>
      </c>
      <c r="Q32" s="6" t="n">
        <v>-9.03192676293108</v>
      </c>
      <c r="R32" s="6" t="n">
        <v>-1.50532112715518</v>
      </c>
      <c r="S32" s="6" t="n">
        <v>2</v>
      </c>
      <c r="T32" s="6" t="n">
        <v>44</v>
      </c>
      <c r="U32" s="6" t="n">
        <v>43</v>
      </c>
      <c r="V32" s="10"/>
      <c r="W32" s="6" t="n">
        <v>1</v>
      </c>
      <c r="X32" s="6" t="n">
        <v>0</v>
      </c>
      <c r="Y32" s="6" t="n">
        <v>0</v>
      </c>
      <c r="Z32" s="6" t="n">
        <v>3</v>
      </c>
      <c r="AA32" s="6" t="n">
        <v>3</v>
      </c>
      <c r="AB32" s="6" t="n">
        <v>3</v>
      </c>
      <c r="AC32" s="10"/>
      <c r="AD32" s="6" t="n">
        <v>12</v>
      </c>
      <c r="AE32" s="6" t="n">
        <v>227</v>
      </c>
      <c r="AF32" s="6" t="n">
        <v>0</v>
      </c>
      <c r="AG32" s="6" t="n">
        <v>49</v>
      </c>
      <c r="AH32" s="6" t="n">
        <v>276</v>
      </c>
      <c r="AI32" s="6" t="n">
        <v>23</v>
      </c>
      <c r="AJ32" s="10"/>
      <c r="AK32" s="6" t="n">
        <v>12</v>
      </c>
      <c r="AL32" s="6" t="n">
        <v>406</v>
      </c>
      <c r="AM32" s="6" t="n">
        <v>0</v>
      </c>
      <c r="AN32" s="6" t="n">
        <v>55</v>
      </c>
      <c r="AO32" s="6" t="n">
        <v>461</v>
      </c>
      <c r="AP32" s="6" t="n">
        <v>38.4166666666667</v>
      </c>
      <c r="AQ32" s="10"/>
      <c r="AR32" s="6" t="n">
        <v>3</v>
      </c>
      <c r="AS32" s="6" t="n">
        <v>72</v>
      </c>
      <c r="AT32" s="6" t="n">
        <v>0</v>
      </c>
      <c r="AU32" s="6" t="n">
        <v>10</v>
      </c>
      <c r="AV32" s="6" t="n">
        <v>82</v>
      </c>
      <c r="AW32" s="6" t="n">
        <v>27.3333333333333</v>
      </c>
    </row>
    <row r="33" customFormat="false" ht="15" hidden="false" customHeight="false" outlineLevel="0" collapsed="false">
      <c r="A33" s="6" t="s">
        <v>196</v>
      </c>
      <c r="B33" s="6" t="s">
        <v>56</v>
      </c>
      <c r="C33" s="6" t="n">
        <v>77</v>
      </c>
      <c r="D33" s="6" t="n">
        <v>332</v>
      </c>
      <c r="E33" s="6" t="n">
        <v>4.92</v>
      </c>
      <c r="F33" s="6" t="n">
        <v>-0.533908154390616</v>
      </c>
      <c r="G33" s="6" t="n">
        <v>32</v>
      </c>
      <c r="H33" s="6" t="n">
        <v>1.7215868026203</v>
      </c>
      <c r="I33" s="6" t="n">
        <v>28.5</v>
      </c>
      <c r="J33" s="6" t="n">
        <v>-0.935862231815962</v>
      </c>
      <c r="K33" s="6" t="n">
        <v>112</v>
      </c>
      <c r="L33" s="6" t="n">
        <v>-0.269888695093506</v>
      </c>
      <c r="M33" s="6" t="n">
        <v>4.86</v>
      </c>
      <c r="N33" s="6" t="n">
        <v>-1.98992823043022</v>
      </c>
      <c r="O33" s="6" t="n">
        <v>7.8</v>
      </c>
      <c r="P33" s="6" t="n">
        <v>-1.36618121587469</v>
      </c>
      <c r="Q33" s="6" t="n">
        <v>-3.3741817249847</v>
      </c>
      <c r="R33" s="6" t="n">
        <v>-0.562363620830783</v>
      </c>
      <c r="S33" s="6" t="n">
        <v>1</v>
      </c>
      <c r="T33" s="6" t="n">
        <v>2</v>
      </c>
      <c r="U33" s="6" t="n">
        <v>2</v>
      </c>
      <c r="V33" s="10"/>
      <c r="W33" s="6" t="n">
        <v>16</v>
      </c>
      <c r="X33" s="6" t="n">
        <v>649</v>
      </c>
      <c r="Y33" s="6" t="n">
        <v>0</v>
      </c>
      <c r="Z33" s="6" t="n">
        <v>62</v>
      </c>
      <c r="AA33" s="6" t="n">
        <v>711</v>
      </c>
      <c r="AB33" s="6" t="n">
        <v>44.4375</v>
      </c>
      <c r="AC33" s="10"/>
      <c r="AD33" s="6" t="n">
        <v>16</v>
      </c>
      <c r="AE33" s="6" t="n">
        <v>959</v>
      </c>
      <c r="AF33" s="6" t="n">
        <v>0</v>
      </c>
      <c r="AG33" s="6" t="n">
        <v>45</v>
      </c>
      <c r="AH33" s="6" t="n">
        <v>1004</v>
      </c>
      <c r="AI33" s="6" t="n">
        <v>62.75</v>
      </c>
      <c r="AJ33" s="10"/>
      <c r="AK33" s="6" t="n">
        <v>14</v>
      </c>
      <c r="AL33" s="6" t="n">
        <v>892</v>
      </c>
      <c r="AM33" s="6" t="n">
        <v>0</v>
      </c>
      <c r="AN33" s="6" t="n">
        <v>39</v>
      </c>
      <c r="AO33" s="6" t="n">
        <v>931</v>
      </c>
      <c r="AP33" s="6" t="n">
        <v>66.5</v>
      </c>
      <c r="AQ33" s="10"/>
      <c r="AR33" s="6" t="n">
        <v>6</v>
      </c>
      <c r="AS33" s="6" t="n">
        <v>394</v>
      </c>
      <c r="AT33" s="6" t="n">
        <v>0</v>
      </c>
      <c r="AU33" s="6" t="n">
        <v>26</v>
      </c>
      <c r="AV33" s="6" t="n">
        <v>420</v>
      </c>
      <c r="AW33" s="6" t="n">
        <v>70</v>
      </c>
    </row>
    <row r="34" customFormat="false" ht="15" hidden="false" customHeight="false" outlineLevel="0" collapsed="false">
      <c r="A34" s="6" t="s">
        <v>212</v>
      </c>
      <c r="B34" s="6" t="s">
        <v>56</v>
      </c>
      <c r="C34" s="6" t="n">
        <v>78</v>
      </c>
      <c r="D34" s="6" t="n">
        <v>309</v>
      </c>
      <c r="E34" s="6" t="n">
        <v>5.37</v>
      </c>
      <c r="F34" s="6" t="n">
        <v>-2.10219001888085</v>
      </c>
      <c r="G34" s="6" t="n">
        <v>28</v>
      </c>
      <c r="H34" s="6" t="n">
        <v>1.13413726690725</v>
      </c>
      <c r="I34" s="6" t="n">
        <v>26</v>
      </c>
      <c r="J34" s="6" t="n">
        <v>-1.49741272517821</v>
      </c>
      <c r="K34" s="6" t="n">
        <v>100</v>
      </c>
      <c r="L34" s="6" t="n">
        <v>-1.60949470623909</v>
      </c>
      <c r="M34" s="6" t="n">
        <v>4.64</v>
      </c>
      <c r="N34" s="6" t="n">
        <v>-1.0989263842045</v>
      </c>
      <c r="O34" s="6" t="n">
        <v>7.79</v>
      </c>
      <c r="P34" s="6" t="n">
        <v>-1.34145899302466</v>
      </c>
      <c r="Q34" s="6" t="n">
        <v>-6.51534556062007</v>
      </c>
      <c r="R34" s="6" t="n">
        <v>-1.08589092677001</v>
      </c>
      <c r="S34" s="6" t="n">
        <v>2</v>
      </c>
      <c r="T34" s="6" t="n">
        <v>59</v>
      </c>
      <c r="U34" s="6" t="n">
        <v>58</v>
      </c>
      <c r="V34" s="10"/>
      <c r="W34" s="6" t="n">
        <v>14</v>
      </c>
      <c r="X34" s="6" t="n">
        <v>987</v>
      </c>
      <c r="Y34" s="6" t="n">
        <v>0</v>
      </c>
      <c r="Z34" s="6" t="n">
        <v>72</v>
      </c>
      <c r="AA34" s="6" t="n">
        <v>1059</v>
      </c>
      <c r="AB34" s="6" t="n">
        <v>75.6428571428571</v>
      </c>
      <c r="AC34" s="10"/>
      <c r="AD34" s="6" t="n">
        <v>16</v>
      </c>
      <c r="AE34" s="6" t="n">
        <v>1098</v>
      </c>
      <c r="AF34" s="6" t="n">
        <v>0</v>
      </c>
      <c r="AG34" s="6" t="n">
        <v>64</v>
      </c>
      <c r="AH34" s="6" t="n">
        <v>1162</v>
      </c>
      <c r="AI34" s="6" t="n">
        <v>72.625</v>
      </c>
      <c r="AJ34" s="10"/>
      <c r="AK34" s="6" t="n">
        <v>10</v>
      </c>
      <c r="AL34" s="6" t="n">
        <v>668</v>
      </c>
      <c r="AM34" s="6" t="n">
        <v>0</v>
      </c>
      <c r="AN34" s="6" t="n">
        <v>48</v>
      </c>
      <c r="AO34" s="6" t="n">
        <v>716</v>
      </c>
      <c r="AP34" s="6" t="n">
        <v>71.6</v>
      </c>
      <c r="AQ34" s="10"/>
      <c r="AR34" s="6" t="n">
        <v>5</v>
      </c>
      <c r="AS34" s="6" t="n">
        <v>313</v>
      </c>
      <c r="AT34" s="6" t="n">
        <v>0</v>
      </c>
      <c r="AU34" s="6" t="n">
        <v>20</v>
      </c>
      <c r="AV34" s="6" t="n">
        <v>333</v>
      </c>
      <c r="AW34" s="6" t="n">
        <v>66.6</v>
      </c>
    </row>
    <row r="35" customFormat="false" ht="15" hidden="false" customHeight="false" outlineLevel="0" collapsed="false">
      <c r="A35" s="6" t="s">
        <v>216</v>
      </c>
      <c r="B35" s="6" t="s">
        <v>56</v>
      </c>
      <c r="C35" s="6" t="n">
        <v>77.5</v>
      </c>
      <c r="D35" s="6" t="n">
        <v>308</v>
      </c>
      <c r="E35" s="6" t="n">
        <v>5.07</v>
      </c>
      <c r="F35" s="6" t="n">
        <v>-1.05666877588736</v>
      </c>
      <c r="G35" s="6" t="n">
        <v>24</v>
      </c>
      <c r="H35" s="6" t="n">
        <v>0.546687731194191</v>
      </c>
      <c r="I35" s="6" t="n">
        <v>30.5</v>
      </c>
      <c r="J35" s="6" t="n">
        <v>-0.486621837126164</v>
      </c>
      <c r="K35" s="6" t="n">
        <v>104</v>
      </c>
      <c r="L35" s="6" t="n">
        <v>-1.16295936919056</v>
      </c>
      <c r="M35" s="6" t="n">
        <v>4.47</v>
      </c>
      <c r="N35" s="6" t="n">
        <v>-0.410424957575543</v>
      </c>
      <c r="O35" s="6" t="n">
        <v>7.34</v>
      </c>
      <c r="P35" s="6" t="n">
        <v>-0.228958964773266</v>
      </c>
      <c r="Q35" s="6" t="n">
        <v>-2.7989461733587</v>
      </c>
      <c r="R35" s="6" t="n">
        <v>-0.466491028893117</v>
      </c>
      <c r="S35" s="6" t="n">
        <v>1</v>
      </c>
      <c r="T35" s="6" t="n">
        <v>6</v>
      </c>
      <c r="U35" s="6" t="n">
        <v>6</v>
      </c>
      <c r="V35" s="10"/>
      <c r="W35" s="6" t="n">
        <v>15</v>
      </c>
      <c r="X35" s="6" t="n">
        <v>944</v>
      </c>
      <c r="Y35" s="6" t="n">
        <v>0</v>
      </c>
      <c r="Z35" s="6" t="n">
        <v>65</v>
      </c>
      <c r="AA35" s="6" t="n">
        <v>1009</v>
      </c>
      <c r="AB35" s="6" t="n">
        <v>67.2666666666667</v>
      </c>
      <c r="AC35" s="10"/>
      <c r="AD35" s="6" t="n">
        <v>16</v>
      </c>
      <c r="AE35" s="6" t="n">
        <v>1126</v>
      </c>
      <c r="AF35" s="6" t="n">
        <v>0</v>
      </c>
      <c r="AG35" s="6" t="n">
        <v>66</v>
      </c>
      <c r="AH35" s="6" t="n">
        <v>1192</v>
      </c>
      <c r="AI35" s="6" t="n">
        <v>74.5</v>
      </c>
      <c r="AJ35" s="10"/>
      <c r="AK35" s="6" t="n">
        <v>16</v>
      </c>
      <c r="AL35" s="6" t="n">
        <v>978</v>
      </c>
      <c r="AM35" s="6" t="n">
        <v>0</v>
      </c>
      <c r="AN35" s="6" t="n">
        <v>93</v>
      </c>
      <c r="AO35" s="6" t="n">
        <v>1071</v>
      </c>
      <c r="AP35" s="6" t="n">
        <v>66.9375</v>
      </c>
      <c r="AQ35" s="10"/>
      <c r="AR35" s="6" t="n">
        <v>16</v>
      </c>
      <c r="AS35" s="6" t="n">
        <v>1024</v>
      </c>
      <c r="AT35" s="6" t="n">
        <v>0</v>
      </c>
      <c r="AU35" s="6" t="n">
        <v>74</v>
      </c>
      <c r="AV35" s="6" t="n">
        <v>1098</v>
      </c>
      <c r="AW35" s="6" t="n">
        <v>68.625</v>
      </c>
    </row>
    <row r="36" customFormat="false" ht="15" hidden="false" customHeight="false" outlineLevel="0" collapsed="false">
      <c r="A36" s="6" t="s">
        <v>229</v>
      </c>
      <c r="B36" s="6" t="s">
        <v>56</v>
      </c>
      <c r="C36" s="6" t="n">
        <v>78</v>
      </c>
      <c r="D36" s="6" t="n">
        <v>311</v>
      </c>
      <c r="E36" s="6" t="n">
        <v>5.34</v>
      </c>
      <c r="F36" s="6" t="n">
        <v>-1.9976378945815</v>
      </c>
      <c r="G36" s="6" t="n">
        <v>22</v>
      </c>
      <c r="H36" s="6" t="n">
        <v>0.252962963337663</v>
      </c>
      <c r="I36" s="6" t="n">
        <v>29</v>
      </c>
      <c r="J36" s="6" t="n">
        <v>-0.823552133143513</v>
      </c>
      <c r="K36" s="6" t="n">
        <v>102</v>
      </c>
      <c r="L36" s="6" t="n">
        <v>-1.38622703771482</v>
      </c>
      <c r="M36" s="6" t="n">
        <v>4.56</v>
      </c>
      <c r="N36" s="6" t="n">
        <v>-0.774925712849698</v>
      </c>
      <c r="O36" s="6" t="n">
        <v>7.42</v>
      </c>
      <c r="P36" s="6" t="n">
        <v>-0.426736747573515</v>
      </c>
      <c r="Q36" s="6" t="n">
        <v>-5.15611656252539</v>
      </c>
      <c r="R36" s="6" t="n">
        <v>-0.859352760420898</v>
      </c>
      <c r="S36" s="6" t="n">
        <v>1</v>
      </c>
      <c r="T36" s="6" t="n">
        <v>19</v>
      </c>
      <c r="U36" s="6" t="n">
        <v>19</v>
      </c>
      <c r="V36" s="10"/>
      <c r="W36" s="6"/>
      <c r="X36" s="6"/>
      <c r="Y36" s="6"/>
      <c r="Z36" s="6"/>
      <c r="AA36" s="6" t="n">
        <v>0</v>
      </c>
      <c r="AB36" s="6"/>
      <c r="AC36" s="10"/>
      <c r="AD36" s="6"/>
      <c r="AE36" s="6"/>
      <c r="AF36" s="6"/>
      <c r="AG36" s="6"/>
      <c r="AH36" s="6" t="n">
        <v>0</v>
      </c>
      <c r="AI36" s="6"/>
      <c r="AJ36" s="10"/>
      <c r="AK36" s="6"/>
      <c r="AL36" s="6"/>
      <c r="AM36" s="6"/>
      <c r="AN36" s="6"/>
      <c r="AO36" s="6" t="n">
        <v>0</v>
      </c>
      <c r="AP36" s="6"/>
      <c r="AQ36" s="10"/>
      <c r="AR36" s="6"/>
      <c r="AS36" s="6"/>
      <c r="AT36" s="6"/>
      <c r="AU36" s="6"/>
      <c r="AV36" s="6" t="n">
        <v>0</v>
      </c>
      <c r="AW36" s="6"/>
    </row>
    <row r="37" customFormat="false" ht="15" hidden="false" customHeight="false" outlineLevel="0" collapsed="false">
      <c r="A37" s="6" t="s">
        <v>254</v>
      </c>
      <c r="B37" s="6" t="s">
        <v>56</v>
      </c>
      <c r="C37" s="6" t="n">
        <v>76.25</v>
      </c>
      <c r="D37" s="6" t="n">
        <v>302</v>
      </c>
      <c r="E37" s="6" t="n">
        <v>4.97</v>
      </c>
      <c r="F37" s="6" t="n">
        <v>-0.70816169488953</v>
      </c>
      <c r="G37" s="6" t="n">
        <v>22</v>
      </c>
      <c r="H37" s="6" t="n">
        <v>0.252962963337663</v>
      </c>
      <c r="I37" s="6" t="n">
        <v>32</v>
      </c>
      <c r="J37" s="6" t="n">
        <v>-0.149691541108814</v>
      </c>
      <c r="K37" s="6" t="n">
        <v>113</v>
      </c>
      <c r="L37" s="6" t="n">
        <v>-0.158254860831374</v>
      </c>
      <c r="M37" s="6" t="n">
        <v>4.44</v>
      </c>
      <c r="N37" s="6" t="n">
        <v>-0.288924705817494</v>
      </c>
      <c r="O37" s="6" t="n">
        <v>7.37</v>
      </c>
      <c r="P37" s="6" t="n">
        <v>-0.30312563332336</v>
      </c>
      <c r="Q37" s="6" t="n">
        <v>-1.35519547263291</v>
      </c>
      <c r="R37" s="6" t="n">
        <v>-0.225865912105485</v>
      </c>
      <c r="S37" s="6" t="n">
        <v>2</v>
      </c>
      <c r="T37" s="6" t="n">
        <v>35</v>
      </c>
      <c r="U37" s="6" t="n">
        <v>35</v>
      </c>
      <c r="V37" s="10"/>
      <c r="W37" s="6" t="n">
        <v>16</v>
      </c>
      <c r="X37" s="6" t="n">
        <v>1052</v>
      </c>
      <c r="Y37" s="6" t="n">
        <v>0</v>
      </c>
      <c r="Z37" s="6" t="n">
        <v>65</v>
      </c>
      <c r="AA37" s="6" t="n">
        <v>1117</v>
      </c>
      <c r="AB37" s="6" t="n">
        <v>69.8125</v>
      </c>
      <c r="AC37" s="10"/>
      <c r="AD37" s="6" t="n">
        <v>10</v>
      </c>
      <c r="AE37" s="6" t="n">
        <v>615</v>
      </c>
      <c r="AF37" s="6" t="n">
        <v>0</v>
      </c>
      <c r="AG37" s="6" t="n">
        <v>32</v>
      </c>
      <c r="AH37" s="6" t="n">
        <v>647</v>
      </c>
      <c r="AI37" s="6" t="n">
        <v>64.7</v>
      </c>
      <c r="AJ37" s="10"/>
      <c r="AK37" s="6" t="n">
        <v>5</v>
      </c>
      <c r="AL37" s="6" t="n">
        <v>331</v>
      </c>
      <c r="AM37" s="6" t="n">
        <v>0</v>
      </c>
      <c r="AN37" s="6" t="n">
        <v>18</v>
      </c>
      <c r="AO37" s="6" t="n">
        <v>349</v>
      </c>
      <c r="AP37" s="6" t="n">
        <v>69.8</v>
      </c>
      <c r="AQ37" s="10"/>
      <c r="AR37" s="6" t="n">
        <v>16</v>
      </c>
      <c r="AS37" s="6" t="n">
        <v>1068</v>
      </c>
      <c r="AT37" s="6" t="n">
        <v>0</v>
      </c>
      <c r="AU37" s="6" t="n">
        <v>46</v>
      </c>
      <c r="AV37" s="6" t="n">
        <v>1114</v>
      </c>
      <c r="AW37" s="6" t="n">
        <v>69.625</v>
      </c>
    </row>
    <row r="38" customFormat="false" ht="15" hidden="false" customHeight="false" outlineLevel="0" collapsed="false">
      <c r="A38" s="6" t="s">
        <v>277</v>
      </c>
      <c r="B38" s="6" t="s">
        <v>56</v>
      </c>
      <c r="C38" s="6" t="n">
        <v>77.88</v>
      </c>
      <c r="D38" s="6" t="n">
        <v>325</v>
      </c>
      <c r="E38" s="6" t="n">
        <v>5.19</v>
      </c>
      <c r="F38" s="6" t="n">
        <v>-1.47487727308476</v>
      </c>
      <c r="G38" s="6" t="n">
        <v>23</v>
      </c>
      <c r="H38" s="6" t="n">
        <v>0.399825347265927</v>
      </c>
      <c r="I38" s="6" t="n">
        <v>23</v>
      </c>
      <c r="J38" s="6" t="n">
        <v>-2.17127331721291</v>
      </c>
      <c r="K38" s="6" t="n">
        <v>99</v>
      </c>
      <c r="L38" s="6" t="n">
        <v>-1.72112854050122</v>
      </c>
      <c r="M38" s="6" t="n">
        <v>4.69</v>
      </c>
      <c r="N38" s="6" t="n">
        <v>-1.30142680380126</v>
      </c>
      <c r="O38" s="6" t="n">
        <v>8.14</v>
      </c>
      <c r="P38" s="6" t="n">
        <v>-2.20673679277575</v>
      </c>
      <c r="Q38" s="6" t="n">
        <v>-8.47561738010997</v>
      </c>
      <c r="R38" s="6" t="n">
        <v>-1.412602896685</v>
      </c>
      <c r="S38" s="6" t="n">
        <v>2</v>
      </c>
      <c r="T38" s="6" t="n">
        <v>64</v>
      </c>
      <c r="U38" s="6" t="n">
        <v>63</v>
      </c>
      <c r="V38" s="10"/>
      <c r="W38" s="6" t="n">
        <v>16</v>
      </c>
      <c r="X38" s="6" t="n">
        <v>1058</v>
      </c>
      <c r="Y38" s="6" t="n">
        <v>0</v>
      </c>
      <c r="Z38" s="6" t="n">
        <v>79</v>
      </c>
      <c r="AA38" s="6" t="n">
        <v>1137</v>
      </c>
      <c r="AB38" s="6" t="n">
        <v>71.0625</v>
      </c>
      <c r="AC38" s="10"/>
      <c r="AD38" s="6" t="n">
        <v>16</v>
      </c>
      <c r="AE38" s="6" t="n">
        <v>1078</v>
      </c>
      <c r="AF38" s="6" t="n">
        <v>0</v>
      </c>
      <c r="AG38" s="6" t="n">
        <v>75</v>
      </c>
      <c r="AH38" s="6" t="n">
        <v>1153</v>
      </c>
      <c r="AI38" s="6" t="n">
        <v>72.0625</v>
      </c>
      <c r="AJ38" s="10"/>
      <c r="AK38" s="6" t="n">
        <v>15</v>
      </c>
      <c r="AL38" s="6" t="n">
        <v>994</v>
      </c>
      <c r="AM38" s="6" t="n">
        <v>0</v>
      </c>
      <c r="AN38" s="6" t="n">
        <v>71</v>
      </c>
      <c r="AO38" s="6" t="n">
        <v>1065</v>
      </c>
      <c r="AP38" s="6" t="n">
        <v>71</v>
      </c>
      <c r="AQ38" s="10"/>
      <c r="AR38" s="6" t="n">
        <v>16</v>
      </c>
      <c r="AS38" s="6" t="n">
        <v>1061</v>
      </c>
      <c r="AT38" s="6" t="n">
        <v>0</v>
      </c>
      <c r="AU38" s="6" t="n">
        <v>58</v>
      </c>
      <c r="AV38" s="6" t="n">
        <v>1119</v>
      </c>
      <c r="AW38" s="6" t="n">
        <v>69.9375</v>
      </c>
    </row>
    <row r="39" customFormat="false" ht="15" hidden="false" customHeight="false" outlineLevel="0" collapsed="false">
      <c r="A39" s="6" t="s">
        <v>334</v>
      </c>
      <c r="B39" s="6" t="s">
        <v>56</v>
      </c>
      <c r="C39" s="6" t="n">
        <v>77.88</v>
      </c>
      <c r="D39" s="6" t="n">
        <v>330</v>
      </c>
      <c r="E39" s="6" t="n">
        <v>5.37</v>
      </c>
      <c r="F39" s="6" t="n">
        <v>-2.10219001888085</v>
      </c>
      <c r="G39" s="6" t="n">
        <v>36</v>
      </c>
      <c r="H39" s="6" t="n">
        <v>2.30903633833336</v>
      </c>
      <c r="I39" s="6" t="n">
        <v>26.5</v>
      </c>
      <c r="J39" s="6" t="n">
        <v>-1.38510262650576</v>
      </c>
      <c r="K39" s="6" t="n">
        <v>102</v>
      </c>
      <c r="L39" s="6" t="n">
        <v>-1.38622703771482</v>
      </c>
      <c r="M39" s="6" t="n">
        <v>4.86</v>
      </c>
      <c r="N39" s="6" t="n">
        <v>-1.98992823043022</v>
      </c>
      <c r="O39" s="6" t="n">
        <v>8.13</v>
      </c>
      <c r="P39" s="6" t="n">
        <v>-2.18201456992572</v>
      </c>
      <c r="Q39" s="6" t="n">
        <v>-6.73642614512401</v>
      </c>
      <c r="R39" s="6" t="n">
        <v>-1.122737690854</v>
      </c>
      <c r="S39" s="6"/>
      <c r="T39" s="6"/>
      <c r="U39" s="6"/>
      <c r="V39" s="10"/>
      <c r="W39" s="6"/>
      <c r="X39" s="6"/>
      <c r="Y39" s="6"/>
      <c r="Z39" s="6"/>
      <c r="AA39" s="6" t="n">
        <v>0</v>
      </c>
      <c r="AB39" s="6"/>
      <c r="AC39" s="10"/>
      <c r="AD39" s="6"/>
      <c r="AE39" s="6"/>
      <c r="AF39" s="6"/>
      <c r="AG39" s="6"/>
      <c r="AH39" s="6" t="n">
        <v>0</v>
      </c>
      <c r="AI39" s="6"/>
      <c r="AJ39" s="10"/>
      <c r="AK39" s="6"/>
      <c r="AL39" s="6"/>
      <c r="AM39" s="6"/>
      <c r="AN39" s="6"/>
      <c r="AO39" s="6" t="n">
        <v>0</v>
      </c>
      <c r="AP39" s="6"/>
      <c r="AQ39" s="10"/>
      <c r="AR39" s="6" t="n">
        <v>5</v>
      </c>
      <c r="AS39" s="6" t="n">
        <v>75</v>
      </c>
      <c r="AT39" s="6" t="n">
        <v>0</v>
      </c>
      <c r="AU39" s="6" t="n">
        <v>11</v>
      </c>
      <c r="AV39" s="6" t="n">
        <v>86</v>
      </c>
      <c r="AW39" s="6" t="n">
        <v>17.2</v>
      </c>
    </row>
    <row r="40" customFormat="false" ht="15" hidden="false" customHeight="false" outlineLevel="0" collapsed="false">
      <c r="A40" s="6" t="s">
        <v>337</v>
      </c>
      <c r="B40" s="6" t="s">
        <v>56</v>
      </c>
      <c r="C40" s="6" t="n">
        <v>78.25</v>
      </c>
      <c r="D40" s="6" t="n">
        <v>302</v>
      </c>
      <c r="E40" s="6" t="n">
        <v>4.97</v>
      </c>
      <c r="F40" s="6" t="n">
        <v>-0.70816169488953</v>
      </c>
      <c r="G40" s="6" t="n">
        <v>22</v>
      </c>
      <c r="H40" s="6" t="n">
        <v>0.252962963337663</v>
      </c>
      <c r="I40" s="6" t="n">
        <v>33.5</v>
      </c>
      <c r="J40" s="6" t="n">
        <v>0.187238754908535</v>
      </c>
      <c r="K40" s="6"/>
      <c r="L40" s="6"/>
      <c r="M40" s="6"/>
      <c r="N40" s="6"/>
      <c r="O40" s="6"/>
      <c r="P40" s="6"/>
      <c r="Q40" s="6" t="n">
        <v>-0.267959976643333</v>
      </c>
      <c r="R40" s="6" t="n">
        <v>-0.0893199922144443</v>
      </c>
      <c r="S40" s="6"/>
      <c r="T40" s="6"/>
      <c r="U40" s="6"/>
      <c r="V40" s="10"/>
      <c r="W40" s="6"/>
      <c r="X40" s="6"/>
      <c r="Y40" s="6"/>
      <c r="Z40" s="6"/>
      <c r="AA40" s="6" t="n">
        <v>0</v>
      </c>
      <c r="AB40" s="6"/>
      <c r="AC40" s="10"/>
      <c r="AD40" s="6"/>
      <c r="AE40" s="6"/>
      <c r="AF40" s="6"/>
      <c r="AG40" s="6"/>
      <c r="AH40" s="6" t="n">
        <v>0</v>
      </c>
      <c r="AI40" s="6"/>
      <c r="AJ40" s="10"/>
      <c r="AK40" s="6"/>
      <c r="AL40" s="6"/>
      <c r="AM40" s="6"/>
      <c r="AN40" s="6"/>
      <c r="AO40" s="6" t="n">
        <v>0</v>
      </c>
      <c r="AP40" s="6"/>
      <c r="AQ40" s="10"/>
      <c r="AR40" s="6"/>
      <c r="AS40" s="6"/>
      <c r="AT40" s="6"/>
      <c r="AU40" s="6"/>
      <c r="AV40" s="6" t="n">
        <v>0</v>
      </c>
      <c r="AW40" s="6"/>
    </row>
    <row r="41" customFormat="false" ht="15" hidden="false" customHeight="false" outlineLevel="0" collapsed="false">
      <c r="A41" s="6" t="s">
        <v>344</v>
      </c>
      <c r="B41" s="6" t="s">
        <v>56</v>
      </c>
      <c r="C41" s="6" t="n">
        <v>78.5</v>
      </c>
      <c r="D41" s="6" t="n">
        <v>301</v>
      </c>
      <c r="E41" s="6" t="n">
        <v>5.01</v>
      </c>
      <c r="F41" s="6" t="n">
        <v>-0.847564527288662</v>
      </c>
      <c r="G41" s="6"/>
      <c r="H41" s="6"/>
      <c r="I41" s="6" t="n">
        <v>24</v>
      </c>
      <c r="J41" s="6" t="n">
        <v>-1.94665311986801</v>
      </c>
      <c r="K41" s="6" t="n">
        <v>92</v>
      </c>
      <c r="L41" s="6" t="n">
        <v>-2.50256538033614</v>
      </c>
      <c r="M41" s="6" t="n">
        <v>4.57</v>
      </c>
      <c r="N41" s="6" t="n">
        <v>-0.815425796769051</v>
      </c>
      <c r="O41" s="6" t="n">
        <v>7.62</v>
      </c>
      <c r="P41" s="6" t="n">
        <v>-0.921181204574136</v>
      </c>
      <c r="Q41" s="6" t="n">
        <v>-7.033390028836</v>
      </c>
      <c r="R41" s="6" t="n">
        <v>-1.4066780057672</v>
      </c>
      <c r="S41" s="6" t="n">
        <v>3</v>
      </c>
      <c r="T41" s="6" t="n">
        <v>95</v>
      </c>
      <c r="U41" s="6" t="n">
        <v>91</v>
      </c>
      <c r="V41" s="10"/>
      <c r="W41" s="6"/>
      <c r="X41" s="6"/>
      <c r="Y41" s="6"/>
      <c r="Z41" s="6"/>
      <c r="AA41" s="6" t="n">
        <v>0</v>
      </c>
      <c r="AB41" s="6"/>
      <c r="AC41" s="10"/>
      <c r="AD41" s="6" t="n">
        <v>13</v>
      </c>
      <c r="AE41" s="6" t="n">
        <v>871</v>
      </c>
      <c r="AF41" s="6" t="n">
        <v>0</v>
      </c>
      <c r="AG41" s="6" t="n">
        <v>58</v>
      </c>
      <c r="AH41" s="6" t="n">
        <v>929</v>
      </c>
      <c r="AI41" s="6" t="n">
        <v>71.4615384615385</v>
      </c>
      <c r="AJ41" s="10"/>
      <c r="AK41" s="6" t="n">
        <v>16</v>
      </c>
      <c r="AL41" s="6" t="n">
        <v>1043</v>
      </c>
      <c r="AM41" s="6" t="n">
        <v>0</v>
      </c>
      <c r="AN41" s="6" t="n">
        <v>68</v>
      </c>
      <c r="AO41" s="6" t="n">
        <v>1111</v>
      </c>
      <c r="AP41" s="6" t="n">
        <v>69.4375</v>
      </c>
      <c r="AQ41" s="10"/>
      <c r="AR41" s="6" t="n">
        <v>15</v>
      </c>
      <c r="AS41" s="6" t="n">
        <v>407</v>
      </c>
      <c r="AT41" s="6" t="n">
        <v>0</v>
      </c>
      <c r="AU41" s="6" t="n">
        <v>71</v>
      </c>
      <c r="AV41" s="6" t="n">
        <v>478</v>
      </c>
      <c r="AW41" s="6" t="n">
        <v>31.8666666666667</v>
      </c>
    </row>
    <row r="42" customFormat="false" ht="15" hidden="false" customHeight="false" outlineLevel="0" collapsed="false">
      <c r="A42" s="6" t="s">
        <v>349</v>
      </c>
      <c r="B42" s="6" t="s">
        <v>56</v>
      </c>
      <c r="C42" s="6" t="n">
        <v>78</v>
      </c>
      <c r="D42" s="6" t="n">
        <v>314</v>
      </c>
      <c r="E42" s="6" t="n">
        <v>5.35</v>
      </c>
      <c r="F42" s="6" t="n">
        <v>-2.03248860268128</v>
      </c>
      <c r="G42" s="6"/>
      <c r="H42" s="6"/>
      <c r="I42" s="6" t="n">
        <v>21.5</v>
      </c>
      <c r="J42" s="6" t="n">
        <v>-2.50820361323026</v>
      </c>
      <c r="K42" s="6" t="n">
        <v>104</v>
      </c>
      <c r="L42" s="6" t="n">
        <v>-1.16295936919056</v>
      </c>
      <c r="M42" s="6" t="n">
        <v>4.95</v>
      </c>
      <c r="N42" s="6" t="n">
        <v>-2.35442898570437</v>
      </c>
      <c r="O42" s="6" t="n">
        <v>7.93</v>
      </c>
      <c r="P42" s="6" t="n">
        <v>-1.6875701129251</v>
      </c>
      <c r="Q42" s="6" t="n">
        <v>-9.74565068373157</v>
      </c>
      <c r="R42" s="6" t="n">
        <v>-1.94913013674631</v>
      </c>
      <c r="S42" s="6" t="n">
        <v>3</v>
      </c>
      <c r="T42" s="6" t="n">
        <v>66</v>
      </c>
      <c r="U42" s="6" t="n">
        <v>65</v>
      </c>
      <c r="V42" s="10"/>
      <c r="W42" s="6" t="n">
        <v>8</v>
      </c>
      <c r="X42" s="6" t="n">
        <v>126</v>
      </c>
      <c r="Y42" s="6" t="n">
        <v>0</v>
      </c>
      <c r="Z42" s="6" t="n">
        <v>32</v>
      </c>
      <c r="AA42" s="6" t="n">
        <v>158</v>
      </c>
      <c r="AB42" s="6" t="n">
        <v>19.75</v>
      </c>
      <c r="AC42" s="10"/>
      <c r="AD42" s="6" t="n">
        <v>16</v>
      </c>
      <c r="AE42" s="6" t="n">
        <v>1030</v>
      </c>
      <c r="AF42" s="6" t="n">
        <v>0</v>
      </c>
      <c r="AG42" s="6" t="n">
        <v>65</v>
      </c>
      <c r="AH42" s="6" t="n">
        <v>1095</v>
      </c>
      <c r="AI42" s="6" t="n">
        <v>68.4375</v>
      </c>
      <c r="AJ42" s="10"/>
      <c r="AK42" s="6" t="n">
        <v>16</v>
      </c>
      <c r="AL42" s="6" t="n">
        <v>1017</v>
      </c>
      <c r="AM42" s="6" t="n">
        <v>0</v>
      </c>
      <c r="AN42" s="6" t="n">
        <v>57</v>
      </c>
      <c r="AO42" s="6" t="n">
        <v>1074</v>
      </c>
      <c r="AP42" s="6" t="n">
        <v>67.125</v>
      </c>
      <c r="AQ42" s="10"/>
      <c r="AR42" s="6" t="n">
        <v>16</v>
      </c>
      <c r="AS42" s="6" t="n">
        <v>958</v>
      </c>
      <c r="AT42" s="6" t="n">
        <v>0</v>
      </c>
      <c r="AU42" s="6" t="n">
        <v>60</v>
      </c>
      <c r="AV42" s="6" t="n">
        <v>1018</v>
      </c>
      <c r="AW42" s="6" t="n">
        <v>63.625</v>
      </c>
    </row>
    <row r="43" customFormat="false" ht="15" hidden="false" customHeight="false" outlineLevel="0" collapsed="false">
      <c r="A43" s="6" t="s">
        <v>390</v>
      </c>
      <c r="B43" s="6" t="s">
        <v>56</v>
      </c>
      <c r="C43" s="6" t="n">
        <v>79.13</v>
      </c>
      <c r="D43" s="6" t="n">
        <v>331</v>
      </c>
      <c r="E43" s="6" t="n">
        <v>5.04</v>
      </c>
      <c r="F43" s="6" t="n">
        <v>-0.952116651588011</v>
      </c>
      <c r="G43" s="6"/>
      <c r="H43" s="6"/>
      <c r="I43" s="6" t="n">
        <v>24</v>
      </c>
      <c r="J43" s="6" t="n">
        <v>-1.94665311986801</v>
      </c>
      <c r="K43" s="6" t="n">
        <v>93</v>
      </c>
      <c r="L43" s="6" t="n">
        <v>-2.39093154607401</v>
      </c>
      <c r="M43" s="6" t="n">
        <v>4.77</v>
      </c>
      <c r="N43" s="6" t="n">
        <v>-1.62542747515606</v>
      </c>
      <c r="O43" s="6" t="n">
        <v>8.15</v>
      </c>
      <c r="P43" s="6" t="n">
        <v>-2.23145901562578</v>
      </c>
      <c r="Q43" s="6" t="n">
        <v>-9.14658780831188</v>
      </c>
      <c r="R43" s="6" t="n">
        <v>-1.82931756166238</v>
      </c>
      <c r="S43" s="6" t="n">
        <v>7</v>
      </c>
      <c r="T43" s="6" t="n">
        <v>237</v>
      </c>
      <c r="U43" s="6" t="n">
        <v>193</v>
      </c>
      <c r="V43" s="10"/>
      <c r="W43" s="6" t="n">
        <v>16</v>
      </c>
      <c r="X43" s="6" t="n">
        <v>1061</v>
      </c>
      <c r="Y43" s="6" t="n">
        <v>0</v>
      </c>
      <c r="Z43" s="6" t="n">
        <v>70</v>
      </c>
      <c r="AA43" s="6" t="n">
        <v>1131</v>
      </c>
      <c r="AB43" s="6" t="n">
        <v>70.6875</v>
      </c>
      <c r="AC43" s="10"/>
      <c r="AD43" s="6" t="n">
        <v>10</v>
      </c>
      <c r="AE43" s="6" t="n">
        <v>592</v>
      </c>
      <c r="AF43" s="6" t="n">
        <v>0</v>
      </c>
      <c r="AG43" s="6" t="n">
        <v>39</v>
      </c>
      <c r="AH43" s="6" t="n">
        <v>631</v>
      </c>
      <c r="AI43" s="6" t="n">
        <v>63.1</v>
      </c>
      <c r="AJ43" s="10"/>
      <c r="AK43" s="6" t="n">
        <v>1</v>
      </c>
      <c r="AL43" s="6" t="n">
        <v>34</v>
      </c>
      <c r="AM43" s="6" t="n">
        <v>0</v>
      </c>
      <c r="AN43" s="6" t="n">
        <v>4</v>
      </c>
      <c r="AO43" s="6" t="n">
        <v>38</v>
      </c>
      <c r="AP43" s="6" t="n">
        <v>38</v>
      </c>
      <c r="AQ43" s="10"/>
      <c r="AR43" s="6" t="n">
        <v>7</v>
      </c>
      <c r="AS43" s="6" t="n">
        <v>44</v>
      </c>
      <c r="AT43" s="6" t="n">
        <v>0</v>
      </c>
      <c r="AU43" s="6" t="n">
        <v>25</v>
      </c>
      <c r="AV43" s="6" t="n">
        <v>69</v>
      </c>
      <c r="AW43" s="6" t="n">
        <v>9.85714285714286</v>
      </c>
    </row>
    <row r="44" customFormat="false" ht="15" hidden="false" customHeight="false" outlineLevel="0" collapsed="false">
      <c r="A44" s="6" t="s">
        <v>401</v>
      </c>
      <c r="B44" s="6" t="s">
        <v>56</v>
      </c>
      <c r="C44" s="6" t="n">
        <v>79.13</v>
      </c>
      <c r="D44" s="6" t="n">
        <v>309</v>
      </c>
      <c r="E44" s="6" t="n">
        <v>4.87</v>
      </c>
      <c r="F44" s="6" t="n">
        <v>-0.359654613891702</v>
      </c>
      <c r="G44" s="6" t="n">
        <v>29</v>
      </c>
      <c r="H44" s="6" t="n">
        <v>1.28099965083551</v>
      </c>
      <c r="I44" s="6" t="n">
        <v>30.5</v>
      </c>
      <c r="J44" s="6" t="n">
        <v>-0.486621837126164</v>
      </c>
      <c r="K44" s="6" t="n">
        <v>116</v>
      </c>
      <c r="L44" s="6" t="n">
        <v>0.176646641955021</v>
      </c>
      <c r="M44" s="6" t="n">
        <v>4.49</v>
      </c>
      <c r="N44" s="6" t="n">
        <v>-0.491425125414246</v>
      </c>
      <c r="O44" s="6" t="n">
        <v>7.39</v>
      </c>
      <c r="P44" s="6" t="n">
        <v>-0.352570079023421</v>
      </c>
      <c r="Q44" s="6" t="n">
        <v>-0.232625362665</v>
      </c>
      <c r="R44" s="6" t="n">
        <v>-0.0387708937775001</v>
      </c>
      <c r="S44" s="6" t="n">
        <v>1</v>
      </c>
      <c r="T44" s="6" t="n">
        <v>11</v>
      </c>
      <c r="U44" s="6" t="n">
        <v>11</v>
      </c>
      <c r="V44" s="10"/>
      <c r="W44" s="6" t="n">
        <v>11</v>
      </c>
      <c r="X44" s="6" t="n">
        <v>354</v>
      </c>
      <c r="Y44" s="6" t="n">
        <v>0</v>
      </c>
      <c r="Z44" s="6" t="n">
        <v>35</v>
      </c>
      <c r="AA44" s="6" t="n">
        <v>389</v>
      </c>
      <c r="AB44" s="6" t="n">
        <v>35.3636363636364</v>
      </c>
      <c r="AC44" s="10"/>
      <c r="AD44" s="6" t="n">
        <v>15</v>
      </c>
      <c r="AE44" s="6" t="n">
        <v>908</v>
      </c>
      <c r="AF44" s="6" t="n">
        <v>0</v>
      </c>
      <c r="AG44" s="6" t="n">
        <v>13</v>
      </c>
      <c r="AH44" s="6" t="n">
        <v>921</v>
      </c>
      <c r="AI44" s="6" t="n">
        <v>61.4</v>
      </c>
      <c r="AJ44" s="10"/>
      <c r="AK44" s="6" t="n">
        <v>16</v>
      </c>
      <c r="AL44" s="6" t="n">
        <v>990</v>
      </c>
      <c r="AM44" s="6" t="n">
        <v>0</v>
      </c>
      <c r="AN44" s="6" t="n">
        <v>49</v>
      </c>
      <c r="AO44" s="6" t="n">
        <v>1039</v>
      </c>
      <c r="AP44" s="6" t="n">
        <v>64.9375</v>
      </c>
      <c r="AQ44" s="10"/>
      <c r="AR44" s="6" t="n">
        <v>16</v>
      </c>
      <c r="AS44" s="6" t="n">
        <v>935</v>
      </c>
      <c r="AT44" s="6" t="n">
        <v>0</v>
      </c>
      <c r="AU44" s="6" t="n">
        <v>71</v>
      </c>
      <c r="AV44" s="6" t="n">
        <v>1006</v>
      </c>
      <c r="AW44" s="6" t="n">
        <v>62.875</v>
      </c>
    </row>
    <row r="45" customFormat="false" ht="15" hidden="false" customHeight="false" outlineLevel="0" collapsed="false">
      <c r="A45" s="6" t="s">
        <v>438</v>
      </c>
      <c r="B45" s="6" t="s">
        <v>56</v>
      </c>
      <c r="C45" s="6" t="n">
        <v>77.38</v>
      </c>
      <c r="D45" s="6" t="n">
        <v>297</v>
      </c>
      <c r="E45" s="6" t="n">
        <v>5.11</v>
      </c>
      <c r="F45" s="6" t="n">
        <v>-1.19607160828649</v>
      </c>
      <c r="G45" s="6" t="n">
        <v>26</v>
      </c>
      <c r="H45" s="6" t="n">
        <v>0.840412499050719</v>
      </c>
      <c r="I45" s="6" t="n">
        <v>29</v>
      </c>
      <c r="J45" s="6" t="n">
        <v>-0.823552133143513</v>
      </c>
      <c r="K45" s="6" t="n">
        <v>111</v>
      </c>
      <c r="L45" s="6" t="n">
        <v>-0.381522529355638</v>
      </c>
      <c r="M45" s="6" t="n">
        <v>4.64</v>
      </c>
      <c r="N45" s="6" t="n">
        <v>-1.0989263842045</v>
      </c>
      <c r="O45" s="6" t="n">
        <v>7.4</v>
      </c>
      <c r="P45" s="6" t="n">
        <v>-0.377292301873454</v>
      </c>
      <c r="Q45" s="6" t="n">
        <v>-3.03695245781288</v>
      </c>
      <c r="R45" s="6" t="n">
        <v>-0.506158742968814</v>
      </c>
      <c r="S45" s="6" t="n">
        <v>5</v>
      </c>
      <c r="T45" s="6" t="n">
        <v>173</v>
      </c>
      <c r="U45" s="6" t="n">
        <v>156</v>
      </c>
      <c r="V45" s="10"/>
      <c r="W45" s="6" t="n">
        <v>2</v>
      </c>
      <c r="X45" s="6" t="n">
        <v>25</v>
      </c>
      <c r="Y45" s="6" t="n">
        <v>0</v>
      </c>
      <c r="Z45" s="6" t="n">
        <v>29</v>
      </c>
      <c r="AA45" s="6" t="n">
        <v>54</v>
      </c>
      <c r="AB45" s="6" t="n">
        <v>27</v>
      </c>
      <c r="AC45" s="10"/>
      <c r="AD45" s="6" t="n">
        <v>10</v>
      </c>
      <c r="AE45" s="6" t="n">
        <v>170</v>
      </c>
      <c r="AF45" s="6" t="n">
        <v>0</v>
      </c>
      <c r="AG45" s="6" t="n">
        <v>49</v>
      </c>
      <c r="AH45" s="6" t="n">
        <v>219</v>
      </c>
      <c r="AI45" s="6" t="n">
        <v>21.9</v>
      </c>
      <c r="AJ45" s="10"/>
      <c r="AK45" s="6" t="n">
        <v>16</v>
      </c>
      <c r="AL45" s="6" t="n">
        <v>657</v>
      </c>
      <c r="AM45" s="6" t="n">
        <v>0</v>
      </c>
      <c r="AN45" s="6" t="n">
        <v>70</v>
      </c>
      <c r="AO45" s="6" t="n">
        <v>727</v>
      </c>
      <c r="AP45" s="6" t="n">
        <v>45.4375</v>
      </c>
      <c r="AQ45" s="10"/>
      <c r="AR45" s="6" t="n">
        <v>15</v>
      </c>
      <c r="AS45" s="6" t="n">
        <v>938</v>
      </c>
      <c r="AT45" s="6" t="n">
        <v>0</v>
      </c>
      <c r="AU45" s="6" t="n">
        <v>0</v>
      </c>
      <c r="AV45" s="6" t="n">
        <v>938</v>
      </c>
      <c r="AW45" s="6" t="n">
        <v>62.5333333333333</v>
      </c>
    </row>
    <row r="46" customFormat="false" ht="15" hidden="false" customHeight="false" outlineLevel="0" collapsed="false">
      <c r="A46" s="6" t="s">
        <v>452</v>
      </c>
      <c r="B46" s="6" t="s">
        <v>56</v>
      </c>
      <c r="C46" s="6" t="n">
        <v>76.25</v>
      </c>
      <c r="D46" s="6" t="n">
        <v>308</v>
      </c>
      <c r="E46" s="6" t="n">
        <v>5.22</v>
      </c>
      <c r="F46" s="6" t="n">
        <v>-1.5794293973841</v>
      </c>
      <c r="G46" s="6" t="n">
        <v>29</v>
      </c>
      <c r="H46" s="6" t="n">
        <v>1.28099965083551</v>
      </c>
      <c r="I46" s="6" t="n">
        <v>28</v>
      </c>
      <c r="J46" s="6" t="n">
        <v>-1.04817233048841</v>
      </c>
      <c r="K46" s="6" t="n">
        <v>104</v>
      </c>
      <c r="L46" s="6" t="n">
        <v>-1.16295936919056</v>
      </c>
      <c r="M46" s="6" t="n">
        <v>4.59</v>
      </c>
      <c r="N46" s="6" t="n">
        <v>-0.896425964607751</v>
      </c>
      <c r="O46" s="6" t="n">
        <v>7.65</v>
      </c>
      <c r="P46" s="6" t="n">
        <v>-0.99534787312423</v>
      </c>
      <c r="Q46" s="6" t="n">
        <v>-4.40133528395955</v>
      </c>
      <c r="R46" s="6" t="n">
        <v>-0.733555880659924</v>
      </c>
      <c r="S46" s="6" t="n">
        <v>1</v>
      </c>
      <c r="T46" s="6" t="n">
        <v>16</v>
      </c>
      <c r="U46" s="6" t="n">
        <v>16</v>
      </c>
      <c r="V46" s="10"/>
      <c r="W46" s="6" t="n">
        <v>16</v>
      </c>
      <c r="X46" s="6" t="n">
        <v>1054</v>
      </c>
      <c r="Y46" s="6" t="n">
        <v>0</v>
      </c>
      <c r="Z46" s="6" t="n">
        <v>78</v>
      </c>
      <c r="AA46" s="6" t="n">
        <v>1132</v>
      </c>
      <c r="AB46" s="6" t="n">
        <v>70.75</v>
      </c>
      <c r="AC46" s="10"/>
      <c r="AD46" s="6" t="n">
        <v>16</v>
      </c>
      <c r="AE46" s="6" t="n">
        <v>1029</v>
      </c>
      <c r="AF46" s="6" t="n">
        <v>0</v>
      </c>
      <c r="AG46" s="6" t="n">
        <v>57</v>
      </c>
      <c r="AH46" s="6" t="n">
        <v>1086</v>
      </c>
      <c r="AI46" s="6" t="n">
        <v>67.875</v>
      </c>
      <c r="AJ46" s="10"/>
      <c r="AK46" s="6" t="n">
        <v>16</v>
      </c>
      <c r="AL46" s="6" t="n">
        <v>1058</v>
      </c>
      <c r="AM46" s="6" t="n">
        <v>0</v>
      </c>
      <c r="AN46" s="6" t="n">
        <v>79</v>
      </c>
      <c r="AO46" s="6" t="n">
        <v>1137</v>
      </c>
      <c r="AP46" s="6" t="n">
        <v>71.0625</v>
      </c>
      <c r="AQ46" s="10"/>
      <c r="AR46" s="6" t="n">
        <v>16</v>
      </c>
      <c r="AS46" s="6" t="n">
        <v>1018</v>
      </c>
      <c r="AT46" s="6" t="n">
        <v>0</v>
      </c>
      <c r="AU46" s="6" t="n">
        <v>68</v>
      </c>
      <c r="AV46" s="6" t="n">
        <v>1086</v>
      </c>
      <c r="AW46" s="6" t="n">
        <v>67.875</v>
      </c>
    </row>
    <row r="48" customFormat="false" ht="15" hidden="false" customHeight="false" outlineLevel="0" collapsed="false">
      <c r="B48" s="6" t="s">
        <v>487</v>
      </c>
      <c r="C48" s="4" t="n">
        <f aca="false">AVERAGE(C3:C46)</f>
        <v>76.5906818181819</v>
      </c>
      <c r="D48" s="4" t="n">
        <f aca="false">AVERAGE(D3:D46)</f>
        <v>313.045454545455</v>
      </c>
      <c r="E48" s="4" t="n">
        <f aca="false">AVERAGE(E3:E46)</f>
        <v>5.21681818181818</v>
      </c>
      <c r="F48" s="4" t="n">
        <f aca="false">AVERAGE(F3:F46)</f>
        <v>-1.56834053571599</v>
      </c>
      <c r="G48" s="4" t="n">
        <f aca="false">AVERAGE(G3:G46)</f>
        <v>26.75</v>
      </c>
      <c r="H48" s="4" t="n">
        <f aca="false">AVERAGE(H3:H46)</f>
        <v>0.950559286996917</v>
      </c>
      <c r="I48" s="4" t="n">
        <f aca="false">AVERAGE(I3:I46)</f>
        <v>26.7738095238095</v>
      </c>
      <c r="J48" s="4" t="n">
        <f aca="false">AVERAGE(J3:J46)</f>
        <v>-1.32359947723275</v>
      </c>
      <c r="K48" s="4" t="n">
        <f aca="false">AVERAGE(K3:K46)</f>
        <v>102.421052631579</v>
      </c>
      <c r="L48" s="4" t="n">
        <f aca="false">AVERAGE(L3:L46)</f>
        <v>-1.33922331802551</v>
      </c>
      <c r="M48" s="4" t="n">
        <f aca="false">AVERAGE(M3:M46)</f>
        <v>4.6872972972973</v>
      </c>
      <c r="N48" s="4" t="n">
        <f aca="false">AVERAGE(N3:N46)</f>
        <v>-1.29048083517441</v>
      </c>
      <c r="O48" s="4" t="n">
        <f aca="false">AVERAGE(O3:O46)</f>
        <v>7.80891891891892</v>
      </c>
      <c r="P48" s="4" t="n">
        <f aca="false">AVERAGE(P3:P46)</f>
        <v>-1.38823076598418</v>
      </c>
    </row>
    <row r="49" customFormat="false" ht="15" hidden="false" customHeight="false" outlineLevel="0" collapsed="false">
      <c r="B49" s="6" t="s">
        <v>488</v>
      </c>
      <c r="C49" s="4" t="n">
        <f aca="false">_xlfn.STDEV.P(C3:C46)</f>
        <v>1.29361965347286</v>
      </c>
      <c r="D49" s="4" t="n">
        <f aca="false">_xlfn.STDEV.P(D3:D46)</f>
        <v>10.3351882277237</v>
      </c>
      <c r="E49" s="4" t="n">
        <f aca="false">_xlfn.STDEV.P(E3:E46)</f>
        <v>0.162267634246534</v>
      </c>
      <c r="F49" s="4" t="n">
        <f aca="false">_xlfn.STDEV.P(F3:F46)</f>
        <v>0.565514195516829</v>
      </c>
      <c r="G49" s="4" t="n">
        <f aca="false">_xlfn.STDEV.P(G3:G46)</f>
        <v>5.20456530365409</v>
      </c>
      <c r="H49" s="4" t="n">
        <f aca="false">_xlfn.STDEV.P(H3:H46)</f>
        <v>0.764354867804969</v>
      </c>
      <c r="I49" s="4" t="n">
        <f aca="false">_xlfn.STDEV.P(I3:I46)</f>
        <v>2.59395446630095</v>
      </c>
      <c r="J49" s="4" t="n">
        <f aca="false">_xlfn.STDEV.P(J3:J46)</f>
        <v>0.582654564124202</v>
      </c>
      <c r="K49" s="4" t="n">
        <f aca="false">_xlfn.STDEV.P(K3:K46)</f>
        <v>5.96318344399228</v>
      </c>
      <c r="L49" s="4" t="n">
        <f aca="false">_xlfn.STDEV.P(L3:L46)</f>
        <v>0.665693032261322</v>
      </c>
      <c r="M49" s="4" t="n">
        <f aca="false">_xlfn.STDEV.P(M3:M46)</f>
        <v>0.184912669652733</v>
      </c>
      <c r="N49" s="4" t="n">
        <f aca="false">_xlfn.STDEV.P(N3:N46)</f>
        <v>0.748897863868685</v>
      </c>
      <c r="O49" s="4" t="n">
        <f aca="false">_xlfn.STDEV.P(O3:O46)</f>
        <v>0.303873940646836</v>
      </c>
      <c r="P49" s="4" t="n">
        <f aca="false">_xlfn.STDEV.P(P3:P46)</f>
        <v>0.751243927898819</v>
      </c>
    </row>
  </sheetData>
  <mergeCells count="5">
    <mergeCell ref="A1:U1"/>
    <mergeCell ref="W1:AB1"/>
    <mergeCell ref="AD1:AI1"/>
    <mergeCell ref="AK1:AP1"/>
    <mergeCell ref="AR1:A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X2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43" activeCellId="1" sqref="E307:L308 H4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14"/>
  </cols>
  <sheetData>
    <row r="1" s="1" customFormat="true" ht="15" hidden="false" customHeight="false" outlineLevel="0" collapsed="false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7" t="n">
        <v>2014</v>
      </c>
      <c r="X1" s="7"/>
      <c r="Y1" s="7"/>
      <c r="Z1" s="7"/>
      <c r="AA1" s="7"/>
      <c r="AB1" s="7"/>
      <c r="AC1" s="8"/>
      <c r="AD1" s="7" t="n">
        <v>2015</v>
      </c>
      <c r="AE1" s="7"/>
      <c r="AF1" s="7"/>
      <c r="AG1" s="7"/>
      <c r="AH1" s="7"/>
      <c r="AI1" s="7"/>
      <c r="AJ1" s="8"/>
      <c r="AK1" s="7" t="n">
        <v>2016</v>
      </c>
      <c r="AL1" s="7"/>
      <c r="AM1" s="7"/>
      <c r="AN1" s="7"/>
      <c r="AO1" s="7"/>
      <c r="AP1" s="7"/>
      <c r="AQ1" s="8"/>
      <c r="AR1" s="7" t="n">
        <v>2017</v>
      </c>
      <c r="AS1" s="7"/>
      <c r="AT1" s="7"/>
      <c r="AU1" s="7"/>
      <c r="AV1" s="7"/>
      <c r="AW1" s="7"/>
      <c r="AX1" s="9"/>
    </row>
    <row r="2" s="1" customFormat="true" ht="15" hidden="false" customHeight="false" outlineLevel="0" collapsed="false">
      <c r="A2" s="9" t="s">
        <v>1</v>
      </c>
      <c r="B2" s="9" t="s">
        <v>467</v>
      </c>
      <c r="C2" s="9" t="s">
        <v>4</v>
      </c>
      <c r="D2" s="9" t="s">
        <v>5</v>
      </c>
      <c r="E2" s="9" t="s">
        <v>6</v>
      </c>
      <c r="F2" s="9" t="s">
        <v>468</v>
      </c>
      <c r="G2" s="9" t="s">
        <v>7</v>
      </c>
      <c r="H2" s="9" t="s">
        <v>469</v>
      </c>
      <c r="I2" s="9" t="s">
        <v>470</v>
      </c>
      <c r="J2" s="9" t="s">
        <v>471</v>
      </c>
      <c r="K2" s="9" t="s">
        <v>472</v>
      </c>
      <c r="L2" s="9" t="s">
        <v>473</v>
      </c>
      <c r="M2" s="9" t="s">
        <v>10</v>
      </c>
      <c r="N2" s="9" t="s">
        <v>474</v>
      </c>
      <c r="O2" s="9" t="s">
        <v>11</v>
      </c>
      <c r="P2" s="9" t="s">
        <v>475</v>
      </c>
      <c r="Q2" s="9" t="s">
        <v>476</v>
      </c>
      <c r="R2" s="9" t="s">
        <v>477</v>
      </c>
      <c r="S2" s="9" t="s">
        <v>478</v>
      </c>
      <c r="T2" s="9" t="s">
        <v>479</v>
      </c>
      <c r="U2" s="9" t="s">
        <v>480</v>
      </c>
      <c r="V2" s="8"/>
      <c r="W2" s="9" t="s">
        <v>481</v>
      </c>
      <c r="X2" s="9" t="s">
        <v>482</v>
      </c>
      <c r="Y2" s="9" t="s">
        <v>483</v>
      </c>
      <c r="Z2" s="9" t="s">
        <v>484</v>
      </c>
      <c r="AA2" s="9" t="s">
        <v>485</v>
      </c>
      <c r="AB2" s="9" t="s">
        <v>486</v>
      </c>
      <c r="AC2" s="8"/>
      <c r="AD2" s="9" t="s">
        <v>481</v>
      </c>
      <c r="AE2" s="9" t="s">
        <v>482</v>
      </c>
      <c r="AF2" s="9" t="s">
        <v>483</v>
      </c>
      <c r="AG2" s="9" t="s">
        <v>484</v>
      </c>
      <c r="AH2" s="9" t="s">
        <v>485</v>
      </c>
      <c r="AI2" s="9" t="s">
        <v>486</v>
      </c>
      <c r="AJ2" s="8"/>
      <c r="AK2" s="9" t="s">
        <v>481</v>
      </c>
      <c r="AL2" s="9" t="s">
        <v>482</v>
      </c>
      <c r="AM2" s="9" t="s">
        <v>483</v>
      </c>
      <c r="AN2" s="9" t="s">
        <v>484</v>
      </c>
      <c r="AO2" s="9" t="s">
        <v>485</v>
      </c>
      <c r="AP2" s="9" t="s">
        <v>486</v>
      </c>
      <c r="AQ2" s="8"/>
      <c r="AR2" s="9" t="s">
        <v>481</v>
      </c>
      <c r="AS2" s="9" t="s">
        <v>482</v>
      </c>
      <c r="AT2" s="9" t="s">
        <v>483</v>
      </c>
      <c r="AU2" s="9" t="s">
        <v>484</v>
      </c>
      <c r="AV2" s="9" t="s">
        <v>485</v>
      </c>
      <c r="AW2" s="9" t="s">
        <v>486</v>
      </c>
      <c r="AX2" s="9"/>
    </row>
    <row r="3" customFormat="false" ht="15" hidden="false" customHeight="false" outlineLevel="0" collapsed="false">
      <c r="A3" s="6" t="s">
        <v>15</v>
      </c>
      <c r="B3" s="6" t="s">
        <v>16</v>
      </c>
      <c r="C3" s="6" t="n">
        <v>75.25</v>
      </c>
      <c r="D3" s="6" t="n">
        <v>220</v>
      </c>
      <c r="E3" s="6" t="n">
        <v>4.94</v>
      </c>
      <c r="F3" s="6" t="n">
        <v>-0.603609570590184</v>
      </c>
      <c r="G3" s="6"/>
      <c r="H3" s="6"/>
      <c r="I3" s="6" t="n">
        <v>28</v>
      </c>
      <c r="J3" s="6" t="n">
        <v>-1.04817233048841</v>
      </c>
      <c r="K3" s="6" t="n">
        <v>99</v>
      </c>
      <c r="L3" s="6" t="n">
        <v>-1.72112854050122</v>
      </c>
      <c r="M3" s="6" t="n">
        <v>4.34</v>
      </c>
      <c r="N3" s="6" t="n">
        <v>0.116076133376015</v>
      </c>
      <c r="O3" s="6"/>
      <c r="P3" s="6"/>
      <c r="Q3" s="6" t="n">
        <v>-3.2568343082038</v>
      </c>
      <c r="R3" s="6" t="n">
        <v>-0.81420857705095</v>
      </c>
      <c r="S3" s="6"/>
      <c r="T3" s="6"/>
      <c r="U3" s="6"/>
      <c r="V3" s="10"/>
      <c r="W3" s="6"/>
      <c r="X3" s="6"/>
      <c r="Y3" s="6"/>
      <c r="Z3" s="6"/>
      <c r="AA3" s="6" t="n">
        <v>0</v>
      </c>
      <c r="AB3" s="6"/>
      <c r="AC3" s="10"/>
      <c r="AD3" s="6" t="n">
        <v>7</v>
      </c>
      <c r="AE3" s="6" t="n">
        <v>257</v>
      </c>
      <c r="AF3" s="6" t="n">
        <v>0</v>
      </c>
      <c r="AG3" s="6" t="n">
        <v>0</v>
      </c>
      <c r="AH3" s="6" t="n">
        <v>257</v>
      </c>
      <c r="AI3" s="6" t="n">
        <v>36.7142857142857</v>
      </c>
      <c r="AJ3" s="10"/>
      <c r="AK3" s="6" t="n">
        <v>1</v>
      </c>
      <c r="AL3" s="6" t="n">
        <v>2</v>
      </c>
      <c r="AM3" s="6" t="n">
        <v>0</v>
      </c>
      <c r="AN3" s="6" t="n">
        <v>0</v>
      </c>
      <c r="AO3" s="6" t="n">
        <v>2</v>
      </c>
      <c r="AP3" s="6" t="n">
        <v>2</v>
      </c>
      <c r="AQ3" s="10"/>
      <c r="AR3" s="6" t="n">
        <v>3</v>
      </c>
      <c r="AS3" s="6" t="n">
        <v>26</v>
      </c>
      <c r="AT3" s="6" t="n">
        <v>0</v>
      </c>
      <c r="AU3" s="6" t="n">
        <v>0</v>
      </c>
      <c r="AV3" s="6" t="n">
        <v>26</v>
      </c>
      <c r="AW3" s="6" t="n">
        <v>8.66666666666667</v>
      </c>
    </row>
    <row r="4" customFormat="false" ht="15" hidden="false" customHeight="false" outlineLevel="0" collapsed="false">
      <c r="A4" s="6" t="s">
        <v>78</v>
      </c>
      <c r="B4" s="6" t="s">
        <v>16</v>
      </c>
      <c r="C4" s="6" t="n">
        <v>77</v>
      </c>
      <c r="D4" s="6" t="n">
        <v>232</v>
      </c>
      <c r="E4" s="6" t="n">
        <v>4.93</v>
      </c>
      <c r="F4" s="6" t="n">
        <v>-0.568758862490398</v>
      </c>
      <c r="G4" s="6"/>
      <c r="H4" s="6"/>
      <c r="I4" s="6" t="n">
        <v>32.5</v>
      </c>
      <c r="J4" s="6" t="n">
        <v>-0.0373814424363648</v>
      </c>
      <c r="K4" s="6" t="n">
        <v>114</v>
      </c>
      <c r="L4" s="6" t="n">
        <v>-0.0466210265692426</v>
      </c>
      <c r="M4" s="6" t="n">
        <v>4.21</v>
      </c>
      <c r="N4" s="6" t="n">
        <v>0.642577224327573</v>
      </c>
      <c r="O4" s="6" t="n">
        <v>7.08</v>
      </c>
      <c r="P4" s="6" t="n">
        <v>0.413818829327541</v>
      </c>
      <c r="Q4" s="6" t="n">
        <v>0.403634722159108</v>
      </c>
      <c r="R4" s="6" t="n">
        <v>0.0807269444318216</v>
      </c>
      <c r="S4" s="6" t="n">
        <v>1</v>
      </c>
      <c r="T4" s="6" t="n">
        <v>3</v>
      </c>
      <c r="U4" s="6" t="n">
        <v>3</v>
      </c>
      <c r="V4" s="10"/>
      <c r="W4" s="6" t="n">
        <v>14</v>
      </c>
      <c r="X4" s="6" t="n">
        <v>896</v>
      </c>
      <c r="Y4" s="6" t="n">
        <v>0</v>
      </c>
      <c r="Z4" s="6" t="n">
        <v>0</v>
      </c>
      <c r="AA4" s="6" t="n">
        <v>896</v>
      </c>
      <c r="AB4" s="6" t="n">
        <v>64</v>
      </c>
      <c r="AC4" s="10"/>
      <c r="AD4" s="6" t="n">
        <v>7</v>
      </c>
      <c r="AE4" s="6" t="n">
        <v>1058</v>
      </c>
      <c r="AF4" s="6" t="n">
        <v>0</v>
      </c>
      <c r="AG4" s="6" t="n">
        <v>0</v>
      </c>
      <c r="AH4" s="6" t="n">
        <v>1058</v>
      </c>
      <c r="AI4" s="6" t="n">
        <v>151.142857142857</v>
      </c>
      <c r="AJ4" s="10"/>
      <c r="AK4" s="6" t="n">
        <v>16</v>
      </c>
      <c r="AL4" s="6" t="n">
        <v>1112</v>
      </c>
      <c r="AM4" s="6" t="n">
        <v>0</v>
      </c>
      <c r="AN4" s="6" t="n">
        <v>0</v>
      </c>
      <c r="AO4" s="6" t="n">
        <v>1112</v>
      </c>
      <c r="AP4" s="6" t="n">
        <v>69.5</v>
      </c>
      <c r="AQ4" s="10"/>
      <c r="AR4" s="6" t="n">
        <v>16</v>
      </c>
      <c r="AS4" s="6" t="n">
        <v>1103</v>
      </c>
      <c r="AT4" s="6" t="n">
        <v>0</v>
      </c>
      <c r="AU4" s="6" t="n">
        <v>0</v>
      </c>
      <c r="AV4" s="6" t="n">
        <v>1103</v>
      </c>
      <c r="AW4" s="6" t="n">
        <v>68.9375</v>
      </c>
    </row>
    <row r="5" customFormat="false" ht="15" hidden="false" customHeight="false" outlineLevel="0" collapsed="false">
      <c r="A5" s="6" t="s">
        <v>97</v>
      </c>
      <c r="B5" s="6" t="s">
        <v>16</v>
      </c>
      <c r="C5" s="6" t="n">
        <v>75.25</v>
      </c>
      <c r="D5" s="6" t="n">
        <v>228</v>
      </c>
      <c r="E5" s="6" t="n">
        <v>4.87</v>
      </c>
      <c r="F5" s="6" t="n">
        <v>-0.359654613891702</v>
      </c>
      <c r="G5" s="6"/>
      <c r="H5" s="6"/>
      <c r="I5" s="6" t="n">
        <v>25.5</v>
      </c>
      <c r="J5" s="6" t="n">
        <v>-1.60972282385066</v>
      </c>
      <c r="K5" s="6" t="n">
        <v>108</v>
      </c>
      <c r="L5" s="6" t="n">
        <v>-0.716424032142033</v>
      </c>
      <c r="M5" s="6" t="n">
        <v>4.3</v>
      </c>
      <c r="N5" s="6" t="n">
        <v>0.278076469053417</v>
      </c>
      <c r="O5" s="6" t="n">
        <v>7.22</v>
      </c>
      <c r="P5" s="6" t="n">
        <v>0.067707709427107</v>
      </c>
      <c r="Q5" s="6" t="n">
        <v>-2.34001729140387</v>
      </c>
      <c r="R5" s="6" t="n">
        <v>-0.468003458280774</v>
      </c>
      <c r="S5" s="6"/>
      <c r="T5" s="6"/>
      <c r="U5" s="6"/>
      <c r="V5" s="10"/>
      <c r="W5" s="6"/>
      <c r="X5" s="6"/>
      <c r="Y5" s="6"/>
      <c r="Z5" s="6"/>
      <c r="AA5" s="6" t="n">
        <v>0</v>
      </c>
      <c r="AB5" s="6"/>
      <c r="AC5" s="10"/>
      <c r="AD5" s="6"/>
      <c r="AE5" s="6"/>
      <c r="AF5" s="6"/>
      <c r="AG5" s="6"/>
      <c r="AH5" s="6" t="n">
        <v>0</v>
      </c>
      <c r="AI5" s="6"/>
      <c r="AJ5" s="10"/>
      <c r="AK5" s="6"/>
      <c r="AL5" s="6"/>
      <c r="AM5" s="6"/>
      <c r="AN5" s="6"/>
      <c r="AO5" s="6" t="n">
        <v>0</v>
      </c>
      <c r="AP5" s="6"/>
      <c r="AQ5" s="10"/>
      <c r="AR5" s="6"/>
      <c r="AS5" s="6"/>
      <c r="AT5" s="6"/>
      <c r="AU5" s="6"/>
      <c r="AV5" s="6" t="n">
        <v>0</v>
      </c>
      <c r="AW5" s="6"/>
    </row>
    <row r="6" customFormat="false" ht="15" hidden="false" customHeight="false" outlineLevel="0" collapsed="false">
      <c r="A6" s="6" t="s">
        <v>134</v>
      </c>
      <c r="B6" s="6" t="s">
        <v>16</v>
      </c>
      <c r="C6" s="6" t="n">
        <v>72.38</v>
      </c>
      <c r="D6" s="6" t="n">
        <v>206</v>
      </c>
      <c r="E6" s="6" t="n">
        <v>4.66</v>
      </c>
      <c r="F6" s="6" t="n">
        <v>0.372210256203738</v>
      </c>
      <c r="G6" s="6"/>
      <c r="H6" s="6"/>
      <c r="I6" s="6" t="n">
        <v>34</v>
      </c>
      <c r="J6" s="6" t="n">
        <v>0.299548853580984</v>
      </c>
      <c r="K6" s="6" t="n">
        <v>115</v>
      </c>
      <c r="L6" s="6" t="n">
        <v>0.0650128076928892</v>
      </c>
      <c r="M6" s="6" t="n">
        <v>4.33</v>
      </c>
      <c r="N6" s="6" t="n">
        <v>0.156576217295365</v>
      </c>
      <c r="O6" s="6" t="n">
        <v>7.07</v>
      </c>
      <c r="P6" s="6" t="n">
        <v>0.438541052177572</v>
      </c>
      <c r="Q6" s="6" t="n">
        <v>1.33188918695055</v>
      </c>
      <c r="R6" s="6" t="n">
        <v>0.26637783739011</v>
      </c>
      <c r="S6" s="6"/>
      <c r="T6" s="6"/>
      <c r="U6" s="6"/>
      <c r="V6" s="10"/>
      <c r="W6" s="6" t="n">
        <v>1</v>
      </c>
      <c r="X6" s="6" t="n">
        <v>65</v>
      </c>
      <c r="Y6" s="6" t="n">
        <v>0</v>
      </c>
      <c r="Z6" s="6" t="n">
        <v>0</v>
      </c>
      <c r="AA6" s="6" t="n">
        <v>65</v>
      </c>
      <c r="AB6" s="6" t="n">
        <v>65</v>
      </c>
      <c r="AC6" s="10"/>
      <c r="AD6" s="6"/>
      <c r="AE6" s="6"/>
      <c r="AF6" s="6"/>
      <c r="AG6" s="6"/>
      <c r="AH6" s="6" t="n">
        <v>0</v>
      </c>
      <c r="AI6" s="6"/>
      <c r="AJ6" s="10"/>
      <c r="AK6" s="6"/>
      <c r="AL6" s="6"/>
      <c r="AM6" s="6"/>
      <c r="AN6" s="6"/>
      <c r="AO6" s="6" t="n">
        <v>0</v>
      </c>
      <c r="AP6" s="6"/>
      <c r="AQ6" s="10"/>
      <c r="AR6" s="6"/>
      <c r="AS6" s="6"/>
      <c r="AT6" s="6"/>
      <c r="AU6" s="6"/>
      <c r="AV6" s="6" t="n">
        <v>0</v>
      </c>
      <c r="AW6" s="6"/>
    </row>
    <row r="7" customFormat="false" ht="15" hidden="false" customHeight="false" outlineLevel="0" collapsed="false">
      <c r="A7" s="6" t="s">
        <v>155</v>
      </c>
      <c r="B7" s="6" t="s">
        <v>16</v>
      </c>
      <c r="C7" s="6" t="n">
        <v>73.63</v>
      </c>
      <c r="D7" s="6" t="n">
        <v>212</v>
      </c>
      <c r="E7" s="6" t="n">
        <v>4.99</v>
      </c>
      <c r="F7" s="6" t="n">
        <v>-0.777863111089098</v>
      </c>
      <c r="G7" s="6"/>
      <c r="H7" s="6"/>
      <c r="I7" s="6" t="n">
        <v>28</v>
      </c>
      <c r="J7" s="6" t="n">
        <v>-1.04817233048841</v>
      </c>
      <c r="K7" s="6" t="n">
        <v>102</v>
      </c>
      <c r="L7" s="6" t="n">
        <v>-1.38622703771482</v>
      </c>
      <c r="M7" s="6" t="n">
        <v>4.5</v>
      </c>
      <c r="N7" s="6" t="n">
        <v>-0.531925209333596</v>
      </c>
      <c r="O7" s="6" t="n">
        <v>7.55</v>
      </c>
      <c r="P7" s="6" t="n">
        <v>-0.748125644623918</v>
      </c>
      <c r="Q7" s="6" t="n">
        <v>-4.49231333324985</v>
      </c>
      <c r="R7" s="6" t="n">
        <v>-0.89846266664997</v>
      </c>
      <c r="S7" s="6" t="n">
        <v>6</v>
      </c>
      <c r="T7" s="6" t="n">
        <v>183</v>
      </c>
      <c r="U7" s="6" t="n">
        <v>164</v>
      </c>
      <c r="V7" s="10"/>
      <c r="W7" s="6"/>
      <c r="X7" s="6"/>
      <c r="Y7" s="6"/>
      <c r="Z7" s="6"/>
      <c r="AA7" s="6" t="n">
        <v>0</v>
      </c>
      <c r="AB7" s="6"/>
      <c r="AC7" s="10"/>
      <c r="AD7" s="6"/>
      <c r="AE7" s="6"/>
      <c r="AF7" s="6"/>
      <c r="AG7" s="6"/>
      <c r="AH7" s="6" t="n">
        <v>0</v>
      </c>
      <c r="AI7" s="6"/>
      <c r="AJ7" s="10"/>
      <c r="AK7" s="6" t="n">
        <v>1</v>
      </c>
      <c r="AL7" s="6" t="n">
        <v>9</v>
      </c>
      <c r="AM7" s="6" t="n">
        <v>0</v>
      </c>
      <c r="AN7" s="6" t="n">
        <v>0</v>
      </c>
      <c r="AO7" s="6" t="n">
        <v>9</v>
      </c>
      <c r="AP7" s="6" t="n">
        <v>9</v>
      </c>
      <c r="AQ7" s="10"/>
      <c r="AR7" s="6" t="n">
        <v>2</v>
      </c>
      <c r="AS7" s="6" t="n">
        <v>71</v>
      </c>
      <c r="AT7" s="6" t="n">
        <v>0</v>
      </c>
      <c r="AU7" s="6" t="n">
        <v>0</v>
      </c>
      <c r="AV7" s="6" t="n">
        <v>71</v>
      </c>
      <c r="AW7" s="6" t="n">
        <v>35.5</v>
      </c>
    </row>
    <row r="8" customFormat="false" ht="15" hidden="false" customHeight="false" outlineLevel="0" collapsed="false">
      <c r="A8" s="6" t="s">
        <v>168</v>
      </c>
      <c r="B8" s="6" t="s">
        <v>16</v>
      </c>
      <c r="C8" s="6" t="n">
        <v>74.38</v>
      </c>
      <c r="D8" s="6" t="n">
        <v>214</v>
      </c>
      <c r="E8" s="6" t="n">
        <v>4.69</v>
      </c>
      <c r="F8" s="6" t="n">
        <v>0.267658131904389</v>
      </c>
      <c r="G8" s="6"/>
      <c r="H8" s="6"/>
      <c r="I8" s="6" t="n">
        <v>34.5</v>
      </c>
      <c r="J8" s="6" t="n">
        <v>0.411858952253434</v>
      </c>
      <c r="K8" s="6" t="n">
        <v>110</v>
      </c>
      <c r="L8" s="6" t="n">
        <v>-0.49315636361777</v>
      </c>
      <c r="M8" s="6" t="n">
        <v>4.2</v>
      </c>
      <c r="N8" s="6" t="n">
        <v>0.683077308246922</v>
      </c>
      <c r="O8" s="6"/>
      <c r="P8" s="6"/>
      <c r="Q8" s="6" t="n">
        <v>0.869438028786975</v>
      </c>
      <c r="R8" s="6" t="n">
        <v>0.217359507196744</v>
      </c>
      <c r="S8" s="6" t="n">
        <v>2</v>
      </c>
      <c r="T8" s="6" t="n">
        <v>36</v>
      </c>
      <c r="U8" s="6" t="n">
        <v>36</v>
      </c>
      <c r="V8" s="10"/>
      <c r="W8" s="6" t="n">
        <v>16</v>
      </c>
      <c r="X8" s="6" t="n">
        <v>989</v>
      </c>
      <c r="Y8" s="6" t="n">
        <v>0</v>
      </c>
      <c r="Z8" s="6" t="n">
        <v>0</v>
      </c>
      <c r="AA8" s="6" t="n">
        <v>989</v>
      </c>
      <c r="AB8" s="6" t="n">
        <v>61.8125</v>
      </c>
      <c r="AC8" s="10"/>
      <c r="AD8" s="6" t="n">
        <v>16</v>
      </c>
      <c r="AE8" s="6" t="n">
        <v>1012</v>
      </c>
      <c r="AF8" s="6" t="n">
        <v>0</v>
      </c>
      <c r="AG8" s="6" t="n">
        <v>0</v>
      </c>
      <c r="AH8" s="6" t="n">
        <v>1012</v>
      </c>
      <c r="AI8" s="6" t="n">
        <v>63.25</v>
      </c>
      <c r="AJ8" s="10"/>
      <c r="AK8" s="6" t="n">
        <v>15</v>
      </c>
      <c r="AL8" s="6" t="n">
        <v>1048</v>
      </c>
      <c r="AM8" s="6" t="n">
        <v>0</v>
      </c>
      <c r="AN8" s="6" t="n">
        <v>0</v>
      </c>
      <c r="AO8" s="6" t="n">
        <v>1048</v>
      </c>
      <c r="AP8" s="6" t="n">
        <v>69.8666666666667</v>
      </c>
      <c r="AQ8" s="10"/>
      <c r="AR8" s="6" t="n">
        <v>15</v>
      </c>
      <c r="AS8" s="6" t="n">
        <v>932</v>
      </c>
      <c r="AT8" s="6" t="n">
        <v>0</v>
      </c>
      <c r="AU8" s="6" t="n">
        <v>0</v>
      </c>
      <c r="AV8" s="6" t="n">
        <v>932</v>
      </c>
      <c r="AW8" s="6" t="n">
        <v>62.1333333333333</v>
      </c>
    </row>
    <row r="9" customFormat="false" ht="15" hidden="false" customHeight="false" outlineLevel="0" collapsed="false">
      <c r="A9" s="6" t="s">
        <v>182</v>
      </c>
      <c r="B9" s="6" t="s">
        <v>16</v>
      </c>
      <c r="C9" s="6" t="n">
        <v>76.88</v>
      </c>
      <c r="D9" s="6" t="n">
        <v>235</v>
      </c>
      <c r="E9" s="6" t="n">
        <v>4.95</v>
      </c>
      <c r="F9" s="6" t="n">
        <v>-0.638460278689966</v>
      </c>
      <c r="G9" s="6"/>
      <c r="H9" s="6"/>
      <c r="I9" s="6" t="n">
        <v>29</v>
      </c>
      <c r="J9" s="6" t="n">
        <v>-0.823552133143513</v>
      </c>
      <c r="K9" s="6" t="n">
        <v>108</v>
      </c>
      <c r="L9" s="6" t="n">
        <v>-0.716424032142033</v>
      </c>
      <c r="M9" s="6" t="n">
        <v>4.43</v>
      </c>
      <c r="N9" s="6" t="n">
        <v>-0.24842462189814</v>
      </c>
      <c r="O9" s="6" t="n">
        <v>7.25</v>
      </c>
      <c r="P9" s="6" t="n">
        <v>-0.00645895912298679</v>
      </c>
      <c r="Q9" s="6" t="n">
        <v>-2.43332002499664</v>
      </c>
      <c r="R9" s="6" t="n">
        <v>-0.486664004999328</v>
      </c>
      <c r="S9" s="6"/>
      <c r="T9" s="6"/>
      <c r="U9" s="6"/>
      <c r="V9" s="10"/>
      <c r="W9" s="6"/>
      <c r="X9" s="6"/>
      <c r="Y9" s="6"/>
      <c r="Z9" s="6"/>
      <c r="AA9" s="6" t="n">
        <v>0</v>
      </c>
      <c r="AB9" s="6"/>
      <c r="AC9" s="10"/>
      <c r="AD9" s="6"/>
      <c r="AE9" s="6"/>
      <c r="AF9" s="6"/>
      <c r="AG9" s="6"/>
      <c r="AH9" s="6" t="n">
        <v>0</v>
      </c>
      <c r="AI9" s="6"/>
      <c r="AJ9" s="10"/>
      <c r="AK9" s="6"/>
      <c r="AL9" s="6"/>
      <c r="AM9" s="6"/>
      <c r="AN9" s="6"/>
      <c r="AO9" s="6" t="n">
        <v>0</v>
      </c>
      <c r="AP9" s="6"/>
      <c r="AQ9" s="10"/>
      <c r="AR9" s="6"/>
      <c r="AS9" s="6"/>
      <c r="AT9" s="6"/>
      <c r="AU9" s="6"/>
      <c r="AV9" s="6" t="n">
        <v>0</v>
      </c>
      <c r="AW9" s="6"/>
    </row>
    <row r="10" customFormat="false" ht="15" hidden="false" customHeight="false" outlineLevel="0" collapsed="false">
      <c r="A10" s="6" t="s">
        <v>235</v>
      </c>
      <c r="B10" s="6" t="s">
        <v>16</v>
      </c>
      <c r="C10" s="6" t="n">
        <v>75.75</v>
      </c>
      <c r="D10" s="6" t="n">
        <v>223</v>
      </c>
      <c r="E10" s="6" t="n">
        <v>5.26</v>
      </c>
      <c r="F10" s="6" t="n">
        <v>-1.71883222978323</v>
      </c>
      <c r="G10" s="6"/>
      <c r="H10" s="6"/>
      <c r="I10" s="6" t="n">
        <v>25.5</v>
      </c>
      <c r="J10" s="6" t="n">
        <v>-1.60972282385066</v>
      </c>
      <c r="K10" s="6" t="n">
        <v>104</v>
      </c>
      <c r="L10" s="6" t="n">
        <v>-1.16295936919056</v>
      </c>
      <c r="M10" s="6" t="n">
        <v>4.36</v>
      </c>
      <c r="N10" s="6" t="n">
        <v>0.0350759655373117</v>
      </c>
      <c r="O10" s="6" t="n">
        <v>7.14</v>
      </c>
      <c r="P10" s="6" t="n">
        <v>0.265485492227356</v>
      </c>
      <c r="Q10" s="6" t="n">
        <v>-4.19095296505979</v>
      </c>
      <c r="R10" s="6" t="n">
        <v>-0.838190593011958</v>
      </c>
      <c r="S10" s="6"/>
      <c r="T10" s="6"/>
      <c r="U10" s="6"/>
      <c r="V10" s="10"/>
      <c r="W10" s="6"/>
      <c r="X10" s="6"/>
      <c r="Y10" s="6"/>
      <c r="Z10" s="6"/>
      <c r="AA10" s="6" t="n">
        <v>0</v>
      </c>
      <c r="AB10" s="6"/>
      <c r="AC10" s="10"/>
      <c r="AD10" s="6"/>
      <c r="AE10" s="6"/>
      <c r="AF10" s="6"/>
      <c r="AG10" s="6"/>
      <c r="AH10" s="6" t="n">
        <v>0</v>
      </c>
      <c r="AI10" s="6"/>
      <c r="AJ10" s="10"/>
      <c r="AK10" s="6"/>
      <c r="AL10" s="6"/>
      <c r="AM10" s="6"/>
      <c r="AN10" s="6"/>
      <c r="AO10" s="6" t="n">
        <v>0</v>
      </c>
      <c r="AP10" s="6"/>
      <c r="AQ10" s="10"/>
      <c r="AR10" s="6"/>
      <c r="AS10" s="6"/>
      <c r="AT10" s="6"/>
      <c r="AU10" s="6"/>
      <c r="AV10" s="6" t="n">
        <v>0</v>
      </c>
      <c r="AW10" s="6"/>
    </row>
    <row r="11" customFormat="false" ht="15" hidden="false" customHeight="false" outlineLevel="0" collapsed="false">
      <c r="A11" s="6" t="s">
        <v>250</v>
      </c>
      <c r="B11" s="6" t="s">
        <v>16</v>
      </c>
      <c r="C11" s="6" t="n">
        <v>74.25</v>
      </c>
      <c r="D11" s="6" t="n">
        <v>226</v>
      </c>
      <c r="E11" s="6" t="n">
        <v>4.97</v>
      </c>
      <c r="F11" s="6" t="n">
        <v>-0.70816169488953</v>
      </c>
      <c r="G11" s="6"/>
      <c r="H11" s="6"/>
      <c r="I11" s="6" t="n">
        <v>30.5</v>
      </c>
      <c r="J11" s="6" t="n">
        <v>-0.486621837126164</v>
      </c>
      <c r="K11" s="6" t="n">
        <v>110</v>
      </c>
      <c r="L11" s="6" t="n">
        <v>-0.49315636361777</v>
      </c>
      <c r="M11" s="6" t="n">
        <v>4.26</v>
      </c>
      <c r="N11" s="6" t="n">
        <v>0.44007680473082</v>
      </c>
      <c r="O11" s="6" t="n">
        <v>7.04</v>
      </c>
      <c r="P11" s="6" t="n">
        <v>0.512707720727665</v>
      </c>
      <c r="Q11" s="6" t="n">
        <v>-0.735155370174978</v>
      </c>
      <c r="R11" s="6" t="n">
        <v>-0.147031074034996</v>
      </c>
      <c r="S11" s="6" t="n">
        <v>2</v>
      </c>
      <c r="T11" s="6" t="n">
        <v>62</v>
      </c>
      <c r="U11" s="6" t="n">
        <v>61</v>
      </c>
      <c r="V11" s="10"/>
      <c r="W11" s="6" t="n">
        <v>6</v>
      </c>
      <c r="X11" s="6" t="n">
        <v>69</v>
      </c>
      <c r="Y11" s="6" t="n">
        <v>0</v>
      </c>
      <c r="Z11" s="6" t="n">
        <v>0</v>
      </c>
      <c r="AA11" s="6" t="n">
        <v>69</v>
      </c>
      <c r="AB11" s="6" t="n">
        <v>11.5</v>
      </c>
      <c r="AC11" s="10"/>
      <c r="AD11" s="6" t="n">
        <v>5</v>
      </c>
      <c r="AE11" s="6" t="n">
        <v>13</v>
      </c>
      <c r="AF11" s="6" t="n">
        <v>0</v>
      </c>
      <c r="AG11" s="6" t="n">
        <v>0</v>
      </c>
      <c r="AH11" s="6" t="n">
        <v>13</v>
      </c>
      <c r="AI11" s="6" t="n">
        <v>2.6</v>
      </c>
      <c r="AJ11" s="10"/>
      <c r="AK11" s="6" t="n">
        <v>6</v>
      </c>
      <c r="AL11" s="6" t="n">
        <v>144</v>
      </c>
      <c r="AM11" s="6" t="n">
        <v>0</v>
      </c>
      <c r="AN11" s="6" t="n">
        <v>0</v>
      </c>
      <c r="AO11" s="6" t="n">
        <v>144</v>
      </c>
      <c r="AP11" s="6" t="n">
        <v>24</v>
      </c>
      <c r="AQ11" s="10"/>
      <c r="AR11" s="6" t="n">
        <v>6</v>
      </c>
      <c r="AS11" s="6" t="n">
        <v>351</v>
      </c>
      <c r="AT11" s="6" t="n">
        <v>0</v>
      </c>
      <c r="AU11" s="6" t="n">
        <v>0</v>
      </c>
      <c r="AV11" s="6" t="n">
        <v>351</v>
      </c>
      <c r="AW11" s="6" t="n">
        <v>58.5</v>
      </c>
    </row>
    <row r="12" customFormat="false" ht="15" hidden="false" customHeight="false" outlineLevel="0" collapsed="false">
      <c r="A12" s="6" t="s">
        <v>259</v>
      </c>
      <c r="B12" s="6" t="s">
        <v>16</v>
      </c>
      <c r="C12" s="6" t="n">
        <v>71.75</v>
      </c>
      <c r="D12" s="6" t="n">
        <v>207</v>
      </c>
      <c r="E12" s="6" t="n">
        <v>4.68</v>
      </c>
      <c r="F12" s="6" t="n">
        <v>0.302508840004174</v>
      </c>
      <c r="G12" s="6"/>
      <c r="H12" s="6"/>
      <c r="I12" s="6" t="n">
        <v>31.5</v>
      </c>
      <c r="J12" s="6" t="n">
        <v>-0.262001639781264</v>
      </c>
      <c r="K12" s="6" t="n">
        <v>112</v>
      </c>
      <c r="L12" s="6" t="n">
        <v>-0.269888695093506</v>
      </c>
      <c r="M12" s="6" t="n">
        <v>4.03</v>
      </c>
      <c r="N12" s="6" t="n">
        <v>1.37157873487588</v>
      </c>
      <c r="O12" s="6" t="n">
        <v>6.75</v>
      </c>
      <c r="P12" s="6" t="n">
        <v>1.22965218337857</v>
      </c>
      <c r="Q12" s="6" t="n">
        <v>2.37184942338385</v>
      </c>
      <c r="R12" s="6" t="n">
        <v>0.474369884676771</v>
      </c>
      <c r="S12" s="6" t="n">
        <v>1</v>
      </c>
      <c r="T12" s="6" t="n">
        <v>22</v>
      </c>
      <c r="U12" s="6" t="n">
        <v>22</v>
      </c>
      <c r="V12" s="10"/>
      <c r="W12" s="6" t="n">
        <v>5</v>
      </c>
      <c r="X12" s="6" t="n">
        <v>76</v>
      </c>
      <c r="Y12" s="6" t="n">
        <v>0</v>
      </c>
      <c r="Z12" s="6" t="n">
        <v>0</v>
      </c>
      <c r="AA12" s="6" t="n">
        <v>76</v>
      </c>
      <c r="AB12" s="6" t="n">
        <v>15.2</v>
      </c>
      <c r="AC12" s="10"/>
      <c r="AD12" s="6" t="n">
        <v>10</v>
      </c>
      <c r="AE12" s="6" t="n">
        <v>435</v>
      </c>
      <c r="AF12" s="6" t="n">
        <v>0</v>
      </c>
      <c r="AG12" s="6" t="n">
        <v>0</v>
      </c>
      <c r="AH12" s="6" t="n">
        <v>435</v>
      </c>
      <c r="AI12" s="6" t="n">
        <v>43.5</v>
      </c>
      <c r="AJ12" s="10"/>
      <c r="AK12" s="6"/>
      <c r="AL12" s="6"/>
      <c r="AM12" s="6"/>
      <c r="AN12" s="6"/>
      <c r="AO12" s="6" t="n">
        <v>0</v>
      </c>
      <c r="AP12" s="6"/>
      <c r="AQ12" s="10"/>
      <c r="AR12" s="6"/>
      <c r="AS12" s="6"/>
      <c r="AT12" s="6"/>
      <c r="AU12" s="6"/>
      <c r="AV12" s="6" t="n">
        <v>0</v>
      </c>
      <c r="AW12" s="6"/>
    </row>
    <row r="13" customFormat="false" ht="15" hidden="false" customHeight="false" outlineLevel="0" collapsed="false">
      <c r="A13" s="6" t="s">
        <v>267</v>
      </c>
      <c r="B13" s="6" t="s">
        <v>16</v>
      </c>
      <c r="C13" s="6" t="n">
        <v>72.13</v>
      </c>
      <c r="D13" s="6" t="n">
        <v>217</v>
      </c>
      <c r="E13" s="6" t="n">
        <v>4.76</v>
      </c>
      <c r="F13" s="6" t="n">
        <v>0.0237031752059107</v>
      </c>
      <c r="G13" s="6"/>
      <c r="H13" s="6"/>
      <c r="I13" s="6" t="n">
        <v>29.5</v>
      </c>
      <c r="J13" s="6" t="n">
        <v>-0.711242034471063</v>
      </c>
      <c r="K13" s="6" t="n">
        <v>109</v>
      </c>
      <c r="L13" s="6" t="n">
        <v>-0.604790197879902</v>
      </c>
      <c r="M13" s="6" t="n">
        <v>4.2</v>
      </c>
      <c r="N13" s="6" t="n">
        <v>0.683077308246922</v>
      </c>
      <c r="O13" s="6" t="n">
        <v>6.55</v>
      </c>
      <c r="P13" s="6" t="n">
        <v>1.72409664037919</v>
      </c>
      <c r="Q13" s="6" t="n">
        <v>1.11484489148106</v>
      </c>
      <c r="R13" s="6" t="n">
        <v>0.222968978296211</v>
      </c>
      <c r="S13" s="6"/>
      <c r="T13" s="6"/>
      <c r="U13" s="6"/>
      <c r="V13" s="10"/>
      <c r="W13" s="6"/>
      <c r="X13" s="6"/>
      <c r="Y13" s="6"/>
      <c r="Z13" s="6"/>
      <c r="AA13" s="6" t="n">
        <v>0</v>
      </c>
      <c r="AB13" s="6"/>
      <c r="AC13" s="10"/>
      <c r="AD13" s="6"/>
      <c r="AE13" s="6"/>
      <c r="AF13" s="6"/>
      <c r="AG13" s="6"/>
      <c r="AH13" s="6" t="n">
        <v>0</v>
      </c>
      <c r="AI13" s="6"/>
      <c r="AJ13" s="10"/>
      <c r="AK13" s="6"/>
      <c r="AL13" s="6"/>
      <c r="AM13" s="6"/>
      <c r="AN13" s="6"/>
      <c r="AO13" s="6" t="n">
        <v>0</v>
      </c>
      <c r="AP13" s="6"/>
      <c r="AQ13" s="10"/>
      <c r="AR13" s="6"/>
      <c r="AS13" s="6"/>
      <c r="AT13" s="6"/>
      <c r="AU13" s="6"/>
      <c r="AV13" s="6" t="n">
        <v>0</v>
      </c>
      <c r="AW13" s="6"/>
    </row>
    <row r="14" customFormat="false" ht="15" hidden="false" customHeight="false" outlineLevel="0" collapsed="false">
      <c r="A14" s="6" t="s">
        <v>290</v>
      </c>
      <c r="B14" s="6" t="s">
        <v>16</v>
      </c>
      <c r="C14" s="6" t="n">
        <v>75</v>
      </c>
      <c r="D14" s="6" t="n">
        <v>218</v>
      </c>
      <c r="E14" s="6" t="n">
        <v>5</v>
      </c>
      <c r="F14" s="6" t="n">
        <v>-0.81271381918888</v>
      </c>
      <c r="G14" s="6"/>
      <c r="H14" s="6"/>
      <c r="I14" s="6" t="n">
        <v>28</v>
      </c>
      <c r="J14" s="6" t="n">
        <v>-1.04817233048841</v>
      </c>
      <c r="K14" s="6" t="n">
        <v>99</v>
      </c>
      <c r="L14" s="6" t="n">
        <v>-1.72112854050122</v>
      </c>
      <c r="M14" s="6" t="n">
        <v>4.25</v>
      </c>
      <c r="N14" s="6" t="n">
        <v>0.48057688865017</v>
      </c>
      <c r="O14" s="6" t="n">
        <v>7.07</v>
      </c>
      <c r="P14" s="6" t="n">
        <v>0.438541052177572</v>
      </c>
      <c r="Q14" s="6" t="n">
        <v>-2.66289674935077</v>
      </c>
      <c r="R14" s="6" t="n">
        <v>-0.532579349870154</v>
      </c>
      <c r="S14" s="6" t="n">
        <v>6</v>
      </c>
      <c r="T14" s="6" t="n">
        <v>194</v>
      </c>
      <c r="U14" s="6" t="n">
        <v>174</v>
      </c>
      <c r="V14" s="10"/>
      <c r="W14" s="6"/>
      <c r="X14" s="6"/>
      <c r="Y14" s="6"/>
      <c r="Z14" s="6"/>
      <c r="AA14" s="6" t="n">
        <v>0</v>
      </c>
      <c r="AB14" s="6"/>
      <c r="AC14" s="10"/>
      <c r="AD14" s="6"/>
      <c r="AE14" s="6"/>
      <c r="AF14" s="6"/>
      <c r="AG14" s="6"/>
      <c r="AH14" s="6" t="n">
        <v>0</v>
      </c>
      <c r="AI14" s="6"/>
      <c r="AJ14" s="10"/>
      <c r="AK14" s="6"/>
      <c r="AL14" s="6"/>
      <c r="AM14" s="6"/>
      <c r="AN14" s="6"/>
      <c r="AO14" s="6" t="n">
        <v>0</v>
      </c>
      <c r="AP14" s="6"/>
      <c r="AQ14" s="10"/>
      <c r="AR14" s="6"/>
      <c r="AS14" s="6"/>
      <c r="AT14" s="6"/>
      <c r="AU14" s="6"/>
      <c r="AV14" s="6" t="n">
        <v>0</v>
      </c>
      <c r="AW14" s="6"/>
    </row>
    <row r="15" customFormat="false" ht="15" hidden="false" customHeight="false" outlineLevel="0" collapsed="false">
      <c r="A15" s="6" t="s">
        <v>317</v>
      </c>
      <c r="B15" s="6" t="s">
        <v>16</v>
      </c>
      <c r="C15" s="6" t="n">
        <v>78.13</v>
      </c>
      <c r="D15" s="6" t="n">
        <v>248</v>
      </c>
      <c r="E15" s="6" t="n">
        <v>4.61</v>
      </c>
      <c r="F15" s="6" t="n">
        <v>0.546463796702652</v>
      </c>
      <c r="G15" s="6"/>
      <c r="H15" s="6"/>
      <c r="I15" s="6" t="n">
        <v>35.5</v>
      </c>
      <c r="J15" s="6" t="n">
        <v>0.636479149598333</v>
      </c>
      <c r="K15" s="6" t="n">
        <v>116</v>
      </c>
      <c r="L15" s="6" t="n">
        <v>0.176646641955021</v>
      </c>
      <c r="M15" s="6" t="n">
        <v>4.18</v>
      </c>
      <c r="N15" s="6" t="n">
        <v>0.764077476085626</v>
      </c>
      <c r="O15" s="6" t="n">
        <v>7.05</v>
      </c>
      <c r="P15" s="6" t="n">
        <v>0.487985497877635</v>
      </c>
      <c r="Q15" s="6" t="n">
        <v>2.61165256221927</v>
      </c>
      <c r="R15" s="6" t="n">
        <v>0.522330512443853</v>
      </c>
      <c r="S15" s="6" t="n">
        <v>4</v>
      </c>
      <c r="T15" s="6" t="n">
        <v>120</v>
      </c>
      <c r="U15" s="6" t="n">
        <v>114</v>
      </c>
      <c r="V15" s="10"/>
      <c r="W15" s="6" t="n">
        <v>2</v>
      </c>
      <c r="X15" s="6" t="n">
        <v>17</v>
      </c>
      <c r="Y15" s="6" t="n">
        <v>0</v>
      </c>
      <c r="Z15" s="6" t="n">
        <v>0</v>
      </c>
      <c r="AA15" s="6" t="n">
        <v>17</v>
      </c>
      <c r="AB15" s="6" t="n">
        <v>8.5</v>
      </c>
      <c r="AC15" s="10"/>
      <c r="AD15" s="6"/>
      <c r="AE15" s="6"/>
      <c r="AF15" s="6"/>
      <c r="AG15" s="6"/>
      <c r="AH15" s="6" t="n">
        <v>0</v>
      </c>
      <c r="AI15" s="6"/>
      <c r="AJ15" s="10"/>
      <c r="AK15" s="6"/>
      <c r="AL15" s="6"/>
      <c r="AM15" s="6"/>
      <c r="AN15" s="6"/>
      <c r="AO15" s="6" t="n">
        <v>0</v>
      </c>
      <c r="AP15" s="6"/>
      <c r="AQ15" s="10"/>
      <c r="AR15" s="6" t="n">
        <v>12</v>
      </c>
      <c r="AS15" s="6" t="n">
        <v>155</v>
      </c>
      <c r="AT15" s="6" t="n">
        <v>0</v>
      </c>
      <c r="AU15" s="6" t="n">
        <v>48</v>
      </c>
      <c r="AV15" s="6" t="n">
        <v>203</v>
      </c>
      <c r="AW15" s="6" t="n">
        <v>16.9166666666667</v>
      </c>
    </row>
    <row r="16" customFormat="false" ht="15" hidden="false" customHeight="false" outlineLevel="0" collapsed="false">
      <c r="A16" s="6" t="s">
        <v>396</v>
      </c>
      <c r="B16" s="6" t="s">
        <v>16</v>
      </c>
      <c r="C16" s="6" t="n">
        <v>73.88</v>
      </c>
      <c r="D16" s="6" t="n">
        <v>213</v>
      </c>
      <c r="E16" s="6" t="n">
        <v>4.63</v>
      </c>
      <c r="F16" s="6" t="n">
        <v>0.476762380503088</v>
      </c>
      <c r="G16" s="6"/>
      <c r="H16" s="6"/>
      <c r="I16" s="6" t="n">
        <v>30</v>
      </c>
      <c r="J16" s="6" t="n">
        <v>-0.598931935798613</v>
      </c>
      <c r="K16" s="6" t="n">
        <v>111</v>
      </c>
      <c r="L16" s="6" t="n">
        <v>-0.381522529355638</v>
      </c>
      <c r="M16" s="6" t="n">
        <v>4.49</v>
      </c>
      <c r="N16" s="6" t="n">
        <v>-0.491425125414246</v>
      </c>
      <c r="O16" s="6" t="n">
        <v>7.36</v>
      </c>
      <c r="P16" s="6" t="n">
        <v>-0.278403410473329</v>
      </c>
      <c r="Q16" s="6" t="n">
        <v>-1.27352062053874</v>
      </c>
      <c r="R16" s="6" t="n">
        <v>-0.254704124107748</v>
      </c>
      <c r="S16" s="6"/>
      <c r="T16" s="6"/>
      <c r="U16" s="6"/>
      <c r="V16" s="10"/>
      <c r="W16" s="6"/>
      <c r="X16" s="6"/>
      <c r="Y16" s="6"/>
      <c r="Z16" s="6"/>
      <c r="AA16" s="6" t="n">
        <v>0</v>
      </c>
      <c r="AB16" s="6"/>
      <c r="AC16" s="10"/>
      <c r="AD16" s="6"/>
      <c r="AE16" s="6"/>
      <c r="AF16" s="6"/>
      <c r="AG16" s="6"/>
      <c r="AH16" s="6" t="n">
        <v>0</v>
      </c>
      <c r="AI16" s="6"/>
      <c r="AJ16" s="10"/>
      <c r="AK16" s="6"/>
      <c r="AL16" s="6"/>
      <c r="AM16" s="6"/>
      <c r="AN16" s="6"/>
      <c r="AO16" s="6" t="n">
        <v>0</v>
      </c>
      <c r="AP16" s="6"/>
      <c r="AQ16" s="10"/>
      <c r="AR16" s="6"/>
      <c r="AS16" s="6"/>
      <c r="AT16" s="6"/>
      <c r="AU16" s="6"/>
      <c r="AV16" s="6" t="n">
        <v>0</v>
      </c>
      <c r="AW16" s="6"/>
    </row>
    <row r="17" customFormat="false" ht="15" hidden="false" customHeight="false" outlineLevel="0" collapsed="false">
      <c r="A17" s="6" t="s">
        <v>399</v>
      </c>
      <c r="B17" s="6" t="s">
        <v>16</v>
      </c>
      <c r="C17" s="6" t="n">
        <v>72.63</v>
      </c>
      <c r="D17" s="6" t="n">
        <v>222</v>
      </c>
      <c r="E17" s="6" t="n">
        <v>4.84</v>
      </c>
      <c r="F17" s="6" t="n">
        <v>-0.255102489592353</v>
      </c>
      <c r="G17" s="6"/>
      <c r="H17" s="6"/>
      <c r="I17" s="6" t="n">
        <v>30.5</v>
      </c>
      <c r="J17" s="6" t="n">
        <v>-0.486621837126164</v>
      </c>
      <c r="K17" s="6" t="n">
        <v>104</v>
      </c>
      <c r="L17" s="6" t="n">
        <v>-1.16295936919056</v>
      </c>
      <c r="M17" s="6" t="n">
        <v>4.23</v>
      </c>
      <c r="N17" s="6" t="n">
        <v>0.561577056488869</v>
      </c>
      <c r="O17" s="6" t="n">
        <v>7.33</v>
      </c>
      <c r="P17" s="6" t="n">
        <v>-0.204236741923235</v>
      </c>
      <c r="Q17" s="6" t="n">
        <v>-1.54734338134344</v>
      </c>
      <c r="R17" s="6" t="n">
        <v>-0.309468676268689</v>
      </c>
      <c r="S17" s="6" t="n">
        <v>6</v>
      </c>
      <c r="T17" s="6" t="n">
        <v>213</v>
      </c>
      <c r="U17" s="6" t="n">
        <v>183</v>
      </c>
      <c r="V17" s="10"/>
      <c r="W17" s="6"/>
      <c r="X17" s="6"/>
      <c r="Y17" s="6"/>
      <c r="Z17" s="6"/>
      <c r="AA17" s="6" t="n">
        <v>0</v>
      </c>
      <c r="AB17" s="6"/>
      <c r="AC17" s="10"/>
      <c r="AD17" s="6"/>
      <c r="AE17" s="6"/>
      <c r="AF17" s="6"/>
      <c r="AG17" s="6"/>
      <c r="AH17" s="6" t="n">
        <v>0</v>
      </c>
      <c r="AI17" s="6"/>
      <c r="AJ17" s="10"/>
      <c r="AK17" s="6"/>
      <c r="AL17" s="6"/>
      <c r="AM17" s="6"/>
      <c r="AN17" s="6"/>
      <c r="AO17" s="6" t="n">
        <v>0</v>
      </c>
      <c r="AP17" s="6"/>
      <c r="AQ17" s="10"/>
      <c r="AR17" s="6"/>
      <c r="AS17" s="6"/>
      <c r="AT17" s="6"/>
      <c r="AU17" s="6"/>
      <c r="AV17" s="6" t="n">
        <v>0</v>
      </c>
      <c r="AW17" s="6"/>
    </row>
    <row r="18" customFormat="false" ht="15" hidden="false" customHeight="false" outlineLevel="0" collapsed="false">
      <c r="A18" s="6" t="s">
        <v>402</v>
      </c>
      <c r="B18" s="6" t="s">
        <v>16</v>
      </c>
      <c r="C18" s="6" t="n">
        <v>74.13</v>
      </c>
      <c r="D18" s="6" t="n">
        <v>214</v>
      </c>
      <c r="E18" s="6"/>
      <c r="F18" s="6"/>
      <c r="G18" s="6"/>
      <c r="H18" s="6"/>
      <c r="I18" s="6" t="n">
        <v>30</v>
      </c>
      <c r="J18" s="6" t="n">
        <v>-0.598931935798613</v>
      </c>
      <c r="K18" s="6" t="n">
        <v>112</v>
      </c>
      <c r="L18" s="6" t="n">
        <v>-0.269888695093506</v>
      </c>
      <c r="M18" s="6" t="n">
        <v>4.2</v>
      </c>
      <c r="N18" s="6" t="n">
        <v>0.683077308246922</v>
      </c>
      <c r="O18" s="6" t="n">
        <v>7.17</v>
      </c>
      <c r="P18" s="6" t="n">
        <v>0.191318823677262</v>
      </c>
      <c r="Q18" s="6" t="n">
        <v>0.00557550103206478</v>
      </c>
      <c r="R18" s="6" t="n">
        <v>0.00139387525801619</v>
      </c>
      <c r="S18" s="6" t="n">
        <v>1</v>
      </c>
      <c r="T18" s="6" t="n">
        <v>32</v>
      </c>
      <c r="U18" s="6" t="n">
        <v>32</v>
      </c>
      <c r="V18" s="10"/>
      <c r="W18" s="6" t="n">
        <v>13</v>
      </c>
      <c r="X18" s="6" t="n">
        <v>794</v>
      </c>
      <c r="Y18" s="6" t="n">
        <v>0</v>
      </c>
      <c r="Z18" s="6" t="n">
        <v>0</v>
      </c>
      <c r="AA18" s="6" t="n">
        <v>794</v>
      </c>
      <c r="AB18" s="6" t="n">
        <v>61.0769230769231</v>
      </c>
      <c r="AC18" s="10"/>
      <c r="AD18" s="6" t="n">
        <v>16</v>
      </c>
      <c r="AE18" s="6" t="n">
        <v>992</v>
      </c>
      <c r="AF18" s="6" t="n">
        <v>0</v>
      </c>
      <c r="AG18" s="6" t="n">
        <v>0</v>
      </c>
      <c r="AH18" s="6" t="n">
        <v>992</v>
      </c>
      <c r="AI18" s="6" t="n">
        <v>62</v>
      </c>
      <c r="AJ18" s="10"/>
      <c r="AK18" s="6"/>
      <c r="AL18" s="6"/>
      <c r="AM18" s="6"/>
      <c r="AN18" s="6"/>
      <c r="AO18" s="6" t="n">
        <v>0</v>
      </c>
      <c r="AP18" s="6"/>
      <c r="AQ18" s="10"/>
      <c r="AR18" s="6" t="n">
        <v>1</v>
      </c>
      <c r="AS18" s="6" t="n">
        <v>9</v>
      </c>
      <c r="AT18" s="6" t="n">
        <v>0</v>
      </c>
      <c r="AU18" s="6" t="n">
        <v>0</v>
      </c>
      <c r="AV18" s="6" t="n">
        <v>9</v>
      </c>
      <c r="AW18" s="6" t="n">
        <v>9</v>
      </c>
    </row>
    <row r="19" customFormat="false" ht="15" hidden="false" customHeight="false" outlineLevel="0" collapsed="false">
      <c r="A19" s="6" t="s">
        <v>419</v>
      </c>
      <c r="B19" s="6" t="s">
        <v>16</v>
      </c>
      <c r="C19" s="6" t="n">
        <v>75.88</v>
      </c>
      <c r="D19" s="6" t="n">
        <v>228</v>
      </c>
      <c r="E19" s="6" t="n">
        <v>4.97</v>
      </c>
      <c r="F19" s="6" t="n">
        <v>-0.70816169488953</v>
      </c>
      <c r="G19" s="6"/>
      <c r="H19" s="6"/>
      <c r="I19" s="6" t="n">
        <v>27</v>
      </c>
      <c r="J19" s="6" t="n">
        <v>-1.27279252783331</v>
      </c>
      <c r="K19" s="6" t="n">
        <v>104</v>
      </c>
      <c r="L19" s="6" t="n">
        <v>-1.16295936919056</v>
      </c>
      <c r="M19" s="6" t="n">
        <v>4.36</v>
      </c>
      <c r="N19" s="6" t="n">
        <v>0.0350759655373117</v>
      </c>
      <c r="O19" s="6" t="n">
        <v>7.33</v>
      </c>
      <c r="P19" s="6" t="n">
        <v>-0.204236741923235</v>
      </c>
      <c r="Q19" s="6" t="n">
        <v>-3.31307436829933</v>
      </c>
      <c r="R19" s="6" t="n">
        <v>-0.662614873659865</v>
      </c>
      <c r="S19" s="6" t="n">
        <v>4</v>
      </c>
      <c r="T19" s="6" t="n">
        <v>135</v>
      </c>
      <c r="U19" s="6" t="n">
        <v>127</v>
      </c>
      <c r="V19" s="10"/>
      <c r="W19" s="6" t="n">
        <v>2</v>
      </c>
      <c r="X19" s="6" t="n">
        <v>60</v>
      </c>
      <c r="Y19" s="6" t="n">
        <v>0</v>
      </c>
      <c r="Z19" s="6" t="n">
        <v>0</v>
      </c>
      <c r="AA19" s="6" t="n">
        <v>60</v>
      </c>
      <c r="AB19" s="6" t="n">
        <v>30</v>
      </c>
      <c r="AC19" s="10"/>
      <c r="AD19" s="6"/>
      <c r="AE19" s="6"/>
      <c r="AF19" s="6"/>
      <c r="AG19" s="6"/>
      <c r="AH19" s="6" t="n">
        <v>0</v>
      </c>
      <c r="AI19" s="6"/>
      <c r="AJ19" s="10"/>
      <c r="AK19" s="6" t="n">
        <v>3</v>
      </c>
      <c r="AL19" s="6" t="n">
        <v>146</v>
      </c>
      <c r="AM19" s="6" t="n">
        <v>0</v>
      </c>
      <c r="AN19" s="6" t="n">
        <v>0</v>
      </c>
      <c r="AO19" s="6" t="n">
        <v>146</v>
      </c>
      <c r="AP19" s="6" t="n">
        <v>48.6666666666667</v>
      </c>
      <c r="AQ19" s="10"/>
      <c r="AR19" s="6" t="n">
        <v>8</v>
      </c>
      <c r="AS19" s="6" t="n">
        <v>420</v>
      </c>
      <c r="AT19" s="6" t="n">
        <v>0</v>
      </c>
      <c r="AU19" s="6" t="n">
        <v>0</v>
      </c>
      <c r="AV19" s="6" t="n">
        <v>420</v>
      </c>
      <c r="AW19" s="6" t="n">
        <v>52.5</v>
      </c>
    </row>
    <row r="20" customFormat="false" ht="15" hidden="false" customHeight="false" outlineLevel="0" collapsed="false">
      <c r="A20" s="6" t="s">
        <v>447</v>
      </c>
      <c r="B20" s="6" t="s">
        <v>16</v>
      </c>
      <c r="C20" s="6" t="n">
        <v>76.88</v>
      </c>
      <c r="D20" s="6" t="n">
        <v>224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 t="n">
        <v>6</v>
      </c>
      <c r="T20" s="6" t="n">
        <v>178</v>
      </c>
      <c r="U20" s="6" t="n">
        <v>160</v>
      </c>
      <c r="V20" s="10"/>
      <c r="W20" s="6" t="n">
        <v>7</v>
      </c>
      <c r="X20" s="6" t="n">
        <v>306</v>
      </c>
      <c r="Y20" s="6" t="n">
        <v>0</v>
      </c>
      <c r="Z20" s="6" t="n">
        <v>0</v>
      </c>
      <c r="AA20" s="6" t="n">
        <v>306</v>
      </c>
      <c r="AB20" s="6" t="n">
        <v>43.7142857142857</v>
      </c>
      <c r="AC20" s="10"/>
      <c r="AD20" s="6" t="n">
        <v>7</v>
      </c>
      <c r="AE20" s="6" t="n">
        <v>271</v>
      </c>
      <c r="AF20" s="6" t="n">
        <v>0</v>
      </c>
      <c r="AG20" s="6" t="n">
        <v>0</v>
      </c>
      <c r="AH20" s="6" t="n">
        <v>271</v>
      </c>
      <c r="AI20" s="6" t="n">
        <v>38.7142857142857</v>
      </c>
      <c r="AJ20" s="10"/>
      <c r="AK20" s="6"/>
      <c r="AL20" s="6"/>
      <c r="AM20" s="6"/>
      <c r="AN20" s="6"/>
      <c r="AO20" s="6" t="n">
        <v>0</v>
      </c>
      <c r="AP20" s="6"/>
      <c r="AQ20" s="10"/>
      <c r="AR20" s="6"/>
      <c r="AS20" s="6"/>
      <c r="AT20" s="6"/>
      <c r="AU20" s="6"/>
      <c r="AV20" s="6" t="n">
        <v>0</v>
      </c>
      <c r="AW20" s="6"/>
    </row>
    <row r="22" customFormat="false" ht="15" hidden="false" customHeight="false" outlineLevel="0" collapsed="false">
      <c r="B22" s="6" t="s">
        <v>487</v>
      </c>
      <c r="C22" s="0" t="n">
        <f aca="false">AVERAGE(C3:C20)</f>
        <v>74.7322222222222</v>
      </c>
      <c r="D22" s="0" t="n">
        <f aca="false">AVERAGE(D3:D20)</f>
        <v>221.5</v>
      </c>
      <c r="E22" s="0" t="n">
        <f aca="false">AVERAGE(E3:E20)</f>
        <v>4.859375</v>
      </c>
      <c r="F22" s="0" t="n">
        <f aca="false">AVERAGE(F3:F20)</f>
        <v>-0.322625736535683</v>
      </c>
      <c r="I22" s="0" t="n">
        <f aca="false">AVERAGE(I3:I20)</f>
        <v>29.9705882352941</v>
      </c>
      <c r="J22" s="0" t="n">
        <f aca="false">AVERAGE(J3:J20)</f>
        <v>-0.60553841219111</v>
      </c>
      <c r="K22" s="0" t="n">
        <f aca="false">AVERAGE(K3:K20)</f>
        <v>108.058823529412</v>
      </c>
      <c r="L22" s="0" t="n">
        <f aca="false">AVERAGE(L3:L20)</f>
        <v>-0.709857336008967</v>
      </c>
      <c r="M22" s="0" t="n">
        <f aca="false">AVERAGE(M3:M20)</f>
        <v>4.2864705882353</v>
      </c>
      <c r="N22" s="0" t="n">
        <f aca="false">AVERAGE(N3:N20)</f>
        <v>0.33287070023842</v>
      </c>
      <c r="O22" s="0" t="n">
        <f aca="false">AVERAGE(O3:O20)</f>
        <v>7.13066666666667</v>
      </c>
      <c r="P22" s="0" t="n">
        <f aca="false">AVERAGE(P3:P20)</f>
        <v>0.288559566887384</v>
      </c>
    </row>
    <row r="23" customFormat="false" ht="15" hidden="false" customHeight="false" outlineLevel="0" collapsed="false">
      <c r="B23" s="6" t="s">
        <v>488</v>
      </c>
      <c r="C23" s="0" t="n">
        <f aca="false">_xlfn.STDEV.P(C3:C20)</f>
        <v>1.78189523184837</v>
      </c>
      <c r="D23" s="0" t="n">
        <f aca="false">_xlfn.STDEV.P(D3:D20)</f>
        <v>10.1885011437186</v>
      </c>
      <c r="E23" s="0" t="n">
        <f aca="false">_xlfn.STDEV.P(E3:E20)</f>
        <v>0.170897218745654</v>
      </c>
      <c r="F23" s="0" t="n">
        <f aca="false">_xlfn.STDEV.P(F3:F20)</f>
        <v>0.595588908556954</v>
      </c>
      <c r="I23" s="0" t="n">
        <f aca="false">_xlfn.STDEV.P(I3:I20)</f>
        <v>2.85157638671549</v>
      </c>
      <c r="J23" s="0" t="n">
        <f aca="false">_xlfn.STDEV.P(J3:J20)</f>
        <v>0.640521650728088</v>
      </c>
      <c r="K23" s="0" t="n">
        <f aca="false">_xlfn.STDEV.P(K3:K20)</f>
        <v>5.11595644827268</v>
      </c>
      <c r="L23" s="0" t="n">
        <f aca="false">_xlfn.STDEV.P(L3:L20)</f>
        <v>0.571113834238757</v>
      </c>
      <c r="M23" s="0" t="n">
        <f aca="false">_xlfn.STDEV.P(M3:M20)</f>
        <v>0.117320133995962</v>
      </c>
      <c r="N23" s="0" t="n">
        <f aca="false">_xlfn.STDEV.P(N3:N20)</f>
        <v>0.475147527226592</v>
      </c>
      <c r="O23" s="0" t="n">
        <f aca="false">_xlfn.STDEV.P(O3:O20)</f>
        <v>0.236430868449015</v>
      </c>
      <c r="P23" s="0" t="n">
        <f aca="false">_xlfn.STDEV.P(P3:P20)</f>
        <v>0.584509661842293</v>
      </c>
    </row>
  </sheetData>
  <mergeCells count="5">
    <mergeCell ref="A1:U1"/>
    <mergeCell ref="W1:AB1"/>
    <mergeCell ref="AD1:AI1"/>
    <mergeCell ref="AK1:AP1"/>
    <mergeCell ref="AR1:A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X3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M51" activeCellId="1" sqref="E307:L308 M5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0.14"/>
  </cols>
  <sheetData>
    <row r="1" s="1" customFormat="true" ht="15" hidden="false" customHeight="false" outlineLevel="0" collapsed="false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7" t="n">
        <v>2014</v>
      </c>
      <c r="X1" s="7"/>
      <c r="Y1" s="7"/>
      <c r="Z1" s="7"/>
      <c r="AA1" s="7"/>
      <c r="AB1" s="7"/>
      <c r="AC1" s="8"/>
      <c r="AD1" s="7" t="n">
        <v>2015</v>
      </c>
      <c r="AE1" s="7"/>
      <c r="AF1" s="7"/>
      <c r="AG1" s="7"/>
      <c r="AH1" s="7"/>
      <c r="AI1" s="7"/>
      <c r="AJ1" s="8"/>
      <c r="AK1" s="7" t="n">
        <v>2016</v>
      </c>
      <c r="AL1" s="7"/>
      <c r="AM1" s="7"/>
      <c r="AN1" s="7"/>
      <c r="AO1" s="7"/>
      <c r="AP1" s="7"/>
      <c r="AQ1" s="8"/>
      <c r="AR1" s="7" t="n">
        <v>2017</v>
      </c>
      <c r="AS1" s="7"/>
      <c r="AT1" s="7"/>
      <c r="AU1" s="7"/>
      <c r="AV1" s="7"/>
      <c r="AW1" s="7"/>
      <c r="AX1" s="9"/>
    </row>
    <row r="2" s="1" customFormat="true" ht="15" hidden="false" customHeight="false" outlineLevel="0" collapsed="false">
      <c r="A2" s="9" t="s">
        <v>1</v>
      </c>
      <c r="B2" s="9" t="s">
        <v>467</v>
      </c>
      <c r="C2" s="9" t="s">
        <v>4</v>
      </c>
      <c r="D2" s="9" t="s">
        <v>5</v>
      </c>
      <c r="E2" s="9" t="s">
        <v>6</v>
      </c>
      <c r="F2" s="9" t="s">
        <v>468</v>
      </c>
      <c r="G2" s="9" t="s">
        <v>7</v>
      </c>
      <c r="H2" s="9" t="s">
        <v>469</v>
      </c>
      <c r="I2" s="9" t="s">
        <v>470</v>
      </c>
      <c r="J2" s="9" t="s">
        <v>471</v>
      </c>
      <c r="K2" s="9" t="s">
        <v>472</v>
      </c>
      <c r="L2" s="9" t="s">
        <v>473</v>
      </c>
      <c r="M2" s="9" t="s">
        <v>10</v>
      </c>
      <c r="N2" s="9" t="s">
        <v>474</v>
      </c>
      <c r="O2" s="9" t="s">
        <v>11</v>
      </c>
      <c r="P2" s="9" t="s">
        <v>475</v>
      </c>
      <c r="Q2" s="9" t="s">
        <v>476</v>
      </c>
      <c r="R2" s="9" t="s">
        <v>477</v>
      </c>
      <c r="S2" s="9" t="s">
        <v>478</v>
      </c>
      <c r="T2" s="9" t="s">
        <v>479</v>
      </c>
      <c r="U2" s="9" t="s">
        <v>480</v>
      </c>
      <c r="V2" s="8"/>
      <c r="W2" s="9" t="s">
        <v>481</v>
      </c>
      <c r="X2" s="9" t="s">
        <v>482</v>
      </c>
      <c r="Y2" s="9" t="s">
        <v>483</v>
      </c>
      <c r="Z2" s="9" t="s">
        <v>484</v>
      </c>
      <c r="AA2" s="9" t="s">
        <v>485</v>
      </c>
      <c r="AB2" s="9" t="s">
        <v>486</v>
      </c>
      <c r="AC2" s="8"/>
      <c r="AD2" s="9" t="s">
        <v>481</v>
      </c>
      <c r="AE2" s="9" t="s">
        <v>482</v>
      </c>
      <c r="AF2" s="9" t="s">
        <v>483</v>
      </c>
      <c r="AG2" s="9" t="s">
        <v>484</v>
      </c>
      <c r="AH2" s="9" t="s">
        <v>485</v>
      </c>
      <c r="AI2" s="9" t="s">
        <v>486</v>
      </c>
      <c r="AJ2" s="8"/>
      <c r="AK2" s="9" t="s">
        <v>481</v>
      </c>
      <c r="AL2" s="9" t="s">
        <v>482</v>
      </c>
      <c r="AM2" s="9" t="s">
        <v>483</v>
      </c>
      <c r="AN2" s="9" t="s">
        <v>484</v>
      </c>
      <c r="AO2" s="9" t="s">
        <v>485</v>
      </c>
      <c r="AP2" s="9" t="s">
        <v>486</v>
      </c>
      <c r="AQ2" s="8"/>
      <c r="AR2" s="9" t="s">
        <v>481</v>
      </c>
      <c r="AS2" s="9" t="s">
        <v>482</v>
      </c>
      <c r="AT2" s="9" t="s">
        <v>483</v>
      </c>
      <c r="AU2" s="9" t="s">
        <v>484</v>
      </c>
      <c r="AV2" s="9" t="s">
        <v>485</v>
      </c>
      <c r="AW2" s="9" t="s">
        <v>486</v>
      </c>
      <c r="AX2" s="9"/>
    </row>
    <row r="3" customFormat="false" ht="15" hidden="false" customHeight="false" outlineLevel="0" collapsed="false">
      <c r="A3" s="6" t="s">
        <v>32</v>
      </c>
      <c r="B3" s="6" t="s">
        <v>33</v>
      </c>
      <c r="C3" s="6" t="n">
        <v>74.38</v>
      </c>
      <c r="D3" s="6" t="n">
        <v>223</v>
      </c>
      <c r="E3" s="6" t="n">
        <v>4.63</v>
      </c>
      <c r="F3" s="6" t="n">
        <v>0.476762380503088</v>
      </c>
      <c r="G3" s="6" t="n">
        <v>13</v>
      </c>
      <c r="H3" s="6" t="n">
        <v>-1.06879849201671</v>
      </c>
      <c r="I3" s="6" t="n">
        <v>32</v>
      </c>
      <c r="J3" s="6" t="n">
        <v>-0.149691541108814</v>
      </c>
      <c r="K3" s="6" t="n">
        <v>121</v>
      </c>
      <c r="L3" s="6" t="n">
        <v>0.73481581326568</v>
      </c>
      <c r="M3" s="6" t="n">
        <v>4.5</v>
      </c>
      <c r="N3" s="6" t="n">
        <v>-0.531925209333596</v>
      </c>
      <c r="O3" s="6" t="n">
        <v>7.15</v>
      </c>
      <c r="P3" s="6" t="n">
        <v>0.240763269377323</v>
      </c>
      <c r="Q3" s="6" t="n">
        <v>-0.298073779313033</v>
      </c>
      <c r="R3" s="6" t="n">
        <v>-0.0496789632188389</v>
      </c>
      <c r="S3" s="6" t="n">
        <v>6</v>
      </c>
      <c r="T3" s="6" t="n">
        <v>181</v>
      </c>
      <c r="U3" s="6" t="n">
        <v>162</v>
      </c>
      <c r="V3" s="10"/>
      <c r="W3" s="6" t="n">
        <v>16</v>
      </c>
      <c r="X3" s="6" t="n">
        <v>335</v>
      </c>
      <c r="Y3" s="6" t="n">
        <v>0</v>
      </c>
      <c r="Z3" s="6" t="n">
        <v>206</v>
      </c>
      <c r="AA3" s="6" t="n">
        <v>541</v>
      </c>
      <c r="AB3" s="6" t="n">
        <v>33.8125</v>
      </c>
      <c r="AC3" s="10"/>
      <c r="AD3" s="6" t="n">
        <v>15</v>
      </c>
      <c r="AE3" s="6" t="n">
        <v>368</v>
      </c>
      <c r="AF3" s="6" t="n">
        <v>0</v>
      </c>
      <c r="AG3" s="6" t="n">
        <v>178</v>
      </c>
      <c r="AH3" s="6" t="n">
        <v>546</v>
      </c>
      <c r="AI3" s="6" t="n">
        <v>36.4</v>
      </c>
      <c r="AJ3" s="10"/>
      <c r="AK3" s="6" t="n">
        <v>14</v>
      </c>
      <c r="AL3" s="6" t="n">
        <v>237</v>
      </c>
      <c r="AM3" s="6" t="n">
        <v>0</v>
      </c>
      <c r="AN3" s="6" t="n">
        <v>166</v>
      </c>
      <c r="AO3" s="6" t="n">
        <v>403</v>
      </c>
      <c r="AP3" s="6" t="n">
        <v>28.7857142857143</v>
      </c>
      <c r="AQ3" s="10"/>
      <c r="AR3" s="6" t="n">
        <v>11</v>
      </c>
      <c r="AS3" s="6" t="n">
        <v>156</v>
      </c>
      <c r="AT3" s="6" t="n">
        <v>0</v>
      </c>
      <c r="AU3" s="6" t="n">
        <v>198</v>
      </c>
      <c r="AV3" s="6" t="n">
        <v>354</v>
      </c>
      <c r="AW3" s="6" t="n">
        <v>32.1818181818182</v>
      </c>
    </row>
    <row r="4" customFormat="false" ht="15" hidden="false" customHeight="false" outlineLevel="0" collapsed="false">
      <c r="A4" s="6" t="s">
        <v>42</v>
      </c>
      <c r="B4" s="6" t="s">
        <v>33</v>
      </c>
      <c r="C4" s="6" t="n">
        <v>71.38</v>
      </c>
      <c r="D4" s="6" t="n">
        <v>230</v>
      </c>
      <c r="E4" s="6" t="n">
        <v>4.56</v>
      </c>
      <c r="F4" s="6" t="n">
        <v>0.720717337201569</v>
      </c>
      <c r="G4" s="6"/>
      <c r="H4" s="6"/>
      <c r="I4" s="6" t="n">
        <v>38</v>
      </c>
      <c r="J4" s="6" t="n">
        <v>1.19802964296058</v>
      </c>
      <c r="K4" s="6" t="n">
        <v>128</v>
      </c>
      <c r="L4" s="6" t="n">
        <v>1.5162526531006</v>
      </c>
      <c r="M4" s="6" t="n">
        <v>4.06</v>
      </c>
      <c r="N4" s="6" t="n">
        <v>1.25007848311783</v>
      </c>
      <c r="O4" s="6" t="n">
        <v>7.27</v>
      </c>
      <c r="P4" s="6" t="n">
        <v>-0.0559034048230479</v>
      </c>
      <c r="Q4" s="6" t="n">
        <v>4.62917471155754</v>
      </c>
      <c r="R4" s="6" t="n">
        <v>0.925834942311508</v>
      </c>
      <c r="S4" s="6" t="n">
        <v>4</v>
      </c>
      <c r="T4" s="6" t="n">
        <v>113</v>
      </c>
      <c r="U4" s="6" t="n">
        <v>108</v>
      </c>
      <c r="V4" s="10"/>
      <c r="W4" s="6" t="n">
        <v>16</v>
      </c>
      <c r="X4" s="6" t="n">
        <v>519</v>
      </c>
      <c r="Y4" s="6" t="n">
        <v>0</v>
      </c>
      <c r="Z4" s="6" t="n">
        <v>10</v>
      </c>
      <c r="AA4" s="6" t="n">
        <v>529</v>
      </c>
      <c r="AB4" s="6" t="n">
        <v>33.0625</v>
      </c>
      <c r="AC4" s="10"/>
      <c r="AD4" s="6" t="n">
        <v>16</v>
      </c>
      <c r="AE4" s="6" t="n">
        <v>157</v>
      </c>
      <c r="AF4" s="6" t="n">
        <v>1</v>
      </c>
      <c r="AG4" s="6" t="n">
        <v>190</v>
      </c>
      <c r="AH4" s="6" t="n">
        <v>348</v>
      </c>
      <c r="AI4" s="6" t="n">
        <v>21.75</v>
      </c>
      <c r="AJ4" s="10"/>
      <c r="AK4" s="6" t="n">
        <v>1</v>
      </c>
      <c r="AL4" s="6" t="n">
        <v>27</v>
      </c>
      <c r="AM4" s="6" t="n">
        <v>0</v>
      </c>
      <c r="AN4" s="6" t="n">
        <v>0</v>
      </c>
      <c r="AO4" s="6" t="n">
        <v>27</v>
      </c>
      <c r="AP4" s="6" t="n">
        <v>27</v>
      </c>
      <c r="AQ4" s="10"/>
      <c r="AR4" s="6" t="n">
        <v>8</v>
      </c>
      <c r="AS4" s="6" t="n">
        <v>13</v>
      </c>
      <c r="AT4" s="6" t="n">
        <v>0</v>
      </c>
      <c r="AU4" s="6" t="n">
        <v>112</v>
      </c>
      <c r="AV4" s="6" t="n">
        <v>125</v>
      </c>
      <c r="AW4" s="6" t="n">
        <v>15.625</v>
      </c>
    </row>
    <row r="5" customFormat="false" ht="15" hidden="false" customHeight="false" outlineLevel="0" collapsed="false">
      <c r="A5" s="6" t="s">
        <v>53</v>
      </c>
      <c r="B5" s="6" t="s">
        <v>33</v>
      </c>
      <c r="C5" s="6" t="n">
        <v>70.13</v>
      </c>
      <c r="D5" s="6" t="n">
        <v>225</v>
      </c>
      <c r="E5" s="6" t="n">
        <v>4.82</v>
      </c>
      <c r="F5" s="6" t="n">
        <v>-0.185401073392788</v>
      </c>
      <c r="G5" s="6" t="n">
        <v>20</v>
      </c>
      <c r="H5" s="6" t="n">
        <v>-0.0407618045188654</v>
      </c>
      <c r="I5" s="6" t="n">
        <v>29.5</v>
      </c>
      <c r="J5" s="6" t="n">
        <v>-0.711242034471063</v>
      </c>
      <c r="K5" s="6" t="n">
        <v>104</v>
      </c>
      <c r="L5" s="6" t="n">
        <v>-1.16295936919056</v>
      </c>
      <c r="M5" s="6" t="n">
        <v>4.49</v>
      </c>
      <c r="N5" s="6" t="n">
        <v>-0.491425125414246</v>
      </c>
      <c r="O5" s="6" t="n">
        <v>7.24</v>
      </c>
      <c r="P5" s="6" t="n">
        <v>0.0182632637270437</v>
      </c>
      <c r="Q5" s="6" t="n">
        <v>-2.57352614326048</v>
      </c>
      <c r="R5" s="6" t="n">
        <v>-0.428921023876747</v>
      </c>
      <c r="S5" s="6"/>
      <c r="T5" s="6"/>
      <c r="U5" s="6"/>
      <c r="V5" s="10"/>
      <c r="W5" s="6" t="n">
        <v>4</v>
      </c>
      <c r="X5" s="6" t="n">
        <v>13</v>
      </c>
      <c r="Y5" s="6" t="n">
        <v>0</v>
      </c>
      <c r="Z5" s="6" t="n">
        <v>31</v>
      </c>
      <c r="AA5" s="6" t="n">
        <v>44</v>
      </c>
      <c r="AB5" s="6" t="n">
        <v>11</v>
      </c>
      <c r="AC5" s="10"/>
      <c r="AD5" s="6" t="n">
        <v>14</v>
      </c>
      <c r="AE5" s="6" t="n">
        <v>422</v>
      </c>
      <c r="AF5" s="6" t="n">
        <v>0</v>
      </c>
      <c r="AG5" s="6" t="n">
        <v>105</v>
      </c>
      <c r="AH5" s="6" t="n">
        <v>527</v>
      </c>
      <c r="AI5" s="6" t="n">
        <v>37.6428571428571</v>
      </c>
      <c r="AJ5" s="10"/>
      <c r="AK5" s="6" t="n">
        <v>16</v>
      </c>
      <c r="AL5" s="6" t="n">
        <v>9</v>
      </c>
      <c r="AM5" s="6" t="n">
        <v>0</v>
      </c>
      <c r="AN5" s="6" t="n">
        <v>231</v>
      </c>
      <c r="AO5" s="6" t="n">
        <v>240</v>
      </c>
      <c r="AP5" s="6" t="n">
        <v>15</v>
      </c>
      <c r="AQ5" s="10"/>
      <c r="AR5" s="6"/>
      <c r="AS5" s="6"/>
      <c r="AT5" s="6"/>
      <c r="AU5" s="6"/>
      <c r="AV5" s="6" t="n">
        <v>0</v>
      </c>
      <c r="AW5" s="6"/>
    </row>
    <row r="6" customFormat="false" ht="15" hidden="false" customHeight="false" outlineLevel="0" collapsed="false">
      <c r="A6" s="6" t="s">
        <v>77</v>
      </c>
      <c r="B6" s="6" t="s">
        <v>33</v>
      </c>
      <c r="C6" s="6" t="n">
        <v>69.5</v>
      </c>
      <c r="D6" s="6" t="n">
        <v>209</v>
      </c>
      <c r="E6" s="6" t="n">
        <v>4.49</v>
      </c>
      <c r="F6" s="6" t="n">
        <v>0.964672293900048</v>
      </c>
      <c r="G6" s="6" t="n">
        <v>26</v>
      </c>
      <c r="H6" s="6" t="n">
        <v>0.840412499050719</v>
      </c>
      <c r="I6" s="6" t="n">
        <v>35.5</v>
      </c>
      <c r="J6" s="6" t="n">
        <v>0.636479149598333</v>
      </c>
      <c r="K6" s="6" t="n">
        <v>125</v>
      </c>
      <c r="L6" s="6" t="n">
        <v>1.18135115031421</v>
      </c>
      <c r="M6" s="6" t="n">
        <v>4</v>
      </c>
      <c r="N6" s="6" t="n">
        <v>1.49307898663394</v>
      </c>
      <c r="O6" s="6" t="n">
        <v>6.75</v>
      </c>
      <c r="P6" s="6" t="n">
        <v>1.22965218337857</v>
      </c>
      <c r="Q6" s="6" t="n">
        <v>6.34564626287581</v>
      </c>
      <c r="R6" s="6" t="n">
        <v>1.0576077104793</v>
      </c>
      <c r="S6" s="6" t="n">
        <v>2</v>
      </c>
      <c r="T6" s="6" t="n">
        <v>54</v>
      </c>
      <c r="U6" s="6" t="n">
        <v>53</v>
      </c>
      <c r="V6" s="10"/>
      <c r="W6" s="6" t="n">
        <v>16</v>
      </c>
      <c r="X6" s="6" t="n">
        <v>354</v>
      </c>
      <c r="Y6" s="6" t="n">
        <v>0</v>
      </c>
      <c r="Z6" s="6" t="n">
        <v>18</v>
      </c>
      <c r="AA6" s="6" t="n">
        <v>372</v>
      </c>
      <c r="AB6" s="6" t="n">
        <v>23.25</v>
      </c>
      <c r="AC6" s="10"/>
      <c r="AD6" s="6" t="n">
        <v>13</v>
      </c>
      <c r="AE6" s="6" t="n">
        <v>178</v>
      </c>
      <c r="AF6" s="6" t="n">
        <v>0</v>
      </c>
      <c r="AG6" s="6" t="n">
        <v>27</v>
      </c>
      <c r="AH6" s="6" t="n">
        <v>205</v>
      </c>
      <c r="AI6" s="6" t="n">
        <v>15.7692307692308</v>
      </c>
      <c r="AJ6" s="10"/>
      <c r="AK6" s="6"/>
      <c r="AL6" s="6"/>
      <c r="AM6" s="6"/>
      <c r="AN6" s="6"/>
      <c r="AO6" s="6" t="n">
        <v>0</v>
      </c>
      <c r="AP6" s="6"/>
      <c r="AQ6" s="10"/>
      <c r="AR6" s="6"/>
      <c r="AS6" s="6"/>
      <c r="AT6" s="6"/>
      <c r="AU6" s="6"/>
      <c r="AV6" s="6" t="n">
        <v>0</v>
      </c>
      <c r="AW6" s="6"/>
    </row>
    <row r="7" customFormat="false" ht="15" hidden="false" customHeight="false" outlineLevel="0" collapsed="false">
      <c r="A7" s="6" t="s">
        <v>110</v>
      </c>
      <c r="B7" s="6" t="s">
        <v>33</v>
      </c>
      <c r="C7" s="6" t="n">
        <v>71.88</v>
      </c>
      <c r="D7" s="6" t="n">
        <v>230</v>
      </c>
      <c r="E7" s="6" t="n">
        <v>4.62</v>
      </c>
      <c r="F7" s="6" t="n">
        <v>0.51161308860287</v>
      </c>
      <c r="G7" s="6" t="n">
        <v>19</v>
      </c>
      <c r="H7" s="6" t="n">
        <v>-0.187624188447129</v>
      </c>
      <c r="I7" s="6" t="n">
        <v>34.5</v>
      </c>
      <c r="J7" s="6" t="n">
        <v>0.411858952253434</v>
      </c>
      <c r="K7" s="6" t="n">
        <v>113</v>
      </c>
      <c r="L7" s="6" t="n">
        <v>-0.158254860831374</v>
      </c>
      <c r="M7" s="6"/>
      <c r="N7" s="6"/>
      <c r="O7" s="6"/>
      <c r="P7" s="6"/>
      <c r="Q7" s="6" t="n">
        <v>0.5775929915778</v>
      </c>
      <c r="R7" s="6" t="n">
        <v>0.14439824789445</v>
      </c>
      <c r="S7" s="6" t="n">
        <v>2</v>
      </c>
      <c r="T7" s="6" t="n">
        <v>57</v>
      </c>
      <c r="U7" s="6" t="n">
        <v>56</v>
      </c>
      <c r="V7" s="10"/>
      <c r="W7" s="6" t="n">
        <v>14</v>
      </c>
      <c r="X7" s="6" t="n">
        <v>261</v>
      </c>
      <c r="Y7" s="6" t="n">
        <v>0</v>
      </c>
      <c r="Z7" s="6" t="n">
        <v>22</v>
      </c>
      <c r="AA7" s="6" t="n">
        <v>283</v>
      </c>
      <c r="AB7" s="6" t="n">
        <v>20.2142857142857</v>
      </c>
      <c r="AC7" s="10"/>
      <c r="AD7" s="6" t="n">
        <v>7</v>
      </c>
      <c r="AE7" s="6" t="n">
        <v>292</v>
      </c>
      <c r="AF7" s="6" t="n">
        <v>0</v>
      </c>
      <c r="AG7" s="6" t="n">
        <v>0</v>
      </c>
      <c r="AH7" s="6" t="n">
        <v>292</v>
      </c>
      <c r="AI7" s="6" t="n">
        <v>41.7142857142857</v>
      </c>
      <c r="AJ7" s="10"/>
      <c r="AK7" s="6" t="n">
        <v>13</v>
      </c>
      <c r="AL7" s="6" t="n">
        <v>537</v>
      </c>
      <c r="AM7" s="6" t="n">
        <v>0</v>
      </c>
      <c r="AN7" s="6" t="n">
        <v>0</v>
      </c>
      <c r="AO7" s="6" t="n">
        <v>537</v>
      </c>
      <c r="AP7" s="6" t="n">
        <v>41.3076923076923</v>
      </c>
      <c r="AQ7" s="10"/>
      <c r="AR7" s="6" t="n">
        <v>16</v>
      </c>
      <c r="AS7" s="6" t="n">
        <v>783</v>
      </c>
      <c r="AT7" s="6" t="n">
        <v>0</v>
      </c>
      <c r="AU7" s="6" t="n">
        <v>3</v>
      </c>
      <c r="AV7" s="6" t="n">
        <v>786</v>
      </c>
      <c r="AW7" s="6" t="n">
        <v>49.125</v>
      </c>
    </row>
    <row r="8" customFormat="false" ht="15" hidden="false" customHeight="false" outlineLevel="0" collapsed="false">
      <c r="A8" s="6" t="s">
        <v>114</v>
      </c>
      <c r="B8" s="6" t="s">
        <v>33</v>
      </c>
      <c r="C8" s="6" t="n">
        <v>72</v>
      </c>
      <c r="D8" s="6" t="n">
        <v>214</v>
      </c>
      <c r="E8" s="6" t="n">
        <v>4.48</v>
      </c>
      <c r="F8" s="6" t="n">
        <v>0.99952300199983</v>
      </c>
      <c r="G8" s="6" t="n">
        <v>17</v>
      </c>
      <c r="H8" s="6" t="n">
        <v>-0.481348956303658</v>
      </c>
      <c r="I8" s="6" t="n">
        <v>37.5</v>
      </c>
      <c r="J8" s="6" t="n">
        <v>1.08571954428813</v>
      </c>
      <c r="K8" s="6" t="n">
        <v>125</v>
      </c>
      <c r="L8" s="6" t="n">
        <v>1.18135115031421</v>
      </c>
      <c r="M8" s="6" t="n">
        <v>4.3</v>
      </c>
      <c r="N8" s="6" t="n">
        <v>0.278076469053417</v>
      </c>
      <c r="O8" s="6" t="n">
        <v>7.16</v>
      </c>
      <c r="P8" s="6" t="n">
        <v>0.216041046527292</v>
      </c>
      <c r="Q8" s="6" t="n">
        <v>3.27936225587922</v>
      </c>
      <c r="R8" s="6" t="n">
        <v>0.54656037597987</v>
      </c>
      <c r="S8" s="6" t="n">
        <v>3</v>
      </c>
      <c r="T8" s="6" t="n">
        <v>69</v>
      </c>
      <c r="U8" s="6" t="n">
        <v>67</v>
      </c>
      <c r="V8" s="10"/>
      <c r="W8" s="6" t="n">
        <v>8</v>
      </c>
      <c r="X8" s="6" t="n">
        <v>231</v>
      </c>
      <c r="Y8" s="6" t="n">
        <v>0</v>
      </c>
      <c r="Z8" s="6" t="n">
        <v>0</v>
      </c>
      <c r="AA8" s="6" t="n">
        <v>231</v>
      </c>
      <c r="AB8" s="6" t="n">
        <v>28.875</v>
      </c>
      <c r="AC8" s="10"/>
      <c r="AD8" s="6" t="n">
        <v>16</v>
      </c>
      <c r="AE8" s="6" t="n">
        <v>454</v>
      </c>
      <c r="AF8" s="6" t="n">
        <v>0</v>
      </c>
      <c r="AG8" s="6" t="n">
        <v>1</v>
      </c>
      <c r="AH8" s="6" t="n">
        <v>455</v>
      </c>
      <c r="AI8" s="6" t="n">
        <v>28.4375</v>
      </c>
      <c r="AJ8" s="10"/>
      <c r="AK8" s="6" t="n">
        <v>7</v>
      </c>
      <c r="AL8" s="6" t="n">
        <v>237</v>
      </c>
      <c r="AM8" s="6" t="n">
        <v>0</v>
      </c>
      <c r="AN8" s="6" t="n">
        <v>0</v>
      </c>
      <c r="AO8" s="6" t="n">
        <v>237</v>
      </c>
      <c r="AP8" s="6" t="n">
        <v>33.8571428571429</v>
      </c>
      <c r="AQ8" s="10"/>
      <c r="AR8" s="6" t="n">
        <v>16</v>
      </c>
      <c r="AS8" s="6" t="n">
        <v>380</v>
      </c>
      <c r="AT8" s="6" t="n">
        <v>0</v>
      </c>
      <c r="AU8" s="6" t="n">
        <v>36</v>
      </c>
      <c r="AV8" s="6" t="n">
        <v>416</v>
      </c>
      <c r="AW8" s="6" t="n">
        <v>26</v>
      </c>
    </row>
    <row r="9" customFormat="false" ht="15" hidden="false" customHeight="false" outlineLevel="0" collapsed="false">
      <c r="A9" s="6" t="s">
        <v>147</v>
      </c>
      <c r="B9" s="6" t="s">
        <v>33</v>
      </c>
      <c r="C9" s="6" t="n">
        <v>71</v>
      </c>
      <c r="D9" s="6" t="n">
        <v>222</v>
      </c>
      <c r="E9" s="6" t="n">
        <v>4.45</v>
      </c>
      <c r="F9" s="6" t="n">
        <v>1.10407512629918</v>
      </c>
      <c r="G9" s="6" t="n">
        <v>16</v>
      </c>
      <c r="H9" s="6" t="n">
        <v>-0.628211340231922</v>
      </c>
      <c r="I9" s="6" t="n">
        <v>35.5</v>
      </c>
      <c r="J9" s="6" t="n">
        <v>0.636479149598333</v>
      </c>
      <c r="K9" s="6" t="n">
        <v>121</v>
      </c>
      <c r="L9" s="6" t="n">
        <v>0.73481581326568</v>
      </c>
      <c r="M9" s="6" t="n">
        <v>4.25</v>
      </c>
      <c r="N9" s="6" t="n">
        <v>0.48057688865017</v>
      </c>
      <c r="O9" s="6" t="n">
        <v>7.37</v>
      </c>
      <c r="P9" s="6" t="n">
        <v>-0.30312563332336</v>
      </c>
      <c r="Q9" s="6" t="n">
        <v>2.02461000425808</v>
      </c>
      <c r="R9" s="6" t="n">
        <v>0.33743500070968</v>
      </c>
      <c r="S9" s="6"/>
      <c r="T9" s="6"/>
      <c r="U9" s="6"/>
      <c r="V9" s="10"/>
      <c r="W9" s="6" t="n">
        <v>16</v>
      </c>
      <c r="X9" s="6" t="n">
        <v>49</v>
      </c>
      <c r="Y9" s="6" t="n">
        <v>0</v>
      </c>
      <c r="Z9" s="6" t="n">
        <v>53</v>
      </c>
      <c r="AA9" s="6" t="n">
        <v>102</v>
      </c>
      <c r="AB9" s="6" t="n">
        <v>6.375</v>
      </c>
      <c r="AC9" s="10"/>
      <c r="AD9" s="6" t="n">
        <v>16</v>
      </c>
      <c r="AE9" s="6" t="n">
        <v>158</v>
      </c>
      <c r="AF9" s="6" t="n">
        <v>0</v>
      </c>
      <c r="AG9" s="6" t="n">
        <v>305</v>
      </c>
      <c r="AH9" s="6" t="n">
        <v>463</v>
      </c>
      <c r="AI9" s="6" t="n">
        <v>28.9375</v>
      </c>
      <c r="AJ9" s="10"/>
      <c r="AK9" s="6" t="n">
        <v>15</v>
      </c>
      <c r="AL9" s="6" t="n">
        <v>160</v>
      </c>
      <c r="AM9" s="6" t="n">
        <v>0</v>
      </c>
      <c r="AN9" s="6" t="n">
        <v>291</v>
      </c>
      <c r="AO9" s="6" t="n">
        <v>451</v>
      </c>
      <c r="AP9" s="6" t="n">
        <v>30.0666666666667</v>
      </c>
      <c r="AQ9" s="10"/>
      <c r="AR9" s="6" t="n">
        <v>11</v>
      </c>
      <c r="AS9" s="6" t="n">
        <v>194</v>
      </c>
      <c r="AT9" s="6" t="n">
        <v>0</v>
      </c>
      <c r="AU9" s="6" t="n">
        <v>126</v>
      </c>
      <c r="AV9" s="6" t="n">
        <v>320</v>
      </c>
      <c r="AW9" s="6" t="n">
        <v>29.0909090909091</v>
      </c>
    </row>
    <row r="10" customFormat="false" ht="15" hidden="false" customHeight="false" outlineLevel="0" collapsed="false">
      <c r="A10" s="6" t="s">
        <v>156</v>
      </c>
      <c r="B10" s="6" t="s">
        <v>33</v>
      </c>
      <c r="C10" s="6" t="n">
        <v>71.13</v>
      </c>
      <c r="D10" s="6" t="n">
        <v>224</v>
      </c>
      <c r="E10" s="6" t="n">
        <v>4.72</v>
      </c>
      <c r="F10" s="6" t="n">
        <v>0.163106007605042</v>
      </c>
      <c r="G10" s="6"/>
      <c r="H10" s="6"/>
      <c r="I10" s="6" t="n">
        <v>36.5</v>
      </c>
      <c r="J10" s="6" t="n">
        <v>0.861099346943233</v>
      </c>
      <c r="K10" s="6" t="n">
        <v>120</v>
      </c>
      <c r="L10" s="6" t="n">
        <v>0.623181979003548</v>
      </c>
      <c r="M10" s="6"/>
      <c r="N10" s="6"/>
      <c r="O10" s="6" t="n">
        <v>6.9</v>
      </c>
      <c r="P10" s="6" t="n">
        <v>0.858818840628099</v>
      </c>
      <c r="Q10" s="6" t="n">
        <v>2.50620617417992</v>
      </c>
      <c r="R10" s="6" t="n">
        <v>0.626551543544981</v>
      </c>
      <c r="S10" s="6"/>
      <c r="T10" s="6"/>
      <c r="U10" s="6"/>
      <c r="V10" s="10"/>
      <c r="W10" s="6"/>
      <c r="X10" s="6"/>
      <c r="Y10" s="6"/>
      <c r="Z10" s="6"/>
      <c r="AA10" s="6" t="n">
        <v>0</v>
      </c>
      <c r="AB10" s="6"/>
      <c r="AC10" s="10"/>
      <c r="AD10" s="6"/>
      <c r="AE10" s="6"/>
      <c r="AF10" s="6"/>
      <c r="AG10" s="6"/>
      <c r="AH10" s="6" t="n">
        <v>0</v>
      </c>
      <c r="AI10" s="6"/>
      <c r="AJ10" s="10"/>
      <c r="AK10" s="6"/>
      <c r="AL10" s="6"/>
      <c r="AM10" s="6"/>
      <c r="AN10" s="6"/>
      <c r="AO10" s="6" t="n">
        <v>0</v>
      </c>
      <c r="AP10" s="6"/>
      <c r="AQ10" s="10"/>
      <c r="AR10" s="6" t="n">
        <v>16</v>
      </c>
      <c r="AS10" s="6" t="n">
        <v>17</v>
      </c>
      <c r="AT10" s="6" t="n">
        <v>0</v>
      </c>
      <c r="AU10" s="6" t="n">
        <v>317</v>
      </c>
      <c r="AV10" s="6" t="n">
        <v>334</v>
      </c>
      <c r="AW10" s="6" t="n">
        <v>20.875</v>
      </c>
    </row>
    <row r="11" customFormat="false" ht="15" hidden="false" customHeight="false" outlineLevel="0" collapsed="false">
      <c r="A11" s="6" t="s">
        <v>161</v>
      </c>
      <c r="B11" s="6" t="s">
        <v>33</v>
      </c>
      <c r="C11" s="6" t="n">
        <v>68.63</v>
      </c>
      <c r="D11" s="6" t="n">
        <v>174</v>
      </c>
      <c r="E11" s="6" t="n">
        <v>4.5</v>
      </c>
      <c r="F11" s="6" t="n">
        <v>0.929821585800265</v>
      </c>
      <c r="G11" s="6" t="n">
        <v>8</v>
      </c>
      <c r="H11" s="6" t="n">
        <v>-1.80311041165803</v>
      </c>
      <c r="I11" s="6" t="n">
        <v>32</v>
      </c>
      <c r="J11" s="6" t="n">
        <v>-0.149691541108814</v>
      </c>
      <c r="K11" s="6" t="n">
        <v>123</v>
      </c>
      <c r="L11" s="6" t="n">
        <v>0.958083481789944</v>
      </c>
      <c r="M11" s="6"/>
      <c r="N11" s="6"/>
      <c r="O11" s="6"/>
      <c r="P11" s="6"/>
      <c r="Q11" s="6" t="n">
        <v>-0.0648968851766401</v>
      </c>
      <c r="R11" s="6" t="n">
        <v>-0.01622422129416</v>
      </c>
      <c r="S11" s="6" t="n">
        <v>4</v>
      </c>
      <c r="T11" s="6" t="n">
        <v>124</v>
      </c>
      <c r="U11" s="6" t="n">
        <v>118</v>
      </c>
      <c r="V11" s="10"/>
      <c r="W11" s="6"/>
      <c r="X11" s="6"/>
      <c r="Y11" s="6"/>
      <c r="Z11" s="6"/>
      <c r="AA11" s="6" t="n">
        <v>0</v>
      </c>
      <c r="AB11" s="6"/>
      <c r="AC11" s="10"/>
      <c r="AD11" s="6"/>
      <c r="AE11" s="6"/>
      <c r="AF11" s="6"/>
      <c r="AG11" s="6"/>
      <c r="AH11" s="6" t="n">
        <v>0</v>
      </c>
      <c r="AI11" s="6"/>
      <c r="AJ11" s="10"/>
      <c r="AK11" s="6"/>
      <c r="AL11" s="6"/>
      <c r="AM11" s="6"/>
      <c r="AN11" s="6"/>
      <c r="AO11" s="6" t="n">
        <v>0</v>
      </c>
      <c r="AP11" s="6"/>
      <c r="AQ11" s="10"/>
      <c r="AR11" s="6"/>
      <c r="AS11" s="6"/>
      <c r="AT11" s="6"/>
      <c r="AU11" s="6"/>
      <c r="AV11" s="6" t="n">
        <v>0</v>
      </c>
      <c r="AW11" s="6"/>
    </row>
    <row r="12" customFormat="false" ht="15" hidden="false" customHeight="false" outlineLevel="0" collapsed="false">
      <c r="A12" s="6" t="s">
        <v>172</v>
      </c>
      <c r="B12" s="6" t="s">
        <v>33</v>
      </c>
      <c r="C12" s="6" t="n">
        <v>68.25</v>
      </c>
      <c r="D12" s="6" t="n">
        <v>206</v>
      </c>
      <c r="E12" s="6" t="n">
        <v>4.58</v>
      </c>
      <c r="F12" s="6" t="n">
        <v>0.651015921002002</v>
      </c>
      <c r="G12" s="6"/>
      <c r="H12" s="6"/>
      <c r="I12" s="6" t="n">
        <v>31.5</v>
      </c>
      <c r="J12" s="6" t="n">
        <v>-0.262001639781264</v>
      </c>
      <c r="K12" s="6" t="n">
        <v>116</v>
      </c>
      <c r="L12" s="6" t="n">
        <v>0.176646641955021</v>
      </c>
      <c r="M12" s="6" t="n">
        <v>4.26</v>
      </c>
      <c r="N12" s="6" t="n">
        <v>0.44007680473082</v>
      </c>
      <c r="O12" s="6" t="n">
        <v>7.11</v>
      </c>
      <c r="P12" s="6" t="n">
        <v>0.339652160777447</v>
      </c>
      <c r="Q12" s="6" t="n">
        <v>1.34538988868403</v>
      </c>
      <c r="R12" s="6" t="n">
        <v>0.269077977736805</v>
      </c>
      <c r="S12" s="6" t="n">
        <v>4</v>
      </c>
      <c r="T12" s="6" t="n">
        <v>103</v>
      </c>
      <c r="U12" s="6" t="n">
        <v>99</v>
      </c>
      <c r="V12" s="10"/>
      <c r="W12" s="6" t="n">
        <v>16</v>
      </c>
      <c r="X12" s="6" t="n">
        <v>234</v>
      </c>
      <c r="Y12" s="6" t="n">
        <v>0</v>
      </c>
      <c r="Z12" s="6" t="n">
        <v>84</v>
      </c>
      <c r="AA12" s="6" t="n">
        <v>318</v>
      </c>
      <c r="AB12" s="6" t="n">
        <v>19.875</v>
      </c>
      <c r="AC12" s="10"/>
      <c r="AD12" s="6" t="n">
        <v>15</v>
      </c>
      <c r="AE12" s="6" t="n">
        <v>767</v>
      </c>
      <c r="AF12" s="6" t="n">
        <v>0</v>
      </c>
      <c r="AG12" s="6" t="n">
        <v>0</v>
      </c>
      <c r="AH12" s="6" t="n">
        <v>767</v>
      </c>
      <c r="AI12" s="6" t="n">
        <v>51.1333333333333</v>
      </c>
      <c r="AJ12" s="10"/>
      <c r="AK12" s="6" t="n">
        <v>16</v>
      </c>
      <c r="AL12" s="6" t="n">
        <v>604</v>
      </c>
      <c r="AM12" s="6" t="n">
        <v>0</v>
      </c>
      <c r="AN12" s="6" t="n">
        <v>0</v>
      </c>
      <c r="AO12" s="6" t="n">
        <v>604</v>
      </c>
      <c r="AP12" s="6" t="n">
        <v>37.75</v>
      </c>
      <c r="AQ12" s="10"/>
      <c r="AR12" s="6" t="n">
        <v>14</v>
      </c>
      <c r="AS12" s="6" t="n">
        <v>551</v>
      </c>
      <c r="AT12" s="6" t="n">
        <v>0</v>
      </c>
      <c r="AU12" s="6" t="n">
        <v>0</v>
      </c>
      <c r="AV12" s="6" t="n">
        <v>551</v>
      </c>
      <c r="AW12" s="6" t="n">
        <v>39.3571428571429</v>
      </c>
    </row>
    <row r="13" customFormat="false" ht="15" hidden="false" customHeight="false" outlineLevel="0" collapsed="false">
      <c r="A13" s="6" t="s">
        <v>194</v>
      </c>
      <c r="B13" s="6" t="s">
        <v>33</v>
      </c>
      <c r="C13" s="6" t="n">
        <v>73.38</v>
      </c>
      <c r="D13" s="6" t="n">
        <v>218</v>
      </c>
      <c r="E13" s="6" t="n">
        <v>4.48</v>
      </c>
      <c r="F13" s="6" t="n">
        <v>0.99952300199983</v>
      </c>
      <c r="G13" s="6" t="n">
        <v>19</v>
      </c>
      <c r="H13" s="6" t="n">
        <v>-0.187624188447129</v>
      </c>
      <c r="I13" s="6" t="n">
        <v>38</v>
      </c>
      <c r="J13" s="6" t="n">
        <v>1.19802964296058</v>
      </c>
      <c r="K13" s="6" t="n">
        <v>128</v>
      </c>
      <c r="L13" s="6" t="n">
        <v>1.5162526531006</v>
      </c>
      <c r="M13" s="6" t="n">
        <v>4.46</v>
      </c>
      <c r="N13" s="6" t="n">
        <v>-0.369924873656193</v>
      </c>
      <c r="O13" s="6" t="n">
        <v>7.07</v>
      </c>
      <c r="P13" s="6" t="n">
        <v>0.438541052177572</v>
      </c>
      <c r="Q13" s="6" t="n">
        <v>3.59479728813526</v>
      </c>
      <c r="R13" s="6" t="n">
        <v>0.599132881355877</v>
      </c>
      <c r="S13" s="6"/>
      <c r="T13" s="6"/>
      <c r="U13" s="6"/>
      <c r="V13" s="10"/>
      <c r="W13" s="6" t="n">
        <v>5</v>
      </c>
      <c r="X13" s="6" t="n">
        <v>0</v>
      </c>
      <c r="Y13" s="6" t="n">
        <v>0</v>
      </c>
      <c r="Z13" s="6" t="n">
        <v>103</v>
      </c>
      <c r="AA13" s="6" t="n">
        <v>103</v>
      </c>
      <c r="AB13" s="6" t="n">
        <v>20.6</v>
      </c>
      <c r="AC13" s="10"/>
      <c r="AD13" s="6"/>
      <c r="AE13" s="6"/>
      <c r="AF13" s="6"/>
      <c r="AG13" s="6"/>
      <c r="AH13" s="6" t="n">
        <v>0</v>
      </c>
      <c r="AI13" s="6"/>
      <c r="AJ13" s="10"/>
      <c r="AK13" s="6" t="n">
        <v>16</v>
      </c>
      <c r="AL13" s="6" t="n">
        <v>22</v>
      </c>
      <c r="AM13" s="6" t="n">
        <v>0</v>
      </c>
      <c r="AN13" s="6" t="n">
        <v>230</v>
      </c>
      <c r="AO13" s="6" t="n">
        <v>252</v>
      </c>
      <c r="AP13" s="6" t="n">
        <v>15.75</v>
      </c>
      <c r="AQ13" s="10"/>
      <c r="AR13" s="6"/>
      <c r="AS13" s="6"/>
      <c r="AT13" s="6"/>
      <c r="AU13" s="6"/>
      <c r="AV13" s="6" t="n">
        <v>0</v>
      </c>
      <c r="AW13" s="6"/>
    </row>
    <row r="14" customFormat="false" ht="15" hidden="false" customHeight="false" outlineLevel="0" collapsed="false">
      <c r="A14" s="6" t="s">
        <v>198</v>
      </c>
      <c r="B14" s="6" t="s">
        <v>33</v>
      </c>
      <c r="C14" s="6" t="n">
        <v>68.13</v>
      </c>
      <c r="D14" s="6" t="n">
        <v>194</v>
      </c>
      <c r="E14" s="6" t="n">
        <v>4.43</v>
      </c>
      <c r="F14" s="6" t="n">
        <v>1.17377654249875</v>
      </c>
      <c r="G14" s="6" t="n">
        <v>20</v>
      </c>
      <c r="H14" s="6" t="n">
        <v>-0.0407618045188654</v>
      </c>
      <c r="I14" s="6" t="n">
        <v>34.5</v>
      </c>
      <c r="J14" s="6" t="n">
        <v>0.411858952253434</v>
      </c>
      <c r="K14" s="6" t="n">
        <v>116</v>
      </c>
      <c r="L14" s="6" t="n">
        <v>0.176646641955021</v>
      </c>
      <c r="M14" s="6" t="n">
        <v>4.13</v>
      </c>
      <c r="N14" s="6" t="n">
        <v>0.966577895682378</v>
      </c>
      <c r="O14" s="6" t="n">
        <v>7.07</v>
      </c>
      <c r="P14" s="6" t="n">
        <v>0.438541052177572</v>
      </c>
      <c r="Q14" s="6" t="n">
        <v>3.12663928004829</v>
      </c>
      <c r="R14" s="6" t="n">
        <v>0.521106546674714</v>
      </c>
      <c r="S14" s="6"/>
      <c r="T14" s="6"/>
      <c r="U14" s="6"/>
      <c r="V14" s="10"/>
      <c r="W14" s="6"/>
      <c r="X14" s="6"/>
      <c r="Y14" s="6"/>
      <c r="Z14" s="6"/>
      <c r="AA14" s="6" t="n">
        <v>0</v>
      </c>
      <c r="AB14" s="6"/>
      <c r="AC14" s="10"/>
      <c r="AD14" s="6"/>
      <c r="AE14" s="6"/>
      <c r="AF14" s="6"/>
      <c r="AG14" s="6"/>
      <c r="AH14" s="6" t="n">
        <v>0</v>
      </c>
      <c r="AI14" s="6"/>
      <c r="AJ14" s="10"/>
      <c r="AK14" s="6"/>
      <c r="AL14" s="6"/>
      <c r="AM14" s="6"/>
      <c r="AN14" s="6"/>
      <c r="AO14" s="6" t="n">
        <v>0</v>
      </c>
      <c r="AP14" s="6"/>
      <c r="AQ14" s="10"/>
      <c r="AR14" s="6"/>
      <c r="AS14" s="6"/>
      <c r="AT14" s="6"/>
      <c r="AU14" s="6"/>
      <c r="AV14" s="6" t="n">
        <v>0</v>
      </c>
      <c r="AW14" s="6"/>
    </row>
    <row r="15" customFormat="false" ht="15" hidden="false" customHeight="false" outlineLevel="0" collapsed="false">
      <c r="A15" s="6" t="s">
        <v>204</v>
      </c>
      <c r="B15" s="6" t="s">
        <v>33</v>
      </c>
      <c r="C15" s="6" t="n">
        <v>71</v>
      </c>
      <c r="D15" s="6" t="n">
        <v>224</v>
      </c>
      <c r="E15" s="6" t="n">
        <v>4.57</v>
      </c>
      <c r="F15" s="6" t="n">
        <v>0.685866629101784</v>
      </c>
      <c r="G15" s="6" t="n">
        <v>23</v>
      </c>
      <c r="H15" s="6" t="n">
        <v>0.399825347265927</v>
      </c>
      <c r="I15" s="6" t="n">
        <v>38</v>
      </c>
      <c r="J15" s="6" t="n">
        <v>1.19802964296058</v>
      </c>
      <c r="K15" s="6" t="n">
        <v>116</v>
      </c>
      <c r="L15" s="6" t="n">
        <v>0.176646641955021</v>
      </c>
      <c r="M15" s="6"/>
      <c r="N15" s="6"/>
      <c r="O15" s="6"/>
      <c r="P15" s="6"/>
      <c r="Q15" s="6" t="n">
        <v>2.46036826128331</v>
      </c>
      <c r="R15" s="6" t="n">
        <v>0.615092065320829</v>
      </c>
      <c r="S15" s="6"/>
      <c r="T15" s="6"/>
      <c r="U15" s="6"/>
      <c r="V15" s="10"/>
      <c r="W15" s="6" t="n">
        <v>16</v>
      </c>
      <c r="X15" s="6" t="n">
        <v>382</v>
      </c>
      <c r="Y15" s="6" t="n">
        <v>0</v>
      </c>
      <c r="Z15" s="6" t="n">
        <v>12</v>
      </c>
      <c r="AA15" s="6" t="n">
        <v>394</v>
      </c>
      <c r="AB15" s="6" t="n">
        <v>24.625</v>
      </c>
      <c r="AC15" s="10"/>
      <c r="AD15" s="6" t="n">
        <v>16</v>
      </c>
      <c r="AE15" s="6" t="n">
        <v>474</v>
      </c>
      <c r="AF15" s="6" t="n">
        <v>0</v>
      </c>
      <c r="AG15" s="6" t="n">
        <v>12</v>
      </c>
      <c r="AH15" s="6" t="n">
        <v>486</v>
      </c>
      <c r="AI15" s="6" t="n">
        <v>30.375</v>
      </c>
      <c r="AJ15" s="10"/>
      <c r="AK15" s="6" t="n">
        <v>16</v>
      </c>
      <c r="AL15" s="6" t="n">
        <v>568</v>
      </c>
      <c r="AM15" s="6" t="n">
        <v>0</v>
      </c>
      <c r="AN15" s="6" t="n">
        <v>1</v>
      </c>
      <c r="AO15" s="6" t="n">
        <v>569</v>
      </c>
      <c r="AP15" s="6" t="n">
        <v>35.5625</v>
      </c>
      <c r="AQ15" s="10"/>
      <c r="AR15" s="6" t="n">
        <v>16</v>
      </c>
      <c r="AS15" s="6" t="n">
        <v>536</v>
      </c>
      <c r="AT15" s="6" t="n">
        <v>0</v>
      </c>
      <c r="AU15" s="6" t="n">
        <v>0</v>
      </c>
      <c r="AV15" s="6" t="n">
        <v>536</v>
      </c>
      <c r="AW15" s="6" t="n">
        <v>33.5</v>
      </c>
    </row>
    <row r="16" customFormat="false" ht="15" hidden="false" customHeight="false" outlineLevel="0" collapsed="false">
      <c r="A16" s="6" t="s">
        <v>223</v>
      </c>
      <c r="B16" s="6" t="s">
        <v>33</v>
      </c>
      <c r="C16" s="6" t="n">
        <v>69.13</v>
      </c>
      <c r="D16" s="6" t="n">
        <v>204</v>
      </c>
      <c r="E16" s="6" t="n">
        <v>4.57</v>
      </c>
      <c r="F16" s="6" t="n">
        <v>0.685866629101784</v>
      </c>
      <c r="G16" s="6" t="n">
        <v>23</v>
      </c>
      <c r="H16" s="6" t="n">
        <v>0.399825347265927</v>
      </c>
      <c r="I16" s="6" t="n">
        <v>32</v>
      </c>
      <c r="J16" s="6" t="n">
        <v>-0.149691541108814</v>
      </c>
      <c r="K16" s="6" t="n">
        <v>113</v>
      </c>
      <c r="L16" s="6" t="n">
        <v>-0.158254860831374</v>
      </c>
      <c r="M16" s="6" t="n">
        <v>4.2</v>
      </c>
      <c r="N16" s="6" t="n">
        <v>0.683077308246922</v>
      </c>
      <c r="O16" s="6" t="n">
        <v>7.05</v>
      </c>
      <c r="P16" s="6" t="n">
        <v>0.487985497877635</v>
      </c>
      <c r="Q16" s="6" t="n">
        <v>1.94880838055208</v>
      </c>
      <c r="R16" s="6" t="n">
        <v>0.32480139675868</v>
      </c>
      <c r="S16" s="6" t="n">
        <v>4</v>
      </c>
      <c r="T16" s="6" t="n">
        <v>130</v>
      </c>
      <c r="U16" s="6" t="n">
        <v>123</v>
      </c>
      <c r="V16" s="10"/>
      <c r="W16" s="6" t="n">
        <v>3</v>
      </c>
      <c r="X16" s="6" t="n">
        <v>31</v>
      </c>
      <c r="Y16" s="6" t="n">
        <v>0</v>
      </c>
      <c r="Z16" s="6" t="n">
        <v>0</v>
      </c>
      <c r="AA16" s="6" t="n">
        <v>31</v>
      </c>
      <c r="AB16" s="6" t="n">
        <v>10.3333333333333</v>
      </c>
      <c r="AC16" s="10"/>
      <c r="AD16" s="6" t="n">
        <v>14</v>
      </c>
      <c r="AE16" s="6" t="n">
        <v>291</v>
      </c>
      <c r="AF16" s="6" t="n">
        <v>0</v>
      </c>
      <c r="AG16" s="6" t="n">
        <v>2</v>
      </c>
      <c r="AH16" s="6" t="n">
        <v>293</v>
      </c>
      <c r="AI16" s="6" t="n">
        <v>20.9285714285714</v>
      </c>
      <c r="AJ16" s="10"/>
      <c r="AK16" s="6" t="n">
        <v>16</v>
      </c>
      <c r="AL16" s="6" t="n">
        <v>426</v>
      </c>
      <c r="AM16" s="6" t="n">
        <v>0</v>
      </c>
      <c r="AN16" s="6" t="n">
        <v>13</v>
      </c>
      <c r="AO16" s="6" t="n">
        <v>439</v>
      </c>
      <c r="AP16" s="6" t="n">
        <v>27.4375</v>
      </c>
      <c r="AQ16" s="10"/>
      <c r="AR16" s="6" t="n">
        <v>14</v>
      </c>
      <c r="AS16" s="6" t="n">
        <v>383</v>
      </c>
      <c r="AT16" s="6" t="n">
        <v>0</v>
      </c>
      <c r="AU16" s="6" t="n">
        <v>6</v>
      </c>
      <c r="AV16" s="6" t="n">
        <v>389</v>
      </c>
      <c r="AW16" s="6" t="n">
        <v>27.7857142857143</v>
      </c>
    </row>
    <row r="17" customFormat="false" ht="15" hidden="false" customHeight="false" outlineLevel="0" collapsed="false">
      <c r="A17" s="6" t="s">
        <v>224</v>
      </c>
      <c r="B17" s="6" t="s">
        <v>33</v>
      </c>
      <c r="C17" s="6" t="n">
        <v>74.63</v>
      </c>
      <c r="D17" s="6" t="n">
        <v>232</v>
      </c>
      <c r="E17" s="6" t="n">
        <v>4.86</v>
      </c>
      <c r="F17" s="6" t="n">
        <v>-0.32480390579192</v>
      </c>
      <c r="G17" s="6" t="n">
        <v>18</v>
      </c>
      <c r="H17" s="6" t="n">
        <v>-0.334486572375394</v>
      </c>
      <c r="I17" s="6" t="n">
        <v>35</v>
      </c>
      <c r="J17" s="6" t="n">
        <v>0.524169050925884</v>
      </c>
      <c r="K17" s="6" t="n">
        <v>121</v>
      </c>
      <c r="L17" s="6" t="n">
        <v>0.73481581326568</v>
      </c>
      <c r="M17" s="6" t="n">
        <v>4.24</v>
      </c>
      <c r="N17" s="6" t="n">
        <v>0.52107697256952</v>
      </c>
      <c r="O17" s="6" t="n">
        <v>6.92</v>
      </c>
      <c r="P17" s="6" t="n">
        <v>0.809374394928038</v>
      </c>
      <c r="Q17" s="6" t="n">
        <v>1.93014575352181</v>
      </c>
      <c r="R17" s="6" t="n">
        <v>0.321690958920301</v>
      </c>
      <c r="S17" s="6"/>
      <c r="T17" s="6"/>
      <c r="U17" s="6"/>
      <c r="V17" s="10"/>
      <c r="W17" s="6"/>
      <c r="X17" s="6"/>
      <c r="Y17" s="6"/>
      <c r="Z17" s="6"/>
      <c r="AA17" s="6" t="n">
        <v>0</v>
      </c>
      <c r="AB17" s="6"/>
      <c r="AC17" s="10"/>
      <c r="AD17" s="6"/>
      <c r="AE17" s="6"/>
      <c r="AF17" s="6"/>
      <c r="AG17" s="6"/>
      <c r="AH17" s="6" t="n">
        <v>0</v>
      </c>
      <c r="AI17" s="6"/>
      <c r="AJ17" s="10"/>
      <c r="AK17" s="6"/>
      <c r="AL17" s="6"/>
      <c r="AM17" s="6"/>
      <c r="AN17" s="6"/>
      <c r="AO17" s="6" t="n">
        <v>0</v>
      </c>
      <c r="AP17" s="6"/>
      <c r="AQ17" s="10"/>
      <c r="AR17" s="6"/>
      <c r="AS17" s="6"/>
      <c r="AT17" s="6"/>
      <c r="AU17" s="6"/>
      <c r="AV17" s="6" t="n">
        <v>0</v>
      </c>
      <c r="AW17" s="6"/>
    </row>
    <row r="18" customFormat="false" ht="15" hidden="false" customHeight="false" outlineLevel="0" collapsed="false">
      <c r="A18" s="6" t="s">
        <v>244</v>
      </c>
      <c r="B18" s="6" t="s">
        <v>33</v>
      </c>
      <c r="C18" s="6" t="n">
        <v>72.63</v>
      </c>
      <c r="D18" s="6" t="n">
        <v>233</v>
      </c>
      <c r="E18" s="6" t="n">
        <v>4.56</v>
      </c>
      <c r="F18" s="6" t="n">
        <v>0.720717337201569</v>
      </c>
      <c r="G18" s="6" t="n">
        <v>20</v>
      </c>
      <c r="H18" s="6" t="n">
        <v>-0.0407618045188654</v>
      </c>
      <c r="I18" s="6" t="n">
        <v>29</v>
      </c>
      <c r="J18" s="6" t="n">
        <v>-0.823552133143513</v>
      </c>
      <c r="K18" s="6" t="n">
        <v>112</v>
      </c>
      <c r="L18" s="6" t="n">
        <v>-0.269888695093506</v>
      </c>
      <c r="M18" s="6"/>
      <c r="N18" s="6"/>
      <c r="O18" s="6"/>
      <c r="P18" s="6"/>
      <c r="Q18" s="6" t="n">
        <v>-0.413485295554315</v>
      </c>
      <c r="R18" s="6" t="n">
        <v>-0.103371323888579</v>
      </c>
      <c r="S18" s="6" t="n">
        <v>2</v>
      </c>
      <c r="T18" s="6" t="n">
        <v>55</v>
      </c>
      <c r="U18" s="6" t="n">
        <v>54</v>
      </c>
      <c r="V18" s="10"/>
      <c r="W18" s="6" t="n">
        <v>16</v>
      </c>
      <c r="X18" s="6" t="n">
        <v>501</v>
      </c>
      <c r="Y18" s="6" t="n">
        <v>0</v>
      </c>
      <c r="Z18" s="6" t="n">
        <v>4</v>
      </c>
      <c r="AA18" s="6" t="n">
        <v>505</v>
      </c>
      <c r="AB18" s="6" t="n">
        <v>31.5625</v>
      </c>
      <c r="AC18" s="10"/>
      <c r="AD18" s="6" t="n">
        <v>16</v>
      </c>
      <c r="AE18" s="6" t="n">
        <v>457</v>
      </c>
      <c r="AF18" s="6" t="n">
        <v>0</v>
      </c>
      <c r="AG18" s="6" t="n">
        <v>0</v>
      </c>
      <c r="AH18" s="6" t="n">
        <v>457</v>
      </c>
      <c r="AI18" s="6" t="n">
        <v>28.5625</v>
      </c>
      <c r="AJ18" s="10"/>
      <c r="AK18" s="6" t="n">
        <v>15</v>
      </c>
      <c r="AL18" s="6" t="n">
        <v>443</v>
      </c>
      <c r="AM18" s="6" t="n">
        <v>0</v>
      </c>
      <c r="AN18" s="6" t="n">
        <v>0</v>
      </c>
      <c r="AO18" s="6" t="n">
        <v>443</v>
      </c>
      <c r="AP18" s="6" t="n">
        <v>29.5333333333333</v>
      </c>
      <c r="AQ18" s="10"/>
      <c r="AR18" s="6" t="n">
        <v>7</v>
      </c>
      <c r="AS18" s="6" t="n">
        <v>77</v>
      </c>
      <c r="AT18" s="6" t="n">
        <v>0</v>
      </c>
      <c r="AU18" s="6" t="n">
        <v>7</v>
      </c>
      <c r="AV18" s="6" t="n">
        <v>84</v>
      </c>
      <c r="AW18" s="6" t="n">
        <v>12</v>
      </c>
    </row>
    <row r="19" customFormat="false" ht="15" hidden="false" customHeight="false" outlineLevel="0" collapsed="false">
      <c r="A19" s="6" t="s">
        <v>245</v>
      </c>
      <c r="B19" s="6" t="s">
        <v>33</v>
      </c>
      <c r="C19" s="6" t="n">
        <v>68.88</v>
      </c>
      <c r="D19" s="6" t="n">
        <v>209</v>
      </c>
      <c r="E19" s="6" t="n">
        <v>4.41</v>
      </c>
      <c r="F19" s="6" t="n">
        <v>1.24347795869831</v>
      </c>
      <c r="G19" s="6" t="n">
        <v>32</v>
      </c>
      <c r="H19" s="6" t="n">
        <v>1.7215868026203</v>
      </c>
      <c r="I19" s="6" t="n">
        <v>40.5</v>
      </c>
      <c r="J19" s="6" t="n">
        <v>1.75958013632283</v>
      </c>
      <c r="K19" s="6" t="n">
        <v>132</v>
      </c>
      <c r="L19" s="6" t="n">
        <v>1.96278799014913</v>
      </c>
      <c r="M19" s="6" t="n">
        <v>4.12</v>
      </c>
      <c r="N19" s="6" t="n">
        <v>1.00707797960173</v>
      </c>
      <c r="O19" s="6" t="n">
        <v>6.83</v>
      </c>
      <c r="P19" s="6" t="n">
        <v>1.03187440057832</v>
      </c>
      <c r="Q19" s="6" t="n">
        <v>8.72638526797062</v>
      </c>
      <c r="R19" s="6" t="n">
        <v>1.45439754466177</v>
      </c>
      <c r="S19" s="6" t="n">
        <v>3</v>
      </c>
      <c r="T19" s="6" t="n">
        <v>96</v>
      </c>
      <c r="U19" s="6" t="n">
        <v>92</v>
      </c>
      <c r="V19" s="10"/>
      <c r="W19" s="6" t="n">
        <v>11</v>
      </c>
      <c r="X19" s="6" t="n">
        <v>331</v>
      </c>
      <c r="Y19" s="6" t="n">
        <v>0</v>
      </c>
      <c r="Z19" s="6" t="n">
        <v>18</v>
      </c>
      <c r="AA19" s="6" t="n">
        <v>349</v>
      </c>
      <c r="AB19" s="6" t="n">
        <v>31.7272727272727</v>
      </c>
      <c r="AC19" s="10"/>
      <c r="AD19" s="6" t="n">
        <v>16</v>
      </c>
      <c r="AE19" s="6" t="n">
        <v>160</v>
      </c>
      <c r="AF19" s="6" t="n">
        <v>0</v>
      </c>
      <c r="AG19" s="6" t="n">
        <v>205</v>
      </c>
      <c r="AH19" s="6" t="n">
        <v>365</v>
      </c>
      <c r="AI19" s="6" t="n">
        <v>22.8125</v>
      </c>
      <c r="AJ19" s="10"/>
      <c r="AK19" s="6" t="n">
        <v>15</v>
      </c>
      <c r="AL19" s="6" t="n">
        <v>511</v>
      </c>
      <c r="AM19" s="6" t="n">
        <v>0</v>
      </c>
      <c r="AN19" s="6" t="n">
        <v>4</v>
      </c>
      <c r="AO19" s="6" t="n">
        <v>515</v>
      </c>
      <c r="AP19" s="6" t="n">
        <v>34.3333333333333</v>
      </c>
      <c r="AQ19" s="10"/>
      <c r="AR19" s="6" t="n">
        <v>16</v>
      </c>
      <c r="AS19" s="6" t="n">
        <v>527</v>
      </c>
      <c r="AT19" s="6" t="n">
        <v>0</v>
      </c>
      <c r="AU19" s="6" t="n">
        <v>70</v>
      </c>
      <c r="AV19" s="6" t="n">
        <v>597</v>
      </c>
      <c r="AW19" s="6" t="n">
        <v>37.3125</v>
      </c>
    </row>
    <row r="20" customFormat="false" ht="15" hidden="false" customHeight="false" outlineLevel="0" collapsed="false">
      <c r="A20" s="6" t="s">
        <v>247</v>
      </c>
      <c r="B20" s="6" t="s">
        <v>33</v>
      </c>
      <c r="C20" s="6" t="n">
        <v>71.13</v>
      </c>
      <c r="D20" s="6" t="n">
        <v>220</v>
      </c>
      <c r="E20" s="6" t="n">
        <v>4.84</v>
      </c>
      <c r="F20" s="6" t="n">
        <v>-0.255102489592353</v>
      </c>
      <c r="G20" s="6" t="n">
        <v>14</v>
      </c>
      <c r="H20" s="6" t="n">
        <v>-0.92193610808845</v>
      </c>
      <c r="I20" s="6" t="n">
        <v>36</v>
      </c>
      <c r="J20" s="6" t="n">
        <v>0.748789248270783</v>
      </c>
      <c r="K20" s="6" t="n">
        <v>116</v>
      </c>
      <c r="L20" s="6" t="n">
        <v>0.176646641955021</v>
      </c>
      <c r="M20" s="6" t="n">
        <v>4.6</v>
      </c>
      <c r="N20" s="6" t="n">
        <v>-0.936926048527101</v>
      </c>
      <c r="O20" s="6" t="n">
        <v>7.53</v>
      </c>
      <c r="P20" s="6" t="n">
        <v>-0.698681198923857</v>
      </c>
      <c r="Q20" s="6" t="n">
        <v>-1.88720995490596</v>
      </c>
      <c r="R20" s="6" t="n">
        <v>-0.314534992484326</v>
      </c>
      <c r="S20" s="6"/>
      <c r="T20" s="6"/>
      <c r="U20" s="6"/>
      <c r="V20" s="10"/>
      <c r="W20" s="6"/>
      <c r="X20" s="6"/>
      <c r="Y20" s="6"/>
      <c r="Z20" s="6"/>
      <c r="AA20" s="6" t="n">
        <v>0</v>
      </c>
      <c r="AB20" s="6"/>
      <c r="AC20" s="10"/>
      <c r="AD20" s="6"/>
      <c r="AE20" s="6"/>
      <c r="AF20" s="6"/>
      <c r="AG20" s="6"/>
      <c r="AH20" s="6" t="n">
        <v>0</v>
      </c>
      <c r="AI20" s="6"/>
      <c r="AJ20" s="10"/>
      <c r="AK20" s="6"/>
      <c r="AL20" s="6"/>
      <c r="AM20" s="6"/>
      <c r="AN20" s="6"/>
      <c r="AO20" s="6" t="n">
        <v>0</v>
      </c>
      <c r="AP20" s="6"/>
      <c r="AQ20" s="10"/>
      <c r="AR20" s="6"/>
      <c r="AS20" s="6"/>
      <c r="AT20" s="6"/>
      <c r="AU20" s="6"/>
      <c r="AV20" s="6" t="n">
        <v>0</v>
      </c>
      <c r="AW20" s="6"/>
    </row>
    <row r="21" customFormat="false" ht="15" hidden="false" customHeight="false" outlineLevel="0" collapsed="false">
      <c r="A21" s="6" t="s">
        <v>280</v>
      </c>
      <c r="B21" s="6" t="s">
        <v>33</v>
      </c>
      <c r="C21" s="6" t="n">
        <v>69.38</v>
      </c>
      <c r="D21" s="6" t="n">
        <v>207</v>
      </c>
      <c r="E21" s="6" t="n">
        <v>4.7</v>
      </c>
      <c r="F21" s="6" t="n">
        <v>0.232807423804607</v>
      </c>
      <c r="G21" s="6" t="n">
        <v>19</v>
      </c>
      <c r="H21" s="6" t="n">
        <v>-0.187624188447129</v>
      </c>
      <c r="I21" s="6" t="n">
        <v>32.5</v>
      </c>
      <c r="J21" s="6" t="n">
        <v>-0.0373814424363648</v>
      </c>
      <c r="K21" s="6" t="n">
        <v>114</v>
      </c>
      <c r="L21" s="6" t="n">
        <v>-0.0466210265692426</v>
      </c>
      <c r="M21" s="6" t="n">
        <v>4.38</v>
      </c>
      <c r="N21" s="6" t="n">
        <v>-0.0459242023013879</v>
      </c>
      <c r="O21" s="6" t="n">
        <v>7.08</v>
      </c>
      <c r="P21" s="6" t="n">
        <v>0.413818829327541</v>
      </c>
      <c r="Q21" s="6" t="n">
        <v>0.329075393378023</v>
      </c>
      <c r="R21" s="6" t="n">
        <v>0.0548458988963372</v>
      </c>
      <c r="S21" s="6" t="n">
        <v>4</v>
      </c>
      <c r="T21" s="6" t="n">
        <v>117</v>
      </c>
      <c r="U21" s="6" t="n">
        <v>111</v>
      </c>
      <c r="V21" s="10"/>
      <c r="W21" s="6"/>
      <c r="X21" s="6"/>
      <c r="Y21" s="6"/>
      <c r="Z21" s="6"/>
      <c r="AA21" s="6" t="n">
        <v>0</v>
      </c>
      <c r="AB21" s="6"/>
      <c r="AC21" s="10"/>
      <c r="AD21" s="6"/>
      <c r="AE21" s="6"/>
      <c r="AF21" s="6"/>
      <c r="AG21" s="6"/>
      <c r="AH21" s="6" t="n">
        <v>0</v>
      </c>
      <c r="AI21" s="6"/>
      <c r="AJ21" s="10"/>
      <c r="AK21" s="6"/>
      <c r="AL21" s="6"/>
      <c r="AM21" s="6"/>
      <c r="AN21" s="6"/>
      <c r="AO21" s="6" t="n">
        <v>0</v>
      </c>
      <c r="AP21" s="6"/>
      <c r="AQ21" s="10"/>
      <c r="AR21" s="6"/>
      <c r="AS21" s="6"/>
      <c r="AT21" s="6"/>
      <c r="AU21" s="6"/>
      <c r="AV21" s="6" t="n">
        <v>0</v>
      </c>
      <c r="AW21" s="6"/>
    </row>
    <row r="22" customFormat="false" ht="15" hidden="false" customHeight="false" outlineLevel="0" collapsed="false">
      <c r="A22" s="6" t="s">
        <v>284</v>
      </c>
      <c r="B22" s="6" t="s">
        <v>33</v>
      </c>
      <c r="C22" s="6" t="n">
        <v>69.38</v>
      </c>
      <c r="D22" s="6" t="n">
        <v>212</v>
      </c>
      <c r="E22" s="6" t="n">
        <v>4.67</v>
      </c>
      <c r="F22" s="6" t="n">
        <v>0.337359548103956</v>
      </c>
      <c r="G22" s="6" t="n">
        <v>24</v>
      </c>
      <c r="H22" s="6" t="n">
        <v>0.546687731194191</v>
      </c>
      <c r="I22" s="6" t="n">
        <v>29</v>
      </c>
      <c r="J22" s="6" t="n">
        <v>-0.823552133143513</v>
      </c>
      <c r="K22" s="6" t="n">
        <v>104</v>
      </c>
      <c r="L22" s="6" t="n">
        <v>-1.16295936919056</v>
      </c>
      <c r="M22" s="6"/>
      <c r="N22" s="6"/>
      <c r="O22" s="6"/>
      <c r="P22" s="6"/>
      <c r="Q22" s="6" t="n">
        <v>-1.10246422303593</v>
      </c>
      <c r="R22" s="6" t="n">
        <v>-0.275616055758981</v>
      </c>
      <c r="S22" s="6"/>
      <c r="T22" s="6"/>
      <c r="U22" s="6"/>
      <c r="V22" s="10"/>
      <c r="W22" s="6"/>
      <c r="X22" s="6"/>
      <c r="Y22" s="6"/>
      <c r="Z22" s="6"/>
      <c r="AA22" s="6" t="n">
        <v>0</v>
      </c>
      <c r="AB22" s="6"/>
      <c r="AC22" s="10"/>
      <c r="AD22" s="6" t="n">
        <v>1</v>
      </c>
      <c r="AE22" s="6" t="n">
        <v>0</v>
      </c>
      <c r="AF22" s="6" t="n">
        <v>0</v>
      </c>
      <c r="AG22" s="6" t="n">
        <v>19</v>
      </c>
      <c r="AH22" s="6" t="n">
        <v>19</v>
      </c>
      <c r="AI22" s="6" t="n">
        <v>19</v>
      </c>
      <c r="AJ22" s="10"/>
      <c r="AK22" s="6" t="n">
        <v>12</v>
      </c>
      <c r="AL22" s="6" t="n">
        <v>94</v>
      </c>
      <c r="AM22" s="6" t="n">
        <v>0</v>
      </c>
      <c r="AN22" s="6" t="n">
        <v>205</v>
      </c>
      <c r="AO22" s="6" t="n">
        <v>299</v>
      </c>
      <c r="AP22" s="6" t="n">
        <v>24.9166666666667</v>
      </c>
      <c r="AQ22" s="10"/>
      <c r="AR22" s="6" t="n">
        <v>3</v>
      </c>
      <c r="AS22" s="6" t="n">
        <v>102</v>
      </c>
      <c r="AT22" s="6" t="n">
        <v>0</v>
      </c>
      <c r="AU22" s="6" t="n">
        <v>9</v>
      </c>
      <c r="AV22" s="6" t="n">
        <v>111</v>
      </c>
      <c r="AW22" s="6" t="n">
        <v>37</v>
      </c>
    </row>
    <row r="23" customFormat="false" ht="15" hidden="false" customHeight="false" outlineLevel="0" collapsed="false">
      <c r="A23" s="6" t="s">
        <v>309</v>
      </c>
      <c r="B23" s="6" t="s">
        <v>33</v>
      </c>
      <c r="C23" s="6" t="n">
        <v>69.5</v>
      </c>
      <c r="D23" s="6" t="n">
        <v>201</v>
      </c>
      <c r="E23" s="6" t="n">
        <v>4.51</v>
      </c>
      <c r="F23" s="6" t="n">
        <v>0.894970877700483</v>
      </c>
      <c r="G23" s="6" t="n">
        <v>15</v>
      </c>
      <c r="H23" s="6" t="n">
        <v>-0.775073724160186</v>
      </c>
      <c r="I23" s="6" t="n">
        <v>41.5</v>
      </c>
      <c r="J23" s="6" t="n">
        <v>1.98420033366773</v>
      </c>
      <c r="K23" s="6" t="n">
        <v>134</v>
      </c>
      <c r="L23" s="6" t="n">
        <v>2.18605565867339</v>
      </c>
      <c r="M23" s="6"/>
      <c r="N23" s="6"/>
      <c r="O23" s="6"/>
      <c r="P23" s="6"/>
      <c r="Q23" s="6" t="n">
        <v>4.29015314588142</v>
      </c>
      <c r="R23" s="6" t="n">
        <v>1.07253828647036</v>
      </c>
      <c r="S23" s="6" t="n">
        <v>6</v>
      </c>
      <c r="T23" s="6" t="n">
        <v>186</v>
      </c>
      <c r="U23" s="6" t="n">
        <v>167</v>
      </c>
      <c r="V23" s="10"/>
      <c r="W23" s="6"/>
      <c r="X23" s="6"/>
      <c r="Y23" s="6"/>
      <c r="Z23" s="6"/>
      <c r="AA23" s="6" t="n">
        <v>0</v>
      </c>
      <c r="AB23" s="6"/>
      <c r="AC23" s="10"/>
      <c r="AD23" s="6"/>
      <c r="AE23" s="6"/>
      <c r="AF23" s="6"/>
      <c r="AG23" s="6"/>
      <c r="AH23" s="6" t="n">
        <v>0</v>
      </c>
      <c r="AI23" s="6"/>
      <c r="AJ23" s="10"/>
      <c r="AK23" s="6"/>
      <c r="AL23" s="6"/>
      <c r="AM23" s="6"/>
      <c r="AN23" s="6"/>
      <c r="AO23" s="6" t="n">
        <v>0</v>
      </c>
      <c r="AP23" s="6"/>
      <c r="AQ23" s="10"/>
      <c r="AR23" s="6"/>
      <c r="AS23" s="6"/>
      <c r="AT23" s="6"/>
      <c r="AU23" s="6"/>
      <c r="AV23" s="6" t="n">
        <v>0</v>
      </c>
      <c r="AW23" s="6"/>
    </row>
    <row r="24" customFormat="false" ht="15" hidden="false" customHeight="false" outlineLevel="0" collapsed="false">
      <c r="A24" s="6" t="s">
        <v>310</v>
      </c>
      <c r="B24" s="6" t="s">
        <v>33</v>
      </c>
      <c r="C24" s="6" t="n">
        <v>67.38</v>
      </c>
      <c r="D24" s="6" t="n">
        <v>195</v>
      </c>
      <c r="E24" s="6" t="n">
        <v>4.46</v>
      </c>
      <c r="F24" s="6" t="n">
        <v>1.0692244181994</v>
      </c>
      <c r="G24" s="6" t="n">
        <v>23</v>
      </c>
      <c r="H24" s="6" t="n">
        <v>0.399825347265927</v>
      </c>
      <c r="I24" s="6" t="n">
        <v>35.5</v>
      </c>
      <c r="J24" s="6" t="n">
        <v>0.636479149598333</v>
      </c>
      <c r="K24" s="6" t="n">
        <v>123</v>
      </c>
      <c r="L24" s="6" t="n">
        <v>0.958083481789944</v>
      </c>
      <c r="M24" s="6" t="n">
        <v>4.3</v>
      </c>
      <c r="N24" s="6" t="n">
        <v>0.278076469053417</v>
      </c>
      <c r="O24" s="6" t="n">
        <v>7.08</v>
      </c>
      <c r="P24" s="6" t="n">
        <v>0.413818829327541</v>
      </c>
      <c r="Q24" s="6" t="n">
        <v>3.75550769523456</v>
      </c>
      <c r="R24" s="6" t="n">
        <v>0.62591794920576</v>
      </c>
      <c r="S24" s="6"/>
      <c r="T24" s="6"/>
      <c r="U24" s="6"/>
      <c r="V24" s="10"/>
      <c r="W24" s="6"/>
      <c r="X24" s="6"/>
      <c r="Y24" s="6"/>
      <c r="Z24" s="6"/>
      <c r="AA24" s="6" t="n">
        <v>0</v>
      </c>
      <c r="AB24" s="6"/>
      <c r="AC24" s="10"/>
      <c r="AD24" s="6"/>
      <c r="AE24" s="6"/>
      <c r="AF24" s="6"/>
      <c r="AG24" s="6"/>
      <c r="AH24" s="6" t="n">
        <v>0</v>
      </c>
      <c r="AI24" s="6"/>
      <c r="AJ24" s="10"/>
      <c r="AK24" s="6"/>
      <c r="AL24" s="6"/>
      <c r="AM24" s="6"/>
      <c r="AN24" s="6"/>
      <c r="AO24" s="6" t="n">
        <v>0</v>
      </c>
      <c r="AP24" s="6"/>
      <c r="AQ24" s="10"/>
      <c r="AR24" s="6"/>
      <c r="AS24" s="6"/>
      <c r="AT24" s="6"/>
      <c r="AU24" s="6"/>
      <c r="AV24" s="6" t="n">
        <v>0</v>
      </c>
      <c r="AW24" s="6"/>
    </row>
    <row r="25" customFormat="false" ht="15" hidden="false" customHeight="false" outlineLevel="0" collapsed="false">
      <c r="A25" s="6" t="s">
        <v>318</v>
      </c>
      <c r="B25" s="6" t="s">
        <v>33</v>
      </c>
      <c r="C25" s="6" t="n">
        <v>72.25</v>
      </c>
      <c r="D25" s="6" t="n">
        <v>229</v>
      </c>
      <c r="E25" s="6" t="n">
        <v>4.58</v>
      </c>
      <c r="F25" s="6" t="n">
        <v>0.651015921002002</v>
      </c>
      <c r="G25" s="6" t="n">
        <v>18</v>
      </c>
      <c r="H25" s="6" t="n">
        <v>-0.334486572375394</v>
      </c>
      <c r="I25" s="6" t="n">
        <v>33</v>
      </c>
      <c r="J25" s="6" t="n">
        <v>0.0749286562360849</v>
      </c>
      <c r="K25" s="6" t="n">
        <v>116</v>
      </c>
      <c r="L25" s="6" t="n">
        <v>0.176646641955021</v>
      </c>
      <c r="M25" s="6" t="n">
        <v>4.22</v>
      </c>
      <c r="N25" s="6" t="n">
        <v>0.602077140408223</v>
      </c>
      <c r="O25" s="6" t="n">
        <v>6.88</v>
      </c>
      <c r="P25" s="6" t="n">
        <v>0.908263286328163</v>
      </c>
      <c r="Q25" s="6" t="n">
        <v>2.0784450735541</v>
      </c>
      <c r="R25" s="6" t="n">
        <v>0.346407512259017</v>
      </c>
      <c r="S25" s="6" t="n">
        <v>4</v>
      </c>
      <c r="T25" s="6" t="n">
        <v>138</v>
      </c>
      <c r="U25" s="6" t="n">
        <v>130</v>
      </c>
      <c r="V25" s="10"/>
      <c r="W25" s="6" t="n">
        <v>13</v>
      </c>
      <c r="X25" s="6" t="n">
        <v>134</v>
      </c>
      <c r="Y25" s="6" t="n">
        <v>0</v>
      </c>
      <c r="Z25" s="6" t="n">
        <v>163</v>
      </c>
      <c r="AA25" s="6" t="n">
        <v>297</v>
      </c>
      <c r="AB25" s="6" t="n">
        <v>22.8461538461538</v>
      </c>
      <c r="AC25" s="10"/>
      <c r="AD25" s="6" t="n">
        <v>3</v>
      </c>
      <c r="AE25" s="6" t="n">
        <v>52</v>
      </c>
      <c r="AF25" s="6" t="n">
        <v>0</v>
      </c>
      <c r="AG25" s="6" t="n">
        <v>21</v>
      </c>
      <c r="AH25" s="6" t="n">
        <v>73</v>
      </c>
      <c r="AI25" s="6" t="n">
        <v>24.3333333333333</v>
      </c>
      <c r="AJ25" s="10"/>
      <c r="AK25" s="6" t="n">
        <v>3</v>
      </c>
      <c r="AL25" s="6" t="n">
        <v>11</v>
      </c>
      <c r="AM25" s="6" t="n">
        <v>0</v>
      </c>
      <c r="AN25" s="6" t="n">
        <v>65</v>
      </c>
      <c r="AO25" s="6" t="n">
        <v>76</v>
      </c>
      <c r="AP25" s="6" t="n">
        <v>25.3333333333333</v>
      </c>
      <c r="AQ25" s="10"/>
      <c r="AR25" s="6"/>
      <c r="AS25" s="6"/>
      <c r="AT25" s="6"/>
      <c r="AU25" s="6"/>
      <c r="AV25" s="6" t="n">
        <v>0</v>
      </c>
      <c r="AW25" s="6"/>
    </row>
    <row r="26" customFormat="false" ht="15" hidden="false" customHeight="false" outlineLevel="0" collapsed="false">
      <c r="A26" s="6" t="s">
        <v>394</v>
      </c>
      <c r="B26" s="6" t="s">
        <v>33</v>
      </c>
      <c r="C26" s="6" t="n">
        <v>69.75</v>
      </c>
      <c r="D26" s="6" t="n">
        <v>212</v>
      </c>
      <c r="E26" s="6" t="n">
        <v>4.7</v>
      </c>
      <c r="F26" s="6" t="n">
        <v>0.232807423804607</v>
      </c>
      <c r="G26" s="6" t="n">
        <v>18</v>
      </c>
      <c r="H26" s="6" t="n">
        <v>-0.334486572375394</v>
      </c>
      <c r="I26" s="6" t="n">
        <v>37</v>
      </c>
      <c r="J26" s="6" t="n">
        <v>0.973409445615682</v>
      </c>
      <c r="K26" s="6" t="n">
        <v>122</v>
      </c>
      <c r="L26" s="6" t="n">
        <v>0.846449647527812</v>
      </c>
      <c r="M26" s="6"/>
      <c r="N26" s="6"/>
      <c r="O26" s="6"/>
      <c r="P26" s="6"/>
      <c r="Q26" s="6" t="n">
        <v>1.71817994457271</v>
      </c>
      <c r="R26" s="6" t="n">
        <v>0.429544986143177</v>
      </c>
      <c r="S26" s="6"/>
      <c r="T26" s="6"/>
      <c r="U26" s="6"/>
      <c r="V26" s="10"/>
      <c r="W26" s="6" t="n">
        <v>15</v>
      </c>
      <c r="X26" s="6" t="n">
        <v>55</v>
      </c>
      <c r="Y26" s="6" t="n">
        <v>0</v>
      </c>
      <c r="Z26" s="6" t="n">
        <v>182</v>
      </c>
      <c r="AA26" s="6" t="n">
        <v>237</v>
      </c>
      <c r="AB26" s="6" t="n">
        <v>15.8</v>
      </c>
      <c r="AC26" s="10"/>
      <c r="AD26" s="6"/>
      <c r="AE26" s="6"/>
      <c r="AF26" s="6"/>
      <c r="AG26" s="6"/>
      <c r="AH26" s="6" t="n">
        <v>0</v>
      </c>
      <c r="AI26" s="6"/>
      <c r="AJ26" s="10"/>
      <c r="AK26" s="6"/>
      <c r="AL26" s="6"/>
      <c r="AM26" s="6"/>
      <c r="AN26" s="6"/>
      <c r="AO26" s="6" t="n">
        <v>0</v>
      </c>
      <c r="AP26" s="6"/>
      <c r="AQ26" s="10"/>
      <c r="AR26" s="6"/>
      <c r="AS26" s="6"/>
      <c r="AT26" s="6"/>
      <c r="AU26" s="6"/>
      <c r="AV26" s="6" t="n">
        <v>0</v>
      </c>
      <c r="AW26" s="6"/>
    </row>
    <row r="27" customFormat="false" ht="15" hidden="false" customHeight="false" outlineLevel="0" collapsed="false">
      <c r="A27" s="6" t="s">
        <v>398</v>
      </c>
      <c r="B27" s="6" t="s">
        <v>33</v>
      </c>
      <c r="C27" s="6" t="n">
        <v>71.63</v>
      </c>
      <c r="D27" s="6" t="n">
        <v>209</v>
      </c>
      <c r="E27" s="6" t="n">
        <v>4.6</v>
      </c>
      <c r="F27" s="6" t="n">
        <v>0.581314504802438</v>
      </c>
      <c r="G27" s="6" t="n">
        <v>16</v>
      </c>
      <c r="H27" s="6" t="n">
        <v>-0.628211340231922</v>
      </c>
      <c r="I27" s="6" t="n">
        <v>35.5</v>
      </c>
      <c r="J27" s="6" t="n">
        <v>0.636479149598333</v>
      </c>
      <c r="K27" s="6" t="n">
        <v>116</v>
      </c>
      <c r="L27" s="6" t="n">
        <v>0.176646641955021</v>
      </c>
      <c r="M27" s="6"/>
      <c r="N27" s="6"/>
      <c r="O27" s="6"/>
      <c r="P27" s="6"/>
      <c r="Q27" s="6" t="n">
        <v>0.76622895612387</v>
      </c>
      <c r="R27" s="6" t="n">
        <v>0.191557239030968</v>
      </c>
      <c r="S27" s="6" t="n">
        <v>7</v>
      </c>
      <c r="T27" s="6" t="n">
        <v>222</v>
      </c>
      <c r="U27" s="6" t="n">
        <v>189</v>
      </c>
      <c r="V27" s="10"/>
      <c r="W27" s="6" t="n">
        <v>6</v>
      </c>
      <c r="X27" s="6" t="n">
        <v>63</v>
      </c>
      <c r="Y27" s="6" t="n">
        <v>0</v>
      </c>
      <c r="Z27" s="6" t="n">
        <v>1</v>
      </c>
      <c r="AA27" s="6" t="n">
        <v>64</v>
      </c>
      <c r="AB27" s="6" t="n">
        <v>10.6666666666667</v>
      </c>
      <c r="AC27" s="10"/>
      <c r="AD27" s="6"/>
      <c r="AE27" s="6"/>
      <c r="AF27" s="6"/>
      <c r="AG27" s="6"/>
      <c r="AH27" s="6" t="n">
        <v>0</v>
      </c>
      <c r="AI27" s="6"/>
      <c r="AJ27" s="10"/>
      <c r="AK27" s="6"/>
      <c r="AL27" s="6"/>
      <c r="AM27" s="6"/>
      <c r="AN27" s="6"/>
      <c r="AO27" s="6" t="n">
        <v>0</v>
      </c>
      <c r="AP27" s="6"/>
      <c r="AQ27" s="10"/>
      <c r="AR27" s="6"/>
      <c r="AS27" s="6"/>
      <c r="AT27" s="6"/>
      <c r="AU27" s="6"/>
      <c r="AV27" s="6" t="n">
        <v>0</v>
      </c>
      <c r="AW27" s="6"/>
    </row>
    <row r="28" customFormat="false" ht="15" hidden="false" customHeight="false" outlineLevel="0" collapsed="false">
      <c r="A28" s="6" t="s">
        <v>406</v>
      </c>
      <c r="B28" s="6" t="s">
        <v>33</v>
      </c>
      <c r="C28" s="6" t="n">
        <v>69.25</v>
      </c>
      <c r="D28" s="6" t="n">
        <v>225</v>
      </c>
      <c r="E28" s="6" t="n">
        <v>4.56</v>
      </c>
      <c r="F28" s="6" t="n">
        <v>0.720717337201569</v>
      </c>
      <c r="G28" s="6" t="n">
        <v>16</v>
      </c>
      <c r="H28" s="6" t="n">
        <v>-0.628211340231922</v>
      </c>
      <c r="I28" s="6" t="n">
        <v>33.5</v>
      </c>
      <c r="J28" s="6" t="n">
        <v>0.187238754908535</v>
      </c>
      <c r="K28" s="6" t="n">
        <v>120</v>
      </c>
      <c r="L28" s="6" t="n">
        <v>0.623181979003548</v>
      </c>
      <c r="M28" s="6"/>
      <c r="N28" s="6"/>
      <c r="O28" s="6"/>
      <c r="P28" s="6"/>
      <c r="Q28" s="6" t="n">
        <v>0.90292673088173</v>
      </c>
      <c r="R28" s="6" t="n">
        <v>0.225731682720433</v>
      </c>
      <c r="S28" s="6" t="n">
        <v>3</v>
      </c>
      <c r="T28" s="6" t="n">
        <v>94</v>
      </c>
      <c r="U28" s="6" t="n">
        <v>90</v>
      </c>
      <c r="V28" s="10"/>
      <c r="W28" s="6" t="n">
        <v>14</v>
      </c>
      <c r="X28" s="6" t="n">
        <v>402</v>
      </c>
      <c r="Y28" s="6" t="n">
        <v>0</v>
      </c>
      <c r="Z28" s="6" t="n">
        <v>0</v>
      </c>
      <c r="AA28" s="6" t="n">
        <v>402</v>
      </c>
      <c r="AB28" s="6" t="n">
        <v>28.7142857142857</v>
      </c>
      <c r="AC28" s="10"/>
      <c r="AD28" s="6" t="n">
        <v>8</v>
      </c>
      <c r="AE28" s="6" t="n">
        <v>123</v>
      </c>
      <c r="AF28" s="6" t="n">
        <v>0</v>
      </c>
      <c r="AG28" s="6" t="n">
        <v>8</v>
      </c>
      <c r="AH28" s="6" t="n">
        <v>131</v>
      </c>
      <c r="AI28" s="6" t="n">
        <v>16.375</v>
      </c>
      <c r="AJ28" s="10"/>
      <c r="AK28" s="6" t="n">
        <v>16</v>
      </c>
      <c r="AL28" s="6" t="n">
        <v>442</v>
      </c>
      <c r="AM28" s="6" t="n">
        <v>0</v>
      </c>
      <c r="AN28" s="6" t="n">
        <v>1</v>
      </c>
      <c r="AO28" s="6" t="n">
        <v>443</v>
      </c>
      <c r="AP28" s="6" t="n">
        <v>27.6875</v>
      </c>
      <c r="AQ28" s="10"/>
      <c r="AR28" s="6" t="n">
        <v>5</v>
      </c>
      <c r="AS28" s="6" t="n">
        <v>66</v>
      </c>
      <c r="AT28" s="6" t="n">
        <v>0</v>
      </c>
      <c r="AU28" s="6" t="n">
        <v>0</v>
      </c>
      <c r="AV28" s="6" t="n">
        <v>66</v>
      </c>
      <c r="AW28" s="6" t="n">
        <v>13.2</v>
      </c>
    </row>
    <row r="29" customFormat="false" ht="15" hidden="false" customHeight="false" outlineLevel="0" collapsed="false">
      <c r="A29" s="6" t="s">
        <v>411</v>
      </c>
      <c r="B29" s="6" t="s">
        <v>33</v>
      </c>
      <c r="C29" s="6" t="n">
        <v>72.25</v>
      </c>
      <c r="D29" s="6" t="n">
        <v>209</v>
      </c>
      <c r="E29" s="6" t="n">
        <v>4.48</v>
      </c>
      <c r="F29" s="6" t="n">
        <v>0.99952300199983</v>
      </c>
      <c r="G29" s="6"/>
      <c r="H29" s="6"/>
      <c r="I29" s="6" t="n">
        <v>34.5</v>
      </c>
      <c r="J29" s="6" t="n">
        <v>0.411858952253434</v>
      </c>
      <c r="K29" s="6" t="n">
        <v>124</v>
      </c>
      <c r="L29" s="6" t="n">
        <v>1.06971731605208</v>
      </c>
      <c r="M29" s="6" t="n">
        <v>4.26</v>
      </c>
      <c r="N29" s="6" t="n">
        <v>0.44007680473082</v>
      </c>
      <c r="O29" s="6" t="n">
        <v>7.01</v>
      </c>
      <c r="P29" s="6" t="n">
        <v>0.586874389277759</v>
      </c>
      <c r="Q29" s="6" t="n">
        <v>3.50805046431392</v>
      </c>
      <c r="R29" s="6" t="n">
        <v>0.701610092862784</v>
      </c>
      <c r="S29" s="6"/>
      <c r="T29" s="6"/>
      <c r="U29" s="6"/>
      <c r="V29" s="10"/>
      <c r="W29" s="6"/>
      <c r="X29" s="6"/>
      <c r="Y29" s="6"/>
      <c r="Z29" s="6"/>
      <c r="AA29" s="6" t="n">
        <v>0</v>
      </c>
      <c r="AB29" s="6"/>
      <c r="AC29" s="10"/>
      <c r="AD29" s="6"/>
      <c r="AE29" s="6"/>
      <c r="AF29" s="6"/>
      <c r="AG29" s="6"/>
      <c r="AH29" s="6" t="n">
        <v>0</v>
      </c>
      <c r="AI29" s="6"/>
      <c r="AJ29" s="10"/>
      <c r="AK29" s="6"/>
      <c r="AL29" s="6"/>
      <c r="AM29" s="6"/>
      <c r="AN29" s="6"/>
      <c r="AO29" s="6" t="n">
        <v>0</v>
      </c>
      <c r="AP29" s="6"/>
      <c r="AQ29" s="10"/>
      <c r="AR29" s="6"/>
      <c r="AS29" s="6"/>
      <c r="AT29" s="6"/>
      <c r="AU29" s="6"/>
      <c r="AV29" s="6" t="n">
        <v>0</v>
      </c>
      <c r="AW29" s="6"/>
    </row>
    <row r="30" customFormat="false" ht="15" hidden="false" customHeight="false" outlineLevel="0" collapsed="false">
      <c r="A30" s="6" t="s">
        <v>413</v>
      </c>
      <c r="B30" s="6" t="s">
        <v>33</v>
      </c>
      <c r="C30" s="6" t="n">
        <v>68.63</v>
      </c>
      <c r="D30" s="6" t="n">
        <v>207</v>
      </c>
      <c r="E30" s="6" t="n">
        <v>4.75</v>
      </c>
      <c r="F30" s="6" t="n">
        <v>0.0585538833056928</v>
      </c>
      <c r="G30" s="6" t="n">
        <v>20</v>
      </c>
      <c r="H30" s="6" t="n">
        <v>-0.0407618045188654</v>
      </c>
      <c r="I30" s="6" t="n">
        <v>32</v>
      </c>
      <c r="J30" s="6" t="n">
        <v>-0.149691541108814</v>
      </c>
      <c r="K30" s="6" t="n">
        <v>112</v>
      </c>
      <c r="L30" s="6" t="n">
        <v>-0.269888695093506</v>
      </c>
      <c r="M30" s="6"/>
      <c r="N30" s="6"/>
      <c r="O30" s="6" t="n">
        <v>7.07</v>
      </c>
      <c r="P30" s="6" t="n">
        <v>0.438541052177572</v>
      </c>
      <c r="Q30" s="6" t="n">
        <v>0.0367528947620784</v>
      </c>
      <c r="R30" s="6" t="n">
        <v>0.00735057895241568</v>
      </c>
      <c r="S30" s="6"/>
      <c r="T30" s="6"/>
      <c r="U30" s="6"/>
      <c r="V30" s="10"/>
      <c r="W30" s="6"/>
      <c r="X30" s="6"/>
      <c r="Y30" s="6"/>
      <c r="Z30" s="6"/>
      <c r="AA30" s="6" t="n">
        <v>0</v>
      </c>
      <c r="AB30" s="6"/>
      <c r="AC30" s="10"/>
      <c r="AD30" s="6"/>
      <c r="AE30" s="6"/>
      <c r="AF30" s="6"/>
      <c r="AG30" s="6"/>
      <c r="AH30" s="6" t="n">
        <v>0</v>
      </c>
      <c r="AI30" s="6"/>
      <c r="AJ30" s="10"/>
      <c r="AK30" s="6"/>
      <c r="AL30" s="6"/>
      <c r="AM30" s="6"/>
      <c r="AN30" s="6"/>
      <c r="AO30" s="6" t="n">
        <v>0</v>
      </c>
      <c r="AP30" s="6"/>
      <c r="AQ30" s="10"/>
      <c r="AR30" s="6"/>
      <c r="AS30" s="6"/>
      <c r="AT30" s="6"/>
      <c r="AU30" s="6"/>
      <c r="AV30" s="6" t="n">
        <v>0</v>
      </c>
      <c r="AW30" s="6"/>
    </row>
    <row r="31" customFormat="false" ht="15" hidden="false" customHeight="false" outlineLevel="0" collapsed="false">
      <c r="A31" s="6" t="s">
        <v>425</v>
      </c>
      <c r="B31" s="6" t="s">
        <v>33</v>
      </c>
      <c r="C31" s="6" t="n">
        <v>68.5</v>
      </c>
      <c r="D31" s="6" t="n">
        <v>207</v>
      </c>
      <c r="E31" s="6" t="n">
        <v>4.5</v>
      </c>
      <c r="F31" s="6" t="n">
        <v>0.929821585800265</v>
      </c>
      <c r="G31" s="6"/>
      <c r="H31" s="6"/>
      <c r="I31" s="6" t="n">
        <v>38.5</v>
      </c>
      <c r="J31" s="6" t="n">
        <v>1.31033974163303</v>
      </c>
      <c r="K31" s="6" t="n">
        <v>125</v>
      </c>
      <c r="L31" s="6" t="n">
        <v>1.18135115031421</v>
      </c>
      <c r="M31" s="6" t="n">
        <v>4.15</v>
      </c>
      <c r="N31" s="6" t="n">
        <v>0.885577727843675</v>
      </c>
      <c r="O31" s="6"/>
      <c r="P31" s="6"/>
      <c r="Q31" s="6" t="n">
        <v>4.30709020559118</v>
      </c>
      <c r="R31" s="6" t="n">
        <v>1.07677255139779</v>
      </c>
      <c r="S31" s="6" t="n">
        <v>3</v>
      </c>
      <c r="T31" s="6" t="n">
        <v>75</v>
      </c>
      <c r="U31" s="6" t="n">
        <v>73</v>
      </c>
      <c r="V31" s="10"/>
      <c r="W31" s="6" t="n">
        <v>12</v>
      </c>
      <c r="X31" s="6" t="n">
        <v>358</v>
      </c>
      <c r="Y31" s="6" t="n">
        <v>0</v>
      </c>
      <c r="Z31" s="6" t="n">
        <v>3</v>
      </c>
      <c r="AA31" s="6" t="n">
        <v>361</v>
      </c>
      <c r="AB31" s="6" t="n">
        <v>30.0833333333333</v>
      </c>
      <c r="AC31" s="10"/>
      <c r="AD31" s="6" t="n">
        <v>13</v>
      </c>
      <c r="AE31" s="6" t="n">
        <v>185</v>
      </c>
      <c r="AF31" s="6" t="n">
        <v>0</v>
      </c>
      <c r="AG31" s="6" t="n">
        <v>0</v>
      </c>
      <c r="AH31" s="6" t="n">
        <v>185</v>
      </c>
      <c r="AI31" s="6" t="n">
        <v>14.2307692307692</v>
      </c>
      <c r="AJ31" s="10"/>
      <c r="AK31" s="6"/>
      <c r="AL31" s="6"/>
      <c r="AM31" s="6"/>
      <c r="AN31" s="6"/>
      <c r="AO31" s="6" t="n">
        <v>0</v>
      </c>
      <c r="AP31" s="6"/>
      <c r="AQ31" s="10"/>
      <c r="AR31" s="6"/>
      <c r="AS31" s="6"/>
      <c r="AT31" s="6"/>
      <c r="AU31" s="6"/>
      <c r="AV31" s="6" t="n">
        <v>0</v>
      </c>
      <c r="AW31" s="6"/>
    </row>
    <row r="32" customFormat="false" ht="15" hidden="false" customHeight="false" outlineLevel="0" collapsed="false">
      <c r="A32" s="6" t="s">
        <v>430</v>
      </c>
      <c r="B32" s="6" t="s">
        <v>33</v>
      </c>
      <c r="C32" s="6" t="n">
        <v>71.5</v>
      </c>
      <c r="D32" s="6" t="n">
        <v>220</v>
      </c>
      <c r="E32" s="6" t="n">
        <v>4.49</v>
      </c>
      <c r="F32" s="6" t="n">
        <v>0.964672293900048</v>
      </c>
      <c r="G32" s="6"/>
      <c r="H32" s="6"/>
      <c r="I32" s="6" t="n">
        <v>36.5</v>
      </c>
      <c r="J32" s="6" t="n">
        <v>0.861099346943233</v>
      </c>
      <c r="K32" s="6" t="n">
        <v>115</v>
      </c>
      <c r="L32" s="6" t="n">
        <v>0.0650128076928892</v>
      </c>
      <c r="M32" s="6" t="n">
        <v>4.18</v>
      </c>
      <c r="N32" s="6" t="n">
        <v>0.764077476085626</v>
      </c>
      <c r="O32" s="6" t="n">
        <v>6.78</v>
      </c>
      <c r="P32" s="6" t="n">
        <v>1.15548551482847</v>
      </c>
      <c r="Q32" s="6" t="n">
        <v>3.81034743945027</v>
      </c>
      <c r="R32" s="6" t="n">
        <v>0.762069487890053</v>
      </c>
      <c r="S32" s="6" t="n">
        <v>6</v>
      </c>
      <c r="T32" s="6" t="n">
        <v>204</v>
      </c>
      <c r="U32" s="6" t="n">
        <v>178</v>
      </c>
      <c r="V32" s="10"/>
      <c r="W32" s="6"/>
      <c r="X32" s="6"/>
      <c r="Y32" s="6"/>
      <c r="Z32" s="6"/>
      <c r="AA32" s="6" t="n">
        <v>0</v>
      </c>
      <c r="AB32" s="6"/>
      <c r="AC32" s="10"/>
      <c r="AD32" s="6"/>
      <c r="AE32" s="6"/>
      <c r="AF32" s="6"/>
      <c r="AG32" s="6"/>
      <c r="AH32" s="6" t="n">
        <v>0</v>
      </c>
      <c r="AI32" s="6"/>
      <c r="AJ32" s="10"/>
      <c r="AK32" s="6"/>
      <c r="AL32" s="6"/>
      <c r="AM32" s="6"/>
      <c r="AN32" s="6"/>
      <c r="AO32" s="6" t="n">
        <v>0</v>
      </c>
      <c r="AP32" s="6"/>
      <c r="AQ32" s="10"/>
      <c r="AR32" s="6"/>
      <c r="AS32" s="6"/>
      <c r="AT32" s="6"/>
      <c r="AU32" s="6"/>
      <c r="AV32" s="6" t="n">
        <v>0</v>
      </c>
      <c r="AW32" s="6"/>
    </row>
    <row r="33" customFormat="false" ht="15" hidden="false" customHeight="false" outlineLevel="0" collapsed="false">
      <c r="A33" s="6" t="s">
        <v>207</v>
      </c>
      <c r="B33" s="6" t="s">
        <v>208</v>
      </c>
      <c r="C33" s="6" t="n">
        <v>71.13</v>
      </c>
      <c r="D33" s="6" t="n">
        <v>271</v>
      </c>
      <c r="E33" s="6" t="n">
        <v>4.95</v>
      </c>
      <c r="F33" s="6" t="n">
        <v>-0.638460278689966</v>
      </c>
      <c r="G33" s="6" t="n">
        <v>23</v>
      </c>
      <c r="H33" s="6" t="n">
        <v>0.399825347265927</v>
      </c>
      <c r="I33" s="6" t="n">
        <v>28.5</v>
      </c>
      <c r="J33" s="6" t="n">
        <v>-0.935862231815962</v>
      </c>
      <c r="K33" s="6" t="n">
        <v>111</v>
      </c>
      <c r="L33" s="6" t="n">
        <v>-0.381522529355638</v>
      </c>
      <c r="M33" s="6" t="n">
        <v>4.58</v>
      </c>
      <c r="N33" s="6" t="n">
        <v>-0.855925880688401</v>
      </c>
      <c r="O33" s="6" t="n">
        <v>7.68</v>
      </c>
      <c r="P33" s="6" t="n">
        <v>-1.06951454167432</v>
      </c>
      <c r="Q33" s="6" t="n">
        <v>-3.48146011495836</v>
      </c>
      <c r="R33" s="6" t="n">
        <v>-0.58024335249306</v>
      </c>
      <c r="S33" s="6"/>
      <c r="T33" s="6"/>
      <c r="U33" s="6"/>
      <c r="V33" s="10"/>
      <c r="W33" s="6"/>
      <c r="X33" s="6"/>
      <c r="Y33" s="6"/>
      <c r="Z33" s="6"/>
      <c r="AA33" s="6" t="n">
        <v>0</v>
      </c>
      <c r="AB33" s="6"/>
      <c r="AC33" s="10"/>
      <c r="AD33" s="6"/>
      <c r="AE33" s="6"/>
      <c r="AF33" s="6"/>
      <c r="AG33" s="6"/>
      <c r="AH33" s="6" t="n">
        <v>0</v>
      </c>
      <c r="AI33" s="6"/>
      <c r="AJ33" s="10"/>
      <c r="AK33" s="6"/>
      <c r="AL33" s="6"/>
      <c r="AM33" s="6"/>
      <c r="AN33" s="6"/>
      <c r="AO33" s="6" t="n">
        <v>0</v>
      </c>
      <c r="AP33" s="6"/>
      <c r="AQ33" s="10"/>
      <c r="AR33" s="6"/>
      <c r="AS33" s="6"/>
      <c r="AT33" s="6"/>
      <c r="AU33" s="6"/>
      <c r="AV33" s="6" t="n">
        <v>0</v>
      </c>
      <c r="AW33" s="6"/>
    </row>
    <row r="34" customFormat="false" ht="15" hidden="false" customHeight="false" outlineLevel="0" collapsed="false">
      <c r="A34" s="6" t="s">
        <v>370</v>
      </c>
      <c r="B34" s="6" t="s">
        <v>208</v>
      </c>
      <c r="C34" s="6" t="n">
        <v>74.88</v>
      </c>
      <c r="D34" s="6" t="n">
        <v>240</v>
      </c>
      <c r="E34" s="6" t="n">
        <v>4.77</v>
      </c>
      <c r="F34" s="6" t="n">
        <v>-0.0111475328938715</v>
      </c>
      <c r="G34" s="6" t="n">
        <v>24</v>
      </c>
      <c r="H34" s="6" t="n">
        <v>0.546687731194191</v>
      </c>
      <c r="I34" s="6" t="n">
        <v>30</v>
      </c>
      <c r="J34" s="6" t="n">
        <v>-0.598931935798613</v>
      </c>
      <c r="K34" s="6" t="n">
        <v>115</v>
      </c>
      <c r="L34" s="6" t="n">
        <v>0.0650128076928892</v>
      </c>
      <c r="M34" s="6" t="n">
        <v>4.3</v>
      </c>
      <c r="N34" s="6" t="n">
        <v>0.278076469053417</v>
      </c>
      <c r="O34" s="6" t="n">
        <v>7.22</v>
      </c>
      <c r="P34" s="6" t="n">
        <v>0.067707709427107</v>
      </c>
      <c r="Q34" s="6" t="n">
        <v>0.34740524867512</v>
      </c>
      <c r="R34" s="6" t="n">
        <v>0.0579008747791867</v>
      </c>
      <c r="S34" s="6"/>
      <c r="T34" s="6"/>
      <c r="U34" s="6"/>
      <c r="V34" s="10"/>
      <c r="W34" s="6"/>
      <c r="X34" s="6"/>
      <c r="Y34" s="6"/>
      <c r="Z34" s="6"/>
      <c r="AA34" s="6" t="n">
        <v>0</v>
      </c>
      <c r="AB34" s="6"/>
      <c r="AC34" s="10"/>
      <c r="AD34" s="6"/>
      <c r="AE34" s="6"/>
      <c r="AF34" s="6"/>
      <c r="AG34" s="6"/>
      <c r="AH34" s="6" t="n">
        <v>0</v>
      </c>
      <c r="AI34" s="6"/>
      <c r="AJ34" s="10"/>
      <c r="AK34" s="6"/>
      <c r="AL34" s="6"/>
      <c r="AM34" s="6"/>
      <c r="AN34" s="6"/>
      <c r="AO34" s="6" t="n">
        <v>0</v>
      </c>
      <c r="AP34" s="6"/>
      <c r="AQ34" s="10"/>
      <c r="AR34" s="6"/>
      <c r="AS34" s="6"/>
      <c r="AT34" s="6"/>
      <c r="AU34" s="6"/>
      <c r="AV34" s="6" t="n">
        <v>0</v>
      </c>
      <c r="AW34" s="6"/>
    </row>
    <row r="35" customFormat="false" ht="15" hidden="false" customHeight="false" outlineLevel="0" collapsed="false">
      <c r="A35" s="6" t="s">
        <v>386</v>
      </c>
      <c r="B35" s="6" t="s">
        <v>208</v>
      </c>
      <c r="C35" s="6" t="n">
        <v>76.13</v>
      </c>
      <c r="D35" s="6" t="n">
        <v>246</v>
      </c>
      <c r="E35" s="6" t="n">
        <v>4.87</v>
      </c>
      <c r="F35" s="6" t="n">
        <v>-0.359654613891702</v>
      </c>
      <c r="G35" s="6"/>
      <c r="H35" s="6"/>
      <c r="I35" s="6" t="n">
        <v>33</v>
      </c>
      <c r="J35" s="6" t="n">
        <v>0.0749286562360849</v>
      </c>
      <c r="K35" s="6" t="n">
        <v>116</v>
      </c>
      <c r="L35" s="6" t="n">
        <v>0.176646641955021</v>
      </c>
      <c r="M35" s="6" t="n">
        <v>4.35</v>
      </c>
      <c r="N35" s="6" t="n">
        <v>0.075576049456665</v>
      </c>
      <c r="O35" s="6" t="n">
        <v>7.04</v>
      </c>
      <c r="P35" s="6" t="n">
        <v>0.512707720727665</v>
      </c>
      <c r="Q35" s="6" t="n">
        <v>0.480204454483734</v>
      </c>
      <c r="R35" s="6" t="n">
        <v>0.0960408908967468</v>
      </c>
      <c r="S35" s="6" t="n">
        <v>1</v>
      </c>
      <c r="T35" s="6" t="n">
        <v>15</v>
      </c>
      <c r="U35" s="6" t="n">
        <v>15</v>
      </c>
      <c r="V35" s="10"/>
      <c r="W35" s="6" t="n">
        <v>16</v>
      </c>
      <c r="X35" s="6" t="n">
        <v>466</v>
      </c>
      <c r="Y35" s="6" t="n">
        <v>0</v>
      </c>
      <c r="Z35" s="6" t="n">
        <v>209</v>
      </c>
      <c r="AA35" s="6" t="n">
        <v>675</v>
      </c>
      <c r="AB35" s="6" t="n">
        <v>42.1875</v>
      </c>
      <c r="AC35" s="10"/>
      <c r="AD35" s="6" t="n">
        <v>15</v>
      </c>
      <c r="AE35" s="6" t="n">
        <v>375</v>
      </c>
      <c r="AF35" s="6" t="n">
        <v>0</v>
      </c>
      <c r="AG35" s="6" t="n">
        <v>155</v>
      </c>
      <c r="AH35" s="6" t="n">
        <v>530</v>
      </c>
      <c r="AI35" s="6" t="n">
        <v>35.3333333333333</v>
      </c>
      <c r="AJ35" s="10"/>
      <c r="AK35" s="6" t="n">
        <v>16</v>
      </c>
      <c r="AL35" s="6" t="n">
        <v>220</v>
      </c>
      <c r="AM35" s="6" t="n">
        <v>0</v>
      </c>
      <c r="AN35" s="6" t="n">
        <v>215</v>
      </c>
      <c r="AO35" s="6" t="n">
        <v>435</v>
      </c>
      <c r="AP35" s="6" t="n">
        <v>27.1875</v>
      </c>
      <c r="AQ35" s="10"/>
      <c r="AR35" s="6" t="n">
        <v>13</v>
      </c>
      <c r="AS35" s="6" t="n">
        <v>106</v>
      </c>
      <c r="AT35" s="6" t="n">
        <v>0</v>
      </c>
      <c r="AU35" s="6" t="n">
        <v>208</v>
      </c>
      <c r="AV35" s="6" t="n">
        <v>314</v>
      </c>
      <c r="AW35" s="6" t="n">
        <v>24.1538461538462</v>
      </c>
    </row>
    <row r="37" customFormat="false" ht="15" hidden="false" customHeight="false" outlineLevel="0" collapsed="false">
      <c r="B37" s="6" t="s">
        <v>487</v>
      </c>
      <c r="C37" s="4" t="n">
        <f aca="false">AVERAGE(C3:C35)</f>
        <v>70.8706060606061</v>
      </c>
      <c r="D37" s="4" t="n">
        <f aca="false">AVERAGE(D3:D35)</f>
        <v>217.606060606061</v>
      </c>
      <c r="E37" s="4" t="n">
        <f aca="false">AVERAGE(E3:E35)</f>
        <v>4.61090909090909</v>
      </c>
      <c r="F37" s="4" t="n">
        <f aca="false">AVERAGE(F3:F35)</f>
        <v>0.543295550511764</v>
      </c>
      <c r="G37" s="4" t="n">
        <f aca="false">AVERAGE(G3:G35)</f>
        <v>19.3846153846154</v>
      </c>
      <c r="H37" s="4" t="n">
        <f aca="false">AVERAGE(H3:H35)</f>
        <v>-0.131138656167028</v>
      </c>
      <c r="I37" s="4" t="n">
        <f aca="false">AVERAGE(I3:I35)</f>
        <v>34.4242424242424</v>
      </c>
      <c r="J37" s="4" t="n">
        <f aca="false">AVERAGE(J3:J35)</f>
        <v>0.394842270636396</v>
      </c>
      <c r="K37" s="4" t="n">
        <f aca="false">AVERAGE(K3:K35)</f>
        <v>118.69696969697</v>
      </c>
      <c r="L37" s="4" t="n">
        <f aca="false">AVERAGE(L3:L35)</f>
        <v>0.477719710116528</v>
      </c>
      <c r="M37" s="4" t="n">
        <f aca="false">AVERAGE(M3:M35)</f>
        <v>4.28772727272727</v>
      </c>
      <c r="N37" s="4" t="n">
        <f aca="false">AVERAGE(N3:N35)</f>
        <v>0.327781117499893</v>
      </c>
      <c r="O37" s="4" t="n">
        <f aca="false">AVERAGE(O3:O35)</f>
        <v>7.09826086956522</v>
      </c>
      <c r="P37" s="4" t="n">
        <f aca="false">AVERAGE(P3:P35)</f>
        <v>0.368673900644876</v>
      </c>
    </row>
    <row r="38" customFormat="false" ht="15" hidden="false" customHeight="false" outlineLevel="0" collapsed="false">
      <c r="B38" s="6" t="s">
        <v>488</v>
      </c>
      <c r="C38" s="4" t="n">
        <f aca="false">_xlfn.STDEV.P(C3:C35)</f>
        <v>2.12483430996672</v>
      </c>
      <c r="D38" s="4" t="n">
        <f aca="false">_xlfn.STDEV.P(D3:D35)</f>
        <v>17.025719214888</v>
      </c>
      <c r="E38" s="4" t="n">
        <f aca="false">_xlfn.STDEV.P(E3:E35)</f>
        <v>0.142177090520486</v>
      </c>
      <c r="F38" s="4" t="n">
        <f aca="false">_xlfn.STDEV.P(F3:F35)</f>
        <v>0.495497228020587</v>
      </c>
      <c r="G38" s="4" t="n">
        <f aca="false">_xlfn.STDEV.P(G3:G35)</f>
        <v>4.65813534067775</v>
      </c>
      <c r="H38" s="4" t="n">
        <f aca="false">_xlfn.STDEV.P(H3:H35)</f>
        <v>0.684104860792431</v>
      </c>
      <c r="I38" s="4" t="n">
        <f aca="false">_xlfn.STDEV.P(I3:I35)</f>
        <v>3.26858604431783</v>
      </c>
      <c r="J38" s="4" t="n">
        <f aca="false">_xlfn.STDEV.P(J3:J35)</f>
        <v>0.734190442313455</v>
      </c>
      <c r="K38" s="4" t="n">
        <f aca="false">_xlfn.STDEV.P(K3:K35)</f>
        <v>6.84231419510507</v>
      </c>
      <c r="L38" s="4" t="n">
        <f aca="false">_xlfn.STDEV.P(L3:L35)</f>
        <v>0.763833768825791</v>
      </c>
      <c r="M38" s="4" t="n">
        <f aca="false">_xlfn.STDEV.P(M3:M35)</f>
        <v>0.157708932651313</v>
      </c>
      <c r="N38" s="4" t="n">
        <f aca="false">_xlfn.STDEV.P(N3:N35)</f>
        <v>0.638722500720941</v>
      </c>
      <c r="O38" s="4" t="n">
        <f aca="false">_xlfn.STDEV.P(O3:O35)</f>
        <v>0.218645080158472</v>
      </c>
      <c r="P38" s="4" t="n">
        <f aca="false">_xlfn.STDEV.P(P3:P35)</f>
        <v>0.540539239674065</v>
      </c>
    </row>
  </sheetData>
  <mergeCells count="5">
    <mergeCell ref="A1:U1"/>
    <mergeCell ref="W1:AB1"/>
    <mergeCell ref="AD1:AI1"/>
    <mergeCell ref="AK1:AP1"/>
    <mergeCell ref="AR1:A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2018-05-28T12:45:00Z</dcterms:created>
  <dc:creator>Jordan Cook</dc:creator>
  <dc:description/>
  <dc:language>en-US</dc:language>
  <cp:lastModifiedBy/>
  <dcterms:modified xsi:type="dcterms:W3CDTF">2021-10-02T16:05:00Z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