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fessional\2019 NSCA\NFL\"/>
    </mc:Choice>
  </mc:AlternateContent>
  <bookViews>
    <workbookView xWindow="0" yWindow="0" windowWidth="28800" windowHeight="12435" activeTab="2"/>
  </bookViews>
  <sheets>
    <sheet name="All" sheetId="1" r:id="rId1"/>
    <sheet name="Snaps" sheetId="12" r:id="rId2"/>
    <sheet name="Graphs" sheetId="11" r:id="rId3"/>
    <sheet name="DB" sheetId="2" r:id="rId4"/>
    <sheet name="DL" sheetId="3" r:id="rId5"/>
    <sheet name="LB" sheetId="4" r:id="rId6"/>
    <sheet name="OL" sheetId="5" r:id="rId7"/>
    <sheet name="QB" sheetId="6" r:id="rId8"/>
    <sheet name="RB" sheetId="7" r:id="rId9"/>
    <sheet name="ST" sheetId="8" r:id="rId10"/>
    <sheet name="TE" sheetId="9" r:id="rId11"/>
    <sheet name="WR" sheetId="10" r:id="rId12"/>
  </sheets>
  <calcPr calcId="152511"/>
</workbook>
</file>

<file path=xl/calcChain.xml><?xml version="1.0" encoding="utf-8"?>
<calcChain xmlns="http://schemas.openxmlformats.org/spreadsheetml/2006/main">
  <c r="C50" i="5" l="1"/>
  <c r="C39" i="4"/>
  <c r="D53" i="3"/>
  <c r="E53" i="3"/>
  <c r="F53" i="3"/>
  <c r="G53" i="3"/>
  <c r="H53" i="3"/>
  <c r="I53" i="3"/>
  <c r="J53" i="3"/>
  <c r="K53" i="3"/>
  <c r="L53" i="3"/>
  <c r="M53" i="3"/>
  <c r="D54" i="3"/>
  <c r="E54" i="3"/>
  <c r="F54" i="3"/>
  <c r="G54" i="3"/>
  <c r="H54" i="3"/>
  <c r="I54" i="3"/>
  <c r="J54" i="3"/>
  <c r="K54" i="3"/>
  <c r="L54" i="3"/>
  <c r="M54" i="3"/>
  <c r="C54" i="3"/>
  <c r="C53" i="3"/>
  <c r="C40" i="4"/>
  <c r="D39" i="4"/>
  <c r="C62" i="2"/>
  <c r="Z60" i="2"/>
  <c r="AA60" i="2" s="1"/>
  <c r="Z59" i="2"/>
  <c r="Z58" i="2"/>
  <c r="AA58" i="2" s="1"/>
  <c r="Z57" i="2"/>
  <c r="AA57" i="2" s="1"/>
  <c r="Z56" i="2"/>
  <c r="AA56" i="2" s="1"/>
  <c r="Z55" i="2"/>
  <c r="AA55" i="2" s="1"/>
  <c r="Z54" i="2"/>
  <c r="Z53" i="2"/>
  <c r="AA53" i="2" s="1"/>
  <c r="Z52" i="2"/>
  <c r="AA52" i="2" s="1"/>
  <c r="Z51" i="2"/>
  <c r="AA51" i="2" s="1"/>
  <c r="AA50" i="2"/>
  <c r="Z50" i="2"/>
  <c r="Z49" i="2"/>
  <c r="AA49" i="2" s="1"/>
  <c r="Z48" i="2"/>
  <c r="AA48" i="2" s="1"/>
  <c r="Z47" i="2"/>
  <c r="AA47" i="2" s="1"/>
  <c r="Z46" i="2"/>
  <c r="AA46" i="2" s="1"/>
  <c r="Z45" i="2"/>
  <c r="Z44" i="2"/>
  <c r="AA44" i="2" s="1"/>
  <c r="Z43" i="2"/>
  <c r="Z42" i="2"/>
  <c r="AA42" i="2" s="1"/>
  <c r="Z41" i="2"/>
  <c r="Z40" i="2"/>
  <c r="AA40" i="2" s="1"/>
  <c r="Z39" i="2"/>
  <c r="AA39" i="2" s="1"/>
  <c r="Z38" i="2"/>
  <c r="AA38" i="2" s="1"/>
  <c r="Z37" i="2"/>
  <c r="AA37" i="2" s="1"/>
  <c r="Z36" i="2"/>
  <c r="AA36" i="2" s="1"/>
  <c r="Z35" i="2"/>
  <c r="AA35" i="2" s="1"/>
  <c r="Z34" i="2"/>
  <c r="AA34" i="2" s="1"/>
  <c r="Z33" i="2"/>
  <c r="AA33" i="2" s="1"/>
  <c r="Z32" i="2"/>
  <c r="Z31" i="2"/>
  <c r="Z30" i="2"/>
  <c r="AA30" i="2" s="1"/>
  <c r="Z29" i="2"/>
  <c r="AA29" i="2" s="1"/>
  <c r="Z28" i="2"/>
  <c r="AA28" i="2" s="1"/>
  <c r="Z27" i="2"/>
  <c r="AA27" i="2" s="1"/>
  <c r="Z26" i="2"/>
  <c r="AA26" i="2" s="1"/>
  <c r="Z25" i="2"/>
  <c r="Z24" i="2"/>
  <c r="Z23" i="2"/>
  <c r="AA23" i="2" s="1"/>
  <c r="Z22" i="2"/>
  <c r="Z21" i="2"/>
  <c r="AA21" i="2" s="1"/>
  <c r="Z20" i="2"/>
  <c r="AA20" i="2" s="1"/>
  <c r="Z19" i="2"/>
  <c r="Z18" i="2"/>
  <c r="AA18" i="2" s="1"/>
  <c r="Z17" i="2"/>
  <c r="AA17" i="2" s="1"/>
  <c r="Z16" i="2"/>
  <c r="AA16" i="2" s="1"/>
  <c r="Z15" i="2"/>
  <c r="AA15" i="2" s="1"/>
  <c r="Z14" i="2"/>
  <c r="Z13" i="2"/>
  <c r="AA12" i="2"/>
  <c r="Z12" i="2"/>
  <c r="Z11" i="2"/>
  <c r="AA11" i="2" s="1"/>
  <c r="Z10" i="2"/>
  <c r="AA10" i="2" s="1"/>
  <c r="Z9" i="2"/>
  <c r="Z8" i="2"/>
  <c r="AA8" i="2" s="1"/>
  <c r="Z7" i="2"/>
  <c r="AA7" i="2" s="1"/>
  <c r="Z6" i="2"/>
  <c r="AA6" i="2" s="1"/>
  <c r="Z5" i="2"/>
  <c r="Z4" i="2"/>
  <c r="AA4" i="2" s="1"/>
  <c r="Z3" i="2"/>
  <c r="AA3" i="2" s="1"/>
  <c r="Z2" i="2"/>
  <c r="AA2" i="2" s="1"/>
  <c r="Z21" i="9" l="1"/>
  <c r="Z20" i="9"/>
  <c r="AA20" i="9" s="1"/>
  <c r="Z19" i="9"/>
  <c r="AA19" i="9" s="1"/>
  <c r="Z18" i="9"/>
  <c r="AA18" i="9" s="1"/>
  <c r="Z17" i="9"/>
  <c r="Z16" i="9"/>
  <c r="AA16" i="9" s="1"/>
  <c r="Z15" i="9"/>
  <c r="AA15" i="9" s="1"/>
  <c r="Z14" i="9"/>
  <c r="Z13" i="9"/>
  <c r="Z12" i="9"/>
  <c r="AA12" i="9" s="1"/>
  <c r="Z11" i="9"/>
  <c r="AA11" i="9" s="1"/>
  <c r="Z10" i="9"/>
  <c r="AA10" i="9" s="1"/>
  <c r="Z9" i="9"/>
  <c r="AA9" i="9" s="1"/>
  <c r="Z8" i="9"/>
  <c r="AA8" i="9" s="1"/>
  <c r="Z7" i="9"/>
  <c r="AA7" i="9" s="1"/>
  <c r="Z6" i="9"/>
  <c r="AA6" i="9" s="1"/>
  <c r="Z5" i="9"/>
  <c r="AA5" i="9" s="1"/>
  <c r="Z4" i="9"/>
  <c r="Z3" i="9"/>
  <c r="Z2" i="9"/>
  <c r="AA2" i="9" s="1"/>
  <c r="Z16" i="6"/>
  <c r="Z15" i="6"/>
  <c r="Z14" i="6"/>
  <c r="Z13" i="6"/>
  <c r="AA13" i="6" s="1"/>
  <c r="Z12" i="6"/>
  <c r="AA12" i="6" s="1"/>
  <c r="Z11" i="6"/>
  <c r="AA11" i="6" s="1"/>
  <c r="Z10" i="6"/>
  <c r="Z9" i="6"/>
  <c r="Z8" i="6"/>
  <c r="Z7" i="6"/>
  <c r="AA7" i="6" s="1"/>
  <c r="Z6" i="6"/>
  <c r="AA6" i="6" s="1"/>
  <c r="Z5" i="6"/>
  <c r="AA4" i="6"/>
  <c r="Z4" i="6"/>
  <c r="Z3" i="6"/>
  <c r="AA3" i="6" s="1"/>
  <c r="Z2" i="6"/>
  <c r="Z57" i="10"/>
  <c r="AA57" i="10" s="1"/>
  <c r="Z56" i="10"/>
  <c r="Z55" i="10"/>
  <c r="AA55" i="10" s="1"/>
  <c r="Z54" i="10"/>
  <c r="AA54" i="10" s="1"/>
  <c r="Z53" i="10"/>
  <c r="AA53" i="10" s="1"/>
  <c r="Z52" i="10"/>
  <c r="Z51" i="10"/>
  <c r="AA51" i="10" s="1"/>
  <c r="Z50" i="10"/>
  <c r="AA50" i="10" s="1"/>
  <c r="Z49" i="10"/>
  <c r="Z48" i="10"/>
  <c r="AA48" i="10" s="1"/>
  <c r="Z47" i="10"/>
  <c r="AA47" i="10" s="1"/>
  <c r="Z46" i="10"/>
  <c r="Z45" i="10"/>
  <c r="AA45" i="10" s="1"/>
  <c r="Z44" i="10"/>
  <c r="AA44" i="10" s="1"/>
  <c r="Z43" i="10"/>
  <c r="AA43" i="10" s="1"/>
  <c r="Z42" i="10"/>
  <c r="Z41" i="10"/>
  <c r="AA41" i="10" s="1"/>
  <c r="Z40" i="10"/>
  <c r="AA40" i="10" s="1"/>
  <c r="Z39" i="10"/>
  <c r="Z38" i="10"/>
  <c r="Z37" i="10"/>
  <c r="AA37" i="10" s="1"/>
  <c r="Z36" i="10"/>
  <c r="Z35" i="10"/>
  <c r="Z34" i="10"/>
  <c r="AA34" i="10" s="1"/>
  <c r="Z33" i="10"/>
  <c r="AA33" i="10" s="1"/>
  <c r="Z32" i="10"/>
  <c r="Z31" i="10"/>
  <c r="Z30" i="10"/>
  <c r="AA30" i="10" s="1"/>
  <c r="Z29" i="10"/>
  <c r="AA29" i="10" s="1"/>
  <c r="Z28" i="10"/>
  <c r="AA28" i="10" s="1"/>
  <c r="Z27" i="10"/>
  <c r="AA27" i="10" s="1"/>
  <c r="Z26" i="10"/>
  <c r="Z25" i="10"/>
  <c r="Z24" i="10"/>
  <c r="AA24" i="10" s="1"/>
  <c r="Z23" i="10"/>
  <c r="Z22" i="10"/>
  <c r="Z21" i="10"/>
  <c r="Z20" i="10"/>
  <c r="AA20" i="10" s="1"/>
  <c r="Z19" i="10"/>
  <c r="Z18" i="10"/>
  <c r="Z17" i="10"/>
  <c r="Z15" i="10"/>
  <c r="Z14" i="10"/>
  <c r="AA14" i="10" s="1"/>
  <c r="Z13" i="10"/>
  <c r="Z12" i="10"/>
  <c r="AA12" i="10" s="1"/>
  <c r="Z11" i="10"/>
  <c r="AA11" i="10" s="1"/>
  <c r="Z10" i="10"/>
  <c r="AA10" i="10" s="1"/>
  <c r="Z9" i="10"/>
  <c r="AA9" i="10" s="1"/>
  <c r="Z8" i="10"/>
  <c r="AA8" i="10" s="1"/>
  <c r="Z7" i="10"/>
  <c r="Z6" i="10"/>
  <c r="Z5" i="10"/>
  <c r="Z4" i="10"/>
  <c r="AA4" i="10" s="1"/>
  <c r="Z3" i="10"/>
  <c r="Z2" i="10"/>
  <c r="AA2" i="10" s="1"/>
  <c r="E39" i="4" l="1"/>
  <c r="F40" i="4"/>
  <c r="H39" i="4"/>
  <c r="H3" i="12"/>
  <c r="H4" i="12"/>
  <c r="I4" i="12" s="1"/>
  <c r="H5" i="12"/>
  <c r="H6" i="12"/>
  <c r="H7" i="12"/>
  <c r="H8" i="12"/>
  <c r="I8" i="12" s="1"/>
  <c r="H9" i="12"/>
  <c r="I9" i="12" s="1"/>
  <c r="H10" i="12"/>
  <c r="I10" i="12" s="1"/>
  <c r="H11" i="12"/>
  <c r="I11" i="12" s="1"/>
  <c r="H12" i="12"/>
  <c r="I12" i="12" s="1"/>
  <c r="H13" i="12"/>
  <c r="H14" i="12"/>
  <c r="I14" i="12" s="1"/>
  <c r="H15" i="12"/>
  <c r="H17" i="12"/>
  <c r="H18" i="12"/>
  <c r="H19" i="12"/>
  <c r="H20" i="12"/>
  <c r="I20" i="12" s="1"/>
  <c r="H21" i="12"/>
  <c r="H22" i="12"/>
  <c r="H23" i="12"/>
  <c r="H24" i="12"/>
  <c r="I24" i="12" s="1"/>
  <c r="H25" i="12"/>
  <c r="H26" i="12"/>
  <c r="H27" i="12"/>
  <c r="I27" i="12" s="1"/>
  <c r="H28" i="12"/>
  <c r="I28" i="12" s="1"/>
  <c r="H29" i="12"/>
  <c r="I29" i="12" s="1"/>
  <c r="H30" i="12"/>
  <c r="I30" i="12" s="1"/>
  <c r="H31" i="12"/>
  <c r="H32" i="12"/>
  <c r="H33" i="12"/>
  <c r="I33" i="12" s="1"/>
  <c r="H34" i="12"/>
  <c r="I34" i="12" s="1"/>
  <c r="H35" i="12"/>
  <c r="H36" i="12"/>
  <c r="H37" i="12"/>
  <c r="I37" i="12" s="1"/>
  <c r="H38" i="12"/>
  <c r="H39" i="12"/>
  <c r="H40" i="12"/>
  <c r="I40" i="12" s="1"/>
  <c r="H41" i="12"/>
  <c r="I41" i="12" s="1"/>
  <c r="H42" i="12"/>
  <c r="H43" i="12"/>
  <c r="I43" i="12" s="1"/>
  <c r="H44" i="12"/>
  <c r="I44" i="12" s="1"/>
  <c r="H45" i="12"/>
  <c r="I45" i="12" s="1"/>
  <c r="H46" i="12"/>
  <c r="H47" i="12"/>
  <c r="I47" i="12" s="1"/>
  <c r="H48" i="12"/>
  <c r="I48" i="12" s="1"/>
  <c r="H49" i="12"/>
  <c r="H50" i="12"/>
  <c r="I50" i="12" s="1"/>
  <c r="H51" i="12"/>
  <c r="I51" i="12" s="1"/>
  <c r="H52" i="12"/>
  <c r="H53" i="12"/>
  <c r="I53" i="12" s="1"/>
  <c r="H54" i="12"/>
  <c r="I54" i="12" s="1"/>
  <c r="H55" i="12"/>
  <c r="I55" i="12" s="1"/>
  <c r="H56" i="12"/>
  <c r="H57" i="12"/>
  <c r="I57" i="12" s="1"/>
  <c r="H58" i="12"/>
  <c r="I58" i="12" s="1"/>
  <c r="H59" i="12"/>
  <c r="H60" i="12"/>
  <c r="H61" i="12"/>
  <c r="I61" i="12" s="1"/>
  <c r="H62" i="12"/>
  <c r="I62" i="12" s="1"/>
  <c r="H63" i="12"/>
  <c r="I63" i="12" s="1"/>
  <c r="H64" i="12"/>
  <c r="I64" i="12" s="1"/>
  <c r="H65" i="12"/>
  <c r="I65" i="12" s="1"/>
  <c r="H66" i="12"/>
  <c r="I66" i="12" s="1"/>
  <c r="H67" i="12"/>
  <c r="I67" i="12" s="1"/>
  <c r="H68" i="12"/>
  <c r="I68" i="12" s="1"/>
  <c r="H69" i="12"/>
  <c r="H70" i="12"/>
  <c r="H71" i="12"/>
  <c r="I71" i="12" s="1"/>
  <c r="H72" i="12"/>
  <c r="I72" i="12" s="1"/>
  <c r="H73" i="12"/>
  <c r="H74" i="12"/>
  <c r="I74" i="12" s="1"/>
  <c r="H75" i="12"/>
  <c r="I75" i="12" s="1"/>
  <c r="H76" i="12"/>
  <c r="I76" i="12" s="1"/>
  <c r="H77" i="12"/>
  <c r="H78" i="12"/>
  <c r="H79" i="12"/>
  <c r="H80" i="12"/>
  <c r="H81" i="12"/>
  <c r="I81" i="12" s="1"/>
  <c r="H82" i="12"/>
  <c r="H83" i="12"/>
  <c r="I83" i="12" s="1"/>
  <c r="H84" i="12"/>
  <c r="H85" i="12"/>
  <c r="I85" i="12" s="1"/>
  <c r="H86" i="12"/>
  <c r="I86" i="12" s="1"/>
  <c r="H87" i="12"/>
  <c r="H88" i="12"/>
  <c r="I88" i="12" s="1"/>
  <c r="H89" i="12"/>
  <c r="I89" i="12" s="1"/>
  <c r="H90" i="12"/>
  <c r="I90" i="12" s="1"/>
  <c r="H91" i="12"/>
  <c r="I91" i="12" s="1"/>
  <c r="H92" i="12"/>
  <c r="I92" i="12" s="1"/>
  <c r="H93" i="12"/>
  <c r="I93" i="12" s="1"/>
  <c r="H94" i="12"/>
  <c r="I94" i="12" s="1"/>
  <c r="H95" i="12"/>
  <c r="I95" i="12" s="1"/>
  <c r="H96" i="12"/>
  <c r="I96" i="12" s="1"/>
  <c r="H97" i="12"/>
  <c r="I97" i="12" s="1"/>
  <c r="H98" i="12"/>
  <c r="I98" i="12" s="1"/>
  <c r="H99" i="12"/>
  <c r="H100" i="12"/>
  <c r="H101" i="12"/>
  <c r="I101" i="12" s="1"/>
  <c r="H102" i="12"/>
  <c r="I102" i="12" s="1"/>
  <c r="H103" i="12"/>
  <c r="I103" i="12" s="1"/>
  <c r="H104" i="12"/>
  <c r="H105" i="12"/>
  <c r="H106" i="12"/>
  <c r="I106" i="12" s="1"/>
  <c r="H107" i="12"/>
  <c r="I107" i="12" s="1"/>
  <c r="H108" i="12"/>
  <c r="I108" i="12" s="1"/>
  <c r="H109" i="12"/>
  <c r="H110" i="12"/>
  <c r="I110" i="12" s="1"/>
  <c r="H111" i="12"/>
  <c r="I111" i="12" s="1"/>
  <c r="H112" i="12"/>
  <c r="I112" i="12" s="1"/>
  <c r="H113" i="12"/>
  <c r="I113" i="12" s="1"/>
  <c r="H114" i="12"/>
  <c r="I114" i="12" s="1"/>
  <c r="H115" i="12"/>
  <c r="H116" i="12"/>
  <c r="H117" i="12"/>
  <c r="I117" i="12" s="1"/>
  <c r="H118" i="12"/>
  <c r="H119" i="12"/>
  <c r="H120" i="12"/>
  <c r="I120" i="12" s="1"/>
  <c r="H121" i="12"/>
  <c r="I121" i="12" s="1"/>
  <c r="H122" i="12"/>
  <c r="H123" i="12"/>
  <c r="I123" i="12" s="1"/>
  <c r="H124" i="12"/>
  <c r="I124" i="12" s="1"/>
  <c r="H125" i="12"/>
  <c r="H126" i="12"/>
  <c r="I126" i="12" s="1"/>
  <c r="H127" i="12"/>
  <c r="I127" i="12" s="1"/>
  <c r="H128" i="12"/>
  <c r="H129" i="12"/>
  <c r="H130" i="12"/>
  <c r="H131" i="12"/>
  <c r="I131" i="12" s="1"/>
  <c r="H132" i="12"/>
  <c r="I132" i="12" s="1"/>
  <c r="H133" i="12"/>
  <c r="I133" i="12" s="1"/>
  <c r="H134" i="12"/>
  <c r="H135" i="12"/>
  <c r="H136" i="12"/>
  <c r="H137" i="12"/>
  <c r="I137" i="12" s="1"/>
  <c r="H138" i="12"/>
  <c r="H139" i="12"/>
  <c r="H140" i="12"/>
  <c r="I140" i="12" s="1"/>
  <c r="H141" i="12"/>
  <c r="H142" i="12"/>
  <c r="I142" i="12" s="1"/>
  <c r="H143" i="12"/>
  <c r="I143" i="12" s="1"/>
  <c r="H144" i="12"/>
  <c r="I144" i="12" s="1"/>
  <c r="H145" i="12"/>
  <c r="I145" i="12" s="1"/>
  <c r="H146" i="12"/>
  <c r="H147" i="12"/>
  <c r="I147" i="12" s="1"/>
  <c r="H148" i="12"/>
  <c r="H149" i="12"/>
  <c r="H150" i="12"/>
  <c r="I150" i="12" s="1"/>
  <c r="H151" i="12"/>
  <c r="I151" i="12" s="1"/>
  <c r="H152" i="12"/>
  <c r="H153" i="12"/>
  <c r="I153" i="12" s="1"/>
  <c r="H154" i="12"/>
  <c r="I154" i="12" s="1"/>
  <c r="H155" i="12"/>
  <c r="I155" i="12" s="1"/>
  <c r="H156" i="12"/>
  <c r="H157" i="12"/>
  <c r="H158" i="12"/>
  <c r="H159" i="12"/>
  <c r="I159" i="12" s="1"/>
  <c r="H160" i="12"/>
  <c r="H161" i="12"/>
  <c r="I161" i="12" s="1"/>
  <c r="H162" i="12"/>
  <c r="I162" i="12" s="1"/>
  <c r="H163" i="12"/>
  <c r="H164" i="12"/>
  <c r="H165" i="12"/>
  <c r="I165" i="12" s="1"/>
  <c r="H166" i="12"/>
  <c r="H167" i="12"/>
  <c r="H168" i="12"/>
  <c r="H169" i="12"/>
  <c r="H170" i="12"/>
  <c r="I170" i="12" s="1"/>
  <c r="H171" i="12"/>
  <c r="H172" i="12"/>
  <c r="I172" i="12" s="1"/>
  <c r="H173" i="12"/>
  <c r="H174" i="12"/>
  <c r="H175" i="12"/>
  <c r="I175" i="12" s="1"/>
  <c r="H176" i="12"/>
  <c r="H177" i="12"/>
  <c r="I177" i="12" s="1"/>
  <c r="H178" i="12"/>
  <c r="I178" i="12" s="1"/>
  <c r="H179" i="12"/>
  <c r="H180" i="12"/>
  <c r="I180" i="12" s="1"/>
  <c r="H181" i="12"/>
  <c r="H182" i="12"/>
  <c r="I182" i="12" s="1"/>
  <c r="H183" i="12"/>
  <c r="I183" i="12" s="1"/>
  <c r="H184" i="12"/>
  <c r="I184" i="12" s="1"/>
  <c r="H185" i="12"/>
  <c r="I185" i="12" s="1"/>
  <c r="H186" i="12"/>
  <c r="H187" i="12"/>
  <c r="I187" i="12" s="1"/>
  <c r="H188" i="12"/>
  <c r="I188" i="12" s="1"/>
  <c r="H189" i="12"/>
  <c r="H217" i="12"/>
  <c r="I217" i="12" s="1"/>
  <c r="H190" i="12"/>
  <c r="H191" i="12"/>
  <c r="H192" i="12"/>
  <c r="I192" i="12" s="1"/>
  <c r="H218" i="12"/>
  <c r="I218" i="12" s="1"/>
  <c r="H193" i="12"/>
  <c r="I193" i="12" s="1"/>
  <c r="H194" i="12"/>
  <c r="I194" i="12" s="1"/>
  <c r="H195" i="12"/>
  <c r="I195" i="12" s="1"/>
  <c r="H196" i="12"/>
  <c r="I196" i="12" s="1"/>
  <c r="H197" i="12"/>
  <c r="I197" i="12" s="1"/>
  <c r="H198" i="12"/>
  <c r="I198" i="12" s="1"/>
  <c r="H199" i="12"/>
  <c r="I199" i="12" s="1"/>
  <c r="H200" i="12"/>
  <c r="H201" i="12"/>
  <c r="I201" i="12" s="1"/>
  <c r="H202" i="12"/>
  <c r="H203" i="12"/>
  <c r="I203" i="12" s="1"/>
  <c r="H204" i="12"/>
  <c r="I204" i="12" s="1"/>
  <c r="H205" i="12"/>
  <c r="I205" i="12" s="1"/>
  <c r="H206" i="12"/>
  <c r="H207" i="12"/>
  <c r="I207" i="12" s="1"/>
  <c r="H208" i="12"/>
  <c r="I208" i="12" s="1"/>
  <c r="H209" i="12"/>
  <c r="I209" i="12" s="1"/>
  <c r="H210" i="12"/>
  <c r="I210" i="12" s="1"/>
  <c r="H219" i="12"/>
  <c r="I219" i="12" s="1"/>
  <c r="H211" i="12"/>
  <c r="I211" i="12" s="1"/>
  <c r="H220" i="12"/>
  <c r="I220" i="12" s="1"/>
  <c r="H212" i="12"/>
  <c r="I212" i="12" s="1"/>
  <c r="H213" i="12"/>
  <c r="I213" i="12" s="1"/>
  <c r="H214" i="12"/>
  <c r="I214" i="12" s="1"/>
  <c r="H215" i="12"/>
  <c r="I215" i="12" s="1"/>
  <c r="H221" i="12"/>
  <c r="I221" i="12" s="1"/>
  <c r="H222" i="12"/>
  <c r="I222" i="12" s="1"/>
  <c r="H223" i="12"/>
  <c r="I223" i="12" s="1"/>
  <c r="H224" i="12"/>
  <c r="I224" i="12" s="1"/>
  <c r="H225" i="12"/>
  <c r="I225" i="12" s="1"/>
  <c r="H226" i="12"/>
  <c r="I226" i="12" s="1"/>
  <c r="H227" i="12"/>
  <c r="I227" i="12" s="1"/>
  <c r="H228" i="12"/>
  <c r="H229" i="12"/>
  <c r="I229" i="12" s="1"/>
  <c r="H230" i="12"/>
  <c r="I230" i="12" s="1"/>
  <c r="H231" i="12"/>
  <c r="I231" i="12" s="1"/>
  <c r="H232" i="12"/>
  <c r="I232" i="12" s="1"/>
  <c r="H233" i="12"/>
  <c r="I233" i="12" s="1"/>
  <c r="H234" i="12"/>
  <c r="I234" i="12" s="1"/>
  <c r="H235" i="12"/>
  <c r="I235" i="12" s="1"/>
  <c r="H236" i="12"/>
  <c r="I236" i="12" s="1"/>
  <c r="H237" i="12"/>
  <c r="I237" i="12" s="1"/>
  <c r="H238" i="12"/>
  <c r="I238" i="12" s="1"/>
  <c r="H239" i="12"/>
  <c r="H240" i="12"/>
  <c r="I240" i="12" s="1"/>
  <c r="H241" i="12"/>
  <c r="I241" i="12" s="1"/>
  <c r="H242" i="12"/>
  <c r="H243" i="12"/>
  <c r="I243" i="12" s="1"/>
  <c r="H244" i="12"/>
  <c r="H245" i="12"/>
  <c r="I245" i="12" s="1"/>
  <c r="H246" i="12"/>
  <c r="I246" i="12" s="1"/>
  <c r="H247" i="12"/>
  <c r="H248" i="12"/>
  <c r="I248" i="12" s="1"/>
  <c r="H249" i="12"/>
  <c r="H250" i="12"/>
  <c r="I250" i="12" s="1"/>
  <c r="H251" i="12"/>
  <c r="I251" i="12" s="1"/>
  <c r="H216" i="12"/>
  <c r="I216" i="12" s="1"/>
  <c r="H252" i="12"/>
  <c r="H253" i="12"/>
  <c r="H254" i="12"/>
  <c r="H255" i="12"/>
  <c r="I255" i="12" s="1"/>
  <c r="H256" i="12"/>
  <c r="I256" i="12" s="1"/>
  <c r="H257" i="12"/>
  <c r="I257" i="12" s="1"/>
  <c r="H258" i="12"/>
  <c r="H259" i="12"/>
  <c r="I259" i="12" s="1"/>
  <c r="H260" i="12"/>
  <c r="I260" i="12" s="1"/>
  <c r="H261" i="12"/>
  <c r="H262" i="12"/>
  <c r="I262" i="12" s="1"/>
  <c r="H263" i="12"/>
  <c r="I263" i="12" s="1"/>
  <c r="H264" i="12"/>
  <c r="I264" i="12" s="1"/>
  <c r="H265" i="12"/>
  <c r="I265" i="12" s="1"/>
  <c r="H266" i="12"/>
  <c r="I266" i="12" s="1"/>
  <c r="H267" i="12"/>
  <c r="I267" i="12" s="1"/>
  <c r="H268" i="12"/>
  <c r="I268" i="12" s="1"/>
  <c r="H269" i="12"/>
  <c r="I269" i="12" s="1"/>
  <c r="H270" i="12"/>
  <c r="I270" i="12" s="1"/>
  <c r="H271" i="12"/>
  <c r="I271" i="12" s="1"/>
  <c r="H272" i="12"/>
  <c r="H273" i="12"/>
  <c r="I273" i="12" s="1"/>
  <c r="H274" i="12"/>
  <c r="I274" i="12" s="1"/>
  <c r="H275" i="12"/>
  <c r="I275" i="12" s="1"/>
  <c r="H276" i="12"/>
  <c r="H277" i="12"/>
  <c r="I277" i="12" s="1"/>
  <c r="H278" i="12"/>
  <c r="I278" i="12" s="1"/>
  <c r="H279" i="12"/>
  <c r="I279" i="12" s="1"/>
  <c r="H280" i="12"/>
  <c r="H281" i="12"/>
  <c r="H282" i="12"/>
  <c r="I282" i="12" s="1"/>
  <c r="H283" i="12"/>
  <c r="I283" i="12" s="1"/>
  <c r="H284" i="12"/>
  <c r="I284" i="12" s="1"/>
  <c r="H285" i="12"/>
  <c r="I285" i="12" s="1"/>
  <c r="H286" i="12"/>
  <c r="H287" i="12"/>
  <c r="I287" i="12" s="1"/>
  <c r="H288" i="12"/>
  <c r="I288" i="12" s="1"/>
  <c r="H289" i="12"/>
  <c r="H290" i="12"/>
  <c r="I290" i="12" s="1"/>
  <c r="H291" i="12"/>
  <c r="H292" i="12"/>
  <c r="H293" i="12"/>
  <c r="I293" i="12" s="1"/>
  <c r="H294" i="12"/>
  <c r="I294" i="12" s="1"/>
  <c r="H295" i="12"/>
  <c r="I295" i="12" s="1"/>
  <c r="H296" i="12"/>
  <c r="I296" i="12" s="1"/>
  <c r="H297" i="12"/>
  <c r="I297" i="12" s="1"/>
  <c r="H298" i="12"/>
  <c r="H299" i="12"/>
  <c r="H300" i="12"/>
  <c r="I300" i="12" s="1"/>
  <c r="H301" i="12"/>
  <c r="I301" i="12" s="1"/>
  <c r="H302" i="12"/>
  <c r="I302" i="12" s="1"/>
  <c r="H303" i="12"/>
  <c r="I303" i="12" s="1"/>
  <c r="H304" i="12"/>
  <c r="I304" i="12" s="1"/>
  <c r="H305" i="12"/>
  <c r="I305" i="12" s="1"/>
  <c r="H306" i="12"/>
  <c r="I306" i="12" s="1"/>
  <c r="H307" i="12"/>
  <c r="I307" i="12" s="1"/>
  <c r="H308" i="12"/>
  <c r="H309" i="12"/>
  <c r="I309" i="12" s="1"/>
  <c r="H310" i="12"/>
  <c r="H311" i="12"/>
  <c r="I311" i="12" s="1"/>
  <c r="H312" i="12"/>
  <c r="H313" i="12"/>
  <c r="I313" i="12" s="1"/>
  <c r="H314" i="12"/>
  <c r="I314" i="12" s="1"/>
  <c r="H315" i="12"/>
  <c r="I315" i="12" s="1"/>
  <c r="H316" i="12"/>
  <c r="I316" i="12" s="1"/>
  <c r="H317" i="12"/>
  <c r="I317" i="12" s="1"/>
  <c r="H318" i="12"/>
  <c r="I318" i="12" s="1"/>
  <c r="H319" i="12"/>
  <c r="I319" i="12" s="1"/>
  <c r="H320" i="12"/>
  <c r="I320" i="12" s="1"/>
  <c r="H321" i="12"/>
  <c r="H322" i="12"/>
  <c r="I322" i="12" s="1"/>
  <c r="H323" i="12"/>
  <c r="I323" i="12" s="1"/>
  <c r="H324" i="12"/>
  <c r="I324" i="12" s="1"/>
  <c r="H325" i="12"/>
  <c r="I325" i="12" s="1"/>
  <c r="H326" i="12"/>
  <c r="H327" i="12"/>
  <c r="I327" i="12" s="1"/>
  <c r="H2" i="12"/>
  <c r="I2" i="12" s="1"/>
  <c r="V26" i="1"/>
  <c r="L4" i="12" l="1"/>
  <c r="E59" i="10"/>
  <c r="E60" i="10"/>
  <c r="G59" i="10"/>
  <c r="G60" i="10"/>
  <c r="H31" i="10" s="1"/>
  <c r="I59" i="10"/>
  <c r="I60" i="10"/>
  <c r="K59" i="10"/>
  <c r="K60" i="10"/>
  <c r="U2" i="10"/>
  <c r="M59" i="10"/>
  <c r="M60" i="10"/>
  <c r="N44" i="10" s="1"/>
  <c r="O59" i="10"/>
  <c r="O60" i="10"/>
  <c r="H9" i="10"/>
  <c r="F20" i="10"/>
  <c r="H27" i="10"/>
  <c r="N46" i="10"/>
  <c r="H51" i="10"/>
  <c r="U4" i="10"/>
  <c r="U7" i="10"/>
  <c r="U8" i="10"/>
  <c r="U9" i="10"/>
  <c r="U11" i="10"/>
  <c r="U12" i="10"/>
  <c r="U14" i="10"/>
  <c r="U19" i="10"/>
  <c r="U20" i="10"/>
  <c r="U24" i="10"/>
  <c r="U27" i="10"/>
  <c r="U28" i="10"/>
  <c r="U29" i="10"/>
  <c r="U30" i="10"/>
  <c r="U34" i="10"/>
  <c r="U37" i="10"/>
  <c r="U38" i="10"/>
  <c r="U40" i="10"/>
  <c r="U41" i="10"/>
  <c r="U45" i="10"/>
  <c r="U46" i="10"/>
  <c r="U47" i="10"/>
  <c r="U48" i="10"/>
  <c r="U50" i="10"/>
  <c r="U51" i="10"/>
  <c r="U54" i="10"/>
  <c r="E23" i="9"/>
  <c r="F10" i="9" s="1"/>
  <c r="E24" i="9"/>
  <c r="G23" i="9"/>
  <c r="G24" i="9"/>
  <c r="H4" i="9" s="1"/>
  <c r="I23" i="9"/>
  <c r="I24" i="9"/>
  <c r="K23" i="9"/>
  <c r="K24" i="9"/>
  <c r="L3" i="9" s="1"/>
  <c r="M23" i="9"/>
  <c r="N8" i="9" s="1"/>
  <c r="M24" i="9"/>
  <c r="O23" i="9"/>
  <c r="O24" i="9"/>
  <c r="U4" i="9"/>
  <c r="L7" i="9"/>
  <c r="L12" i="9"/>
  <c r="P12" i="9"/>
  <c r="L17" i="9"/>
  <c r="P17" i="9"/>
  <c r="H19" i="9"/>
  <c r="U8" i="9"/>
  <c r="U10" i="9"/>
  <c r="U11" i="9"/>
  <c r="U12" i="9"/>
  <c r="U14" i="9"/>
  <c r="U15" i="9"/>
  <c r="U16" i="9"/>
  <c r="U17" i="9"/>
  <c r="U18" i="9"/>
  <c r="U19" i="9"/>
  <c r="E14" i="8"/>
  <c r="F9" i="8" s="1"/>
  <c r="E15" i="8"/>
  <c r="G14" i="8"/>
  <c r="G15" i="8"/>
  <c r="K14" i="8"/>
  <c r="K15" i="8"/>
  <c r="L5" i="8"/>
  <c r="U5" i="8"/>
  <c r="U7" i="8"/>
  <c r="U9" i="8"/>
  <c r="U12" i="8"/>
  <c r="E36" i="7"/>
  <c r="F3" i="7" s="1"/>
  <c r="E37" i="7"/>
  <c r="G36" i="7"/>
  <c r="H31" i="7" s="1"/>
  <c r="G37" i="7"/>
  <c r="I36" i="7"/>
  <c r="J2" i="7" s="1"/>
  <c r="I37" i="7"/>
  <c r="K36" i="7"/>
  <c r="K37" i="7"/>
  <c r="L6" i="7" s="1"/>
  <c r="M36" i="7"/>
  <c r="M37" i="7"/>
  <c r="O36" i="7"/>
  <c r="P12" i="7" s="1"/>
  <c r="O37" i="7"/>
  <c r="P9" i="7" s="1"/>
  <c r="U2" i="7"/>
  <c r="L3" i="7"/>
  <c r="U3" i="7"/>
  <c r="L5" i="7"/>
  <c r="J6" i="7"/>
  <c r="L7" i="7"/>
  <c r="F10" i="7"/>
  <c r="L10" i="7"/>
  <c r="L13" i="7"/>
  <c r="H16" i="7"/>
  <c r="L19" i="7"/>
  <c r="F20" i="7"/>
  <c r="L21" i="7"/>
  <c r="N21" i="7"/>
  <c r="P22" i="7"/>
  <c r="J23" i="7"/>
  <c r="R23" i="7" s="1"/>
  <c r="F25" i="7"/>
  <c r="F26" i="7"/>
  <c r="F27" i="7"/>
  <c r="L27" i="7"/>
  <c r="L30" i="7"/>
  <c r="F31" i="7"/>
  <c r="L31" i="7"/>
  <c r="F33" i="7"/>
  <c r="L33" i="7"/>
  <c r="F34" i="7"/>
  <c r="U4" i="7"/>
  <c r="U5" i="7"/>
  <c r="U6" i="7"/>
  <c r="U8" i="7"/>
  <c r="U13" i="7"/>
  <c r="U14" i="7"/>
  <c r="U15" i="7"/>
  <c r="U16" i="7"/>
  <c r="U19" i="7"/>
  <c r="U20" i="7"/>
  <c r="U21" i="7"/>
  <c r="U22" i="7"/>
  <c r="U24" i="7"/>
  <c r="U25" i="7"/>
  <c r="U26" i="7"/>
  <c r="U27" i="7"/>
  <c r="U29" i="7"/>
  <c r="U30" i="7"/>
  <c r="U32" i="7"/>
  <c r="U34" i="7"/>
  <c r="G18" i="6"/>
  <c r="H7" i="6" s="1"/>
  <c r="G19" i="6"/>
  <c r="K18" i="6"/>
  <c r="K19" i="6"/>
  <c r="E18" i="6"/>
  <c r="E19" i="6"/>
  <c r="M18" i="6"/>
  <c r="M19" i="6"/>
  <c r="O18" i="6"/>
  <c r="O19" i="6"/>
  <c r="F16" i="6"/>
  <c r="U2" i="6"/>
  <c r="U3" i="6"/>
  <c r="U5" i="6"/>
  <c r="U6" i="6"/>
  <c r="U7" i="6"/>
  <c r="U9" i="6"/>
  <c r="U11" i="6"/>
  <c r="U12" i="6"/>
  <c r="U13" i="6"/>
  <c r="E50" i="5"/>
  <c r="F6" i="5" s="1"/>
  <c r="E51" i="5"/>
  <c r="G50" i="5"/>
  <c r="H10" i="5" s="1"/>
  <c r="G51" i="5"/>
  <c r="I50" i="5"/>
  <c r="I51" i="5"/>
  <c r="J29" i="5" s="1"/>
  <c r="Q29" i="5" s="1"/>
  <c r="K50" i="5"/>
  <c r="L11" i="5" s="1"/>
  <c r="K51" i="5"/>
  <c r="M50" i="5"/>
  <c r="M51" i="5"/>
  <c r="N2" i="5" s="1"/>
  <c r="O50" i="5"/>
  <c r="O51" i="5"/>
  <c r="U2" i="5"/>
  <c r="H3" i="5"/>
  <c r="U3" i="5"/>
  <c r="F7" i="5"/>
  <c r="H9" i="5"/>
  <c r="H11" i="5"/>
  <c r="N12" i="5"/>
  <c r="N15" i="5"/>
  <c r="H17" i="5"/>
  <c r="F18" i="5"/>
  <c r="H20" i="5"/>
  <c r="H21" i="5"/>
  <c r="N22" i="5"/>
  <c r="H25" i="5"/>
  <c r="H26" i="5"/>
  <c r="F27" i="5"/>
  <c r="H29" i="5"/>
  <c r="F31" i="5"/>
  <c r="F32" i="5"/>
  <c r="H32" i="5"/>
  <c r="N33" i="5"/>
  <c r="F34" i="5"/>
  <c r="J35" i="5"/>
  <c r="H36" i="5"/>
  <c r="F37" i="5"/>
  <c r="N37" i="5"/>
  <c r="H38" i="5"/>
  <c r="F40" i="5"/>
  <c r="N40" i="5"/>
  <c r="H43" i="5"/>
  <c r="F44" i="5"/>
  <c r="H44" i="5"/>
  <c r="H45" i="5"/>
  <c r="F47" i="5"/>
  <c r="N47" i="5"/>
  <c r="U7" i="5"/>
  <c r="U10" i="5"/>
  <c r="U12" i="5"/>
  <c r="U15" i="5"/>
  <c r="U18" i="5"/>
  <c r="U19" i="5"/>
  <c r="U20" i="5"/>
  <c r="U21" i="5"/>
  <c r="U24" i="5"/>
  <c r="U25" i="5"/>
  <c r="U26" i="5"/>
  <c r="U27" i="5"/>
  <c r="U30" i="5"/>
  <c r="U36" i="5"/>
  <c r="U37" i="5"/>
  <c r="U39" i="5"/>
  <c r="U40" i="5"/>
  <c r="U41" i="5"/>
  <c r="U42" i="5"/>
  <c r="U43" i="5"/>
  <c r="U44" i="5"/>
  <c r="U45" i="5"/>
  <c r="U47" i="5"/>
  <c r="U48" i="5"/>
  <c r="F39" i="4"/>
  <c r="H40" i="4"/>
  <c r="J39" i="4"/>
  <c r="J40" i="4"/>
  <c r="L39" i="4"/>
  <c r="L40" i="4"/>
  <c r="N39" i="4"/>
  <c r="N40" i="4"/>
  <c r="P39" i="4"/>
  <c r="P40" i="4"/>
  <c r="E62" i="2"/>
  <c r="E63" i="2"/>
  <c r="G62" i="2"/>
  <c r="G63" i="2"/>
  <c r="K62" i="2"/>
  <c r="K63" i="2"/>
  <c r="M62" i="2"/>
  <c r="M63" i="2"/>
  <c r="O62" i="2"/>
  <c r="O63" i="2"/>
  <c r="I62" i="2"/>
  <c r="I63" i="2"/>
  <c r="F329" i="1"/>
  <c r="F330" i="1"/>
  <c r="G4" i="1" s="1"/>
  <c r="H329" i="1"/>
  <c r="I252" i="1" s="1"/>
  <c r="H330" i="1"/>
  <c r="J329" i="1"/>
  <c r="J330" i="1"/>
  <c r="K148" i="1" s="1"/>
  <c r="L329" i="1"/>
  <c r="M123" i="1" s="1"/>
  <c r="L330" i="1"/>
  <c r="N329" i="1"/>
  <c r="N330" i="1"/>
  <c r="O65" i="1" s="1"/>
  <c r="P329" i="1"/>
  <c r="Q17" i="1" s="1"/>
  <c r="P330" i="1"/>
  <c r="V208" i="1"/>
  <c r="I146" i="1"/>
  <c r="V146" i="1"/>
  <c r="I209" i="1"/>
  <c r="I272" i="1"/>
  <c r="I147" i="1"/>
  <c r="I274" i="1"/>
  <c r="G5" i="1"/>
  <c r="I148" i="1"/>
  <c r="I112" i="1"/>
  <c r="I150" i="1"/>
  <c r="I253" i="1"/>
  <c r="I114" i="1"/>
  <c r="I242" i="1"/>
  <c r="M242" i="1"/>
  <c r="G210" i="1"/>
  <c r="I115" i="1"/>
  <c r="G254" i="1"/>
  <c r="I254" i="1"/>
  <c r="I194" i="1"/>
  <c r="G64" i="1"/>
  <c r="I64" i="1"/>
  <c r="G243" i="1"/>
  <c r="S243" i="1" s="1"/>
  <c r="I152" i="1"/>
  <c r="G277" i="1"/>
  <c r="I116" i="1"/>
  <c r="I9" i="1"/>
  <c r="Q9" i="1"/>
  <c r="I154" i="1"/>
  <c r="G10" i="1"/>
  <c r="I10" i="1"/>
  <c r="I211" i="1"/>
  <c r="G279" i="1"/>
  <c r="I212" i="1"/>
  <c r="G11" i="1"/>
  <c r="I11" i="1"/>
  <c r="I155" i="1"/>
  <c r="G117" i="1"/>
  <c r="G156" i="1"/>
  <c r="I156" i="1"/>
  <c r="I280" i="1"/>
  <c r="I12" i="1"/>
  <c r="M12" i="1"/>
  <c r="G282" i="1"/>
  <c r="I282" i="1"/>
  <c r="M71" i="1"/>
  <c r="I72" i="1"/>
  <c r="I73" i="1"/>
  <c r="I14" i="1"/>
  <c r="I158" i="1"/>
  <c r="I159" i="1"/>
  <c r="M159" i="1"/>
  <c r="I161" i="1"/>
  <c r="G162" i="1"/>
  <c r="I162" i="1"/>
  <c r="I215" i="1"/>
  <c r="I257" i="1"/>
  <c r="I258" i="1"/>
  <c r="I163" i="1"/>
  <c r="I75" i="1"/>
  <c r="G216" i="1"/>
  <c r="I76" i="1"/>
  <c r="G16" i="1"/>
  <c r="I16" i="1"/>
  <c r="I78" i="1"/>
  <c r="M78" i="1"/>
  <c r="I79" i="1"/>
  <c r="G197" i="1"/>
  <c r="I197" i="1"/>
  <c r="I198" i="1"/>
  <c r="I17" i="1"/>
  <c r="K17" i="1"/>
  <c r="I217" i="1"/>
  <c r="I218" i="1"/>
  <c r="I118" i="1"/>
  <c r="I164" i="1"/>
  <c r="M164" i="1"/>
  <c r="G219" i="1"/>
  <c r="I219" i="1"/>
  <c r="I165" i="1"/>
  <c r="I285" i="1"/>
  <c r="I119" i="1"/>
  <c r="K119" i="1"/>
  <c r="I120" i="1"/>
  <c r="I80" i="1"/>
  <c r="G121" i="1"/>
  <c r="I121" i="1"/>
  <c r="G222" i="1"/>
  <c r="I222" i="1"/>
  <c r="M222" i="1"/>
  <c r="G81" i="1"/>
  <c r="I81" i="1"/>
  <c r="I259" i="1"/>
  <c r="G166" i="1"/>
  <c r="I166" i="1"/>
  <c r="I167" i="1"/>
  <c r="K167" i="1"/>
  <c r="I168" i="1"/>
  <c r="G260" i="1"/>
  <c r="I260" i="1"/>
  <c r="I19" i="1"/>
  <c r="K19" i="1"/>
  <c r="M19" i="1"/>
  <c r="I20" i="1"/>
  <c r="I82" i="1"/>
  <c r="Q82" i="1"/>
  <c r="G169" i="1"/>
  <c r="I169" i="1"/>
  <c r="I286" i="1"/>
  <c r="I223" i="1"/>
  <c r="I287" i="1"/>
  <c r="I21" i="1"/>
  <c r="I170" i="1"/>
  <c r="I83" i="1"/>
  <c r="K83" i="1"/>
  <c r="G261" i="1"/>
  <c r="I261" i="1"/>
  <c r="I262" i="1"/>
  <c r="I122" i="1"/>
  <c r="G123" i="1"/>
  <c r="I123" i="1"/>
  <c r="I124" i="1"/>
  <c r="G263" i="1"/>
  <c r="I263" i="1"/>
  <c r="I22" i="1"/>
  <c r="G84" i="1"/>
  <c r="I84" i="1"/>
  <c r="I171" i="1"/>
  <c r="G85" i="1"/>
  <c r="I85" i="1"/>
  <c r="I289" i="1"/>
  <c r="Q289" i="1"/>
  <c r="G290" i="1"/>
  <c r="I290" i="1"/>
  <c r="Q290" i="1"/>
  <c r="G23" i="1"/>
  <c r="I23" i="1"/>
  <c r="I24" i="1"/>
  <c r="K24" i="1"/>
  <c r="I25" i="1"/>
  <c r="G224" i="1"/>
  <c r="I224" i="1"/>
  <c r="I86" i="1"/>
  <c r="M86" i="1"/>
  <c r="I26" i="1"/>
  <c r="Q26" i="1"/>
  <c r="G291" i="1"/>
  <c r="I291" i="1"/>
  <c r="K291" i="1"/>
  <c r="M291" i="1"/>
  <c r="I225" i="1"/>
  <c r="O225" i="1"/>
  <c r="Q225" i="1"/>
  <c r="I27" i="1"/>
  <c r="Q27" i="1"/>
  <c r="I28" i="1"/>
  <c r="I292" i="1"/>
  <c r="G226" i="1"/>
  <c r="I226" i="1"/>
  <c r="I293" i="1"/>
  <c r="Q293" i="1"/>
  <c r="I87" i="1"/>
  <c r="I173" i="1"/>
  <c r="I127" i="1"/>
  <c r="K127" i="1"/>
  <c r="M127" i="1"/>
  <c r="I294" i="1"/>
  <c r="Q294" i="1"/>
  <c r="I88" i="1"/>
  <c r="M88" i="1"/>
  <c r="G227" i="1"/>
  <c r="I227" i="1"/>
  <c r="Q227" i="1"/>
  <c r="G265" i="1"/>
  <c r="I265" i="1"/>
  <c r="K174" i="1"/>
  <c r="I199" i="1"/>
  <c r="Q199" i="1"/>
  <c r="I295" i="1"/>
  <c r="Q295" i="1"/>
  <c r="G175" i="1"/>
  <c r="I175" i="1"/>
  <c r="Q175" i="1"/>
  <c r="G176" i="1"/>
  <c r="I176" i="1"/>
  <c r="G296" i="1"/>
  <c r="Q296" i="1"/>
  <c r="I228" i="1"/>
  <c r="I30" i="1"/>
  <c r="Q30" i="1"/>
  <c r="G297" i="1"/>
  <c r="I297" i="1"/>
  <c r="I177" i="1"/>
  <c r="I90" i="1"/>
  <c r="K90" i="1"/>
  <c r="Q90" i="1"/>
  <c r="G266" i="1"/>
  <c r="I266" i="1"/>
  <c r="Q266" i="1"/>
  <c r="I267" i="1"/>
  <c r="Q267" i="1"/>
  <c r="I178" i="1"/>
  <c r="G91" i="1"/>
  <c r="I91" i="1"/>
  <c r="G92" i="1"/>
  <c r="I92" i="1"/>
  <c r="M92" i="1"/>
  <c r="Q92" i="1"/>
  <c r="I32" i="1"/>
  <c r="G33" i="1"/>
  <c r="I33" i="1"/>
  <c r="K33" i="1"/>
  <c r="I298" i="1"/>
  <c r="O298" i="1"/>
  <c r="Q298" i="1"/>
  <c r="I299" i="1"/>
  <c r="O299" i="1"/>
  <c r="G200" i="1"/>
  <c r="I200" i="1"/>
  <c r="G34" i="1"/>
  <c r="I34" i="1"/>
  <c r="G300" i="1"/>
  <c r="I300" i="1"/>
  <c r="M300" i="1"/>
  <c r="G179" i="1"/>
  <c r="I179" i="1"/>
  <c r="Q179" i="1"/>
  <c r="G180" i="1"/>
  <c r="I180" i="1"/>
  <c r="M180" i="1"/>
  <c r="Q180" i="1"/>
  <c r="G249" i="1"/>
  <c r="I249" i="1"/>
  <c r="I301" i="1"/>
  <c r="G230" i="1"/>
  <c r="I230" i="1"/>
  <c r="K230" i="1"/>
  <c r="I302" i="1"/>
  <c r="Q302" i="1"/>
  <c r="G128" i="1"/>
  <c r="I128" i="1"/>
  <c r="Q128" i="1"/>
  <c r="I94" i="1"/>
  <c r="Q94" i="1"/>
  <c r="I303" i="1"/>
  <c r="Q303" i="1"/>
  <c r="G304" i="1"/>
  <c r="I304" i="1"/>
  <c r="O304" i="1"/>
  <c r="Q304" i="1"/>
  <c r="G306" i="1"/>
  <c r="I306" i="1"/>
  <c r="Q306" i="1"/>
  <c r="G130" i="1"/>
  <c r="I130" i="1"/>
  <c r="K130" i="1"/>
  <c r="I36" i="1"/>
  <c r="G181" i="1"/>
  <c r="I181" i="1"/>
  <c r="K181" i="1"/>
  <c r="Q181" i="1"/>
  <c r="G231" i="1"/>
  <c r="I231" i="1"/>
  <c r="G307" i="1"/>
  <c r="S307" i="1" s="1"/>
  <c r="G308" i="1"/>
  <c r="I308" i="1"/>
  <c r="Q308" i="1"/>
  <c r="I95" i="1"/>
  <c r="I39" i="1"/>
  <c r="Q39" i="1"/>
  <c r="G40" i="1"/>
  <c r="K40" i="1"/>
  <c r="I232" i="1"/>
  <c r="I131" i="1"/>
  <c r="I41" i="1"/>
  <c r="I42" i="1"/>
  <c r="M42" i="1"/>
  <c r="I132" i="1"/>
  <c r="I233" i="1"/>
  <c r="I309" i="1"/>
  <c r="M309" i="1"/>
  <c r="G268" i="1"/>
  <c r="I268" i="1"/>
  <c r="O268" i="1"/>
  <c r="Q268" i="1"/>
  <c r="G43" i="1"/>
  <c r="I43" i="1"/>
  <c r="I310" i="1"/>
  <c r="I201" i="1"/>
  <c r="Q201" i="1"/>
  <c r="G202" i="1"/>
  <c r="I202" i="1"/>
  <c r="Q202" i="1"/>
  <c r="I44" i="1"/>
  <c r="I96" i="1"/>
  <c r="M96" i="1"/>
  <c r="Q96" i="1"/>
  <c r="I97" i="1"/>
  <c r="G45" i="1"/>
  <c r="I45" i="1"/>
  <c r="G46" i="1"/>
  <c r="I46" i="1"/>
  <c r="M46" i="1"/>
  <c r="G182" i="1"/>
  <c r="I182" i="1"/>
  <c r="Q182" i="1"/>
  <c r="G203" i="1"/>
  <c r="I203" i="1"/>
  <c r="Q203" i="1"/>
  <c r="I98" i="1"/>
  <c r="Q98" i="1"/>
  <c r="G183" i="1"/>
  <c r="I183" i="1"/>
  <c r="Q183" i="1"/>
  <c r="K311" i="1"/>
  <c r="Q311" i="1"/>
  <c r="G99" i="1"/>
  <c r="I99" i="1"/>
  <c r="G312" i="1"/>
  <c r="I312" i="1"/>
  <c r="K312" i="1"/>
  <c r="G269" i="1"/>
  <c r="I269" i="1"/>
  <c r="K269" i="1"/>
  <c r="O269" i="1"/>
  <c r="Q269" i="1"/>
  <c r="I47" i="1"/>
  <c r="K47" i="1"/>
  <c r="M47" i="1"/>
  <c r="G184" i="1"/>
  <c r="I184" i="1"/>
  <c r="K184" i="1"/>
  <c r="Q184" i="1"/>
  <c r="G204" i="1"/>
  <c r="I204" i="1"/>
  <c r="O204" i="1"/>
  <c r="Q204" i="1"/>
  <c r="I270" i="1"/>
  <c r="G133" i="1"/>
  <c r="I133" i="1"/>
  <c r="Q133" i="1"/>
  <c r="G313" i="1"/>
  <c r="I313" i="1"/>
  <c r="K313" i="1"/>
  <c r="Q313" i="1"/>
  <c r="I48" i="1"/>
  <c r="Q48" i="1"/>
  <c r="G134" i="1"/>
  <c r="I134" i="1"/>
  <c r="Q134" i="1"/>
  <c r="G49" i="1"/>
  <c r="I49" i="1"/>
  <c r="M49" i="1"/>
  <c r="O49" i="1"/>
  <c r="Q49" i="1"/>
  <c r="G50" i="1"/>
  <c r="I50" i="1"/>
  <c r="G314" i="1"/>
  <c r="I314" i="1"/>
  <c r="K314" i="1"/>
  <c r="O314" i="1"/>
  <c r="Q314" i="1"/>
  <c r="I136" i="1"/>
  <c r="K136" i="1"/>
  <c r="G315" i="1"/>
  <c r="I315" i="1"/>
  <c r="K315" i="1"/>
  <c r="M315" i="1"/>
  <c r="Q315" i="1"/>
  <c r="G316" i="1"/>
  <c r="I316" i="1"/>
  <c r="Q316" i="1"/>
  <c r="G234" i="1"/>
  <c r="I234" i="1"/>
  <c r="G137" i="1"/>
  <c r="S137" i="1" s="1"/>
  <c r="G100" i="1"/>
  <c r="I100" i="1"/>
  <c r="M100" i="1"/>
  <c r="O100" i="1"/>
  <c r="Q100" i="1"/>
  <c r="G317" i="1"/>
  <c r="I317" i="1"/>
  <c r="O317" i="1"/>
  <c r="Q317" i="1"/>
  <c r="G235" i="1"/>
  <c r="I235" i="1"/>
  <c r="K235" i="1"/>
  <c r="O235" i="1"/>
  <c r="Q235" i="1"/>
  <c r="G187" i="1"/>
  <c r="I187" i="1"/>
  <c r="Q187" i="1"/>
  <c r="G236" i="1"/>
  <c r="I236" i="1"/>
  <c r="M236" i="1"/>
  <c r="O236" i="1"/>
  <c r="Q236" i="1"/>
  <c r="G271" i="1"/>
  <c r="I271" i="1"/>
  <c r="Q271" i="1"/>
  <c r="G188" i="1"/>
  <c r="I188" i="1"/>
  <c r="M188" i="1"/>
  <c r="O188" i="1"/>
  <c r="Q188" i="1"/>
  <c r="G205" i="1"/>
  <c r="I205" i="1"/>
  <c r="M205" i="1"/>
  <c r="Q205" i="1"/>
  <c r="G51" i="1"/>
  <c r="I51" i="1"/>
  <c r="Q51" i="1"/>
  <c r="G52" i="1"/>
  <c r="I52" i="1"/>
  <c r="M52" i="1"/>
  <c r="O52" i="1"/>
  <c r="Q52" i="1"/>
  <c r="G318" i="1"/>
  <c r="I318" i="1"/>
  <c r="K318" i="1"/>
  <c r="Q318" i="1"/>
  <c r="G53" i="1"/>
  <c r="I53" i="1"/>
  <c r="O53" i="1"/>
  <c r="Q53" i="1"/>
  <c r="G54" i="1"/>
  <c r="I54" i="1"/>
  <c r="M54" i="1"/>
  <c r="O54" i="1"/>
  <c r="Q54" i="1"/>
  <c r="G101" i="1"/>
  <c r="I101" i="1"/>
  <c r="K101" i="1"/>
  <c r="O101" i="1"/>
  <c r="Q101" i="1"/>
  <c r="I319" i="1"/>
  <c r="G320" i="1"/>
  <c r="I320" i="1"/>
  <c r="G237" i="1"/>
  <c r="I237" i="1"/>
  <c r="O237" i="1"/>
  <c r="Q237" i="1"/>
  <c r="G102" i="1"/>
  <c r="I102" i="1"/>
  <c r="K102" i="1"/>
  <c r="Q102" i="1"/>
  <c r="G238" i="1"/>
  <c r="I238" i="1"/>
  <c r="K238" i="1"/>
  <c r="G138" i="1"/>
  <c r="I138" i="1"/>
  <c r="O138" i="1"/>
  <c r="Q138" i="1"/>
  <c r="G103" i="1"/>
  <c r="I103" i="1"/>
  <c r="M103" i="1"/>
  <c r="O103" i="1"/>
  <c r="Q103" i="1"/>
  <c r="G139" i="1"/>
  <c r="I139" i="1"/>
  <c r="K139" i="1"/>
  <c r="O139" i="1"/>
  <c r="Q139" i="1"/>
  <c r="G140" i="1"/>
  <c r="I140" i="1"/>
  <c r="Q140" i="1"/>
  <c r="G104" i="1"/>
  <c r="I104" i="1"/>
  <c r="M104" i="1"/>
  <c r="O104" i="1"/>
  <c r="Q104" i="1"/>
  <c r="G105" i="1"/>
  <c r="I105" i="1"/>
  <c r="K105" i="1"/>
  <c r="Q105" i="1"/>
  <c r="G106" i="1"/>
  <c r="I106" i="1"/>
  <c r="O106" i="1"/>
  <c r="Q106" i="1"/>
  <c r="G239" i="1"/>
  <c r="I239" i="1"/>
  <c r="K239" i="1"/>
  <c r="G141" i="1"/>
  <c r="I141" i="1"/>
  <c r="K141" i="1"/>
  <c r="M141" i="1"/>
  <c r="Q141" i="1"/>
  <c r="G189" i="1"/>
  <c r="I189" i="1"/>
  <c r="O189" i="1"/>
  <c r="Q189" i="1"/>
  <c r="G321" i="1"/>
  <c r="I321" i="1"/>
  <c r="M321" i="1"/>
  <c r="O321" i="1"/>
  <c r="Q321" i="1"/>
  <c r="G55" i="1"/>
  <c r="I55" i="1"/>
  <c r="K55" i="1"/>
  <c r="Q55" i="1"/>
  <c r="G56" i="1"/>
  <c r="I56" i="1"/>
  <c r="G142" i="1"/>
  <c r="I142" i="1"/>
  <c r="O142" i="1"/>
  <c r="Q142" i="1"/>
  <c r="G322" i="1"/>
  <c r="I322" i="1"/>
  <c r="O322" i="1"/>
  <c r="Q322" i="1"/>
  <c r="G323" i="1"/>
  <c r="I323" i="1"/>
  <c r="K323" i="1"/>
  <c r="O323" i="1"/>
  <c r="Q323" i="1"/>
  <c r="G57" i="1"/>
  <c r="I57" i="1"/>
  <c r="O57" i="1"/>
  <c r="Q57" i="1"/>
  <c r="G324" i="1"/>
  <c r="I324" i="1"/>
  <c r="K324" i="1"/>
  <c r="M324" i="1"/>
  <c r="O324" i="1"/>
  <c r="Q324" i="1"/>
  <c r="G58" i="1"/>
  <c r="I58" i="1"/>
  <c r="G207" i="1"/>
  <c r="I207" i="1"/>
  <c r="O207" i="1"/>
  <c r="Q207" i="1"/>
  <c r="G107" i="1"/>
  <c r="I107" i="1"/>
  <c r="O107" i="1"/>
  <c r="Q107" i="1"/>
  <c r="G143" i="1"/>
  <c r="I143" i="1"/>
  <c r="O143" i="1"/>
  <c r="G325" i="1"/>
  <c r="I325" i="1"/>
  <c r="O325" i="1"/>
  <c r="Q325" i="1"/>
  <c r="G144" i="1"/>
  <c r="I144" i="1"/>
  <c r="K144" i="1"/>
  <c r="M144" i="1"/>
  <c r="O144" i="1"/>
  <c r="Q144" i="1"/>
  <c r="G109" i="1"/>
  <c r="I109" i="1"/>
  <c r="O109" i="1"/>
  <c r="Q109" i="1"/>
  <c r="G240" i="1"/>
  <c r="I240" i="1"/>
  <c r="K240" i="1"/>
  <c r="O240" i="1"/>
  <c r="Q240" i="1"/>
  <c r="G191" i="1"/>
  <c r="I191" i="1"/>
  <c r="O191" i="1"/>
  <c r="Q191" i="1"/>
  <c r="G60" i="1"/>
  <c r="I60" i="1"/>
  <c r="K60" i="1"/>
  <c r="O60" i="1"/>
  <c r="Q60" i="1"/>
  <c r="G192" i="1"/>
  <c r="I192" i="1"/>
  <c r="M192" i="1"/>
  <c r="O192" i="1"/>
  <c r="Q192" i="1"/>
  <c r="G145" i="1"/>
  <c r="I145" i="1"/>
  <c r="O145" i="1"/>
  <c r="Q145" i="1"/>
  <c r="G326" i="1"/>
  <c r="I326" i="1"/>
  <c r="M326" i="1"/>
  <c r="O326" i="1"/>
  <c r="Q326" i="1"/>
  <c r="G327" i="1"/>
  <c r="I327" i="1"/>
  <c r="K327" i="1"/>
  <c r="O327" i="1"/>
  <c r="Q327" i="1"/>
  <c r="V2" i="1"/>
  <c r="V3" i="1"/>
  <c r="V110" i="1"/>
  <c r="V61" i="1"/>
  <c r="V209" i="1"/>
  <c r="V272" i="1"/>
  <c r="V111" i="1"/>
  <c r="V147" i="1"/>
  <c r="V274" i="1"/>
  <c r="V113" i="1"/>
  <c r="V114" i="1"/>
  <c r="V193" i="1"/>
  <c r="V6" i="1"/>
  <c r="V210" i="1"/>
  <c r="V254" i="1"/>
  <c r="V7" i="1"/>
  <c r="V194" i="1"/>
  <c r="V64" i="1"/>
  <c r="V151" i="1"/>
  <c r="V8" i="1"/>
  <c r="V65" i="1"/>
  <c r="V277" i="1"/>
  <c r="V66" i="1"/>
  <c r="V278" i="1"/>
  <c r="V67" i="1"/>
  <c r="V154" i="1"/>
  <c r="V10" i="1"/>
  <c r="V211" i="1"/>
  <c r="V279" i="1"/>
  <c r="V69" i="1"/>
  <c r="V212" i="1"/>
  <c r="V11" i="1"/>
  <c r="V244" i="1"/>
  <c r="V156" i="1"/>
  <c r="V12" i="1"/>
  <c r="V281" i="1"/>
  <c r="V13" i="1"/>
  <c r="V282" i="1"/>
  <c r="V72" i="1"/>
  <c r="V214" i="1"/>
  <c r="V73" i="1"/>
  <c r="V15" i="1"/>
  <c r="V159" i="1"/>
  <c r="V162" i="1"/>
  <c r="V258" i="1"/>
  <c r="V163" i="1"/>
  <c r="V196" i="1"/>
  <c r="V74" i="1"/>
  <c r="V75" i="1"/>
  <c r="V76" i="1"/>
  <c r="V284" i="1"/>
  <c r="V16" i="1"/>
  <c r="V77" i="1"/>
  <c r="V78" i="1"/>
  <c r="V197" i="1"/>
  <c r="V198" i="1"/>
  <c r="V17" i="1"/>
  <c r="V164" i="1"/>
  <c r="V219" i="1"/>
  <c r="V220" i="1"/>
  <c r="V165" i="1"/>
  <c r="V119" i="1"/>
  <c r="V18" i="1"/>
  <c r="V80" i="1"/>
  <c r="V121" i="1"/>
  <c r="V221" i="1"/>
  <c r="V222" i="1"/>
  <c r="V81" i="1"/>
  <c r="V168" i="1"/>
  <c r="V260" i="1"/>
  <c r="V20" i="1"/>
  <c r="V169" i="1"/>
  <c r="V21" i="1"/>
  <c r="V170" i="1"/>
  <c r="V261" i="1"/>
  <c r="V262" i="1"/>
  <c r="V122" i="1"/>
  <c r="V246" i="1"/>
  <c r="V22" i="1"/>
  <c r="V84" i="1"/>
  <c r="V171" i="1"/>
  <c r="V85" i="1"/>
  <c r="V289" i="1"/>
  <c r="V290" i="1"/>
  <c r="V23" i="1"/>
  <c r="V24" i="1"/>
  <c r="V264" i="1"/>
  <c r="V248" i="1"/>
  <c r="V86" i="1"/>
  <c r="V125" i="1"/>
  <c r="V225" i="1"/>
  <c r="V27" i="1"/>
  <c r="V226" i="1"/>
  <c r="V126" i="1"/>
  <c r="V127" i="1"/>
  <c r="V294" i="1"/>
  <c r="V88" i="1"/>
  <c r="V29" i="1"/>
  <c r="V227" i="1"/>
  <c r="V265" i="1"/>
  <c r="V174" i="1"/>
  <c r="V228" i="1"/>
  <c r="V297" i="1"/>
  <c r="V90" i="1"/>
  <c r="V266" i="1"/>
  <c r="V267" i="1"/>
  <c r="V91" i="1"/>
  <c r="V92" i="1"/>
  <c r="V32" i="1"/>
  <c r="V33" i="1"/>
  <c r="V298" i="1"/>
  <c r="V299" i="1"/>
  <c r="V200" i="1"/>
  <c r="V34" i="1"/>
  <c r="V300" i="1"/>
  <c r="V35" i="1"/>
  <c r="V180" i="1"/>
  <c r="V230" i="1"/>
  <c r="V129" i="1"/>
  <c r="V304" i="1"/>
  <c r="V36" i="1"/>
  <c r="V181" i="1"/>
  <c r="V231" i="1"/>
  <c r="V307" i="1"/>
  <c r="V308" i="1"/>
  <c r="V37" i="1"/>
  <c r="V95" i="1"/>
  <c r="V38" i="1"/>
  <c r="V40" i="1"/>
  <c r="V232" i="1"/>
  <c r="V131" i="1"/>
  <c r="V41" i="1"/>
  <c r="V42" i="1"/>
  <c r="V132" i="1"/>
  <c r="V233" i="1"/>
  <c r="V268" i="1"/>
  <c r="V43" i="1"/>
  <c r="V310" i="1"/>
  <c r="V202" i="1"/>
  <c r="V44" i="1"/>
  <c r="V96" i="1"/>
  <c r="V97" i="1"/>
  <c r="V45" i="1"/>
  <c r="V46" i="1"/>
  <c r="V203" i="1"/>
  <c r="V98" i="1"/>
  <c r="V183" i="1"/>
  <c r="V311" i="1"/>
  <c r="V269" i="1"/>
  <c r="V47" i="1"/>
  <c r="V184" i="1"/>
  <c r="V204" i="1"/>
  <c r="V133" i="1"/>
  <c r="V48" i="1"/>
  <c r="V134" i="1"/>
  <c r="V49" i="1"/>
  <c r="V50" i="1"/>
  <c r="V135" i="1"/>
  <c r="V315" i="1"/>
  <c r="V185" i="1"/>
  <c r="V316" i="1"/>
  <c r="V137" i="1"/>
  <c r="V100" i="1"/>
  <c r="V186" i="1"/>
  <c r="V317" i="1"/>
  <c r="V235" i="1"/>
  <c r="V187" i="1"/>
  <c r="V236" i="1"/>
  <c r="V188" i="1"/>
  <c r="V51" i="1"/>
  <c r="V52" i="1"/>
  <c r="V318" i="1"/>
  <c r="V53" i="1"/>
  <c r="V101" i="1"/>
  <c r="V320" i="1"/>
  <c r="V102" i="1"/>
  <c r="V238" i="1"/>
  <c r="V138" i="1"/>
  <c r="V103" i="1"/>
  <c r="V139" i="1"/>
  <c r="V140" i="1"/>
  <c r="V105" i="1"/>
  <c r="V106" i="1"/>
  <c r="V189" i="1"/>
  <c r="V321" i="1"/>
  <c r="V55" i="1"/>
  <c r="V56" i="1"/>
  <c r="V142" i="1"/>
  <c r="V57" i="1"/>
  <c r="V324" i="1"/>
  <c r="V58" i="1"/>
  <c r="V107" i="1"/>
  <c r="V108" i="1"/>
  <c r="V143" i="1"/>
  <c r="V144" i="1"/>
  <c r="V109" i="1"/>
  <c r="V240" i="1"/>
  <c r="V191" i="1"/>
  <c r="V60" i="1"/>
  <c r="V192" i="1"/>
  <c r="V145" i="1"/>
  <c r="V251" i="1"/>
  <c r="R243" i="1"/>
  <c r="R249" i="1"/>
  <c r="R231" i="1"/>
  <c r="R307" i="1"/>
  <c r="R137" i="1"/>
  <c r="D59" i="10"/>
  <c r="D60" i="10"/>
  <c r="C60" i="10"/>
  <c r="C59" i="10"/>
  <c r="D23" i="9"/>
  <c r="D24" i="9"/>
  <c r="C24" i="9"/>
  <c r="C23" i="9"/>
  <c r="D14" i="8"/>
  <c r="I14" i="8"/>
  <c r="D15" i="8"/>
  <c r="I15" i="8"/>
  <c r="C15" i="8"/>
  <c r="C14" i="8"/>
  <c r="D36" i="7"/>
  <c r="D37" i="7"/>
  <c r="C37" i="7"/>
  <c r="C36" i="7"/>
  <c r="D18" i="6"/>
  <c r="D19" i="6"/>
  <c r="C19" i="6"/>
  <c r="C18" i="6"/>
  <c r="D50" i="5"/>
  <c r="D51" i="5"/>
  <c r="C51" i="5"/>
  <c r="E40" i="4"/>
  <c r="D40" i="4"/>
  <c r="D62" i="2"/>
  <c r="D63" i="2"/>
  <c r="C63" i="2"/>
  <c r="E329" i="1"/>
  <c r="E330" i="1"/>
  <c r="D330" i="1"/>
  <c r="D329" i="1"/>
  <c r="L47" i="5" l="1"/>
  <c r="L39" i="5"/>
  <c r="L15" i="5"/>
  <c r="Q23" i="7"/>
  <c r="J27" i="7"/>
  <c r="F5" i="9"/>
  <c r="K192" i="1"/>
  <c r="R192" i="1" s="1"/>
  <c r="M109" i="1"/>
  <c r="M107" i="1"/>
  <c r="M58" i="1"/>
  <c r="M322" i="1"/>
  <c r="R322" i="1" s="1"/>
  <c r="M56" i="1"/>
  <c r="M106" i="1"/>
  <c r="M140" i="1"/>
  <c r="R140" i="1" s="1"/>
  <c r="M237" i="1"/>
  <c r="S237" i="1" s="1"/>
  <c r="M319" i="1"/>
  <c r="O51" i="1"/>
  <c r="O271" i="1"/>
  <c r="K236" i="1"/>
  <c r="M317" i="1"/>
  <c r="K100" i="1"/>
  <c r="R100" i="1" s="1"/>
  <c r="O316" i="1"/>
  <c r="K49" i="1"/>
  <c r="R49" i="1" s="1"/>
  <c r="K183" i="1"/>
  <c r="O203" i="1"/>
  <c r="K96" i="1"/>
  <c r="M233" i="1"/>
  <c r="M41" i="1"/>
  <c r="O308" i="1"/>
  <c r="M128" i="1"/>
  <c r="M299" i="1"/>
  <c r="O267" i="1"/>
  <c r="K30" i="1"/>
  <c r="M176" i="1"/>
  <c r="O295" i="1"/>
  <c r="G174" i="1"/>
  <c r="R174" i="1" s="1"/>
  <c r="K88" i="1"/>
  <c r="G293" i="1"/>
  <c r="K27" i="1"/>
  <c r="G86" i="1"/>
  <c r="G24" i="1"/>
  <c r="M169" i="1"/>
  <c r="G167" i="1"/>
  <c r="G78" i="1"/>
  <c r="I196" i="1"/>
  <c r="M162" i="1"/>
  <c r="I15" i="1"/>
  <c r="I71" i="1"/>
  <c r="I195" i="1"/>
  <c r="I244" i="1"/>
  <c r="Q10" i="1"/>
  <c r="I278" i="1"/>
  <c r="I151" i="1"/>
  <c r="K115" i="1"/>
  <c r="G242" i="1"/>
  <c r="R242" i="1" s="1"/>
  <c r="I62" i="1"/>
  <c r="I273" i="1"/>
  <c r="H47" i="5"/>
  <c r="L43" i="5"/>
  <c r="J39" i="5"/>
  <c r="H35" i="5"/>
  <c r="H31" i="5"/>
  <c r="N24" i="5"/>
  <c r="H19" i="5"/>
  <c r="H15" i="5"/>
  <c r="L8" i="5"/>
  <c r="H13" i="6"/>
  <c r="J30" i="7"/>
  <c r="L22" i="7"/>
  <c r="L18" i="7"/>
  <c r="J13" i="7"/>
  <c r="L9" i="7"/>
  <c r="L4" i="7"/>
  <c r="L21" i="9"/>
  <c r="L16" i="9"/>
  <c r="F12" i="9"/>
  <c r="M145" i="1"/>
  <c r="K59" i="1"/>
  <c r="K109" i="1"/>
  <c r="R109" i="1" s="1"/>
  <c r="M143" i="1"/>
  <c r="K58" i="1"/>
  <c r="K56" i="1"/>
  <c r="R56" i="1" s="1"/>
  <c r="M189" i="1"/>
  <c r="K106" i="1"/>
  <c r="R106" i="1" s="1"/>
  <c r="M138" i="1"/>
  <c r="K237" i="1"/>
  <c r="K319" i="1"/>
  <c r="R319" i="1" s="1"/>
  <c r="M53" i="1"/>
  <c r="M51" i="1"/>
  <c r="M271" i="1"/>
  <c r="K317" i="1"/>
  <c r="R317" i="1" s="1"/>
  <c r="K316" i="1"/>
  <c r="M48" i="1"/>
  <c r="K99" i="1"/>
  <c r="M203" i="1"/>
  <c r="S203" i="1" s="1"/>
  <c r="M201" i="1"/>
  <c r="K233" i="1"/>
  <c r="M32" i="1"/>
  <c r="K91" i="1"/>
  <c r="M267" i="1"/>
  <c r="M177" i="1"/>
  <c r="K176" i="1"/>
  <c r="M295" i="1"/>
  <c r="K224" i="1"/>
  <c r="M85" i="1"/>
  <c r="M263" i="1"/>
  <c r="K288" i="1"/>
  <c r="K260" i="1"/>
  <c r="M197" i="1"/>
  <c r="K282" i="1"/>
  <c r="G255" i="1"/>
  <c r="S255" i="1" s="1"/>
  <c r="G273" i="1"/>
  <c r="Q257" i="1"/>
  <c r="J43" i="5"/>
  <c r="H39" i="5"/>
  <c r="H34" i="5"/>
  <c r="H24" i="5"/>
  <c r="H18" i="5"/>
  <c r="H14" i="5"/>
  <c r="H8" i="5"/>
  <c r="P4" i="5"/>
  <c r="H2" i="5"/>
  <c r="H11" i="6"/>
  <c r="F5" i="6"/>
  <c r="L32" i="7"/>
  <c r="F30" i="7"/>
  <c r="L26" i="7"/>
  <c r="P21" i="7"/>
  <c r="L17" i="7"/>
  <c r="L8" i="7"/>
  <c r="J4" i="7"/>
  <c r="L3" i="8"/>
  <c r="F21" i="9"/>
  <c r="H16" i="9"/>
  <c r="H11" i="9"/>
  <c r="Q11" i="9" s="1"/>
  <c r="F4" i="9"/>
  <c r="J16" i="9"/>
  <c r="N55" i="10"/>
  <c r="K145" i="1"/>
  <c r="R145" i="1" s="1"/>
  <c r="M240" i="1"/>
  <c r="K143" i="1"/>
  <c r="R143" i="1" s="1"/>
  <c r="M323" i="1"/>
  <c r="K189" i="1"/>
  <c r="R189" i="1" s="1"/>
  <c r="M239" i="1"/>
  <c r="K138" i="1"/>
  <c r="M102" i="1"/>
  <c r="K51" i="1"/>
  <c r="R51" i="1" s="1"/>
  <c r="K271" i="1"/>
  <c r="M235" i="1"/>
  <c r="R235" i="1" s="1"/>
  <c r="M136" i="1"/>
  <c r="R136" i="1" s="1"/>
  <c r="K50" i="1"/>
  <c r="S50" i="1" s="1"/>
  <c r="K48" i="1"/>
  <c r="M133" i="1"/>
  <c r="M44" i="1"/>
  <c r="M268" i="1"/>
  <c r="M131" i="1"/>
  <c r="K39" i="1"/>
  <c r="K36" i="1"/>
  <c r="K303" i="1"/>
  <c r="K301" i="1"/>
  <c r="M34" i="1"/>
  <c r="K32" i="1"/>
  <c r="R32" i="1" s="1"/>
  <c r="K177" i="1"/>
  <c r="M228" i="1"/>
  <c r="K295" i="1"/>
  <c r="K173" i="1"/>
  <c r="R173" i="1" s="1"/>
  <c r="K262" i="1"/>
  <c r="S262" i="1" s="1"/>
  <c r="M21" i="1"/>
  <c r="M165" i="1"/>
  <c r="M258" i="1"/>
  <c r="G115" i="1"/>
  <c r="G114" i="1"/>
  <c r="G148" i="1"/>
  <c r="N45" i="5"/>
  <c r="H23" i="5"/>
  <c r="H13" i="5"/>
  <c r="H7" i="5"/>
  <c r="H9" i="6"/>
  <c r="J32" i="7"/>
  <c r="L29" i="7"/>
  <c r="J17" i="7"/>
  <c r="L12" i="7"/>
  <c r="J8" i="7"/>
  <c r="H5" i="8"/>
  <c r="N19" i="9"/>
  <c r="L15" i="9"/>
  <c r="L10" i="9"/>
  <c r="H3" i="9"/>
  <c r="K310" i="1"/>
  <c r="M132" i="1"/>
  <c r="K131" i="1"/>
  <c r="R131" i="1" s="1"/>
  <c r="M179" i="1"/>
  <c r="K228" i="1"/>
  <c r="M294" i="1"/>
  <c r="K217" i="1"/>
  <c r="H8" i="6"/>
  <c r="J29" i="7"/>
  <c r="P16" i="7"/>
  <c r="J12" i="7"/>
  <c r="F15" i="9"/>
  <c r="H23" i="10"/>
  <c r="K326" i="1"/>
  <c r="M191" i="1"/>
  <c r="M325" i="1"/>
  <c r="M57" i="1"/>
  <c r="K321" i="1"/>
  <c r="R321" i="1" s="1"/>
  <c r="K104" i="1"/>
  <c r="R104" i="1" s="1"/>
  <c r="K103" i="1"/>
  <c r="M320" i="1"/>
  <c r="K54" i="1"/>
  <c r="K52" i="1"/>
  <c r="R52" i="1" s="1"/>
  <c r="K188" i="1"/>
  <c r="M187" i="1"/>
  <c r="K186" i="1"/>
  <c r="K234" i="1"/>
  <c r="R234" i="1" s="1"/>
  <c r="O134" i="1"/>
  <c r="O98" i="1"/>
  <c r="K97" i="1"/>
  <c r="K132" i="1"/>
  <c r="M95" i="1"/>
  <c r="O130" i="1"/>
  <c r="K305" i="1"/>
  <c r="O302" i="1"/>
  <c r="S302" i="1" s="1"/>
  <c r="K179" i="1"/>
  <c r="K298" i="1"/>
  <c r="M178" i="1"/>
  <c r="K31" i="1"/>
  <c r="M227" i="1"/>
  <c r="M28" i="1"/>
  <c r="G26" i="1"/>
  <c r="M25" i="1"/>
  <c r="K290" i="1"/>
  <c r="K261" i="1"/>
  <c r="G21" i="1"/>
  <c r="M168" i="1"/>
  <c r="K81" i="1"/>
  <c r="M80" i="1"/>
  <c r="K220" i="1"/>
  <c r="M79" i="1"/>
  <c r="M216" i="1"/>
  <c r="K283" i="1"/>
  <c r="Q160" i="1"/>
  <c r="M214" i="1"/>
  <c r="I157" i="1"/>
  <c r="Q117" i="1"/>
  <c r="K279" i="1"/>
  <c r="M68" i="1"/>
  <c r="I65" i="1"/>
  <c r="I276" i="1"/>
  <c r="Q6" i="1"/>
  <c r="I113" i="1"/>
  <c r="I4" i="1"/>
  <c r="I110" i="1"/>
  <c r="N48" i="5"/>
  <c r="N44" i="5"/>
  <c r="L40" i="5"/>
  <c r="H37" i="5"/>
  <c r="H33" i="5"/>
  <c r="H27" i="5"/>
  <c r="H22" i="5"/>
  <c r="N16" i="5"/>
  <c r="H12" i="5"/>
  <c r="H6" i="5"/>
  <c r="N3" i="5"/>
  <c r="L13" i="6"/>
  <c r="L34" i="7"/>
  <c r="J31" i="7"/>
  <c r="F29" i="7"/>
  <c r="L24" i="7"/>
  <c r="L20" i="7"/>
  <c r="L16" i="7"/>
  <c r="L11" i="7"/>
  <c r="F7" i="7"/>
  <c r="J3" i="7"/>
  <c r="N18" i="9"/>
  <c r="N13" i="9"/>
  <c r="P8" i="9"/>
  <c r="H40" i="10"/>
  <c r="M327" i="1"/>
  <c r="S327" i="1" s="1"/>
  <c r="M60" i="1"/>
  <c r="K191" i="1"/>
  <c r="R191" i="1" s="1"/>
  <c r="K325" i="1"/>
  <c r="K190" i="1"/>
  <c r="M207" i="1"/>
  <c r="R207" i="1" s="1"/>
  <c r="K57" i="1"/>
  <c r="M142" i="1"/>
  <c r="M55" i="1"/>
  <c r="M105" i="1"/>
  <c r="M139" i="1"/>
  <c r="M238" i="1"/>
  <c r="R238" i="1" s="1"/>
  <c r="K320" i="1"/>
  <c r="R320" i="1" s="1"/>
  <c r="M101" i="1"/>
  <c r="M318" i="1"/>
  <c r="K187" i="1"/>
  <c r="O315" i="1"/>
  <c r="S315" i="1" s="1"/>
  <c r="K134" i="1"/>
  <c r="M313" i="1"/>
  <c r="O311" i="1"/>
  <c r="R311" i="1" s="1"/>
  <c r="M98" i="1"/>
  <c r="M202" i="1"/>
  <c r="M43" i="1"/>
  <c r="O309" i="1"/>
  <c r="K232" i="1"/>
  <c r="S232" i="1" s="1"/>
  <c r="K95" i="1"/>
  <c r="S231" i="1"/>
  <c r="M130" i="1"/>
  <c r="M94" i="1"/>
  <c r="K302" i="1"/>
  <c r="O92" i="1"/>
  <c r="K178" i="1"/>
  <c r="K89" i="1"/>
  <c r="M199" i="1"/>
  <c r="G294" i="1"/>
  <c r="G87" i="1"/>
  <c r="K28" i="1"/>
  <c r="Q291" i="1"/>
  <c r="Q86" i="1"/>
  <c r="M84" i="1"/>
  <c r="I216" i="1"/>
  <c r="I283" i="1"/>
  <c r="I160" i="1"/>
  <c r="I214" i="1"/>
  <c r="I213" i="1"/>
  <c r="I117" i="1"/>
  <c r="I279" i="1"/>
  <c r="I68" i="1"/>
  <c r="I8" i="1"/>
  <c r="G7" i="1"/>
  <c r="I6" i="1"/>
  <c r="G113" i="1"/>
  <c r="M2" i="1"/>
  <c r="H48" i="5"/>
  <c r="L44" i="5"/>
  <c r="H40" i="5"/>
  <c r="L32" i="5"/>
  <c r="N21" i="5"/>
  <c r="H16" i="5"/>
  <c r="H4" i="5"/>
  <c r="L12" i="5"/>
  <c r="P8" i="6"/>
  <c r="H5" i="6"/>
  <c r="J34" i="7"/>
  <c r="J28" i="7"/>
  <c r="F24" i="7"/>
  <c r="J20" i="7"/>
  <c r="J16" i="7"/>
  <c r="J11" i="7"/>
  <c r="H18" i="9"/>
  <c r="H13" i="9"/>
  <c r="H8" i="9"/>
  <c r="N12" i="9"/>
  <c r="F3" i="9"/>
  <c r="F4" i="10"/>
  <c r="R9" i="8"/>
  <c r="Q9" i="8"/>
  <c r="H10" i="8"/>
  <c r="F4" i="8"/>
  <c r="R4" i="8" s="1"/>
  <c r="H3" i="8"/>
  <c r="F3" i="8"/>
  <c r="R3" i="8" s="1"/>
  <c r="P2" i="7"/>
  <c r="L2" i="7"/>
  <c r="J7" i="7"/>
  <c r="F6" i="7"/>
  <c r="R29" i="5"/>
  <c r="P19" i="5"/>
  <c r="J21" i="5"/>
  <c r="F10" i="5"/>
  <c r="N38" i="5"/>
  <c r="N34" i="5"/>
  <c r="L27" i="5"/>
  <c r="L25" i="5"/>
  <c r="F15" i="5"/>
  <c r="N7" i="5"/>
  <c r="P3" i="5"/>
  <c r="L17" i="5"/>
  <c r="Q14" i="1"/>
  <c r="I208" i="1"/>
  <c r="Q147" i="1"/>
  <c r="N53" i="10"/>
  <c r="H30" i="10"/>
  <c r="F16" i="10"/>
  <c r="H50" i="10"/>
  <c r="F47" i="10"/>
  <c r="H36" i="10"/>
  <c r="N19" i="10"/>
  <c r="J30" i="10"/>
  <c r="N21" i="9"/>
  <c r="H20" i="9"/>
  <c r="F19" i="9"/>
  <c r="F18" i="9"/>
  <c r="H17" i="9"/>
  <c r="F16" i="9"/>
  <c r="P13" i="9"/>
  <c r="F13" i="9"/>
  <c r="H12" i="9"/>
  <c r="F11" i="9"/>
  <c r="L9" i="9"/>
  <c r="F8" i="9"/>
  <c r="N7" i="9"/>
  <c r="F2" i="9"/>
  <c r="H21" i="9"/>
  <c r="L19" i="9"/>
  <c r="L18" i="9"/>
  <c r="N17" i="9"/>
  <c r="H15" i="9"/>
  <c r="L13" i="9"/>
  <c r="L11" i="9"/>
  <c r="H10" i="9"/>
  <c r="L8" i="9"/>
  <c r="F7" i="9"/>
  <c r="N2" i="9"/>
  <c r="L2" i="9"/>
  <c r="H2" i="9"/>
  <c r="F11" i="6"/>
  <c r="F10" i="6"/>
  <c r="P5" i="6"/>
  <c r="N14" i="6"/>
  <c r="S191" i="1"/>
  <c r="S317" i="1"/>
  <c r="S143" i="1"/>
  <c r="R58" i="1"/>
  <c r="S51" i="1"/>
  <c r="Q171" i="1"/>
  <c r="Q123" i="1"/>
  <c r="Q21" i="1"/>
  <c r="O287" i="1"/>
  <c r="Q286" i="1"/>
  <c r="Q118" i="1"/>
  <c r="O156" i="1"/>
  <c r="M64" i="1"/>
  <c r="O115" i="1"/>
  <c r="K14" i="1"/>
  <c r="G67" i="1"/>
  <c r="S140" i="1"/>
  <c r="S320" i="1"/>
  <c r="S319" i="1"/>
  <c r="R53" i="1"/>
  <c r="S52" i="1"/>
  <c r="S311" i="1"/>
  <c r="Q263" i="1"/>
  <c r="O124" i="1"/>
  <c r="O262" i="1"/>
  <c r="O170" i="1"/>
  <c r="Q223" i="1"/>
  <c r="Q81" i="1"/>
  <c r="M254" i="1"/>
  <c r="N15" i="10"/>
  <c r="F34" i="10"/>
  <c r="H54" i="10"/>
  <c r="F42" i="10"/>
  <c r="F24" i="10"/>
  <c r="H7" i="10"/>
  <c r="L32" i="10"/>
  <c r="H53" i="10"/>
  <c r="H39" i="10"/>
  <c r="F22" i="10"/>
  <c r="P6" i="10"/>
  <c r="N17" i="10"/>
  <c r="H3" i="10"/>
  <c r="F8" i="10"/>
  <c r="F54" i="10"/>
  <c r="H48" i="10"/>
  <c r="N41" i="10"/>
  <c r="H33" i="10"/>
  <c r="N23" i="10"/>
  <c r="H17" i="10"/>
  <c r="H6" i="10"/>
  <c r="F52" i="10"/>
  <c r="H46" i="10"/>
  <c r="F37" i="10"/>
  <c r="R37" i="10" s="1"/>
  <c r="F29" i="10"/>
  <c r="N21" i="10"/>
  <c r="H12" i="10"/>
  <c r="H57" i="10"/>
  <c r="N51" i="10"/>
  <c r="F45" i="10"/>
  <c r="N36" i="10"/>
  <c r="N28" i="10"/>
  <c r="H21" i="10"/>
  <c r="N9" i="10"/>
  <c r="N7" i="10"/>
  <c r="H13" i="10"/>
  <c r="H55" i="10"/>
  <c r="F51" i="10"/>
  <c r="F43" i="10"/>
  <c r="N34" i="10"/>
  <c r="H25" i="10"/>
  <c r="F9" i="10"/>
  <c r="L49" i="10"/>
  <c r="J18" i="10"/>
  <c r="R18" i="10" s="1"/>
  <c r="L10" i="10"/>
  <c r="J5" i="10"/>
  <c r="L7" i="10"/>
  <c r="P47" i="10"/>
  <c r="J34" i="10"/>
  <c r="L56" i="10"/>
  <c r="P8" i="10"/>
  <c r="P7" i="10"/>
  <c r="J48" i="10"/>
  <c r="P26" i="10"/>
  <c r="L38" i="10"/>
  <c r="N25" i="10"/>
  <c r="P12" i="10"/>
  <c r="N5" i="10"/>
  <c r="P54" i="10"/>
  <c r="J12" i="10"/>
  <c r="P24" i="10"/>
  <c r="F6" i="10"/>
  <c r="P57" i="10"/>
  <c r="H56" i="10"/>
  <c r="N54" i="10"/>
  <c r="F53" i="10"/>
  <c r="L51" i="10"/>
  <c r="H49" i="10"/>
  <c r="N47" i="10"/>
  <c r="F46" i="10"/>
  <c r="L44" i="10"/>
  <c r="L42" i="10"/>
  <c r="P39" i="10"/>
  <c r="H38" i="10"/>
  <c r="F36" i="10"/>
  <c r="P33" i="10"/>
  <c r="H32" i="10"/>
  <c r="F30" i="10"/>
  <c r="L28" i="10"/>
  <c r="L26" i="10"/>
  <c r="N24" i="10"/>
  <c r="F23" i="10"/>
  <c r="F21" i="10"/>
  <c r="L19" i="10"/>
  <c r="F17" i="10"/>
  <c r="L15" i="10"/>
  <c r="N12" i="10"/>
  <c r="H10" i="10"/>
  <c r="N8" i="10"/>
  <c r="F7" i="10"/>
  <c r="H5" i="10"/>
  <c r="L5" i="10"/>
  <c r="N57" i="10"/>
  <c r="F56" i="10"/>
  <c r="L54" i="10"/>
  <c r="P52" i="10"/>
  <c r="J51" i="10"/>
  <c r="P48" i="10"/>
  <c r="L47" i="10"/>
  <c r="P45" i="10"/>
  <c r="H44" i="10"/>
  <c r="J42" i="10"/>
  <c r="N39" i="10"/>
  <c r="F38" i="10"/>
  <c r="F35" i="10"/>
  <c r="N33" i="10"/>
  <c r="F32" i="10"/>
  <c r="P29" i="10"/>
  <c r="H28" i="10"/>
  <c r="F26" i="10"/>
  <c r="L24" i="10"/>
  <c r="L22" i="10"/>
  <c r="P20" i="10"/>
  <c r="H19" i="10"/>
  <c r="P16" i="10"/>
  <c r="H15" i="10"/>
  <c r="L12" i="10"/>
  <c r="F10" i="10"/>
  <c r="L8" i="10"/>
  <c r="N6" i="10"/>
  <c r="F5" i="10"/>
  <c r="N3" i="10"/>
  <c r="J2" i="10"/>
  <c r="L57" i="10"/>
  <c r="P55" i="10"/>
  <c r="N52" i="10"/>
  <c r="N48" i="10"/>
  <c r="H47" i="10"/>
  <c r="N45" i="10"/>
  <c r="F44" i="10"/>
  <c r="H42" i="10"/>
  <c r="L39" i="10"/>
  <c r="P34" i="10"/>
  <c r="L33" i="10"/>
  <c r="L31" i="10"/>
  <c r="N29" i="10"/>
  <c r="F28" i="10"/>
  <c r="P25" i="10"/>
  <c r="H24" i="10"/>
  <c r="H22" i="10"/>
  <c r="N20" i="10"/>
  <c r="F19" i="10"/>
  <c r="N16" i="10"/>
  <c r="F15" i="10"/>
  <c r="P9" i="10"/>
  <c r="H8" i="10"/>
  <c r="L6" i="10"/>
  <c r="L52" i="10"/>
  <c r="L48" i="10"/>
  <c r="L45" i="10"/>
  <c r="P43" i="10"/>
  <c r="L29" i="10"/>
  <c r="L16" i="10"/>
  <c r="P13" i="10"/>
  <c r="L4" i="10"/>
  <c r="L20" i="10"/>
  <c r="F57" i="10"/>
  <c r="L55" i="10"/>
  <c r="P53" i="10"/>
  <c r="H52" i="10"/>
  <c r="R52" i="10" s="1"/>
  <c r="L50" i="10"/>
  <c r="P46" i="10"/>
  <c r="H45" i="10"/>
  <c r="N43" i="10"/>
  <c r="P41" i="10"/>
  <c r="F39" i="10"/>
  <c r="P36" i="10"/>
  <c r="L34" i="10"/>
  <c r="F33" i="10"/>
  <c r="F31" i="10"/>
  <c r="H29" i="10"/>
  <c r="L27" i="10"/>
  <c r="L25" i="10"/>
  <c r="P23" i="10"/>
  <c r="P21" i="10"/>
  <c r="H20" i="10"/>
  <c r="P17" i="10"/>
  <c r="H16" i="10"/>
  <c r="N13" i="10"/>
  <c r="F12" i="10"/>
  <c r="L9" i="10"/>
  <c r="H4" i="10"/>
  <c r="L3" i="10"/>
  <c r="H2" i="10"/>
  <c r="P56" i="10"/>
  <c r="L43" i="10"/>
  <c r="P38" i="10"/>
  <c r="P32" i="10"/>
  <c r="L30" i="10"/>
  <c r="L13" i="10"/>
  <c r="P10" i="10"/>
  <c r="P5" i="10"/>
  <c r="N56" i="10"/>
  <c r="F55" i="10"/>
  <c r="L53" i="10"/>
  <c r="P51" i="10"/>
  <c r="F50" i="10"/>
  <c r="F48" i="10"/>
  <c r="L46" i="10"/>
  <c r="P44" i="10"/>
  <c r="H43" i="10"/>
  <c r="L40" i="10"/>
  <c r="N38" i="10"/>
  <c r="L36" i="10"/>
  <c r="H34" i="10"/>
  <c r="N32" i="10"/>
  <c r="P28" i="10"/>
  <c r="F27" i="10"/>
  <c r="F25" i="10"/>
  <c r="L23" i="10"/>
  <c r="L21" i="10"/>
  <c r="P19" i="10"/>
  <c r="L17" i="10"/>
  <c r="P15" i="10"/>
  <c r="N10" i="10"/>
  <c r="P3" i="10"/>
  <c r="F2" i="10"/>
  <c r="F14" i="6"/>
  <c r="P13" i="6"/>
  <c r="L12" i="6"/>
  <c r="N10" i="6"/>
  <c r="F12" i="6"/>
  <c r="F7" i="6"/>
  <c r="H16" i="6"/>
  <c r="S240" i="1"/>
  <c r="R325" i="1"/>
  <c r="R54" i="1"/>
  <c r="R271" i="1"/>
  <c r="K121" i="1"/>
  <c r="S60" i="1"/>
  <c r="R144" i="1"/>
  <c r="S142" i="1"/>
  <c r="S321" i="1"/>
  <c r="R103" i="1"/>
  <c r="R101" i="1"/>
  <c r="R188" i="1"/>
  <c r="S100" i="1"/>
  <c r="K209" i="1"/>
  <c r="K255" i="1"/>
  <c r="K211" i="1"/>
  <c r="K12" i="1"/>
  <c r="K157" i="1"/>
  <c r="K163" i="1"/>
  <c r="K77" i="1"/>
  <c r="K80" i="1"/>
  <c r="K221" i="1"/>
  <c r="K168" i="1"/>
  <c r="K223" i="1"/>
  <c r="K147" i="1"/>
  <c r="K112" i="1"/>
  <c r="K68" i="1"/>
  <c r="K71" i="1"/>
  <c r="K214" i="1"/>
  <c r="K15" i="1"/>
  <c r="K76" i="1"/>
  <c r="K218" i="1"/>
  <c r="K164" i="1"/>
  <c r="K120" i="1"/>
  <c r="K208" i="1"/>
  <c r="K273" i="1"/>
  <c r="K62" i="1"/>
  <c r="K64" i="1"/>
  <c r="K154" i="1"/>
  <c r="K159" i="1"/>
  <c r="K161" i="1"/>
  <c r="K74" i="1"/>
  <c r="K216" i="1"/>
  <c r="K16" i="1"/>
  <c r="K79" i="1"/>
  <c r="K169" i="1"/>
  <c r="K85" i="1"/>
  <c r="K23" i="1"/>
  <c r="K25" i="1"/>
  <c r="K26" i="1"/>
  <c r="K5" i="1"/>
  <c r="K210" i="1"/>
  <c r="K8" i="1"/>
  <c r="K116" i="1"/>
  <c r="K212" i="1"/>
  <c r="K162" i="1"/>
  <c r="K165" i="1"/>
  <c r="K166" i="1"/>
  <c r="K21" i="1"/>
  <c r="K123" i="1"/>
  <c r="R123" i="1" s="1"/>
  <c r="K263" i="1"/>
  <c r="K84" i="1"/>
  <c r="K86" i="1"/>
  <c r="K293" i="1"/>
  <c r="K267" i="1"/>
  <c r="R267" i="1" s="1"/>
  <c r="K92" i="1"/>
  <c r="R92" i="1" s="1"/>
  <c r="K34" i="1"/>
  <c r="R34" i="1" s="1"/>
  <c r="K43" i="1"/>
  <c r="K46" i="1"/>
  <c r="R46" i="1" s="1"/>
  <c r="K270" i="1"/>
  <c r="R270" i="1" s="1"/>
  <c r="K272" i="1"/>
  <c r="K275" i="1"/>
  <c r="K150" i="1"/>
  <c r="K65" i="1"/>
  <c r="K9" i="1"/>
  <c r="K155" i="1"/>
  <c r="K213" i="1"/>
  <c r="K7" i="1"/>
  <c r="K277" i="1"/>
  <c r="K278" i="1"/>
  <c r="K70" i="1"/>
  <c r="K215" i="1"/>
  <c r="K285" i="1"/>
  <c r="K259" i="1"/>
  <c r="K82" i="1"/>
  <c r="K286" i="1"/>
  <c r="K287" i="1"/>
  <c r="K122" i="1"/>
  <c r="K124" i="1"/>
  <c r="K171" i="1"/>
  <c r="K289" i="1"/>
  <c r="K172" i="1"/>
  <c r="K226" i="1"/>
  <c r="K87" i="1"/>
  <c r="R87" i="1" s="1"/>
  <c r="K175" i="1"/>
  <c r="K296" i="1"/>
  <c r="K266" i="1"/>
  <c r="K229" i="1"/>
  <c r="K129" i="1"/>
  <c r="K304" i="1"/>
  <c r="K306" i="1"/>
  <c r="K308" i="1"/>
  <c r="K45" i="1"/>
  <c r="K182" i="1"/>
  <c r="K133" i="1"/>
  <c r="K4" i="1"/>
  <c r="K113" i="1"/>
  <c r="K6" i="1"/>
  <c r="K152" i="1"/>
  <c r="K66" i="1"/>
  <c r="K67" i="1"/>
  <c r="K10" i="1"/>
  <c r="K69" i="1"/>
  <c r="K256" i="1"/>
  <c r="K117" i="1"/>
  <c r="K219" i="1"/>
  <c r="K222" i="1"/>
  <c r="K294" i="1"/>
  <c r="K29" i="1"/>
  <c r="K300" i="1"/>
  <c r="K35" i="1"/>
  <c r="K128" i="1"/>
  <c r="K110" i="1"/>
  <c r="K63" i="1"/>
  <c r="S207" i="1"/>
  <c r="R324" i="1"/>
  <c r="R139" i="1"/>
  <c r="S174" i="1"/>
  <c r="K257" i="1"/>
  <c r="K11" i="1"/>
  <c r="K153" i="1"/>
  <c r="K254" i="1"/>
  <c r="R240" i="1"/>
  <c r="S235" i="1"/>
  <c r="S145" i="1"/>
  <c r="R60" i="1"/>
  <c r="S324" i="1"/>
  <c r="R237" i="1"/>
  <c r="S32" i="1"/>
  <c r="S107" i="1"/>
  <c r="S322" i="1"/>
  <c r="S56" i="1"/>
  <c r="S139" i="1"/>
  <c r="S238" i="1"/>
  <c r="K18" i="1"/>
  <c r="K258" i="1"/>
  <c r="K72" i="1"/>
  <c r="R142" i="1"/>
  <c r="S106" i="1"/>
  <c r="G244" i="1"/>
  <c r="G212" i="1"/>
  <c r="M10" i="1"/>
  <c r="G153" i="1"/>
  <c r="G116" i="1"/>
  <c r="G8" i="1"/>
  <c r="M62" i="1"/>
  <c r="M4" i="1"/>
  <c r="Q210" i="1"/>
  <c r="Q63" i="1"/>
  <c r="Q64" i="1"/>
  <c r="Q277" i="1"/>
  <c r="Q154" i="1"/>
  <c r="Q159" i="1"/>
  <c r="Q161" i="1"/>
  <c r="Q283" i="1"/>
  <c r="Q79" i="1"/>
  <c r="Q169" i="1"/>
  <c r="Q287" i="1"/>
  <c r="Q262" i="1"/>
  <c r="Q124" i="1"/>
  <c r="Q276" i="1"/>
  <c r="Q151" i="1"/>
  <c r="Q12" i="1"/>
  <c r="Q157" i="1"/>
  <c r="Q80" i="1"/>
  <c r="S80" i="1" s="1"/>
  <c r="Q11" i="1"/>
  <c r="Q165" i="1"/>
  <c r="Q83" i="1"/>
  <c r="Q122" i="1"/>
  <c r="Q84" i="1"/>
  <c r="M182" i="1"/>
  <c r="M45" i="1"/>
  <c r="G97" i="1"/>
  <c r="G44" i="1"/>
  <c r="R44" i="1" s="1"/>
  <c r="G201" i="1"/>
  <c r="G41" i="1"/>
  <c r="G232" i="1"/>
  <c r="G39" i="1"/>
  <c r="M308" i="1"/>
  <c r="R308" i="1" s="1"/>
  <c r="G36" i="1"/>
  <c r="M306" i="1"/>
  <c r="M304" i="1"/>
  <c r="G303" i="1"/>
  <c r="G302" i="1"/>
  <c r="G301" i="1"/>
  <c r="Q200" i="1"/>
  <c r="G298" i="1"/>
  <c r="Q91" i="1"/>
  <c r="M266" i="1"/>
  <c r="G90" i="1"/>
  <c r="G30" i="1"/>
  <c r="M296" i="1"/>
  <c r="S296" i="1" s="1"/>
  <c r="M175" i="1"/>
  <c r="M265" i="1"/>
  <c r="R265" i="1" s="1"/>
  <c r="M226" i="1"/>
  <c r="M225" i="1"/>
  <c r="M26" i="1"/>
  <c r="G248" i="1"/>
  <c r="G25" i="1"/>
  <c r="M289" i="1"/>
  <c r="M171" i="1"/>
  <c r="Q22" i="1"/>
  <c r="M122" i="1"/>
  <c r="G262" i="1"/>
  <c r="G83" i="1"/>
  <c r="M286" i="1"/>
  <c r="M82" i="1"/>
  <c r="Q167" i="1"/>
  <c r="M259" i="1"/>
  <c r="G119" i="1"/>
  <c r="G118" i="1"/>
  <c r="M76" i="1"/>
  <c r="G74" i="1"/>
  <c r="G257" i="1"/>
  <c r="M161" i="1"/>
  <c r="G159" i="1"/>
  <c r="G72" i="1"/>
  <c r="G13" i="1"/>
  <c r="Q195" i="1"/>
  <c r="Q278" i="1"/>
  <c r="G63" i="1"/>
  <c r="M273" i="1"/>
  <c r="Q114" i="1"/>
  <c r="M316" i="1"/>
  <c r="R316" i="1" s="1"/>
  <c r="M314" i="1"/>
  <c r="R314" i="1" s="1"/>
  <c r="M134" i="1"/>
  <c r="S134" i="1" s="1"/>
  <c r="G48" i="1"/>
  <c r="M204" i="1"/>
  <c r="R204" i="1" s="1"/>
  <c r="M269" i="1"/>
  <c r="R269" i="1" s="1"/>
  <c r="M99" i="1"/>
  <c r="R99" i="1" s="1"/>
  <c r="M183" i="1"/>
  <c r="G98" i="1"/>
  <c r="M310" i="1"/>
  <c r="R268" i="1"/>
  <c r="G309" i="1"/>
  <c r="G132" i="1"/>
  <c r="R132" i="1" s="1"/>
  <c r="M40" i="1"/>
  <c r="Q95" i="1"/>
  <c r="M181" i="1"/>
  <c r="Q130" i="1"/>
  <c r="R130" i="1" s="1"/>
  <c r="M230" i="1"/>
  <c r="M200" i="1"/>
  <c r="G299" i="1"/>
  <c r="M33" i="1"/>
  <c r="R33" i="1" s="1"/>
  <c r="M91" i="1"/>
  <c r="G178" i="1"/>
  <c r="Q177" i="1"/>
  <c r="M297" i="1"/>
  <c r="R297" i="1" s="1"/>
  <c r="Q228" i="1"/>
  <c r="G295" i="1"/>
  <c r="Q88" i="1"/>
  <c r="G28" i="1"/>
  <c r="M224" i="1"/>
  <c r="R224" i="1" s="1"/>
  <c r="M24" i="1"/>
  <c r="R24" i="1" s="1"/>
  <c r="M22" i="1"/>
  <c r="M261" i="1"/>
  <c r="R261" i="1" s="1"/>
  <c r="Q260" i="1"/>
  <c r="M167" i="1"/>
  <c r="M218" i="1"/>
  <c r="Q198" i="1"/>
  <c r="G79" i="1"/>
  <c r="M196" i="1"/>
  <c r="G258" i="1"/>
  <c r="M15" i="1"/>
  <c r="Q73" i="1"/>
  <c r="Q71" i="1"/>
  <c r="M157" i="1"/>
  <c r="M195" i="1"/>
  <c r="Q279" i="1"/>
  <c r="M148" i="1"/>
  <c r="M3" i="1"/>
  <c r="G3" i="1"/>
  <c r="G208" i="1"/>
  <c r="G149" i="1"/>
  <c r="G280" i="1"/>
  <c r="G71" i="1"/>
  <c r="G15" i="1"/>
  <c r="G75" i="1"/>
  <c r="G76" i="1"/>
  <c r="G218" i="1"/>
  <c r="G164" i="1"/>
  <c r="G120" i="1"/>
  <c r="G19" i="1"/>
  <c r="G110" i="1"/>
  <c r="G65" i="1"/>
  <c r="G196" i="1"/>
  <c r="G165" i="1"/>
  <c r="G211" i="1"/>
  <c r="G12" i="1"/>
  <c r="G157" i="1"/>
  <c r="G163" i="1"/>
  <c r="G80" i="1"/>
  <c r="G168" i="1"/>
  <c r="G223" i="1"/>
  <c r="G170" i="1"/>
  <c r="G22" i="1"/>
  <c r="G225" i="1"/>
  <c r="G127" i="1"/>
  <c r="R127" i="1" s="1"/>
  <c r="M290" i="1"/>
  <c r="G289" i="1"/>
  <c r="G171" i="1"/>
  <c r="G122" i="1"/>
  <c r="G287" i="1"/>
  <c r="G286" i="1"/>
  <c r="G82" i="1"/>
  <c r="Q121" i="1"/>
  <c r="M120" i="1"/>
  <c r="G285" i="1"/>
  <c r="Q164" i="1"/>
  <c r="Q217" i="1"/>
  <c r="G198" i="1"/>
  <c r="M163" i="1"/>
  <c r="G215" i="1"/>
  <c r="M160" i="1"/>
  <c r="Q158" i="1"/>
  <c r="G73" i="1"/>
  <c r="M154" i="1"/>
  <c r="G278" i="1"/>
  <c r="M146" i="1"/>
  <c r="M275" i="1"/>
  <c r="M5" i="1"/>
  <c r="M210" i="1"/>
  <c r="M7" i="1"/>
  <c r="M153" i="1"/>
  <c r="M67" i="1"/>
  <c r="M155" i="1"/>
  <c r="M72" i="1"/>
  <c r="M215" i="1"/>
  <c r="M219" i="1"/>
  <c r="M81" i="1"/>
  <c r="M166" i="1"/>
  <c r="M170" i="1"/>
  <c r="M113" i="1"/>
  <c r="M280" i="1"/>
  <c r="M14" i="1"/>
  <c r="M75" i="1"/>
  <c r="M17" i="1"/>
  <c r="M285" i="1"/>
  <c r="M110" i="1"/>
  <c r="M150" i="1"/>
  <c r="M152" i="1"/>
  <c r="M73" i="1"/>
  <c r="M158" i="1"/>
  <c r="M198" i="1"/>
  <c r="M217" i="1"/>
  <c r="M118" i="1"/>
  <c r="M119" i="1"/>
  <c r="M121" i="1"/>
  <c r="M260" i="1"/>
  <c r="M20" i="1"/>
  <c r="M287" i="1"/>
  <c r="M262" i="1"/>
  <c r="M124" i="1"/>
  <c r="M27" i="1"/>
  <c r="M292" i="1"/>
  <c r="M293" i="1"/>
  <c r="S136" i="1"/>
  <c r="M50" i="1"/>
  <c r="M184" i="1"/>
  <c r="G47" i="1"/>
  <c r="M312" i="1"/>
  <c r="R312" i="1" s="1"/>
  <c r="M97" i="1"/>
  <c r="G96" i="1"/>
  <c r="Q309" i="1"/>
  <c r="R309" i="1" s="1"/>
  <c r="G233" i="1"/>
  <c r="G42" i="1"/>
  <c r="M232" i="1"/>
  <c r="M39" i="1"/>
  <c r="G95" i="1"/>
  <c r="Q36" i="1"/>
  <c r="G305" i="1"/>
  <c r="M303" i="1"/>
  <c r="G94" i="1"/>
  <c r="M302" i="1"/>
  <c r="M301" i="1"/>
  <c r="S301" i="1" s="1"/>
  <c r="Q299" i="1"/>
  <c r="M298" i="1"/>
  <c r="Q178" i="1"/>
  <c r="M90" i="1"/>
  <c r="G177" i="1"/>
  <c r="M30" i="1"/>
  <c r="G228" i="1"/>
  <c r="G199" i="1"/>
  <c r="G88" i="1"/>
  <c r="G292" i="1"/>
  <c r="R292" i="1" s="1"/>
  <c r="G27" i="1"/>
  <c r="Q25" i="1"/>
  <c r="M23" i="1"/>
  <c r="S23" i="1" s="1"/>
  <c r="M83" i="1"/>
  <c r="M223" i="1"/>
  <c r="G20" i="1"/>
  <c r="Q168" i="1"/>
  <c r="Q119" i="1"/>
  <c r="M16" i="1"/>
  <c r="Q75" i="1"/>
  <c r="Q258" i="1"/>
  <c r="M257" i="1"/>
  <c r="G160" i="1"/>
  <c r="G158" i="1"/>
  <c r="G213" i="1"/>
  <c r="M244" i="1"/>
  <c r="R244" i="1" s="1"/>
  <c r="G154" i="1"/>
  <c r="G9" i="1"/>
  <c r="M112" i="1"/>
  <c r="G274" i="1"/>
  <c r="G272" i="1"/>
  <c r="I67" i="1"/>
  <c r="I153" i="1"/>
  <c r="O116" i="1"/>
  <c r="I277" i="1"/>
  <c r="I7" i="1"/>
  <c r="I63" i="1"/>
  <c r="I210" i="1"/>
  <c r="I5" i="1"/>
  <c r="I275" i="1"/>
  <c r="I61" i="1"/>
  <c r="I2" i="1"/>
  <c r="M11" i="1"/>
  <c r="O212" i="1"/>
  <c r="K146" i="1"/>
  <c r="I111" i="1"/>
  <c r="I3" i="1"/>
  <c r="Q3" i="1"/>
  <c r="Q110" i="1"/>
  <c r="F48" i="5"/>
  <c r="F45" i="5"/>
  <c r="J42" i="5"/>
  <c r="P38" i="5"/>
  <c r="L37" i="5"/>
  <c r="F36" i="5"/>
  <c r="P34" i="5"/>
  <c r="L33" i="5"/>
  <c r="N31" i="5"/>
  <c r="L22" i="5"/>
  <c r="F21" i="5"/>
  <c r="J19" i="5"/>
  <c r="L16" i="5"/>
  <c r="F13" i="5"/>
  <c r="J11" i="5"/>
  <c r="Q11" i="5" s="1"/>
  <c r="P9" i="5"/>
  <c r="J8" i="5"/>
  <c r="N6" i="5"/>
  <c r="N4" i="5"/>
  <c r="L3" i="5"/>
  <c r="P7" i="6"/>
  <c r="N5" i="6"/>
  <c r="L4" i="6"/>
  <c r="H2" i="7"/>
  <c r="H3" i="7"/>
  <c r="Q3" i="7" s="1"/>
  <c r="H11" i="7"/>
  <c r="H20" i="7"/>
  <c r="Q20" i="7" s="1"/>
  <c r="H7" i="7"/>
  <c r="H25" i="7"/>
  <c r="Q25" i="7" s="1"/>
  <c r="H27" i="7"/>
  <c r="H30" i="7"/>
  <c r="H34" i="7"/>
  <c r="H6" i="7"/>
  <c r="H19" i="7"/>
  <c r="H29" i="7"/>
  <c r="H22" i="7"/>
  <c r="H10" i="7"/>
  <c r="H24" i="7"/>
  <c r="H26" i="7"/>
  <c r="H33" i="7"/>
  <c r="H5" i="7"/>
  <c r="H9" i="7"/>
  <c r="H18" i="7"/>
  <c r="H21" i="7"/>
  <c r="H4" i="7"/>
  <c r="H8" i="7"/>
  <c r="H13" i="7"/>
  <c r="H17" i="7"/>
  <c r="H28" i="7"/>
  <c r="J11" i="9"/>
  <c r="R11" i="9" s="1"/>
  <c r="J2" i="9"/>
  <c r="J5" i="9"/>
  <c r="Q5" i="9" s="1"/>
  <c r="J10" i="9"/>
  <c r="J19" i="9"/>
  <c r="J4" i="9"/>
  <c r="J6" i="9"/>
  <c r="J21" i="9"/>
  <c r="J9" i="9"/>
  <c r="J13" i="9"/>
  <c r="J17" i="9"/>
  <c r="J12" i="9"/>
  <c r="J3" i="9"/>
  <c r="J8" i="9"/>
  <c r="Q8" i="9" s="1"/>
  <c r="J46" i="5"/>
  <c r="P43" i="5"/>
  <c r="P39" i="5"/>
  <c r="J37" i="5"/>
  <c r="L31" i="5"/>
  <c r="P26" i="5"/>
  <c r="F25" i="5"/>
  <c r="P23" i="5"/>
  <c r="J22" i="5"/>
  <c r="P17" i="5"/>
  <c r="L14" i="5"/>
  <c r="L9" i="5"/>
  <c r="L6" i="5"/>
  <c r="L4" i="5"/>
  <c r="J3" i="5"/>
  <c r="N14" i="5"/>
  <c r="N20" i="5"/>
  <c r="N27" i="5"/>
  <c r="N10" i="5"/>
  <c r="N19" i="5"/>
  <c r="N26" i="5"/>
  <c r="N35" i="5"/>
  <c r="P9" i="6"/>
  <c r="H12" i="7"/>
  <c r="J7" i="9"/>
  <c r="P47" i="5"/>
  <c r="P44" i="5"/>
  <c r="N43" i="5"/>
  <c r="P40" i="5"/>
  <c r="N39" i="5"/>
  <c r="L38" i="5"/>
  <c r="P35" i="5"/>
  <c r="J34" i="5"/>
  <c r="F33" i="5"/>
  <c r="J31" i="5"/>
  <c r="J28" i="5"/>
  <c r="N23" i="5"/>
  <c r="L20" i="5"/>
  <c r="F19" i="5"/>
  <c r="N17" i="5"/>
  <c r="F16" i="5"/>
  <c r="P12" i="5"/>
  <c r="J6" i="5"/>
  <c r="J4" i="5"/>
  <c r="L11" i="6"/>
  <c r="L9" i="6"/>
  <c r="F4" i="6"/>
  <c r="F6" i="6"/>
  <c r="F9" i="6"/>
  <c r="F13" i="6"/>
  <c r="F8" i="6"/>
  <c r="H32" i="7"/>
  <c r="R27" i="7"/>
  <c r="Q27" i="7"/>
  <c r="N9" i="7"/>
  <c r="N2" i="7"/>
  <c r="N4" i="7"/>
  <c r="N8" i="7"/>
  <c r="N17" i="7"/>
  <c r="N12" i="7"/>
  <c r="N16" i="7"/>
  <c r="N11" i="7"/>
  <c r="N31" i="7"/>
  <c r="N19" i="7"/>
  <c r="N30" i="7"/>
  <c r="Q30" i="7" s="1"/>
  <c r="N34" i="7"/>
  <c r="N6" i="7"/>
  <c r="N29" i="7"/>
  <c r="N22" i="7"/>
  <c r="P48" i="5"/>
  <c r="P45" i="5"/>
  <c r="J38" i="5"/>
  <c r="L35" i="5"/>
  <c r="F26" i="5"/>
  <c r="P24" i="5"/>
  <c r="L23" i="5"/>
  <c r="F22" i="5"/>
  <c r="J20" i="5"/>
  <c r="F14" i="5"/>
  <c r="P10" i="5"/>
  <c r="F9" i="5"/>
  <c r="P7" i="5"/>
  <c r="F2" i="5"/>
  <c r="L16" i="6"/>
  <c r="R20" i="7"/>
  <c r="Q7" i="7"/>
  <c r="R5" i="9"/>
  <c r="R3" i="9"/>
  <c r="Q3" i="9"/>
  <c r="P36" i="5"/>
  <c r="J23" i="5"/>
  <c r="P18" i="5"/>
  <c r="J10" i="5"/>
  <c r="L2" i="5"/>
  <c r="L10" i="5"/>
  <c r="L19" i="5"/>
  <c r="L26" i="5"/>
  <c r="L13" i="5"/>
  <c r="L18" i="5"/>
  <c r="L34" i="5"/>
  <c r="N6" i="6"/>
  <c r="P4" i="6"/>
  <c r="P11" i="6"/>
  <c r="P16" i="6"/>
  <c r="P6" i="6"/>
  <c r="L7" i="6"/>
  <c r="L10" i="6"/>
  <c r="L14" i="6"/>
  <c r="L3" i="6"/>
  <c r="L5" i="6"/>
  <c r="R5" i="6" s="1"/>
  <c r="L48" i="5"/>
  <c r="J47" i="5"/>
  <c r="R47" i="5" s="1"/>
  <c r="L45" i="5"/>
  <c r="J44" i="5"/>
  <c r="J40" i="5"/>
  <c r="R40" i="5" s="1"/>
  <c r="N36" i="5"/>
  <c r="J32" i="5"/>
  <c r="J27" i="5"/>
  <c r="P25" i="5"/>
  <c r="L24" i="5"/>
  <c r="L21" i="5"/>
  <c r="F20" i="5"/>
  <c r="N18" i="5"/>
  <c r="J15" i="5"/>
  <c r="P13" i="5"/>
  <c r="P8" i="5"/>
  <c r="L7" i="5"/>
  <c r="R7" i="5" s="1"/>
  <c r="P2" i="5"/>
  <c r="J2" i="5"/>
  <c r="F5" i="5"/>
  <c r="F8" i="5"/>
  <c r="F12" i="5"/>
  <c r="F24" i="5"/>
  <c r="F30" i="5"/>
  <c r="F3" i="5"/>
  <c r="F4" i="5"/>
  <c r="F23" i="5"/>
  <c r="F38" i="5"/>
  <c r="P12" i="6"/>
  <c r="P10" i="6"/>
  <c r="L8" i="6"/>
  <c r="L6" i="6"/>
  <c r="N4" i="6"/>
  <c r="R3" i="7"/>
  <c r="J48" i="5"/>
  <c r="J45" i="5"/>
  <c r="F43" i="5"/>
  <c r="F39" i="5"/>
  <c r="P37" i="5"/>
  <c r="L36" i="5"/>
  <c r="F35" i="5"/>
  <c r="P33" i="5"/>
  <c r="N25" i="5"/>
  <c r="J24" i="5"/>
  <c r="P22" i="5"/>
  <c r="P16" i="5"/>
  <c r="N13" i="5"/>
  <c r="N8" i="5"/>
  <c r="P14" i="6"/>
  <c r="N12" i="6"/>
  <c r="H10" i="6"/>
  <c r="H14" i="6"/>
  <c r="H3" i="6"/>
  <c r="H4" i="6"/>
  <c r="H6" i="6"/>
  <c r="H12" i="6"/>
  <c r="J20" i="9"/>
  <c r="R8" i="9"/>
  <c r="P6" i="5"/>
  <c r="P15" i="5"/>
  <c r="P21" i="5"/>
  <c r="P31" i="5"/>
  <c r="R31" i="5" s="1"/>
  <c r="P14" i="5"/>
  <c r="P20" i="5"/>
  <c r="P27" i="5"/>
  <c r="J13" i="5"/>
  <c r="J18" i="5"/>
  <c r="J5" i="5"/>
  <c r="J9" i="5"/>
  <c r="J17" i="5"/>
  <c r="J25" i="5"/>
  <c r="J30" i="5"/>
  <c r="J33" i="5"/>
  <c r="N11" i="6"/>
  <c r="N16" i="6"/>
  <c r="N7" i="6"/>
  <c r="N9" i="6"/>
  <c r="N13" i="6"/>
  <c r="F32" i="7"/>
  <c r="P29" i="7"/>
  <c r="J18" i="7"/>
  <c r="F16" i="7"/>
  <c r="F12" i="7"/>
  <c r="J9" i="7"/>
  <c r="P6" i="7"/>
  <c r="J5" i="7"/>
  <c r="P21" i="9"/>
  <c r="H7" i="9"/>
  <c r="J40" i="10"/>
  <c r="F3" i="10"/>
  <c r="P34" i="7"/>
  <c r="Q34" i="7" s="1"/>
  <c r="J33" i="7"/>
  <c r="P30" i="7"/>
  <c r="F28" i="7"/>
  <c r="J26" i="7"/>
  <c r="J24" i="7"/>
  <c r="P19" i="7"/>
  <c r="F17" i="7"/>
  <c r="F13" i="7"/>
  <c r="J10" i="7"/>
  <c r="F8" i="7"/>
  <c r="F4" i="7"/>
  <c r="F2" i="7"/>
  <c r="Q4" i="8"/>
  <c r="F5" i="8"/>
  <c r="P18" i="9"/>
  <c r="Q18" i="9" s="1"/>
  <c r="P4" i="9"/>
  <c r="J49" i="10"/>
  <c r="J35" i="10"/>
  <c r="J13" i="10"/>
  <c r="P31" i="7"/>
  <c r="R31" i="7" s="1"/>
  <c r="J22" i="7"/>
  <c r="F21" i="7"/>
  <c r="F18" i="7"/>
  <c r="J15" i="7"/>
  <c r="P11" i="7"/>
  <c r="F9" i="7"/>
  <c r="R7" i="7"/>
  <c r="F5" i="7"/>
  <c r="F10" i="8"/>
  <c r="P19" i="9"/>
  <c r="R19" i="9" s="1"/>
  <c r="P10" i="9"/>
  <c r="L4" i="9"/>
  <c r="J53" i="10"/>
  <c r="J43" i="10"/>
  <c r="J31" i="10"/>
  <c r="J23" i="10"/>
  <c r="J15" i="10"/>
  <c r="J7" i="10"/>
  <c r="N10" i="9"/>
  <c r="Q10" i="9" s="1"/>
  <c r="H9" i="9"/>
  <c r="J54" i="10"/>
  <c r="J44" i="10"/>
  <c r="J24" i="10"/>
  <c r="J19" i="10"/>
  <c r="J16" i="10"/>
  <c r="J8" i="10"/>
  <c r="L2" i="10"/>
  <c r="F22" i="7"/>
  <c r="P17" i="7"/>
  <c r="J14" i="7"/>
  <c r="P8" i="7"/>
  <c r="P4" i="7"/>
  <c r="P7" i="9"/>
  <c r="P2" i="9"/>
  <c r="R2" i="9" s="1"/>
  <c r="J55" i="10"/>
  <c r="J50" i="10"/>
  <c r="J45" i="10"/>
  <c r="J38" i="10"/>
  <c r="J28" i="10"/>
  <c r="J25" i="10"/>
  <c r="J20" i="10"/>
  <c r="J17" i="10"/>
  <c r="J9" i="10"/>
  <c r="F19" i="7"/>
  <c r="P16" i="9"/>
  <c r="R16" i="9" s="1"/>
  <c r="J56" i="10"/>
  <c r="J46" i="10"/>
  <c r="J41" i="10"/>
  <c r="J36" i="10"/>
  <c r="J32" i="10"/>
  <c r="J21" i="10"/>
  <c r="J57" i="10"/>
  <c r="J47" i="10"/>
  <c r="J33" i="10"/>
  <c r="J26" i="10"/>
  <c r="J3" i="10"/>
  <c r="R57" i="1"/>
  <c r="S57" i="1"/>
  <c r="R107" i="1"/>
  <c r="S325" i="1"/>
  <c r="S271" i="1"/>
  <c r="S4" i="1"/>
  <c r="R4" i="1"/>
  <c r="S103" i="1"/>
  <c r="S54" i="1"/>
  <c r="S186" i="1"/>
  <c r="R186" i="1"/>
  <c r="S316" i="1"/>
  <c r="S144" i="1"/>
  <c r="S101" i="1"/>
  <c r="S188" i="1"/>
  <c r="S199" i="1"/>
  <c r="R199" i="1"/>
  <c r="S310" i="1"/>
  <c r="R310" i="1"/>
  <c r="S300" i="1"/>
  <c r="R300" i="1"/>
  <c r="R225" i="1"/>
  <c r="S225" i="1"/>
  <c r="R326" i="1"/>
  <c r="S326" i="1"/>
  <c r="S58" i="1"/>
  <c r="S268" i="1"/>
  <c r="S229" i="1"/>
  <c r="R229" i="1"/>
  <c r="S292" i="1"/>
  <c r="R327" i="1"/>
  <c r="R239" i="1"/>
  <c r="S239" i="1"/>
  <c r="R236" i="1"/>
  <c r="S236" i="1"/>
  <c r="R323" i="1"/>
  <c r="S323" i="1"/>
  <c r="R138" i="1"/>
  <c r="S138" i="1"/>
  <c r="S53" i="1"/>
  <c r="S41" i="1"/>
  <c r="R41" i="1"/>
  <c r="R230" i="1"/>
  <c r="S230" i="1"/>
  <c r="O141" i="1"/>
  <c r="R141" i="1" s="1"/>
  <c r="O102" i="1"/>
  <c r="R102" i="1" s="1"/>
  <c r="O205" i="1"/>
  <c r="R205" i="1" s="1"/>
  <c r="O133" i="1"/>
  <c r="S133" i="1" s="1"/>
  <c r="O184" i="1"/>
  <c r="O183" i="1"/>
  <c r="R183" i="1" s="1"/>
  <c r="S44" i="1"/>
  <c r="O95" i="1"/>
  <c r="O128" i="1"/>
  <c r="R128" i="1" s="1"/>
  <c r="O171" i="1"/>
  <c r="R171" i="1" s="1"/>
  <c r="O285" i="1"/>
  <c r="O313" i="1"/>
  <c r="R313" i="1" s="1"/>
  <c r="O96" i="1"/>
  <c r="O201" i="1"/>
  <c r="S132" i="1"/>
  <c r="O39" i="1"/>
  <c r="O181" i="1"/>
  <c r="O178" i="1"/>
  <c r="O175" i="1"/>
  <c r="O291" i="1"/>
  <c r="R291" i="1" s="1"/>
  <c r="S24" i="1"/>
  <c r="O78" i="1"/>
  <c r="O147" i="1"/>
  <c r="O6" i="1"/>
  <c r="O276" i="1"/>
  <c r="O151" i="1"/>
  <c r="O8" i="1"/>
  <c r="O278" i="1"/>
  <c r="O117" i="1"/>
  <c r="O283" i="1"/>
  <c r="O21" i="1"/>
  <c r="R21" i="1" s="1"/>
  <c r="O27" i="1"/>
  <c r="O294" i="1"/>
  <c r="R294" i="1" s="1"/>
  <c r="O177" i="1"/>
  <c r="O146" i="1"/>
  <c r="O252" i="1"/>
  <c r="O61" i="1"/>
  <c r="O111" i="1"/>
  <c r="O152" i="1"/>
  <c r="O10" i="1"/>
  <c r="O12" i="1"/>
  <c r="O73" i="1"/>
  <c r="O159" i="1"/>
  <c r="R159" i="1" s="1"/>
  <c r="O198" i="1"/>
  <c r="R198" i="1" s="1"/>
  <c r="O164" i="1"/>
  <c r="O110" i="1"/>
  <c r="S110" i="1" s="1"/>
  <c r="O273" i="1"/>
  <c r="O113" i="1"/>
  <c r="O7" i="1"/>
  <c r="O64" i="1"/>
  <c r="O154" i="1"/>
  <c r="R154" i="1" s="1"/>
  <c r="O195" i="1"/>
  <c r="O257" i="1"/>
  <c r="S257" i="1" s="1"/>
  <c r="O118" i="1"/>
  <c r="O223" i="1"/>
  <c r="O122" i="1"/>
  <c r="O84" i="1"/>
  <c r="R84" i="1" s="1"/>
  <c r="O3" i="1"/>
  <c r="O275" i="1"/>
  <c r="O62" i="1"/>
  <c r="O150" i="1"/>
  <c r="O68" i="1"/>
  <c r="O214" i="1"/>
  <c r="O215" i="1"/>
  <c r="O197" i="1"/>
  <c r="O81" i="1"/>
  <c r="R81" i="1" s="1"/>
  <c r="O260" i="1"/>
  <c r="O286" i="1"/>
  <c r="O22" i="1"/>
  <c r="R22" i="1" s="1"/>
  <c r="O148" i="1"/>
  <c r="O112" i="1"/>
  <c r="O67" i="1"/>
  <c r="O280" i="1"/>
  <c r="O72" i="1"/>
  <c r="O162" i="1"/>
  <c r="O196" i="1"/>
  <c r="O218" i="1"/>
  <c r="O120" i="1"/>
  <c r="O222" i="1"/>
  <c r="O168" i="1"/>
  <c r="O169" i="1"/>
  <c r="O290" i="1"/>
  <c r="R290" i="1" s="1"/>
  <c r="O26" i="1"/>
  <c r="O228" i="1"/>
  <c r="R228" i="1" s="1"/>
  <c r="O200" i="1"/>
  <c r="O114" i="1"/>
  <c r="O63" i="1"/>
  <c r="O277" i="1"/>
  <c r="O9" i="1"/>
  <c r="O279" i="1"/>
  <c r="O11" i="1"/>
  <c r="O157" i="1"/>
  <c r="R157" i="1" s="1"/>
  <c r="O71" i="1"/>
  <c r="O158" i="1"/>
  <c r="R158" i="1" s="1"/>
  <c r="O161" i="1"/>
  <c r="R161" i="1" s="1"/>
  <c r="O75" i="1"/>
  <c r="O79" i="1"/>
  <c r="O217" i="1"/>
  <c r="R217" i="1" s="1"/>
  <c r="O119" i="1"/>
  <c r="S119" i="1" s="1"/>
  <c r="O80" i="1"/>
  <c r="O167" i="1"/>
  <c r="O82" i="1"/>
  <c r="R82" i="1" s="1"/>
  <c r="O83" i="1"/>
  <c r="O263" i="1"/>
  <c r="R263" i="1" s="1"/>
  <c r="O289" i="1"/>
  <c r="O86" i="1"/>
  <c r="R86" i="1" s="1"/>
  <c r="O293" i="1"/>
  <c r="O179" i="1"/>
  <c r="R179" i="1" s="1"/>
  <c r="O210" i="1"/>
  <c r="O14" i="1"/>
  <c r="R14" i="1" s="1"/>
  <c r="O160" i="1"/>
  <c r="O258" i="1"/>
  <c r="R258" i="1" s="1"/>
  <c r="O17" i="1"/>
  <c r="R17" i="1" s="1"/>
  <c r="O165" i="1"/>
  <c r="O25" i="1"/>
  <c r="O88" i="1"/>
  <c r="O227" i="1"/>
  <c r="R227" i="1" s="1"/>
  <c r="O90" i="1"/>
  <c r="R90" i="1" s="1"/>
  <c r="O180" i="1"/>
  <c r="O36" i="1"/>
  <c r="O55" i="1"/>
  <c r="R55" i="1" s="1"/>
  <c r="O105" i="1"/>
  <c r="R105" i="1" s="1"/>
  <c r="O318" i="1"/>
  <c r="R318" i="1" s="1"/>
  <c r="O187" i="1"/>
  <c r="R187" i="1" s="1"/>
  <c r="O48" i="1"/>
  <c r="R48" i="1" s="1"/>
  <c r="O182" i="1"/>
  <c r="R182" i="1" s="1"/>
  <c r="O202" i="1"/>
  <c r="R202" i="1" s="1"/>
  <c r="O40" i="1"/>
  <c r="O306" i="1"/>
  <c r="O303" i="1"/>
  <c r="O94" i="1"/>
  <c r="R94" i="1" s="1"/>
  <c r="O91" i="1"/>
  <c r="O30" i="1"/>
  <c r="R30" i="1" s="1"/>
  <c r="S171" i="1"/>
  <c r="O282" i="1"/>
  <c r="S5" i="1"/>
  <c r="O208" i="1"/>
  <c r="S128" i="1"/>
  <c r="S291" i="1"/>
  <c r="S159" i="1"/>
  <c r="S178" i="1"/>
  <c r="S249" i="1"/>
  <c r="O20" i="1"/>
  <c r="O166" i="1"/>
  <c r="O16" i="1"/>
  <c r="O163" i="1"/>
  <c r="S210" i="1"/>
  <c r="Q170" i="1"/>
  <c r="Q20" i="1"/>
  <c r="Q166" i="1"/>
  <c r="Q285" i="1"/>
  <c r="Q78" i="1"/>
  <c r="Q16" i="1"/>
  <c r="Q163" i="1"/>
  <c r="M283" i="1"/>
  <c r="R283" i="1" s="1"/>
  <c r="G214" i="1"/>
  <c r="Q282" i="1"/>
  <c r="M213" i="1"/>
  <c r="R213" i="1" s="1"/>
  <c r="G195" i="1"/>
  <c r="Q156" i="1"/>
  <c r="M117" i="1"/>
  <c r="R117" i="1" s="1"/>
  <c r="Q212" i="1"/>
  <c r="M211" i="1"/>
  <c r="R211" i="1" s="1"/>
  <c r="G68" i="1"/>
  <c r="Q153" i="1"/>
  <c r="M278" i="1"/>
  <c r="Q116" i="1"/>
  <c r="Q65" i="1"/>
  <c r="M8" i="1"/>
  <c r="M151" i="1"/>
  <c r="M276" i="1"/>
  <c r="Q115" i="1"/>
  <c r="M6" i="1"/>
  <c r="K253" i="1"/>
  <c r="G150" i="1"/>
  <c r="K149" i="1"/>
  <c r="S149" i="1" s="1"/>
  <c r="G62" i="1"/>
  <c r="G275" i="1"/>
  <c r="M147" i="1"/>
  <c r="K111" i="1"/>
  <c r="M209" i="1"/>
  <c r="K61" i="1"/>
  <c r="K252" i="1"/>
  <c r="Q222" i="1"/>
  <c r="Q120" i="1"/>
  <c r="Q218" i="1"/>
  <c r="Q196" i="1"/>
  <c r="Q162" i="1"/>
  <c r="Q72" i="1"/>
  <c r="M282" i="1"/>
  <c r="S282" i="1" s="1"/>
  <c r="Q280" i="1"/>
  <c r="M156" i="1"/>
  <c r="R156" i="1" s="1"/>
  <c r="M212" i="1"/>
  <c r="Q67" i="1"/>
  <c r="M116" i="1"/>
  <c r="R116" i="1" s="1"/>
  <c r="M65" i="1"/>
  <c r="G152" i="1"/>
  <c r="G151" i="1"/>
  <c r="G276" i="1"/>
  <c r="M115" i="1"/>
  <c r="G253" i="1"/>
  <c r="Q112" i="1"/>
  <c r="Q148" i="1"/>
  <c r="M274" i="1"/>
  <c r="G111" i="1"/>
  <c r="G61" i="1"/>
  <c r="G252" i="1"/>
  <c r="G146" i="1"/>
  <c r="Q197" i="1"/>
  <c r="Q215" i="1"/>
  <c r="Q214" i="1"/>
  <c r="M279" i="1"/>
  <c r="Q68" i="1"/>
  <c r="M9" i="1"/>
  <c r="M277" i="1"/>
  <c r="M194" i="1"/>
  <c r="R194" i="1" s="1"/>
  <c r="Q254" i="1"/>
  <c r="R254" i="1" s="1"/>
  <c r="M63" i="1"/>
  <c r="G6" i="1"/>
  <c r="M114" i="1"/>
  <c r="Q150" i="1"/>
  <c r="Q62" i="1"/>
  <c r="Q275" i="1"/>
  <c r="G147" i="1"/>
  <c r="M272" i="1"/>
  <c r="R272" i="1" s="1"/>
  <c r="G209" i="1"/>
  <c r="G2" i="1"/>
  <c r="M208" i="1"/>
  <c r="Q7" i="1"/>
  <c r="Q113" i="1"/>
  <c r="Q273" i="1"/>
  <c r="Q152" i="1"/>
  <c r="Q111" i="1"/>
  <c r="Q61" i="1"/>
  <c r="Q252" i="1"/>
  <c r="Q146" i="1"/>
  <c r="Q208" i="1"/>
  <c r="M253" i="1"/>
  <c r="M111" i="1"/>
  <c r="M61" i="1"/>
  <c r="M252" i="1"/>
  <c r="R210" i="1" l="1"/>
  <c r="R71" i="1"/>
  <c r="R262" i="1"/>
  <c r="Q3" i="8"/>
  <c r="S45" i="1"/>
  <c r="R216" i="1"/>
  <c r="S220" i="1"/>
  <c r="R220" i="1"/>
  <c r="S176" i="1"/>
  <c r="R176" i="1"/>
  <c r="S59" i="1"/>
  <c r="R59" i="1"/>
  <c r="R91" i="1"/>
  <c r="R80" i="1"/>
  <c r="R184" i="1"/>
  <c r="R7" i="9"/>
  <c r="Q31" i="7"/>
  <c r="R203" i="1"/>
  <c r="S224" i="1"/>
  <c r="R315" i="1"/>
  <c r="S89" i="1"/>
  <c r="R89" i="1"/>
  <c r="R212" i="1"/>
  <c r="S78" i="1"/>
  <c r="R293" i="1"/>
  <c r="R26" i="1"/>
  <c r="R27" i="5"/>
  <c r="Q26" i="7"/>
  <c r="R295" i="1"/>
  <c r="S285" i="1"/>
  <c r="R303" i="1"/>
  <c r="Q32" i="5"/>
  <c r="Q10" i="5"/>
  <c r="Q11" i="6"/>
  <c r="R232" i="1"/>
  <c r="S104" i="1"/>
  <c r="S192" i="1"/>
  <c r="S189" i="1"/>
  <c r="S190" i="1"/>
  <c r="R190" i="1"/>
  <c r="S31" i="1"/>
  <c r="R31" i="1"/>
  <c r="S288" i="1"/>
  <c r="R288" i="1"/>
  <c r="Q12" i="9"/>
  <c r="R302" i="1"/>
  <c r="S109" i="1"/>
  <c r="R255" i="1"/>
  <c r="S234" i="1"/>
  <c r="R79" i="1"/>
  <c r="S82" i="1"/>
  <c r="R40" i="1"/>
  <c r="S168" i="1"/>
  <c r="S27" i="1"/>
  <c r="S49" i="1"/>
  <c r="Q10" i="7"/>
  <c r="S242" i="1"/>
  <c r="R50" i="1"/>
  <c r="R76" i="1"/>
  <c r="S306" i="1"/>
  <c r="R289" i="1"/>
  <c r="S169" i="1"/>
  <c r="R114" i="1"/>
  <c r="R279" i="1"/>
  <c r="R170" i="1"/>
  <c r="S123" i="1"/>
  <c r="R160" i="1"/>
  <c r="R83" i="1"/>
  <c r="R223" i="1"/>
  <c r="Q18" i="5"/>
  <c r="R6" i="5"/>
  <c r="R44" i="5"/>
  <c r="S304" i="1"/>
  <c r="S131" i="1"/>
  <c r="S173" i="1"/>
  <c r="R10" i="7"/>
  <c r="Q6" i="7"/>
  <c r="R34" i="7"/>
  <c r="R26" i="7"/>
  <c r="R30" i="7"/>
  <c r="Q6" i="5"/>
  <c r="Q31" i="5"/>
  <c r="Q40" i="5"/>
  <c r="Q15" i="5"/>
  <c r="Q44" i="5"/>
  <c r="R10" i="5"/>
  <c r="Q7" i="5"/>
  <c r="Q27" i="5"/>
  <c r="R37" i="5"/>
  <c r="Q47" i="5"/>
  <c r="S198" i="1"/>
  <c r="R22" i="10"/>
  <c r="R4" i="9"/>
  <c r="R15" i="9"/>
  <c r="Q15" i="9"/>
  <c r="R10" i="9"/>
  <c r="S105" i="1"/>
  <c r="S55" i="1"/>
  <c r="S14" i="1"/>
  <c r="S223" i="1"/>
  <c r="S118" i="1"/>
  <c r="S261" i="1"/>
  <c r="R20" i="1"/>
  <c r="S222" i="1"/>
  <c r="S73" i="1"/>
  <c r="S76" i="1"/>
  <c r="S167" i="1"/>
  <c r="S287" i="1"/>
  <c r="S312" i="1"/>
  <c r="S266" i="1"/>
  <c r="R124" i="1"/>
  <c r="S165" i="1"/>
  <c r="S161" i="1"/>
  <c r="S12" i="1"/>
  <c r="S92" i="1"/>
  <c r="S216" i="1"/>
  <c r="S194" i="1"/>
  <c r="S294" i="1"/>
  <c r="S259" i="1"/>
  <c r="S314" i="1"/>
  <c r="S16" i="1"/>
  <c r="S265" i="1"/>
  <c r="R121" i="1"/>
  <c r="Q36" i="10"/>
  <c r="Q30" i="10"/>
  <c r="Q22" i="10"/>
  <c r="R29" i="10"/>
  <c r="Q37" i="10"/>
  <c r="R51" i="10"/>
  <c r="R6" i="10"/>
  <c r="R32" i="10"/>
  <c r="Q7" i="10"/>
  <c r="Q6" i="10"/>
  <c r="R48" i="10"/>
  <c r="Q13" i="10"/>
  <c r="R34" i="10"/>
  <c r="R57" i="10"/>
  <c r="Q12" i="10"/>
  <c r="Q18" i="10"/>
  <c r="Q39" i="10"/>
  <c r="R10" i="10"/>
  <c r="Q26" i="10"/>
  <c r="Q23" i="10"/>
  <c r="Q33" i="10"/>
  <c r="R56" i="10"/>
  <c r="R30" i="10"/>
  <c r="Q34" i="10"/>
  <c r="R42" i="10"/>
  <c r="Q42" i="10"/>
  <c r="Q53" i="10"/>
  <c r="R53" i="10"/>
  <c r="Q21" i="10"/>
  <c r="Q29" i="10"/>
  <c r="R5" i="10"/>
  <c r="Q51" i="10"/>
  <c r="Q57" i="10"/>
  <c r="Q47" i="10"/>
  <c r="Q40" i="10"/>
  <c r="R33" i="10"/>
  <c r="R12" i="10"/>
  <c r="Q52" i="10"/>
  <c r="Q10" i="10"/>
  <c r="Q43" i="10"/>
  <c r="Q2" i="10"/>
  <c r="Q5" i="10"/>
  <c r="R21" i="10"/>
  <c r="Q4" i="10"/>
  <c r="R39" i="10"/>
  <c r="Q48" i="10"/>
  <c r="R27" i="10"/>
  <c r="Q27" i="10"/>
  <c r="Q15" i="10"/>
  <c r="Q46" i="10"/>
  <c r="R40" i="10"/>
  <c r="R4" i="10"/>
  <c r="Q16" i="6"/>
  <c r="R10" i="6"/>
  <c r="R11" i="6"/>
  <c r="R14" i="6"/>
  <c r="Q5" i="6"/>
  <c r="R12" i="6"/>
  <c r="R4" i="7"/>
  <c r="Q4" i="7"/>
  <c r="Q12" i="5"/>
  <c r="R12" i="5"/>
  <c r="R65" i="1"/>
  <c r="S115" i="1"/>
  <c r="S170" i="1"/>
  <c r="S179" i="1"/>
  <c r="R75" i="1"/>
  <c r="R215" i="1"/>
  <c r="R122" i="1"/>
  <c r="S113" i="1"/>
  <c r="R10" i="1"/>
  <c r="R169" i="1"/>
  <c r="Q38" i="10"/>
  <c r="R38" i="10"/>
  <c r="Q14" i="7"/>
  <c r="R14" i="7"/>
  <c r="Q44" i="10"/>
  <c r="R44" i="10"/>
  <c r="R18" i="7"/>
  <c r="Q18" i="7"/>
  <c r="R46" i="10"/>
  <c r="R2" i="7"/>
  <c r="Q2" i="7"/>
  <c r="Q7" i="9"/>
  <c r="R20" i="9"/>
  <c r="Q20" i="9"/>
  <c r="Q3" i="6"/>
  <c r="R3" i="6"/>
  <c r="Q39" i="5"/>
  <c r="R39" i="5"/>
  <c r="R24" i="5"/>
  <c r="Q24" i="5"/>
  <c r="R12" i="9"/>
  <c r="Q26" i="5"/>
  <c r="R26" i="5"/>
  <c r="Q4" i="6"/>
  <c r="R4" i="6"/>
  <c r="F18" i="6"/>
  <c r="F19" i="6"/>
  <c r="Q24" i="7"/>
  <c r="R24" i="7"/>
  <c r="R48" i="5"/>
  <c r="Q48" i="5"/>
  <c r="R32" i="5"/>
  <c r="R18" i="5"/>
  <c r="S305" i="1"/>
  <c r="R305" i="1"/>
  <c r="S299" i="1"/>
  <c r="R299" i="1"/>
  <c r="S309" i="1"/>
  <c r="R97" i="1"/>
  <c r="S97" i="1"/>
  <c r="S130" i="1"/>
  <c r="S256" i="1"/>
  <c r="R256" i="1"/>
  <c r="S83" i="1"/>
  <c r="Q45" i="10"/>
  <c r="R45" i="10"/>
  <c r="Q49" i="10"/>
  <c r="R49" i="10"/>
  <c r="R19" i="5"/>
  <c r="Q19" i="5"/>
  <c r="S298" i="1"/>
  <c r="R298" i="1"/>
  <c r="S69" i="1"/>
  <c r="R69" i="1"/>
  <c r="S70" i="1"/>
  <c r="R70" i="1"/>
  <c r="R63" i="1"/>
  <c r="S313" i="1"/>
  <c r="S183" i="1"/>
  <c r="S295" i="1"/>
  <c r="R118" i="1"/>
  <c r="S17" i="1"/>
  <c r="R134" i="1"/>
  <c r="R266" i="1"/>
  <c r="R19" i="7"/>
  <c r="Q19" i="7"/>
  <c r="R50" i="10"/>
  <c r="Q50" i="10"/>
  <c r="Q22" i="7"/>
  <c r="R22" i="7"/>
  <c r="Q9" i="9"/>
  <c r="R9" i="9"/>
  <c r="Q10" i="8"/>
  <c r="R10" i="8"/>
  <c r="Q32" i="10"/>
  <c r="R8" i="7"/>
  <c r="Q8" i="7"/>
  <c r="R2" i="10"/>
  <c r="R25" i="7"/>
  <c r="Q16" i="9"/>
  <c r="R8" i="5"/>
  <c r="Q8" i="5"/>
  <c r="Q19" i="9"/>
  <c r="Q4" i="9"/>
  <c r="Q46" i="5"/>
  <c r="R46" i="5"/>
  <c r="R17" i="9"/>
  <c r="Q17" i="9"/>
  <c r="Q12" i="6"/>
  <c r="S15" i="1"/>
  <c r="R15" i="1"/>
  <c r="S13" i="1"/>
  <c r="R13" i="1"/>
  <c r="R296" i="1"/>
  <c r="R23" i="1"/>
  <c r="S87" i="1"/>
  <c r="R21" i="7"/>
  <c r="Q21" i="7"/>
  <c r="R9" i="5"/>
  <c r="Q9" i="5"/>
  <c r="R35" i="1"/>
  <c r="S35" i="1"/>
  <c r="S197" i="1"/>
  <c r="R8" i="1"/>
  <c r="S160" i="1"/>
  <c r="S157" i="1"/>
  <c r="R167" i="1"/>
  <c r="R164" i="1"/>
  <c r="S289" i="1"/>
  <c r="R45" i="1"/>
  <c r="Q9" i="10"/>
  <c r="R9" i="10"/>
  <c r="Q55" i="10"/>
  <c r="R55" i="10"/>
  <c r="R5" i="7"/>
  <c r="Q5" i="7"/>
  <c r="Q56" i="10"/>
  <c r="Q10" i="6"/>
  <c r="R15" i="5"/>
  <c r="R38" i="5"/>
  <c r="Q38" i="5"/>
  <c r="R5" i="5"/>
  <c r="Q5" i="5"/>
  <c r="Q20" i="5"/>
  <c r="R20" i="5"/>
  <c r="R15" i="10"/>
  <c r="Q14" i="5"/>
  <c r="R14" i="5"/>
  <c r="R25" i="5"/>
  <c r="Q25" i="5"/>
  <c r="R13" i="9"/>
  <c r="Q13" i="9"/>
  <c r="R29" i="7"/>
  <c r="Q29" i="7"/>
  <c r="Q14" i="6"/>
  <c r="R13" i="5"/>
  <c r="Q13" i="5"/>
  <c r="R36" i="5"/>
  <c r="Q36" i="5"/>
  <c r="R11" i="5"/>
  <c r="S98" i="1"/>
  <c r="R98" i="1"/>
  <c r="R301" i="1"/>
  <c r="S18" i="1"/>
  <c r="R18" i="1"/>
  <c r="R29" i="1"/>
  <c r="S29" i="1"/>
  <c r="S85" i="1"/>
  <c r="R85" i="1"/>
  <c r="S297" i="1"/>
  <c r="Q54" i="10"/>
  <c r="R54" i="10"/>
  <c r="R28" i="7"/>
  <c r="Q28" i="7"/>
  <c r="R163" i="1"/>
  <c r="R286" i="1"/>
  <c r="S267" i="1"/>
  <c r="R17" i="10"/>
  <c r="Q17" i="10"/>
  <c r="R8" i="10"/>
  <c r="Q8" i="10"/>
  <c r="R13" i="7"/>
  <c r="Q13" i="7"/>
  <c r="R13" i="10"/>
  <c r="Q23" i="5"/>
  <c r="R23" i="5"/>
  <c r="Q2" i="9"/>
  <c r="Q7" i="6"/>
  <c r="R7" i="6"/>
  <c r="R47" i="10"/>
  <c r="R26" i="10"/>
  <c r="Q8" i="6"/>
  <c r="R8" i="6"/>
  <c r="Q28" i="5"/>
  <c r="R28" i="5"/>
  <c r="R7" i="10"/>
  <c r="R11" i="7"/>
  <c r="Q11" i="7"/>
  <c r="S47" i="1"/>
  <c r="R47" i="1"/>
  <c r="S19" i="1"/>
  <c r="R19" i="1"/>
  <c r="S121" i="1"/>
  <c r="S66" i="1"/>
  <c r="R66" i="1"/>
  <c r="S221" i="1"/>
  <c r="R221" i="1"/>
  <c r="S33" i="1"/>
  <c r="S270" i="1"/>
  <c r="S273" i="1"/>
  <c r="R119" i="1"/>
  <c r="R11" i="1"/>
  <c r="R260" i="1"/>
  <c r="S308" i="1"/>
  <c r="R178" i="1"/>
  <c r="R287" i="1"/>
  <c r="Q20" i="10"/>
  <c r="R20" i="10"/>
  <c r="Q16" i="10"/>
  <c r="R16" i="10"/>
  <c r="R9" i="7"/>
  <c r="Q9" i="7"/>
  <c r="R17" i="7"/>
  <c r="Q17" i="7"/>
  <c r="R3" i="10"/>
  <c r="Q3" i="10"/>
  <c r="R12" i="7"/>
  <c r="Q12" i="7"/>
  <c r="Q35" i="5"/>
  <c r="R35" i="5"/>
  <c r="R4" i="5"/>
  <c r="Q4" i="5"/>
  <c r="R22" i="5"/>
  <c r="Q22" i="5"/>
  <c r="R13" i="6"/>
  <c r="Q13" i="6"/>
  <c r="H18" i="8"/>
  <c r="Q21" i="9"/>
  <c r="R21" i="9"/>
  <c r="R6" i="7"/>
  <c r="R42" i="1"/>
  <c r="S42" i="1"/>
  <c r="S99" i="1"/>
  <c r="S204" i="1"/>
  <c r="S124" i="1"/>
  <c r="S226" i="1"/>
  <c r="R226" i="1"/>
  <c r="S34" i="1"/>
  <c r="R32" i="7"/>
  <c r="Q32" i="7"/>
  <c r="Q43" i="5"/>
  <c r="R43" i="5"/>
  <c r="R25" i="1"/>
  <c r="R9" i="1"/>
  <c r="R282" i="1"/>
  <c r="R278" i="1"/>
  <c r="R165" i="1"/>
  <c r="R3" i="1"/>
  <c r="R64" i="1"/>
  <c r="R73" i="1"/>
  <c r="S244" i="1"/>
  <c r="R133" i="1"/>
  <c r="R41" i="10"/>
  <c r="Q41" i="10"/>
  <c r="R25" i="10"/>
  <c r="Q25" i="10"/>
  <c r="Q19" i="10"/>
  <c r="R19" i="10"/>
  <c r="Q35" i="10"/>
  <c r="R35" i="10"/>
  <c r="R5" i="8"/>
  <c r="Q5" i="8"/>
  <c r="Q16" i="7"/>
  <c r="R16" i="7"/>
  <c r="Q3" i="5"/>
  <c r="R3" i="5"/>
  <c r="R16" i="6"/>
  <c r="R9" i="6"/>
  <c r="Q9" i="6"/>
  <c r="R33" i="5"/>
  <c r="Q33" i="5"/>
  <c r="R23" i="10"/>
  <c r="Q37" i="5"/>
  <c r="R43" i="10"/>
  <c r="Q6" i="9"/>
  <c r="R6" i="9"/>
  <c r="R33" i="7"/>
  <c r="Q33" i="7"/>
  <c r="R21" i="5"/>
  <c r="Q21" i="5"/>
  <c r="R42" i="5"/>
  <c r="Q42" i="5"/>
  <c r="R5" i="1"/>
  <c r="S233" i="1"/>
  <c r="R233" i="1"/>
  <c r="R208" i="1"/>
  <c r="S248" i="1"/>
  <c r="R248" i="1"/>
  <c r="S46" i="1"/>
  <c r="S127" i="1"/>
  <c r="S219" i="1"/>
  <c r="R219" i="1"/>
  <c r="R304" i="1"/>
  <c r="S172" i="1"/>
  <c r="R172" i="1"/>
  <c r="R259" i="1"/>
  <c r="S155" i="1"/>
  <c r="R155" i="1"/>
  <c r="S43" i="1"/>
  <c r="R43" i="1"/>
  <c r="S77" i="1"/>
  <c r="R77" i="1"/>
  <c r="S269" i="1"/>
  <c r="Q31" i="10"/>
  <c r="R31" i="10"/>
  <c r="R153" i="1"/>
  <c r="R12" i="1"/>
  <c r="S283" i="1"/>
  <c r="S21" i="1"/>
  <c r="Q28" i="10"/>
  <c r="R28" i="10"/>
  <c r="Q24" i="10"/>
  <c r="R24" i="10"/>
  <c r="Q15" i="7"/>
  <c r="R15" i="7"/>
  <c r="R36" i="10"/>
  <c r="R17" i="5"/>
  <c r="Q17" i="5"/>
  <c r="R18" i="9"/>
  <c r="R30" i="5"/>
  <c r="Q30" i="5"/>
  <c r="Q2" i="5"/>
  <c r="R2" i="5"/>
  <c r="R6" i="6"/>
  <c r="Q6" i="6"/>
  <c r="R16" i="5"/>
  <c r="Q16" i="5"/>
  <c r="R34" i="5"/>
  <c r="Q34" i="5"/>
  <c r="Q45" i="5"/>
  <c r="R45" i="5"/>
  <c r="S28" i="1"/>
  <c r="R28" i="1"/>
  <c r="R74" i="1"/>
  <c r="S74" i="1"/>
  <c r="S129" i="1"/>
  <c r="R129" i="1"/>
  <c r="S95" i="1"/>
  <c r="R95" i="1"/>
  <c r="S209" i="1"/>
  <c r="R209" i="1"/>
  <c r="S275" i="1"/>
  <c r="R275" i="1"/>
  <c r="S213" i="1"/>
  <c r="R166" i="1"/>
  <c r="S254" i="1"/>
  <c r="R280" i="1"/>
  <c r="S280" i="1"/>
  <c r="R197" i="1"/>
  <c r="R7" i="1"/>
  <c r="S71" i="1"/>
  <c r="S263" i="1"/>
  <c r="S117" i="1"/>
  <c r="S84" i="1"/>
  <c r="S79" i="1"/>
  <c r="S141" i="1"/>
  <c r="R113" i="1"/>
  <c r="S182" i="1"/>
  <c r="S147" i="1"/>
  <c r="R147" i="1"/>
  <c r="S146" i="1"/>
  <c r="R146" i="1"/>
  <c r="R115" i="1"/>
  <c r="S30" i="1"/>
  <c r="S212" i="1"/>
  <c r="S22" i="1"/>
  <c r="S180" i="1"/>
  <c r="R180" i="1"/>
  <c r="S112" i="1"/>
  <c r="R112" i="1"/>
  <c r="R273" i="1"/>
  <c r="S163" i="1"/>
  <c r="R78" i="1"/>
  <c r="R96" i="1"/>
  <c r="S96" i="1"/>
  <c r="S217" i="1"/>
  <c r="S25" i="1"/>
  <c r="S26" i="1"/>
  <c r="S202" i="1"/>
  <c r="R168" i="1"/>
  <c r="R222" i="1"/>
  <c r="S36" i="1"/>
  <c r="R36" i="1"/>
  <c r="R277" i="1"/>
  <c r="S252" i="1"/>
  <c r="R252" i="1"/>
  <c r="S276" i="1"/>
  <c r="R276" i="1"/>
  <c r="S150" i="1"/>
  <c r="R150" i="1"/>
  <c r="S195" i="1"/>
  <c r="R195" i="1"/>
  <c r="S258" i="1"/>
  <c r="S120" i="1"/>
  <c r="R120" i="1"/>
  <c r="R148" i="1"/>
  <c r="S148" i="1"/>
  <c r="S114" i="1"/>
  <c r="S260" i="1"/>
  <c r="R175" i="1"/>
  <c r="S175" i="1"/>
  <c r="R285" i="1"/>
  <c r="R27" i="1"/>
  <c r="S290" i="1"/>
  <c r="S187" i="1"/>
  <c r="R149" i="1"/>
  <c r="S102" i="1"/>
  <c r="S208" i="1"/>
  <c r="S215" i="1"/>
  <c r="S61" i="1"/>
  <c r="R61" i="1"/>
  <c r="S151" i="1"/>
  <c r="R151" i="1"/>
  <c r="S75" i="1"/>
  <c r="S40" i="1"/>
  <c r="R200" i="1"/>
  <c r="S200" i="1"/>
  <c r="R218" i="1"/>
  <c r="S218" i="1"/>
  <c r="S64" i="1"/>
  <c r="S63" i="1"/>
  <c r="S20" i="1"/>
  <c r="S272" i="1"/>
  <c r="S94" i="1"/>
  <c r="R306" i="1"/>
  <c r="S91" i="1"/>
  <c r="S62" i="1"/>
  <c r="R62" i="1"/>
  <c r="S8" i="1"/>
  <c r="S111" i="1"/>
  <c r="R111" i="1"/>
  <c r="S152" i="1"/>
  <c r="R152" i="1"/>
  <c r="R16" i="1"/>
  <c r="S3" i="1"/>
  <c r="S158" i="1"/>
  <c r="S65" i="1"/>
  <c r="S279" i="1"/>
  <c r="S88" i="1"/>
  <c r="R88" i="1"/>
  <c r="S196" i="1"/>
  <c r="R196" i="1"/>
  <c r="S116" i="1"/>
  <c r="S164" i="1"/>
  <c r="S7" i="1"/>
  <c r="S286" i="1"/>
  <c r="S277" i="1"/>
  <c r="S48" i="1"/>
  <c r="S205" i="1"/>
  <c r="S227" i="1"/>
  <c r="R257" i="1"/>
  <c r="S274" i="1"/>
  <c r="R274" i="1"/>
  <c r="S68" i="1"/>
  <c r="R68" i="1"/>
  <c r="S214" i="1"/>
  <c r="R214" i="1"/>
  <c r="S9" i="1"/>
  <c r="S162" i="1"/>
  <c r="R162" i="1"/>
  <c r="S278" i="1"/>
  <c r="S81" i="1"/>
  <c r="S11" i="1"/>
  <c r="R181" i="1"/>
  <c r="S181" i="1"/>
  <c r="S153" i="1"/>
  <c r="S86" i="1"/>
  <c r="S318" i="1"/>
  <c r="R110" i="1"/>
  <c r="S253" i="1"/>
  <c r="R253" i="1"/>
  <c r="S67" i="1"/>
  <c r="R67" i="1"/>
  <c r="R201" i="1"/>
  <c r="S201" i="1"/>
  <c r="S2" i="1"/>
  <c r="R2" i="1"/>
  <c r="S6" i="1"/>
  <c r="R6" i="1"/>
  <c r="S211" i="1"/>
  <c r="R72" i="1"/>
  <c r="S72" i="1"/>
  <c r="S177" i="1"/>
  <c r="R177" i="1"/>
  <c r="S10" i="1"/>
  <c r="S166" i="1"/>
  <c r="S122" i="1"/>
  <c r="R39" i="1"/>
  <c r="S39" i="1"/>
  <c r="S154" i="1"/>
  <c r="S293" i="1"/>
  <c r="S184" i="1"/>
  <c r="S156" i="1"/>
  <c r="S90" i="1"/>
  <c r="S303" i="1"/>
  <c r="S228" i="1"/>
  <c r="H19" i="8" l="1"/>
  <c r="E28" i="9"/>
  <c r="G18" i="8"/>
  <c r="J63" i="10"/>
  <c r="L41" i="7"/>
  <c r="K41" i="7"/>
  <c r="L40" i="7"/>
  <c r="K40" i="7"/>
  <c r="L56" i="5"/>
  <c r="K56" i="5"/>
  <c r="L55" i="5"/>
  <c r="K55" i="5"/>
  <c r="E23" i="6"/>
  <c r="D23" i="6"/>
  <c r="D28" i="9"/>
  <c r="G19" i="8"/>
  <c r="D27" i="9"/>
  <c r="E27" i="9"/>
  <c r="J64" i="10"/>
  <c r="K64" i="10"/>
  <c r="E22" i="6"/>
  <c r="D22" i="6"/>
  <c r="K63" i="10"/>
  <c r="Z3" i="1"/>
  <c r="Y3" i="1"/>
  <c r="Y4" i="1"/>
  <c r="Z4" i="1"/>
  <c r="M60" i="3"/>
  <c r="L60" i="3"/>
  <c r="M61" i="3"/>
  <c r="L61" i="3"/>
</calcChain>
</file>

<file path=xl/sharedStrings.xml><?xml version="1.0" encoding="utf-8"?>
<sst xmlns="http://schemas.openxmlformats.org/spreadsheetml/2006/main" count="2931" uniqueCount="481">
  <si>
    <t>Player</t>
  </si>
  <si>
    <t>Pos</t>
  </si>
  <si>
    <t>School</t>
  </si>
  <si>
    <t>Ht</t>
  </si>
  <si>
    <t>Wt</t>
  </si>
  <si>
    <t>40yd</t>
  </si>
  <si>
    <t>Vertical</t>
  </si>
  <si>
    <t>BenchReps</t>
  </si>
  <si>
    <t>BroadJump</t>
  </si>
  <si>
    <t>3Cone</t>
  </si>
  <si>
    <t>Shuttle</t>
  </si>
  <si>
    <t>Rodney Adams</t>
  </si>
  <si>
    <t>WR</t>
  </si>
  <si>
    <t>South Florida</t>
  </si>
  <si>
    <t>Montravius Adams</t>
  </si>
  <si>
    <t>Auburn</t>
  </si>
  <si>
    <t>Jamal Adams</t>
  </si>
  <si>
    <t>LSU</t>
  </si>
  <si>
    <t>Quincy Adeboyejo</t>
  </si>
  <si>
    <t>Mississippi</t>
  </si>
  <si>
    <t>Jonathan Allen</t>
  </si>
  <si>
    <t>Alabama</t>
  </si>
  <si>
    <t>Brian Allen</t>
  </si>
  <si>
    <t>Utah</t>
  </si>
  <si>
    <t>Ryan Anderson</t>
  </si>
  <si>
    <t>Alex Anzalone</t>
  </si>
  <si>
    <t>Florida</t>
  </si>
  <si>
    <t>Isaac Asiata</t>
  </si>
  <si>
    <t>Erik Austell</t>
  </si>
  <si>
    <t>Charleston Southern</t>
  </si>
  <si>
    <t>Chidobe Awuzie</t>
  </si>
  <si>
    <t>Colorado</t>
  </si>
  <si>
    <t>Toby Baker</t>
  </si>
  <si>
    <t>Arkansas</t>
  </si>
  <si>
    <t>Budda Baker</t>
  </si>
  <si>
    <t>Washington</t>
  </si>
  <si>
    <t>Zach Banner</t>
  </si>
  <si>
    <t>Southern California</t>
  </si>
  <si>
    <t>Derek Barnett</t>
  </si>
  <si>
    <t>Tennessee</t>
  </si>
  <si>
    <t>Tarell Basham</t>
  </si>
  <si>
    <t>Ohio</t>
  </si>
  <si>
    <t>C.J. Beathard</t>
  </si>
  <si>
    <t>QB</t>
  </si>
  <si>
    <t>Iowa</t>
  </si>
  <si>
    <t>Kendell Beckwith</t>
  </si>
  <si>
    <t>Vince Biegel</t>
  </si>
  <si>
    <t>Wisconsin</t>
  </si>
  <si>
    <t>Adam Bisnowaty</t>
  </si>
  <si>
    <t>Pittsburgh</t>
  </si>
  <si>
    <t>Garrett Bolles</t>
  </si>
  <si>
    <t>Ben Boulware</t>
  </si>
  <si>
    <t>Clemson</t>
  </si>
  <si>
    <t>Kendrick Bourne</t>
  </si>
  <si>
    <t>Eastern Washington</t>
  </si>
  <si>
    <t>Tashawn Bower</t>
  </si>
  <si>
    <t>Tyus Bowser</t>
  </si>
  <si>
    <t>Houston</t>
  </si>
  <si>
    <t>Ben Braden</t>
  </si>
  <si>
    <t>Michigan</t>
  </si>
  <si>
    <t>Caleb Brantley</t>
  </si>
  <si>
    <t>Pharaoh Brown</t>
  </si>
  <si>
    <t>TE</t>
  </si>
  <si>
    <t>Oregon</t>
  </si>
  <si>
    <t>Noah Brown</t>
  </si>
  <si>
    <t>Ohio State</t>
  </si>
  <si>
    <t>Jayon Brown</t>
  </si>
  <si>
    <t>UCLA</t>
  </si>
  <si>
    <t>Fadol Brown</t>
  </si>
  <si>
    <t>Blair Brown</t>
  </si>
  <si>
    <t>Billy Brown</t>
  </si>
  <si>
    <t>Shepherd</t>
  </si>
  <si>
    <t>Daniel Brunskill</t>
  </si>
  <si>
    <t>San Diego State</t>
  </si>
  <si>
    <t>Collin Buchanan</t>
  </si>
  <si>
    <t>Miami (OH)</t>
  </si>
  <si>
    <t>Riley Bullough</t>
  </si>
  <si>
    <t>Michigan State</t>
  </si>
  <si>
    <t>Harrison Butker</t>
  </si>
  <si>
    <t>Georgia Tech</t>
  </si>
  <si>
    <t>Jake Butt</t>
  </si>
  <si>
    <t>K.D. Cannon</t>
  </si>
  <si>
    <t>Baylor</t>
  </si>
  <si>
    <t>Josh Carraway</t>
  </si>
  <si>
    <t>Texas Christian</t>
  </si>
  <si>
    <t>Chris Carson</t>
  </si>
  <si>
    <t>RB</t>
  </si>
  <si>
    <t>Oklahoma State</t>
  </si>
  <si>
    <t>Jamal Carter</t>
  </si>
  <si>
    <t>Miami (FL)</t>
  </si>
  <si>
    <t>Cethan Carter</t>
  </si>
  <si>
    <t>Nebraska</t>
  </si>
  <si>
    <t>Taco Charlton</t>
  </si>
  <si>
    <t>Jehu Chesson</t>
  </si>
  <si>
    <t>Jeremy Clark</t>
  </si>
  <si>
    <t>Chuck Clark</t>
  </si>
  <si>
    <t>Virginia Tech</t>
  </si>
  <si>
    <t>Corey Clement</t>
  </si>
  <si>
    <t>Chunky Clements</t>
  </si>
  <si>
    <t>Illinois</t>
  </si>
  <si>
    <t>Tarik Cohen</t>
  </si>
  <si>
    <t>North Carolina A&amp;T</t>
  </si>
  <si>
    <t>Stacy Coley</t>
  </si>
  <si>
    <t>Aviante Collins</t>
  </si>
  <si>
    <t>Gareon Conley</t>
  </si>
  <si>
    <t>James Conner</t>
  </si>
  <si>
    <t>Dalvin Cook</t>
  </si>
  <si>
    <t>Florida State</t>
  </si>
  <si>
    <t>Ethan Cooper</t>
  </si>
  <si>
    <t>Indiana (PA)</t>
  </si>
  <si>
    <t>Zach Cunningham</t>
  </si>
  <si>
    <t>Vanderbilt</t>
  </si>
  <si>
    <t>Darrell Daniels</t>
  </si>
  <si>
    <t>Amara Darboh</t>
  </si>
  <si>
    <t>Julien Davenport</t>
  </si>
  <si>
    <t>Bucknell</t>
  </si>
  <si>
    <t>Robert Davis</t>
  </si>
  <si>
    <t>Georgia State</t>
  </si>
  <si>
    <t>Kevin Davis</t>
  </si>
  <si>
    <t>Colorado State</t>
  </si>
  <si>
    <t>Keionta Davis</t>
  </si>
  <si>
    <t>Chattanooga</t>
  </si>
  <si>
    <t>Justin Davis</t>
  </si>
  <si>
    <t>Jarrad Davis</t>
  </si>
  <si>
    <t>Corey Davis</t>
  </si>
  <si>
    <t>Western Michigan</t>
  </si>
  <si>
    <t>Dion Dawkins</t>
  </si>
  <si>
    <t>Temple</t>
  </si>
  <si>
    <t>Matthew Dayes</t>
  </si>
  <si>
    <t>North Carolina State</t>
  </si>
  <si>
    <t>Treston DeCoud</t>
  </si>
  <si>
    <t>Oregon State</t>
  </si>
  <si>
    <t>J.J. Dielman</t>
  </si>
  <si>
    <t>Joshua Dobbs</t>
  </si>
  <si>
    <t>Dylan Donahue</t>
  </si>
  <si>
    <t>West Georgia</t>
  </si>
  <si>
    <t>Rasul Douglas</t>
  </si>
  <si>
    <t>West Virginia</t>
  </si>
  <si>
    <t>Jessamen Dunker</t>
  </si>
  <si>
    <t>Tennessee State</t>
  </si>
  <si>
    <t>Malachi Dupre</t>
  </si>
  <si>
    <t>Travin Dural</t>
  </si>
  <si>
    <t>Ken Ekanem</t>
  </si>
  <si>
    <t>Corn Elder</t>
  </si>
  <si>
    <t>Pat Elflein</t>
  </si>
  <si>
    <t>Jake Elliott</t>
  </si>
  <si>
    <t>Memphis</t>
  </si>
  <si>
    <t>Brooks Ellis</t>
  </si>
  <si>
    <t>Jermaine Eluemunor</t>
  </si>
  <si>
    <t>Texas A&amp;M</t>
  </si>
  <si>
    <t>Evan Engram</t>
  </si>
  <si>
    <t>Amba Etta-Tawo</t>
  </si>
  <si>
    <t>Syracuse</t>
  </si>
  <si>
    <t>Justin Evans</t>
  </si>
  <si>
    <t>Jerod Evans</t>
  </si>
  <si>
    <t>Gerald Everett</t>
  </si>
  <si>
    <t>South Alabama</t>
  </si>
  <si>
    <t>Dan Feeney</t>
  </si>
  <si>
    <t>Indiana</t>
  </si>
  <si>
    <t>Devonte Fields</t>
  </si>
  <si>
    <t>Louisville</t>
  </si>
  <si>
    <t>Johnathan Ford</t>
  </si>
  <si>
    <t>Isaiah Ford</t>
  </si>
  <si>
    <t>D'Onta Foreman</t>
  </si>
  <si>
    <t>Texas</t>
  </si>
  <si>
    <t>Reuben Foster</t>
  </si>
  <si>
    <t>Leonard Fournette</t>
  </si>
  <si>
    <t>Kyle Fuller</t>
  </si>
  <si>
    <t>Wayne Gallman</t>
  </si>
  <si>
    <t>Antonio Garcia</t>
  </si>
  <si>
    <t>Troy</t>
  </si>
  <si>
    <t>Myles Garrett</t>
  </si>
  <si>
    <t>Davon Gaudchaux</t>
  </si>
  <si>
    <t>Ben Gedeon</t>
  </si>
  <si>
    <t>Avery Gennesy</t>
  </si>
  <si>
    <t>Nate Gerry</t>
  </si>
  <si>
    <t>Shelton Gibson</t>
  </si>
  <si>
    <t>Ryan Glasgow</t>
  </si>
  <si>
    <t>Chris Godwin</t>
  </si>
  <si>
    <t>Penn State</t>
  </si>
  <si>
    <t>Kenny Golladay</t>
  </si>
  <si>
    <t>Northern Illinois</t>
  </si>
  <si>
    <t>Zane Gonzalez</t>
  </si>
  <si>
    <t>Arizona State</t>
  </si>
  <si>
    <t>Shaquill Griffin</t>
  </si>
  <si>
    <t>Central Florida</t>
  </si>
  <si>
    <t>Nate Hairston</t>
  </si>
  <si>
    <t>Daeshon Hall</t>
  </si>
  <si>
    <t>Chad Hansen</t>
  </si>
  <si>
    <t>California</t>
  </si>
  <si>
    <t>Sean Harlow</t>
  </si>
  <si>
    <t>Connor Harris</t>
  </si>
  <si>
    <t>Lindenwood</t>
  </si>
  <si>
    <t>Charles Harris</t>
  </si>
  <si>
    <t>Missouri</t>
  </si>
  <si>
    <t>Josh Harvey-Clemons</t>
  </si>
  <si>
    <t>Keon Hatcher</t>
  </si>
  <si>
    <t>DeAngelo Henderson</t>
  </si>
  <si>
    <t>Coastal Carolina</t>
  </si>
  <si>
    <t>Carlos Henderson</t>
  </si>
  <si>
    <t>Louisiana Tech</t>
  </si>
  <si>
    <t>Trey Hendrickson</t>
  </si>
  <si>
    <t>Florida Atlantic</t>
  </si>
  <si>
    <t>Treyvon Hester</t>
  </si>
  <si>
    <t>Toledo</t>
  </si>
  <si>
    <t>Cole Hikutini</t>
  </si>
  <si>
    <t>Delano Hill</t>
  </si>
  <si>
    <t>Brian Hill</t>
  </si>
  <si>
    <t>Wyoming</t>
  </si>
  <si>
    <t>Bucky Hodges</t>
  </si>
  <si>
    <t>Colin Holba</t>
  </si>
  <si>
    <t>Will Holden</t>
  </si>
  <si>
    <t>Mack Hollins</t>
  </si>
  <si>
    <t>North Carolina</t>
  </si>
  <si>
    <t>Elijah Hood</t>
  </si>
  <si>
    <t>Malik Hooker</t>
  </si>
  <si>
    <t>O.J. Howard</t>
  </si>
  <si>
    <t>Bug Howard</t>
  </si>
  <si>
    <t>Marlon Humphrey</t>
  </si>
  <si>
    <t>Hayden Hunt</t>
  </si>
  <si>
    <t>Kareem Hunt</t>
  </si>
  <si>
    <t>Rushel Shell III</t>
  </si>
  <si>
    <t>Danny Isidora</t>
  </si>
  <si>
    <t>Eddie Jackson</t>
  </si>
  <si>
    <t>Adoree Jackson</t>
  </si>
  <si>
    <t>Rayshawn Jenkins</t>
  </si>
  <si>
    <t>Roderick Johnson</t>
  </si>
  <si>
    <t>John Johnson</t>
  </si>
  <si>
    <t>Boston College</t>
  </si>
  <si>
    <t>Jaleel Johnson</t>
  </si>
  <si>
    <t>Jadar Johnson</t>
  </si>
  <si>
    <t>Dorian Johnson</t>
  </si>
  <si>
    <t>Cameron Johnston</t>
  </si>
  <si>
    <t>Zay Jones</t>
  </si>
  <si>
    <t>East Carolina</t>
  </si>
  <si>
    <t>Sidney Jones</t>
  </si>
  <si>
    <t>Nazair Jones</t>
  </si>
  <si>
    <t>Josh Jones</t>
  </si>
  <si>
    <t>Jarron Jones</t>
  </si>
  <si>
    <t>Notre Dame</t>
  </si>
  <si>
    <t>D.J. Jones</t>
  </si>
  <si>
    <t>Aaron Jones</t>
  </si>
  <si>
    <t>Texas-El Paso</t>
  </si>
  <si>
    <t>Deatrich Wise Jr.</t>
  </si>
  <si>
    <t>Greg Ward Jr.</t>
  </si>
  <si>
    <t>Anthony Walker Jr.</t>
  </si>
  <si>
    <t>Northwestern</t>
  </si>
  <si>
    <t>Bryan Cox Jr.</t>
  </si>
  <si>
    <t>Victor Bolden Jr.</t>
  </si>
  <si>
    <t>Brad Kaaya</t>
  </si>
  <si>
    <t>Alvin Kamara</t>
  </si>
  <si>
    <t>Damontae Kazee</t>
  </si>
  <si>
    <t>Keith Kelsey</t>
  </si>
  <si>
    <t>Kevin King</t>
  </si>
  <si>
    <t>Desmond King</t>
  </si>
  <si>
    <t>George Kittle</t>
  </si>
  <si>
    <t>DeShone Kizer</t>
  </si>
  <si>
    <t>Trevor Knight</t>
  </si>
  <si>
    <t>Tanoh Kpassagnon</t>
  </si>
  <si>
    <t>Villanova</t>
  </si>
  <si>
    <t>Cooper Kupp</t>
  </si>
  <si>
    <t>Forrest Lamp</t>
  </si>
  <si>
    <t>Western Kentucky</t>
  </si>
  <si>
    <t>Ashton Lampkin</t>
  </si>
  <si>
    <t>Jerome Lane</t>
  </si>
  <si>
    <t>Akron</t>
  </si>
  <si>
    <t>Harvey Langi</t>
  </si>
  <si>
    <t>Brigham Young</t>
  </si>
  <si>
    <t>Marshon Lattimore</t>
  </si>
  <si>
    <t>Carl Lawson</t>
  </si>
  <si>
    <t>Javarius Leamon</t>
  </si>
  <si>
    <t>South Carolina State</t>
  </si>
  <si>
    <t>Jeremiah Ledbetter</t>
  </si>
  <si>
    <t>Marquel Lee</t>
  </si>
  <si>
    <t>Wake Forest</t>
  </si>
  <si>
    <t>Cameron Lee</t>
  </si>
  <si>
    <t>Illinois State</t>
  </si>
  <si>
    <t>Jordan Leggett</t>
  </si>
  <si>
    <t>Mitch Leidner</t>
  </si>
  <si>
    <t>Minnesota</t>
  </si>
  <si>
    <t>Corey Levin</t>
  </si>
  <si>
    <t>Jourdan Lewis</t>
  </si>
  <si>
    <t>William Likely</t>
  </si>
  <si>
    <t>Maryland</t>
  </si>
  <si>
    <t>Sefo Liufau</t>
  </si>
  <si>
    <t>T.J. Logan</t>
  </si>
  <si>
    <t>Shalom Luani</t>
  </si>
  <si>
    <t>Washington State</t>
  </si>
  <si>
    <t>Keevan Lucas</t>
  </si>
  <si>
    <t>Tulsa</t>
  </si>
  <si>
    <t>Marlon Mack</t>
  </si>
  <si>
    <t>Patrick Mahomes</t>
  </si>
  <si>
    <t>Texas Tech</t>
  </si>
  <si>
    <t>Josh Malone</t>
  </si>
  <si>
    <t>Damien Mama</t>
  </si>
  <si>
    <t>Gabe Marks</t>
  </si>
  <si>
    <t>Joe Mathis</t>
  </si>
  <si>
    <t>Arthur Maulet</t>
  </si>
  <si>
    <t>Marcus Maye</t>
  </si>
  <si>
    <t>Christian McCaffrey</t>
  </si>
  <si>
    <t>Stanford</t>
  </si>
  <si>
    <t>Conor McDermott</t>
  </si>
  <si>
    <t>Malik McDowell</t>
  </si>
  <si>
    <t>Elijah McGuire</t>
  </si>
  <si>
    <t>Louisiana</t>
  </si>
  <si>
    <t>Isaiah McKenzie</t>
  </si>
  <si>
    <t>Georgia</t>
  </si>
  <si>
    <t>Takkarist McKinley</t>
  </si>
  <si>
    <t>Raekwon McMillan</t>
  </si>
  <si>
    <t>Jeremy McNichols</t>
  </si>
  <si>
    <t>Boise State</t>
  </si>
  <si>
    <t>Obi Melifonwu</t>
  </si>
  <si>
    <t>Connecticut</t>
  </si>
  <si>
    <t>Matt Milano</t>
  </si>
  <si>
    <t>Fabian Moreau</t>
  </si>
  <si>
    <t>Jordan Morgan</t>
  </si>
  <si>
    <t>Kutztown</t>
  </si>
  <si>
    <t>Drew Morgan</t>
  </si>
  <si>
    <t>Avery Moss</t>
  </si>
  <si>
    <t>Youngstown State</t>
  </si>
  <si>
    <t>Taylor Moton</t>
  </si>
  <si>
    <t>Al-Quadin Muhammad</t>
  </si>
  <si>
    <t>Jalen Myrick</t>
  </si>
  <si>
    <t>Montae Nicholson</t>
  </si>
  <si>
    <t>Hardy Nickerson</t>
  </si>
  <si>
    <t>David Njoku</t>
  </si>
  <si>
    <t>Speedy Noil</t>
  </si>
  <si>
    <t>Bradley Northnagel</t>
  </si>
  <si>
    <t>Noble Nwachukwu</t>
  </si>
  <si>
    <t>Ifeadi Odenigbo</t>
  </si>
  <si>
    <t>Dare Ogunbowale</t>
  </si>
  <si>
    <t>Tyler Orlosky</t>
  </si>
  <si>
    <t>Scott Orndoff</t>
  </si>
  <si>
    <t>Zach Pascal</t>
  </si>
  <si>
    <t>Old Dominion</t>
  </si>
  <si>
    <t>Jabrill Peppers</t>
  </si>
  <si>
    <t>Samaje Perine</t>
  </si>
  <si>
    <t>Oklahoma</t>
  </si>
  <si>
    <t>Nathan Peterman</t>
  </si>
  <si>
    <t>Carroll Phillips</t>
  </si>
  <si>
    <t>Hayden Plinke</t>
  </si>
  <si>
    <t>Ethan Pocic</t>
  </si>
  <si>
    <t>Ejuan Price</t>
  </si>
  <si>
    <t>Donnel Pumphrey</t>
  </si>
  <si>
    <t>Elijah Qualls</t>
  </si>
  <si>
    <t>James Quick</t>
  </si>
  <si>
    <t>Ryan Ramczyk</t>
  </si>
  <si>
    <t>Michael Rector</t>
  </si>
  <si>
    <t>Haason Reddick</t>
  </si>
  <si>
    <t>Devine Redding</t>
  </si>
  <si>
    <t>Jalen Reeves-Maybin</t>
  </si>
  <si>
    <t>Austin Rehkow</t>
  </si>
  <si>
    <t>Idaho</t>
  </si>
  <si>
    <t>Josh Reynolds</t>
  </si>
  <si>
    <t>Duke Riley</t>
  </si>
  <si>
    <t>Derek Rivers</t>
  </si>
  <si>
    <t>Michael Roberts</t>
  </si>
  <si>
    <t>Jalen Robinette</t>
  </si>
  <si>
    <t>Air Force</t>
  </si>
  <si>
    <t>Ezra Robinson</t>
  </si>
  <si>
    <t>Cam Robinson</t>
  </si>
  <si>
    <t>Isaac Rochell</t>
  </si>
  <si>
    <t>Sam Rogers</t>
  </si>
  <si>
    <t>Darreus Rogers</t>
  </si>
  <si>
    <t>John Ross</t>
  </si>
  <si>
    <t>Fred Ross</t>
  </si>
  <si>
    <t>Mississippi State</t>
  </si>
  <si>
    <t>Chase Roullier</t>
  </si>
  <si>
    <t>Travis Rudolph</t>
  </si>
  <si>
    <t>Cooper Rush</t>
  </si>
  <si>
    <t>Central Michigan</t>
  </si>
  <si>
    <t>Seth Russell</t>
  </si>
  <si>
    <t>Curtis Samuel</t>
  </si>
  <si>
    <t>Eric Saubert</t>
  </si>
  <si>
    <t>Drake</t>
  </si>
  <si>
    <t>Artavis Scott</t>
  </si>
  <si>
    <t>Ricky Seals-Jones</t>
  </si>
  <si>
    <t>Justin Senior</t>
  </si>
  <si>
    <t>Adam Shaheen</t>
  </si>
  <si>
    <t>Ashland</t>
  </si>
  <si>
    <t>David Sharpe</t>
  </si>
  <si>
    <t>Sojourn Shelton</t>
  </si>
  <si>
    <t>Garrett Sickels</t>
  </si>
  <si>
    <t>Nico Siragusa</t>
  </si>
  <si>
    <t>Dan Skipper</t>
  </si>
  <si>
    <t>Tanzel Smart</t>
  </si>
  <si>
    <t>Tulane</t>
  </si>
  <si>
    <t>Jonnu Smith</t>
  </si>
  <si>
    <t>Florida International</t>
  </si>
  <si>
    <t>De'Veon Smith</t>
  </si>
  <si>
    <t>JuJu Smith-Schuster</t>
  </si>
  <si>
    <t>Dawuane Smoot</t>
  </si>
  <si>
    <t>Jeremy Sprinkle</t>
  </si>
  <si>
    <t>Jamari Staples</t>
  </si>
  <si>
    <t>Freddie Stevenson</t>
  </si>
  <si>
    <t>ArDarius Stewart</t>
  </si>
  <si>
    <t>Channing Stribling</t>
  </si>
  <si>
    <t>Cameron Sutton</t>
  </si>
  <si>
    <t>Ryan Switzer</t>
  </si>
  <si>
    <t>Teez Tabor</t>
  </si>
  <si>
    <t>Cordrea Tankersley</t>
  </si>
  <si>
    <t>Pita Taumoepenu</t>
  </si>
  <si>
    <t>Vincent Taylor</t>
  </si>
  <si>
    <t>Trent Taylor</t>
  </si>
  <si>
    <t>Taywan Taylor</t>
  </si>
  <si>
    <t>Sam Tevi</t>
  </si>
  <si>
    <t>Nate Theaker</t>
  </si>
  <si>
    <t>Wayne State (MI)</t>
  </si>
  <si>
    <t>Solomon Thomas</t>
  </si>
  <si>
    <t>Noel Thomas</t>
  </si>
  <si>
    <t>Jahad Thomas</t>
  </si>
  <si>
    <t>Tedric Thompson</t>
  </si>
  <si>
    <t>Jack Tocho</t>
  </si>
  <si>
    <t>Dalvin Tomlinson</t>
  </si>
  <si>
    <t>Jon Toth</t>
  </si>
  <si>
    <t>Kentucky</t>
  </si>
  <si>
    <t>Damarius Travis</t>
  </si>
  <si>
    <t>Mitchell Trubisky</t>
  </si>
  <si>
    <t>Stevie Tu'Ikolovatu</t>
  </si>
  <si>
    <t>Michael Tyson</t>
  </si>
  <si>
    <t>Cincinnati</t>
  </si>
  <si>
    <t>Jerry Ugokwe</t>
  </si>
  <si>
    <t>William &amp; Mary</t>
  </si>
  <si>
    <t>Conrad Ukropina</t>
  </si>
  <si>
    <t>Tanner Vallejo</t>
  </si>
  <si>
    <t>Eddie Vanderdoes</t>
  </si>
  <si>
    <t>Justin Vogel</t>
  </si>
  <si>
    <t>DeMarcus Walker</t>
  </si>
  <si>
    <t>Charles Walker</t>
  </si>
  <si>
    <t>Carlos Watkins</t>
  </si>
  <si>
    <t>Deshaun Watson</t>
  </si>
  <si>
    <t>T.J. Watt</t>
  </si>
  <si>
    <t>Davis Webb</t>
  </si>
  <si>
    <t>Dede Westbrook</t>
  </si>
  <si>
    <t>Chad Wheeler</t>
  </si>
  <si>
    <t>TreDavious White</t>
  </si>
  <si>
    <t>Marquez White</t>
  </si>
  <si>
    <t>Kermit Whitfield</t>
  </si>
  <si>
    <t>Tim Williams</t>
  </si>
  <si>
    <t>Stanley Williams</t>
  </si>
  <si>
    <t>Mike Williams</t>
  </si>
  <si>
    <t>Marcus Williams</t>
  </si>
  <si>
    <t>Joe Williams</t>
  </si>
  <si>
    <t>Jamaal Williams</t>
  </si>
  <si>
    <t>Jordan Willis</t>
  </si>
  <si>
    <t>Kansas State</t>
  </si>
  <si>
    <t>Quincy Wilson</t>
  </si>
  <si>
    <t>Jesus Wilson</t>
  </si>
  <si>
    <t>Howard Wilson</t>
  </si>
  <si>
    <t>Ahkello Witherspoon</t>
  </si>
  <si>
    <t>Xavier Woods</t>
  </si>
  <si>
    <t>Chris Wormley</t>
  </si>
  <si>
    <t>TotZ</t>
  </si>
  <si>
    <t>AvgZ</t>
  </si>
  <si>
    <t>40Z</t>
  </si>
  <si>
    <t>VZ</t>
  </si>
  <si>
    <t>BJZ</t>
  </si>
  <si>
    <t>BPZ</t>
  </si>
  <si>
    <t>3CZ</t>
  </si>
  <si>
    <t>SZ</t>
  </si>
  <si>
    <t>Rd</t>
  </si>
  <si>
    <t>Pick</t>
  </si>
  <si>
    <t>Rank</t>
  </si>
  <si>
    <t>OL</t>
  </si>
  <si>
    <t>DB</t>
  </si>
  <si>
    <t>DL</t>
  </si>
  <si>
    <t>LB</t>
  </si>
  <si>
    <t>ST</t>
  </si>
  <si>
    <t>Tot</t>
  </si>
  <si>
    <t>Avg</t>
  </si>
  <si>
    <t>Overall</t>
  </si>
  <si>
    <t>GP</t>
  </si>
  <si>
    <t>O/DSnaps</t>
  </si>
  <si>
    <t>STSnaps</t>
  </si>
  <si>
    <t>SnapTot</t>
  </si>
  <si>
    <t>SnapAvg</t>
  </si>
  <si>
    <t>Davon Godchaux</t>
  </si>
  <si>
    <t>CORREL</t>
  </si>
  <si>
    <t>POS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</si>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</sst>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6" fillId="0" borderId="0" xfId="0" applyFont="1"/>
    <xf numFmtId="2" fontId="0" fillId="0" borderId="0" xfId="0" applyNumberFormat="1" applyAlignment="1">
      <alignment wrapText="1"/>
    </xf>
    <xf numFmtId="0" fontId="16" fillId="0" borderId="0" xfId="0" applyFont="1" applyAlignment="1">
      <alignment horizontal="center"/>
    </xf>
    <xf numFmtId="165" fontId="16" fillId="0" borderId="0" xfId="0" applyNumberFormat="1" applyFont="1" applyAlignment="1">
      <alignment wrapText="1"/>
    </xf>
    <xf numFmtId="164" fontId="16" fillId="0" borderId="0" xfId="0" applyNumberFormat="1" applyFont="1"/>
    <xf numFmtId="165" fontId="16" fillId="0" borderId="0" xfId="0" applyNumberFormat="1" applyFont="1"/>
    <xf numFmtId="0" fontId="16" fillId="0" borderId="0" xfId="0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0" fillId="0" borderId="0" xfId="0" applyAlignment="1"/>
    <xf numFmtId="0" fontId="0" fillId="0" borderId="0" xfId="0" applyNumberFormat="1" applyAlignment="1"/>
    <xf numFmtId="2" fontId="0" fillId="0" borderId="0" xfId="0" applyNumberFormat="1" applyAlignment="1"/>
    <xf numFmtId="165" fontId="16" fillId="0" borderId="0" xfId="0" applyNumberFormat="1" applyFont="1" applyAlignment="1"/>
    <xf numFmtId="0" fontId="16" fillId="0" borderId="0" xfId="0" applyFont="1" applyAlignment="1"/>
    <xf numFmtId="0" fontId="0" fillId="33" borderId="0" xfId="0" applyFill="1" applyAlignment="1"/>
    <xf numFmtId="164" fontId="0" fillId="0" borderId="0" xfId="0" applyNumberFormat="1" applyAlignment="1"/>
    <xf numFmtId="0" fontId="0" fillId="34" borderId="0" xfId="0" applyFill="1" applyAlignment="1"/>
    <xf numFmtId="0" fontId="0" fillId="0" borderId="0" xfId="0" applyFill="1" applyAlignment="1"/>
    <xf numFmtId="0" fontId="16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>
      <alignment wrapText="1"/>
    </xf>
    <xf numFmtId="0" fontId="0" fillId="34" borderId="0" xfId="0" applyFill="1"/>
    <xf numFmtId="164" fontId="0" fillId="34" borderId="0" xfId="0" applyNumberFormat="1" applyFill="1"/>
    <xf numFmtId="0" fontId="16" fillId="34" borderId="0" xfId="0" applyFont="1" applyFill="1" applyAlignment="1">
      <alignment horizontal="center" vertical="center"/>
    </xf>
    <xf numFmtId="0" fontId="0" fillId="34" borderId="0" xfId="0" applyNumberFormat="1" applyFill="1" applyAlignment="1"/>
    <xf numFmtId="165" fontId="16" fillId="34" borderId="0" xfId="0" applyNumberFormat="1" applyFont="1" applyFill="1" applyAlignment="1"/>
    <xf numFmtId="0" fontId="16" fillId="0" borderId="0" xfId="0" applyFont="1" applyBorder="1" applyAlignment="1">
      <alignment horizontal="center" vertical="center"/>
    </xf>
    <xf numFmtId="0" fontId="16" fillId="34" borderId="0" xfId="0" applyFont="1" applyFill="1" applyBorder="1" applyAlignment="1">
      <alignment horizontal="center" vertical="center"/>
    </xf>
    <xf numFmtId="0" fontId="0" fillId="34" borderId="0" xfId="0" applyFill="1" applyBorder="1"/>
    <xf numFmtId="0" fontId="16" fillId="34" borderId="0" xfId="0" applyFont="1" applyFill="1" applyBorder="1" applyAlignment="1">
      <alignment horizontal="center" vertical="center" wrapText="1"/>
    </xf>
    <xf numFmtId="0" fontId="0" fillId="34" borderId="0" xfId="0" applyFill="1" applyBorder="1" applyAlignment="1">
      <alignment wrapText="1"/>
    </xf>
    <xf numFmtId="0" fontId="0" fillId="34" borderId="0" xfId="0" applyNumberFormat="1" applyFill="1" applyAlignment="1">
      <alignment wrapText="1"/>
    </xf>
    <xf numFmtId="0" fontId="0" fillId="34" borderId="0" xfId="0" applyFill="1" applyAlignment="1">
      <alignment wrapText="1"/>
    </xf>
    <xf numFmtId="2" fontId="0" fillId="34" borderId="0" xfId="0" applyNumberFormat="1" applyFill="1" applyAlignment="1">
      <alignment wrapText="1"/>
    </xf>
    <xf numFmtId="165" fontId="16" fillId="34" borderId="0" xfId="0" applyNumberFormat="1" applyFont="1" applyFill="1" applyAlignment="1">
      <alignment wrapText="1"/>
    </xf>
    <xf numFmtId="165" fontId="16" fillId="3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9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50800" cap="rnd">
                <a:solidFill>
                  <a:schemeClr val="accent4">
                    <a:lumMod val="6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Graphs!$B$2:$B$327</c:f>
              <c:numCache>
                <c:formatCode>General</c:formatCode>
                <c:ptCount val="326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8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8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1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1</c:v>
                </c:pt>
                <c:pt idx="39">
                  <c:v>6</c:v>
                </c:pt>
                <c:pt idx="40">
                  <c:v>1</c:v>
                </c:pt>
                <c:pt idx="41">
                  <c:v>6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7</c:v>
                </c:pt>
                <c:pt idx="50">
                  <c:v>3</c:v>
                </c:pt>
                <c:pt idx="51">
                  <c:v>2</c:v>
                </c:pt>
                <c:pt idx="52">
                  <c:v>8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5</c:v>
                </c:pt>
                <c:pt idx="57">
                  <c:v>8</c:v>
                </c:pt>
                <c:pt idx="58">
                  <c:v>6</c:v>
                </c:pt>
                <c:pt idx="59">
                  <c:v>6</c:v>
                </c:pt>
                <c:pt idx="60">
                  <c:v>8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1</c:v>
                </c:pt>
                <c:pt idx="66">
                  <c:v>8</c:v>
                </c:pt>
                <c:pt idx="67">
                  <c:v>3</c:v>
                </c:pt>
                <c:pt idx="68">
                  <c:v>8</c:v>
                </c:pt>
                <c:pt idx="69">
                  <c:v>8</c:v>
                </c:pt>
                <c:pt idx="70">
                  <c:v>3</c:v>
                </c:pt>
                <c:pt idx="71">
                  <c:v>2</c:v>
                </c:pt>
                <c:pt idx="72">
                  <c:v>5</c:v>
                </c:pt>
                <c:pt idx="73">
                  <c:v>3</c:v>
                </c:pt>
                <c:pt idx="74">
                  <c:v>4</c:v>
                </c:pt>
                <c:pt idx="75">
                  <c:v>2</c:v>
                </c:pt>
                <c:pt idx="76">
                  <c:v>1</c:v>
                </c:pt>
                <c:pt idx="77">
                  <c:v>8</c:v>
                </c:pt>
                <c:pt idx="78">
                  <c:v>3</c:v>
                </c:pt>
                <c:pt idx="79">
                  <c:v>6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4</c:v>
                </c:pt>
                <c:pt idx="85">
                  <c:v>8</c:v>
                </c:pt>
                <c:pt idx="86">
                  <c:v>6</c:v>
                </c:pt>
                <c:pt idx="87">
                  <c:v>8</c:v>
                </c:pt>
                <c:pt idx="88">
                  <c:v>1</c:v>
                </c:pt>
                <c:pt idx="89">
                  <c:v>3</c:v>
                </c:pt>
                <c:pt idx="90">
                  <c:v>7</c:v>
                </c:pt>
                <c:pt idx="91">
                  <c:v>8</c:v>
                </c:pt>
                <c:pt idx="92">
                  <c:v>8</c:v>
                </c:pt>
                <c:pt idx="93">
                  <c:v>2</c:v>
                </c:pt>
                <c:pt idx="94">
                  <c:v>3</c:v>
                </c:pt>
                <c:pt idx="95">
                  <c:v>1</c:v>
                </c:pt>
                <c:pt idx="96">
                  <c:v>3</c:v>
                </c:pt>
                <c:pt idx="97">
                  <c:v>8</c:v>
                </c:pt>
                <c:pt idx="98">
                  <c:v>4</c:v>
                </c:pt>
                <c:pt idx="99">
                  <c:v>1</c:v>
                </c:pt>
                <c:pt idx="100">
                  <c:v>7</c:v>
                </c:pt>
                <c:pt idx="101">
                  <c:v>1</c:v>
                </c:pt>
                <c:pt idx="102">
                  <c:v>8</c:v>
                </c:pt>
                <c:pt idx="103">
                  <c:v>6</c:v>
                </c:pt>
                <c:pt idx="104">
                  <c:v>3</c:v>
                </c:pt>
                <c:pt idx="105">
                  <c:v>3</c:v>
                </c:pt>
                <c:pt idx="106">
                  <c:v>7</c:v>
                </c:pt>
                <c:pt idx="107">
                  <c:v>6</c:v>
                </c:pt>
                <c:pt idx="108">
                  <c:v>3</c:v>
                </c:pt>
                <c:pt idx="109">
                  <c:v>5</c:v>
                </c:pt>
                <c:pt idx="110">
                  <c:v>8</c:v>
                </c:pt>
                <c:pt idx="111">
                  <c:v>4</c:v>
                </c:pt>
                <c:pt idx="112">
                  <c:v>5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3</c:v>
                </c:pt>
                <c:pt idx="118">
                  <c:v>8</c:v>
                </c:pt>
                <c:pt idx="119">
                  <c:v>7</c:v>
                </c:pt>
                <c:pt idx="120">
                  <c:v>1</c:v>
                </c:pt>
                <c:pt idx="121">
                  <c:v>8</c:v>
                </c:pt>
                <c:pt idx="122">
                  <c:v>8</c:v>
                </c:pt>
                <c:pt idx="123">
                  <c:v>4</c:v>
                </c:pt>
                <c:pt idx="124">
                  <c:v>1</c:v>
                </c:pt>
                <c:pt idx="125">
                  <c:v>5</c:v>
                </c:pt>
                <c:pt idx="126">
                  <c:v>8</c:v>
                </c:pt>
                <c:pt idx="127">
                  <c:v>3</c:v>
                </c:pt>
                <c:pt idx="128">
                  <c:v>8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2</c:v>
                </c:pt>
                <c:pt idx="133">
                  <c:v>1</c:v>
                </c:pt>
                <c:pt idx="134">
                  <c:v>8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6</c:v>
                </c:pt>
                <c:pt idx="139">
                  <c:v>8</c:v>
                </c:pt>
                <c:pt idx="140">
                  <c:v>3</c:v>
                </c:pt>
                <c:pt idx="141">
                  <c:v>2</c:v>
                </c:pt>
                <c:pt idx="142">
                  <c:v>4</c:v>
                </c:pt>
                <c:pt idx="143">
                  <c:v>2</c:v>
                </c:pt>
                <c:pt idx="144">
                  <c:v>6</c:v>
                </c:pt>
                <c:pt idx="145">
                  <c:v>3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2</c:v>
                </c:pt>
                <c:pt idx="150">
                  <c:v>8</c:v>
                </c:pt>
                <c:pt idx="151">
                  <c:v>8</c:v>
                </c:pt>
                <c:pt idx="152">
                  <c:v>6</c:v>
                </c:pt>
                <c:pt idx="153">
                  <c:v>8</c:v>
                </c:pt>
                <c:pt idx="154">
                  <c:v>6</c:v>
                </c:pt>
                <c:pt idx="155">
                  <c:v>8</c:v>
                </c:pt>
                <c:pt idx="156">
                  <c:v>8</c:v>
                </c:pt>
                <c:pt idx="157">
                  <c:v>3</c:v>
                </c:pt>
                <c:pt idx="158">
                  <c:v>8</c:v>
                </c:pt>
                <c:pt idx="159">
                  <c:v>8</c:v>
                </c:pt>
                <c:pt idx="160">
                  <c:v>5</c:v>
                </c:pt>
                <c:pt idx="161">
                  <c:v>4</c:v>
                </c:pt>
                <c:pt idx="162">
                  <c:v>2</c:v>
                </c:pt>
                <c:pt idx="163">
                  <c:v>4</c:v>
                </c:pt>
                <c:pt idx="164">
                  <c:v>8</c:v>
                </c:pt>
                <c:pt idx="165">
                  <c:v>8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5</c:v>
                </c:pt>
                <c:pt idx="170">
                  <c:v>8</c:v>
                </c:pt>
                <c:pt idx="171">
                  <c:v>8</c:v>
                </c:pt>
                <c:pt idx="172">
                  <c:v>5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6</c:v>
                </c:pt>
                <c:pt idx="179">
                  <c:v>7</c:v>
                </c:pt>
                <c:pt idx="180">
                  <c:v>8</c:v>
                </c:pt>
                <c:pt idx="181">
                  <c:v>4</c:v>
                </c:pt>
                <c:pt idx="182">
                  <c:v>3</c:v>
                </c:pt>
                <c:pt idx="183">
                  <c:v>5</c:v>
                </c:pt>
                <c:pt idx="184">
                  <c:v>1</c:v>
                </c:pt>
                <c:pt idx="185">
                  <c:v>6</c:v>
                </c:pt>
                <c:pt idx="186">
                  <c:v>4</c:v>
                </c:pt>
                <c:pt idx="187">
                  <c:v>2</c:v>
                </c:pt>
                <c:pt idx="188">
                  <c:v>8</c:v>
                </c:pt>
                <c:pt idx="189">
                  <c:v>5</c:v>
                </c:pt>
                <c:pt idx="190">
                  <c:v>4</c:v>
                </c:pt>
                <c:pt idx="191">
                  <c:v>6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8</c:v>
                </c:pt>
                <c:pt idx="198">
                  <c:v>4</c:v>
                </c:pt>
                <c:pt idx="199">
                  <c:v>8</c:v>
                </c:pt>
                <c:pt idx="200">
                  <c:v>1</c:v>
                </c:pt>
                <c:pt idx="201">
                  <c:v>5</c:v>
                </c:pt>
                <c:pt idx="202">
                  <c:v>1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5</c:v>
                </c:pt>
                <c:pt idx="207">
                  <c:v>3</c:v>
                </c:pt>
                <c:pt idx="208">
                  <c:v>5</c:v>
                </c:pt>
                <c:pt idx="209">
                  <c:v>7</c:v>
                </c:pt>
                <c:pt idx="210">
                  <c:v>1</c:v>
                </c:pt>
                <c:pt idx="211">
                  <c:v>8</c:v>
                </c:pt>
                <c:pt idx="212">
                  <c:v>2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4</c:v>
                </c:pt>
                <c:pt idx="218">
                  <c:v>3</c:v>
                </c:pt>
                <c:pt idx="219">
                  <c:v>7</c:v>
                </c:pt>
                <c:pt idx="220">
                  <c:v>6</c:v>
                </c:pt>
                <c:pt idx="221">
                  <c:v>8</c:v>
                </c:pt>
                <c:pt idx="222">
                  <c:v>8</c:v>
                </c:pt>
                <c:pt idx="223">
                  <c:v>4</c:v>
                </c:pt>
                <c:pt idx="224">
                  <c:v>3</c:v>
                </c:pt>
                <c:pt idx="225">
                  <c:v>5</c:v>
                </c:pt>
                <c:pt idx="226">
                  <c:v>4</c:v>
                </c:pt>
                <c:pt idx="227">
                  <c:v>8</c:v>
                </c:pt>
                <c:pt idx="228">
                  <c:v>3</c:v>
                </c:pt>
                <c:pt idx="229">
                  <c:v>1</c:v>
                </c:pt>
                <c:pt idx="230">
                  <c:v>4</c:v>
                </c:pt>
                <c:pt idx="231">
                  <c:v>7</c:v>
                </c:pt>
                <c:pt idx="232">
                  <c:v>8</c:v>
                </c:pt>
                <c:pt idx="233">
                  <c:v>6</c:v>
                </c:pt>
                <c:pt idx="234">
                  <c:v>4</c:v>
                </c:pt>
                <c:pt idx="235">
                  <c:v>8</c:v>
                </c:pt>
                <c:pt idx="236">
                  <c:v>5</c:v>
                </c:pt>
                <c:pt idx="237">
                  <c:v>8</c:v>
                </c:pt>
                <c:pt idx="238">
                  <c:v>4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6</c:v>
                </c:pt>
                <c:pt idx="243">
                  <c:v>8</c:v>
                </c:pt>
                <c:pt idx="244">
                  <c:v>7</c:v>
                </c:pt>
                <c:pt idx="245">
                  <c:v>8</c:v>
                </c:pt>
                <c:pt idx="246">
                  <c:v>5</c:v>
                </c:pt>
                <c:pt idx="247">
                  <c:v>8</c:v>
                </c:pt>
                <c:pt idx="248">
                  <c:v>8</c:v>
                </c:pt>
                <c:pt idx="249">
                  <c:v>7</c:v>
                </c:pt>
                <c:pt idx="250">
                  <c:v>8</c:v>
                </c:pt>
                <c:pt idx="251">
                  <c:v>8</c:v>
                </c:pt>
                <c:pt idx="252">
                  <c:v>6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1</c:v>
                </c:pt>
                <c:pt idx="257">
                  <c:v>8</c:v>
                </c:pt>
                <c:pt idx="258">
                  <c:v>1</c:v>
                </c:pt>
                <c:pt idx="259">
                  <c:v>5</c:v>
                </c:pt>
                <c:pt idx="260">
                  <c:v>2</c:v>
                </c:pt>
                <c:pt idx="261">
                  <c:v>8</c:v>
                </c:pt>
                <c:pt idx="262">
                  <c:v>5</c:v>
                </c:pt>
                <c:pt idx="263">
                  <c:v>5</c:v>
                </c:pt>
                <c:pt idx="264">
                  <c:v>3</c:v>
                </c:pt>
                <c:pt idx="265">
                  <c:v>5</c:v>
                </c:pt>
                <c:pt idx="266">
                  <c:v>4</c:v>
                </c:pt>
                <c:pt idx="267">
                  <c:v>1</c:v>
                </c:pt>
                <c:pt idx="268">
                  <c:v>8</c:v>
                </c:pt>
                <c:pt idx="269">
                  <c:v>8</c:v>
                </c:pt>
                <c:pt idx="270">
                  <c:v>3</c:v>
                </c:pt>
                <c:pt idx="271">
                  <c:v>8</c:v>
                </c:pt>
                <c:pt idx="272">
                  <c:v>3</c:v>
                </c:pt>
                <c:pt idx="273">
                  <c:v>8</c:v>
                </c:pt>
                <c:pt idx="274">
                  <c:v>8</c:v>
                </c:pt>
                <c:pt idx="275">
                  <c:v>3</c:v>
                </c:pt>
                <c:pt idx="276">
                  <c:v>4</c:v>
                </c:pt>
                <c:pt idx="277">
                  <c:v>3</c:v>
                </c:pt>
                <c:pt idx="278">
                  <c:v>8</c:v>
                </c:pt>
                <c:pt idx="279">
                  <c:v>1</c:v>
                </c:pt>
                <c:pt idx="280">
                  <c:v>2</c:v>
                </c:pt>
                <c:pt idx="281">
                  <c:v>8</c:v>
                </c:pt>
                <c:pt idx="282">
                  <c:v>4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7</c:v>
                </c:pt>
                <c:pt idx="288">
                  <c:v>5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4</c:v>
                </c:pt>
                <c:pt idx="293">
                  <c:v>8</c:v>
                </c:pt>
                <c:pt idx="294">
                  <c:v>8</c:v>
                </c:pt>
                <c:pt idx="295">
                  <c:v>1</c:v>
                </c:pt>
                <c:pt idx="296">
                  <c:v>4</c:v>
                </c:pt>
                <c:pt idx="297">
                  <c:v>4</c:v>
                </c:pt>
                <c:pt idx="298">
                  <c:v>2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3</c:v>
                </c:pt>
                <c:pt idx="303">
                  <c:v>8</c:v>
                </c:pt>
                <c:pt idx="304">
                  <c:v>8</c:v>
                </c:pt>
                <c:pt idx="305">
                  <c:v>4</c:v>
                </c:pt>
                <c:pt idx="306">
                  <c:v>7</c:v>
                </c:pt>
                <c:pt idx="307">
                  <c:v>8</c:v>
                </c:pt>
                <c:pt idx="308">
                  <c:v>1</c:v>
                </c:pt>
                <c:pt idx="309">
                  <c:v>7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6</c:v>
                </c:pt>
                <c:pt idx="314">
                  <c:v>5</c:v>
                </c:pt>
                <c:pt idx="315">
                  <c:v>4</c:v>
                </c:pt>
                <c:pt idx="316">
                  <c:v>5</c:v>
                </c:pt>
                <c:pt idx="317">
                  <c:v>8</c:v>
                </c:pt>
                <c:pt idx="318">
                  <c:v>7</c:v>
                </c:pt>
                <c:pt idx="319">
                  <c:v>3</c:v>
                </c:pt>
                <c:pt idx="320">
                  <c:v>8</c:v>
                </c:pt>
                <c:pt idx="321">
                  <c:v>8</c:v>
                </c:pt>
                <c:pt idx="322">
                  <c:v>5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</c:numCache>
            </c:numRef>
          </c:xVal>
          <c:yVal>
            <c:numRef>
              <c:f>Graphs!$C$2:$C$327</c:f>
              <c:numCache>
                <c:formatCode>0.00000</c:formatCode>
                <c:ptCount val="326"/>
                <c:pt idx="0">
                  <c:v>0.85965847466493794</c:v>
                </c:pt>
                <c:pt idx="1">
                  <c:v>1.1778772713059591</c:v>
                </c:pt>
                <c:pt idx="2">
                  <c:v>0.31069236832364677</c:v>
                </c:pt>
                <c:pt idx="3">
                  <c:v>0.43408483667437331</c:v>
                </c:pt>
                <c:pt idx="4">
                  <c:v>0.42539088958897092</c:v>
                </c:pt>
                <c:pt idx="5">
                  <c:v>0.43978856235805064</c:v>
                </c:pt>
                <c:pt idx="6">
                  <c:v>0.24530967547326524</c:v>
                </c:pt>
                <c:pt idx="7">
                  <c:v>-0.35161703280823092</c:v>
                </c:pt>
                <c:pt idx="8">
                  <c:v>0.8051150746040503</c:v>
                </c:pt>
                <c:pt idx="9">
                  <c:v>0.57553842641585395</c:v>
                </c:pt>
                <c:pt idx="10">
                  <c:v>0.15309880912368504</c:v>
                </c:pt>
                <c:pt idx="11">
                  <c:v>0.64076889854684593</c:v>
                </c:pt>
                <c:pt idx="12">
                  <c:v>-3.2753947114700852E-2</c:v>
                </c:pt>
                <c:pt idx="13">
                  <c:v>0.15340283980069208</c:v>
                </c:pt>
                <c:pt idx="14">
                  <c:v>0.3297502809813968</c:v>
                </c:pt>
                <c:pt idx="15">
                  <c:v>0.38384675412430075</c:v>
                </c:pt>
                <c:pt idx="16">
                  <c:v>-1.4799391735066367</c:v>
                </c:pt>
                <c:pt idx="17">
                  <c:v>0.45543053246449505</c:v>
                </c:pt>
                <c:pt idx="18">
                  <c:v>1.3169344343138616</c:v>
                </c:pt>
                <c:pt idx="19">
                  <c:v>0.73078100844003779</c:v>
                </c:pt>
                <c:pt idx="20">
                  <c:v>0.85113810481045815</c:v>
                </c:pt>
                <c:pt idx="21">
                  <c:v>0.75639840936404501</c:v>
                </c:pt>
                <c:pt idx="22">
                  <c:v>0.666874056255367</c:v>
                </c:pt>
                <c:pt idx="23">
                  <c:v>0.43471660844526899</c:v>
                </c:pt>
                <c:pt idx="24">
                  <c:v>0.63097029896988444</c:v>
                </c:pt>
                <c:pt idx="25">
                  <c:v>0.40523622150763378</c:v>
                </c:pt>
                <c:pt idx="26">
                  <c:v>0.42072724681828289</c:v>
                </c:pt>
                <c:pt idx="27">
                  <c:v>0.2261018181746248</c:v>
                </c:pt>
                <c:pt idx="28">
                  <c:v>0.53087665869714218</c:v>
                </c:pt>
                <c:pt idx="29">
                  <c:v>0.2261018181746248</c:v>
                </c:pt>
                <c:pt idx="30">
                  <c:v>-0.27062063793530294</c:v>
                </c:pt>
                <c:pt idx="31">
                  <c:v>1.0667443038670275</c:v>
                </c:pt>
                <c:pt idx="32">
                  <c:v>0.27403355422595016</c:v>
                </c:pt>
                <c:pt idx="33">
                  <c:v>-0.79752277683413209</c:v>
                </c:pt>
                <c:pt idx="34">
                  <c:v>1.0191443214987388</c:v>
                </c:pt>
                <c:pt idx="37">
                  <c:v>0.93351906420604769</c:v>
                </c:pt>
                <c:pt idx="38">
                  <c:v>0.39704074901882791</c:v>
                </c:pt>
                <c:pt idx="39">
                  <c:v>0.71224600984048658</c:v>
                </c:pt>
                <c:pt idx="40">
                  <c:v>1.4811325789408476</c:v>
                </c:pt>
                <c:pt idx="41">
                  <c:v>0.1726942041495719</c:v>
                </c:pt>
                <c:pt idx="42">
                  <c:v>0.88611641225348381</c:v>
                </c:pt>
                <c:pt idx="43">
                  <c:v>0.11270067940630836</c:v>
                </c:pt>
                <c:pt idx="44">
                  <c:v>0.22768736495424841</c:v>
                </c:pt>
                <c:pt idx="45">
                  <c:v>1.5788644328987447</c:v>
                </c:pt>
                <c:pt idx="46">
                  <c:v>0.39421208540788771</c:v>
                </c:pt>
                <c:pt idx="47">
                  <c:v>0.32800660709489177</c:v>
                </c:pt>
                <c:pt idx="48">
                  <c:v>0.80641748223907372</c:v>
                </c:pt>
                <c:pt idx="49">
                  <c:v>0.13440982976032659</c:v>
                </c:pt>
                <c:pt idx="50">
                  <c:v>0.99761778329984718</c:v>
                </c:pt>
                <c:pt idx="51">
                  <c:v>0.58804040566773097</c:v>
                </c:pt>
                <c:pt idx="52">
                  <c:v>0.42920741749573227</c:v>
                </c:pt>
                <c:pt idx="53">
                  <c:v>0.14053191811258739</c:v>
                </c:pt>
                <c:pt idx="54">
                  <c:v>-0.28407637566484761</c:v>
                </c:pt>
                <c:pt idx="55">
                  <c:v>0.30478330068702136</c:v>
                </c:pt>
                <c:pt idx="56">
                  <c:v>-0.30557874780655359</c:v>
                </c:pt>
                <c:pt idx="57">
                  <c:v>-0.62691867766600595</c:v>
                </c:pt>
                <c:pt idx="58">
                  <c:v>0.65453608439423283</c:v>
                </c:pt>
                <c:pt idx="59">
                  <c:v>-7.1515162190379608E-2</c:v>
                </c:pt>
                <c:pt idx="60">
                  <c:v>-0.19878684371951197</c:v>
                </c:pt>
                <c:pt idx="61">
                  <c:v>-0.58755122649795088</c:v>
                </c:pt>
                <c:pt idx="62">
                  <c:v>-0.84800224151164016</c:v>
                </c:pt>
                <c:pt idx="63">
                  <c:v>0.54949182977125144</c:v>
                </c:pt>
                <c:pt idx="64">
                  <c:v>1.0791223140152555</c:v>
                </c:pt>
                <c:pt idx="65">
                  <c:v>-0.20509082701570827</c:v>
                </c:pt>
                <c:pt idx="66">
                  <c:v>-0.86272722047907235</c:v>
                </c:pt>
                <c:pt idx="67">
                  <c:v>0.73791411567900322</c:v>
                </c:pt>
                <c:pt idx="68">
                  <c:v>0.73791411567900322</c:v>
                </c:pt>
                <c:pt idx="69">
                  <c:v>-0.61284606158934263</c:v>
                </c:pt>
                <c:pt idx="70">
                  <c:v>0.34923096233614997</c:v>
                </c:pt>
                <c:pt idx="71">
                  <c:v>-1.0095210850737886</c:v>
                </c:pt>
                <c:pt idx="72">
                  <c:v>-0.89984552805259266</c:v>
                </c:pt>
                <c:pt idx="73">
                  <c:v>-8.3935144119431107E-2</c:v>
                </c:pt>
                <c:pt idx="74">
                  <c:v>0.25548676388708225</c:v>
                </c:pt>
                <c:pt idx="75">
                  <c:v>-0.1151063801616275</c:v>
                </c:pt>
                <c:pt idx="76">
                  <c:v>-1.6325146900369736E-2</c:v>
                </c:pt>
                <c:pt idx="77">
                  <c:v>0.75390884245909673</c:v>
                </c:pt>
                <c:pt idx="78">
                  <c:v>-0.27026240284971664</c:v>
                </c:pt>
                <c:pt idx="79">
                  <c:v>-0.34151998714383108</c:v>
                </c:pt>
                <c:pt idx="80">
                  <c:v>-6.1577417297887703E-2</c:v>
                </c:pt>
                <c:pt idx="81">
                  <c:v>-0.40028164233160418</c:v>
                </c:pt>
                <c:pt idx="82">
                  <c:v>0.37538922206736386</c:v>
                </c:pt>
                <c:pt idx="83">
                  <c:v>5.0261422361987024E-2</c:v>
                </c:pt>
                <c:pt idx="84">
                  <c:v>-1.0750409967557111</c:v>
                </c:pt>
                <c:pt idx="85">
                  <c:v>-1.355597481787896</c:v>
                </c:pt>
                <c:pt idx="86">
                  <c:v>-1.5318362082042162E-2</c:v>
                </c:pt>
                <c:pt idx="87">
                  <c:v>0.90851821484712936</c:v>
                </c:pt>
                <c:pt idx="88">
                  <c:v>-0.4575964331573657</c:v>
                </c:pt>
                <c:pt idx="89">
                  <c:v>0.93240235850110442</c:v>
                </c:pt>
                <c:pt idx="90">
                  <c:v>0.14059809582871019</c:v>
                </c:pt>
                <c:pt idx="92">
                  <c:v>-0.38507832949123511</c:v>
                </c:pt>
                <c:pt idx="93">
                  <c:v>-0.40611265737992713</c:v>
                </c:pt>
                <c:pt idx="94">
                  <c:v>-0.69226922233736465</c:v>
                </c:pt>
                <c:pt idx="95">
                  <c:v>1.5396074051128816</c:v>
                </c:pt>
                <c:pt idx="96">
                  <c:v>-1.4180782731821941</c:v>
                </c:pt>
                <c:pt idx="97">
                  <c:v>1.6944053252580249E-2</c:v>
                </c:pt>
                <c:pt idx="98">
                  <c:v>-0.73337977409690336</c:v>
                </c:pt>
                <c:pt idx="99">
                  <c:v>0.83475986884274667</c:v>
                </c:pt>
                <c:pt idx="100">
                  <c:v>-1.4678719123548485</c:v>
                </c:pt>
                <c:pt idx="101">
                  <c:v>0.15589494740120646</c:v>
                </c:pt>
                <c:pt idx="102">
                  <c:v>-1.5871580192230599E-2</c:v>
                </c:pt>
                <c:pt idx="103">
                  <c:v>-0.79138251855905628</c:v>
                </c:pt>
                <c:pt idx="104">
                  <c:v>-3.1300925991195418E-2</c:v>
                </c:pt>
                <c:pt idx="105">
                  <c:v>0.50525137155796251</c:v>
                </c:pt>
                <c:pt idx="107">
                  <c:v>-0.58513490195706386</c:v>
                </c:pt>
                <c:pt idx="108">
                  <c:v>0.15626284521694819</c:v>
                </c:pt>
                <c:pt idx="109">
                  <c:v>0.15140445605990113</c:v>
                </c:pt>
                <c:pt idx="110">
                  <c:v>-0.10738060914012074</c:v>
                </c:pt>
                <c:pt idx="111">
                  <c:v>0.65374283412827083</c:v>
                </c:pt>
                <c:pt idx="112">
                  <c:v>0.78337134308544409</c:v>
                </c:pt>
                <c:pt idx="113">
                  <c:v>0.10041681362245608</c:v>
                </c:pt>
                <c:pt idx="114">
                  <c:v>0.30938852991979449</c:v>
                </c:pt>
                <c:pt idx="115">
                  <c:v>8.8842535959266875E-2</c:v>
                </c:pt>
                <c:pt idx="116">
                  <c:v>0.12937820489310581</c:v>
                </c:pt>
                <c:pt idx="117">
                  <c:v>0.52843037897387835</c:v>
                </c:pt>
                <c:pt idx="118">
                  <c:v>0.15065501787160393</c:v>
                </c:pt>
                <c:pt idx="119">
                  <c:v>2.877231960571585E-2</c:v>
                </c:pt>
                <c:pt idx="120">
                  <c:v>0.8611642198055568</c:v>
                </c:pt>
                <c:pt idx="121">
                  <c:v>2.0463950682408878E-2</c:v>
                </c:pt>
                <c:pt idx="122">
                  <c:v>0.40452822095757901</c:v>
                </c:pt>
                <c:pt idx="125">
                  <c:v>2.2668599375907567E-2</c:v>
                </c:pt>
                <c:pt idx="126">
                  <c:v>-0.2613836198235448</c:v>
                </c:pt>
                <c:pt idx="127">
                  <c:v>0.2261018181746248</c:v>
                </c:pt>
                <c:pt idx="128">
                  <c:v>-0.44175623526747526</c:v>
                </c:pt>
                <c:pt idx="129">
                  <c:v>0.32168612799886315</c:v>
                </c:pt>
                <c:pt idx="130">
                  <c:v>0.71656435943660091</c:v>
                </c:pt>
                <c:pt idx="131">
                  <c:v>0.14926282598698348</c:v>
                </c:pt>
                <c:pt idx="132">
                  <c:v>0.3627422793466854</c:v>
                </c:pt>
                <c:pt idx="134">
                  <c:v>6.3162569700851668E-3</c:v>
                </c:pt>
                <c:pt idx="135">
                  <c:v>-0.10205238219314575</c:v>
                </c:pt>
                <c:pt idx="136">
                  <c:v>0.850612337126882</c:v>
                </c:pt>
                <c:pt idx="137">
                  <c:v>0.14761802030102242</c:v>
                </c:pt>
                <c:pt idx="138">
                  <c:v>0.29750333828459719</c:v>
                </c:pt>
                <c:pt idx="139">
                  <c:v>9.6932925798410216E-2</c:v>
                </c:pt>
                <c:pt idx="140">
                  <c:v>9.7838240392199863E-2</c:v>
                </c:pt>
                <c:pt idx="141">
                  <c:v>0.84904628836420137</c:v>
                </c:pt>
                <c:pt idx="142">
                  <c:v>0.38631687683148525</c:v>
                </c:pt>
                <c:pt idx="143">
                  <c:v>0.3636274611196128</c:v>
                </c:pt>
                <c:pt idx="144">
                  <c:v>-1.2390716360491929</c:v>
                </c:pt>
                <c:pt idx="145">
                  <c:v>-0.87801474931792323</c:v>
                </c:pt>
                <c:pt idx="146">
                  <c:v>-1.8066353163458666</c:v>
                </c:pt>
                <c:pt idx="147">
                  <c:v>1.2078085460324068</c:v>
                </c:pt>
                <c:pt idx="148">
                  <c:v>-0.94188398113614002</c:v>
                </c:pt>
                <c:pt idx="149">
                  <c:v>-1.349732334495982</c:v>
                </c:pt>
                <c:pt idx="150">
                  <c:v>-1.4659160315227047</c:v>
                </c:pt>
                <c:pt idx="151">
                  <c:v>-1.8405527348686028</c:v>
                </c:pt>
                <c:pt idx="152">
                  <c:v>-1.1660927994460786</c:v>
                </c:pt>
                <c:pt idx="153">
                  <c:v>-1.0217597950169424</c:v>
                </c:pt>
                <c:pt idx="154">
                  <c:v>-0.95478907220176512</c:v>
                </c:pt>
                <c:pt idx="155">
                  <c:v>-0.74396150864634614</c:v>
                </c:pt>
                <c:pt idx="156">
                  <c:v>-2.8277090804783747</c:v>
                </c:pt>
                <c:pt idx="157">
                  <c:v>-0.77298424912623842</c:v>
                </c:pt>
                <c:pt idx="158">
                  <c:v>-1.7636539235114455</c:v>
                </c:pt>
                <c:pt idx="159">
                  <c:v>-1.1083088499234108</c:v>
                </c:pt>
                <c:pt idx="160">
                  <c:v>-1.1201442781923829</c:v>
                </c:pt>
                <c:pt idx="161">
                  <c:v>-1.6515136930991494</c:v>
                </c:pt>
                <c:pt idx="162">
                  <c:v>-0.6700730766586257</c:v>
                </c:pt>
                <c:pt idx="163">
                  <c:v>-1.2151648106916075</c:v>
                </c:pt>
                <c:pt idx="164">
                  <c:v>-1.113517852023769</c:v>
                </c:pt>
                <c:pt idx="165">
                  <c:v>-1.3339925367679506</c:v>
                </c:pt>
                <c:pt idx="166">
                  <c:v>-0.88369652387345754</c:v>
                </c:pt>
                <c:pt idx="167">
                  <c:v>-0.2329571370844131</c:v>
                </c:pt>
                <c:pt idx="168">
                  <c:v>-0.48611452080578343</c:v>
                </c:pt>
                <c:pt idx="169">
                  <c:v>-0.9302222614002128</c:v>
                </c:pt>
                <c:pt idx="170">
                  <c:v>1.4203305123515078</c:v>
                </c:pt>
                <c:pt idx="171">
                  <c:v>-0.73265497382212685</c:v>
                </c:pt>
                <c:pt idx="172">
                  <c:v>0.5457287088511108</c:v>
                </c:pt>
                <c:pt idx="173">
                  <c:v>-1.8739124359338721</c:v>
                </c:pt>
                <c:pt idx="174">
                  <c:v>-0.4486941483223072</c:v>
                </c:pt>
                <c:pt idx="175">
                  <c:v>-1.5015798783889707</c:v>
                </c:pt>
                <c:pt idx="176">
                  <c:v>-1.2724380522011887</c:v>
                </c:pt>
                <c:pt idx="177">
                  <c:v>-1.0904818629729494</c:v>
                </c:pt>
                <c:pt idx="178">
                  <c:v>-2.2811466301068806</c:v>
                </c:pt>
                <c:pt idx="179">
                  <c:v>-1.2014189997439981</c:v>
                </c:pt>
                <c:pt idx="180">
                  <c:v>-1.2255586262737883</c:v>
                </c:pt>
                <c:pt idx="181">
                  <c:v>-0.45453036027677474</c:v>
                </c:pt>
                <c:pt idx="182">
                  <c:v>-1.3295385995347229</c:v>
                </c:pt>
                <c:pt idx="184">
                  <c:v>1.0791223140152555</c:v>
                </c:pt>
                <c:pt idx="185">
                  <c:v>-1.1513626428266208</c:v>
                </c:pt>
                <c:pt idx="186">
                  <c:v>-0.88461305835996384</c:v>
                </c:pt>
                <c:pt idx="187">
                  <c:v>-0.60350575945905716</c:v>
                </c:pt>
                <c:pt idx="188">
                  <c:v>0.90851821484712936</c:v>
                </c:pt>
                <c:pt idx="189">
                  <c:v>-0.90343107422590896</c:v>
                </c:pt>
                <c:pt idx="190">
                  <c:v>-2.049388543646812</c:v>
                </c:pt>
                <c:pt idx="192">
                  <c:v>-0.32404301932375545</c:v>
                </c:pt>
                <c:pt idx="193">
                  <c:v>-0.64721976793362901</c:v>
                </c:pt>
                <c:pt idx="194">
                  <c:v>0.34961387814251549</c:v>
                </c:pt>
                <c:pt idx="195">
                  <c:v>0.3422851303153624</c:v>
                </c:pt>
                <c:pt idx="196">
                  <c:v>-0.49586709615126123</c:v>
                </c:pt>
                <c:pt idx="197">
                  <c:v>-0.48819801240921784</c:v>
                </c:pt>
                <c:pt idx="198">
                  <c:v>0.53754272206632181</c:v>
                </c:pt>
                <c:pt idx="199">
                  <c:v>0.3896956727624829</c:v>
                </c:pt>
                <c:pt idx="200">
                  <c:v>0.11302501469937683</c:v>
                </c:pt>
                <c:pt idx="201">
                  <c:v>-0.11506845664934402</c:v>
                </c:pt>
                <c:pt idx="202">
                  <c:v>0.22868194034456518</c:v>
                </c:pt>
                <c:pt idx="203">
                  <c:v>-0.77159127655999737</c:v>
                </c:pt>
                <c:pt idx="205">
                  <c:v>0.77675501807836145</c:v>
                </c:pt>
                <c:pt idx="206">
                  <c:v>0.7255152162549483</c:v>
                </c:pt>
                <c:pt idx="207">
                  <c:v>0.82619563534322049</c:v>
                </c:pt>
                <c:pt idx="208">
                  <c:v>0.3748216533377593</c:v>
                </c:pt>
                <c:pt idx="209">
                  <c:v>0.97390478177899797</c:v>
                </c:pt>
                <c:pt idx="210">
                  <c:v>0.57683852055892848</c:v>
                </c:pt>
                <c:pt idx="211">
                  <c:v>-0.19016617879425318</c:v>
                </c:pt>
                <c:pt idx="212">
                  <c:v>7.5548856970965528E-2</c:v>
                </c:pt>
                <c:pt idx="213">
                  <c:v>0.2416332069385827</c:v>
                </c:pt>
                <c:pt idx="214">
                  <c:v>0.47890250733842338</c:v>
                </c:pt>
                <c:pt idx="215">
                  <c:v>-0.35590298926978792</c:v>
                </c:pt>
                <c:pt idx="216">
                  <c:v>-0.16166290991386736</c:v>
                </c:pt>
                <c:pt idx="217">
                  <c:v>-0.27109611238783515</c:v>
                </c:pt>
                <c:pt idx="218">
                  <c:v>-0.1151063801616275</c:v>
                </c:pt>
                <c:pt idx="219">
                  <c:v>-0.1151063801616275</c:v>
                </c:pt>
                <c:pt idx="220">
                  <c:v>0.13245000049397163</c:v>
                </c:pt>
                <c:pt idx="221">
                  <c:v>-0.29642368681292613</c:v>
                </c:pt>
                <c:pt idx="222">
                  <c:v>-0.2453188847036363</c:v>
                </c:pt>
                <c:pt idx="223">
                  <c:v>4.744095164143116E-2</c:v>
                </c:pt>
                <c:pt idx="224">
                  <c:v>-0.14656500024603966</c:v>
                </c:pt>
                <c:pt idx="225">
                  <c:v>0.67118435009992239</c:v>
                </c:pt>
                <c:pt idx="226">
                  <c:v>0.47440531663707031</c:v>
                </c:pt>
                <c:pt idx="227">
                  <c:v>0.39670591734275096</c:v>
                </c:pt>
                <c:pt idx="228">
                  <c:v>0.40451098909803906</c:v>
                </c:pt>
                <c:pt idx="229">
                  <c:v>-2.8733746928013559E-2</c:v>
                </c:pt>
                <c:pt idx="230">
                  <c:v>0.47339441647811431</c:v>
                </c:pt>
                <c:pt idx="231">
                  <c:v>-0.25359673625313828</c:v>
                </c:pt>
                <c:pt idx="232">
                  <c:v>0.1868583174644696</c:v>
                </c:pt>
                <c:pt idx="233">
                  <c:v>-0.10408264258490785</c:v>
                </c:pt>
                <c:pt idx="234">
                  <c:v>0.4204981481503493</c:v>
                </c:pt>
                <c:pt idx="235">
                  <c:v>0.63894637422711942</c:v>
                </c:pt>
                <c:pt idx="236">
                  <c:v>0.43633619475687668</c:v>
                </c:pt>
                <c:pt idx="237">
                  <c:v>-6.0563718274821071E-2</c:v>
                </c:pt>
                <c:pt idx="238">
                  <c:v>0.21323500082644772</c:v>
                </c:pt>
                <c:pt idx="240">
                  <c:v>-1.7501797797621499</c:v>
                </c:pt>
                <c:pt idx="241">
                  <c:v>-0.55420446612183449</c:v>
                </c:pt>
                <c:pt idx="242">
                  <c:v>-0.86126920299557275</c:v>
                </c:pt>
                <c:pt idx="246">
                  <c:v>-0.13434895961662291</c:v>
                </c:pt>
                <c:pt idx="247">
                  <c:v>0.32730726168103658</c:v>
                </c:pt>
                <c:pt idx="250">
                  <c:v>0.30394086101757228</c:v>
                </c:pt>
                <c:pt idx="251">
                  <c:v>7.4522879507919026E-2</c:v>
                </c:pt>
                <c:pt idx="252">
                  <c:v>0.77774908326827785</c:v>
                </c:pt>
                <c:pt idx="253">
                  <c:v>0.13820555552406652</c:v>
                </c:pt>
                <c:pt idx="254">
                  <c:v>0.2261018181746248</c:v>
                </c:pt>
                <c:pt idx="255">
                  <c:v>6.9173298817225642E-2</c:v>
                </c:pt>
                <c:pt idx="256">
                  <c:v>0.78574280132475005</c:v>
                </c:pt>
                <c:pt idx="257">
                  <c:v>0.41857941883095218</c:v>
                </c:pt>
                <c:pt idx="258">
                  <c:v>0.73247597497445061</c:v>
                </c:pt>
                <c:pt idx="259">
                  <c:v>0.74197700861110749</c:v>
                </c:pt>
                <c:pt idx="260">
                  <c:v>0.69869398259315785</c:v>
                </c:pt>
                <c:pt idx="261">
                  <c:v>-0.66865948223118377</c:v>
                </c:pt>
                <c:pt idx="263">
                  <c:v>-0.20704495455846264</c:v>
                </c:pt>
                <c:pt idx="264">
                  <c:v>0.885173325693283</c:v>
                </c:pt>
                <c:pt idx="265">
                  <c:v>8.4545773520229892E-2</c:v>
                </c:pt>
                <c:pt idx="266">
                  <c:v>-0.29561291365612063</c:v>
                </c:pt>
                <c:pt idx="267">
                  <c:v>0.52797165867464702</c:v>
                </c:pt>
                <c:pt idx="268">
                  <c:v>0.70340625050726269</c:v>
                </c:pt>
                <c:pt idx="269">
                  <c:v>-0.45643475083617718</c:v>
                </c:pt>
                <c:pt idx="270">
                  <c:v>0.60249601396154095</c:v>
                </c:pt>
                <c:pt idx="271">
                  <c:v>0.30196658291274314</c:v>
                </c:pt>
                <c:pt idx="272">
                  <c:v>0.6948097735528892</c:v>
                </c:pt>
                <c:pt idx="273">
                  <c:v>-0.16866839347341367</c:v>
                </c:pt>
                <c:pt idx="274">
                  <c:v>0.76153679416054676</c:v>
                </c:pt>
                <c:pt idx="275">
                  <c:v>0.47071291934631621</c:v>
                </c:pt>
                <c:pt idx="276">
                  <c:v>0.43145833710526516</c:v>
                </c:pt>
                <c:pt idx="277">
                  <c:v>0.85763461588090639</c:v>
                </c:pt>
                <c:pt idx="278">
                  <c:v>0.49707831386993728</c:v>
                </c:pt>
                <c:pt idx="280">
                  <c:v>0.56790163574428199</c:v>
                </c:pt>
                <c:pt idx="281">
                  <c:v>-0.81612292399249675</c:v>
                </c:pt>
                <c:pt idx="283">
                  <c:v>-7.2435407754776859E-2</c:v>
                </c:pt>
                <c:pt idx="284">
                  <c:v>0.11586762972943726</c:v>
                </c:pt>
                <c:pt idx="285">
                  <c:v>9.4145405399256119E-3</c:v>
                </c:pt>
                <c:pt idx="286">
                  <c:v>-1.4799391735066367</c:v>
                </c:pt>
                <c:pt idx="287">
                  <c:v>0.42747111379046654</c:v>
                </c:pt>
                <c:pt idx="288">
                  <c:v>0.62886941433508337</c:v>
                </c:pt>
                <c:pt idx="289">
                  <c:v>0.10061353032191363</c:v>
                </c:pt>
                <c:pt idx="290">
                  <c:v>1.0475805336632218</c:v>
                </c:pt>
                <c:pt idx="291">
                  <c:v>-0.10138883538305832</c:v>
                </c:pt>
                <c:pt idx="292">
                  <c:v>0.72732047114383125</c:v>
                </c:pt>
                <c:pt idx="293">
                  <c:v>0.59795713260827654</c:v>
                </c:pt>
                <c:pt idx="294">
                  <c:v>-0.3070622135636365</c:v>
                </c:pt>
                <c:pt idx="295">
                  <c:v>1.5469316879531665</c:v>
                </c:pt>
                <c:pt idx="296">
                  <c:v>0.16899168776418272</c:v>
                </c:pt>
                <c:pt idx="297">
                  <c:v>0.94692797444193033</c:v>
                </c:pt>
                <c:pt idx="298">
                  <c:v>0.12681272258867327</c:v>
                </c:pt>
                <c:pt idx="299">
                  <c:v>0.39094282816259873</c:v>
                </c:pt>
                <c:pt idx="300">
                  <c:v>-5.8052868629444677E-2</c:v>
                </c:pt>
                <c:pt idx="301">
                  <c:v>0.31478043268109762</c:v>
                </c:pt>
                <c:pt idx="302">
                  <c:v>0.57012805114532705</c:v>
                </c:pt>
                <c:pt idx="303">
                  <c:v>-5.3107438381166938E-2</c:v>
                </c:pt>
                <c:pt idx="304">
                  <c:v>-5.5887317617149268E-3</c:v>
                </c:pt>
                <c:pt idx="305">
                  <c:v>0.70536205339380031</c:v>
                </c:pt>
                <c:pt idx="306">
                  <c:v>0.64526003921207442</c:v>
                </c:pt>
                <c:pt idx="307">
                  <c:v>1.0778069542111046</c:v>
                </c:pt>
                <c:pt idx="308">
                  <c:v>-1.9670054629953693E-2</c:v>
                </c:pt>
                <c:pt idx="309">
                  <c:v>0.2567420439996177</c:v>
                </c:pt>
                <c:pt idx="310">
                  <c:v>-0.25516293622922548</c:v>
                </c:pt>
                <c:pt idx="311">
                  <c:v>0.45420319353012095</c:v>
                </c:pt>
                <c:pt idx="312">
                  <c:v>-0.1361866347031285</c:v>
                </c:pt>
                <c:pt idx="313">
                  <c:v>1.1266007779437994</c:v>
                </c:pt>
                <c:pt idx="314">
                  <c:v>9.3257964179332631E-2</c:v>
                </c:pt>
                <c:pt idx="315">
                  <c:v>0.33716964220906664</c:v>
                </c:pt>
                <c:pt idx="316">
                  <c:v>0.14525718238386839</c:v>
                </c:pt>
                <c:pt idx="317">
                  <c:v>1.4619630569507021</c:v>
                </c:pt>
                <c:pt idx="318">
                  <c:v>0.13001690334860103</c:v>
                </c:pt>
                <c:pt idx="319">
                  <c:v>0.69269301037933284</c:v>
                </c:pt>
                <c:pt idx="320">
                  <c:v>-9.8779921836363554E-2</c:v>
                </c:pt>
                <c:pt idx="321">
                  <c:v>-0.11354143831357522</c:v>
                </c:pt>
                <c:pt idx="322">
                  <c:v>0.39298471693280651</c:v>
                </c:pt>
                <c:pt idx="323">
                  <c:v>0.12195375469920268</c:v>
                </c:pt>
                <c:pt idx="324">
                  <c:v>0.42637645762647397</c:v>
                </c:pt>
                <c:pt idx="325">
                  <c:v>0.95254554524627721</c:v>
                </c:pt>
              </c:numCache>
            </c:numRef>
          </c:yVal>
          <c:smooth val="0"/>
        </c:ser>
        <c:ser>
          <c:idx val="5"/>
          <c:order val="1"/>
          <c:tx>
            <c:v>RB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28575">
                <a:noFill/>
              </a:ln>
              <a:effectLst/>
            </c:spPr>
          </c:marker>
          <c:trendline>
            <c:spPr>
              <a:ln w="5080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Graphs!$B$208:$B$240</c:f>
              <c:numCache>
                <c:formatCode>General</c:formatCode>
                <c:ptCount val="33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</c:v>
                </c:pt>
                <c:pt idx="5">
                  <c:v>8</c:v>
                </c:pt>
                <c:pt idx="6">
                  <c:v>2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8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7</c:v>
                </c:pt>
                <c:pt idx="26">
                  <c:v>8</c:v>
                </c:pt>
                <c:pt idx="27">
                  <c:v>6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8</c:v>
                </c:pt>
                <c:pt idx="32">
                  <c:v>4</c:v>
                </c:pt>
              </c:numCache>
            </c:numRef>
          </c:xVal>
          <c:yVal>
            <c:numRef>
              <c:f>Graphs!$D$208:$D$240</c:f>
              <c:numCache>
                <c:formatCode>General</c:formatCode>
                <c:ptCount val="33"/>
                <c:pt idx="0">
                  <c:v>0.82619299557270354</c:v>
                </c:pt>
                <c:pt idx="1">
                  <c:v>0.9120515007061718</c:v>
                </c:pt>
                <c:pt idx="2">
                  <c:v>0.29645680543366337</c:v>
                </c:pt>
                <c:pt idx="3">
                  <c:v>1.0510960184004143</c:v>
                </c:pt>
                <c:pt idx="4">
                  <c:v>0.69428886037213877</c:v>
                </c:pt>
                <c:pt idx="5">
                  <c:v>-0.66760072097728074</c:v>
                </c:pt>
                <c:pt idx="6">
                  <c:v>-0.25106318656721349</c:v>
                </c:pt>
                <c:pt idx="7">
                  <c:v>1.7614842453658377E-2</c:v>
                </c:pt>
                <c:pt idx="8">
                  <c:v>0.43355101865737833</c:v>
                </c:pt>
                <c:pt idx="9">
                  <c:v>-0.87836126883622723</c:v>
                </c:pt>
                <c:pt idx="10">
                  <c:v>-0.68266334970319276</c:v>
                </c:pt>
                <c:pt idx="11">
                  <c:v>-0.51329825108330829</c:v>
                </c:pt>
                <c:pt idx="12">
                  <c:v>9.6694955723808027E-2</c:v>
                </c:pt>
                <c:pt idx="13">
                  <c:v>9.6694955723808027E-2</c:v>
                </c:pt>
                <c:pt idx="14">
                  <c:v>-0.1814267658279666</c:v>
                </c:pt>
                <c:pt idx="15">
                  <c:v>-0.96563231355212376</c:v>
                </c:pt>
                <c:pt idx="16">
                  <c:v>-0.64831138107387276</c:v>
                </c:pt>
                <c:pt idx="17">
                  <c:v>-0.41933379382542013</c:v>
                </c:pt>
                <c:pt idx="18">
                  <c:v>-0.60392891243704161</c:v>
                </c:pt>
                <c:pt idx="19">
                  <c:v>0.63218373989872023</c:v>
                </c:pt>
                <c:pt idx="20">
                  <c:v>0.54388375450492354</c:v>
                </c:pt>
                <c:pt idx="21">
                  <c:v>0.71830538537686184</c:v>
                </c:pt>
                <c:pt idx="22">
                  <c:v>0.18867659894843533</c:v>
                </c:pt>
                <c:pt idx="23">
                  <c:v>-0.41826700032918668</c:v>
                </c:pt>
                <c:pt idx="24">
                  <c:v>0.46726595044729635</c:v>
                </c:pt>
                <c:pt idx="25">
                  <c:v>-0.58946927834419205</c:v>
                </c:pt>
                <c:pt idx="26">
                  <c:v>-0.26352904067895355</c:v>
                </c:pt>
                <c:pt idx="27">
                  <c:v>-0.70707370200029684</c:v>
                </c:pt>
                <c:pt idx="28">
                  <c:v>0.13558669030734535</c:v>
                </c:pt>
                <c:pt idx="29">
                  <c:v>0.70989300821849477</c:v>
                </c:pt>
                <c:pt idx="30">
                  <c:v>0.51004584305557543</c:v>
                </c:pt>
                <c:pt idx="31">
                  <c:v>-0.18754703040386456</c:v>
                </c:pt>
                <c:pt idx="32">
                  <c:v>2.7518634716338455E-3</c:v>
                </c:pt>
              </c:numCache>
            </c:numRef>
          </c:yVal>
          <c:smooth val="0"/>
        </c:ser>
        <c:ser>
          <c:idx val="4"/>
          <c:order val="2"/>
          <c:tx>
            <c:v>QB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trendline>
            <c:spPr>
              <a:ln w="50800" cap="rnd">
                <a:solidFill>
                  <a:schemeClr val="accent5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Graphs!$B$193:$B$207</c:f>
              <c:numCache>
                <c:formatCode>General</c:formatCode>
                <c:ptCount val="15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8</c:v>
                </c:pt>
                <c:pt idx="7">
                  <c:v>4</c:v>
                </c:pt>
                <c:pt idx="8">
                  <c:v>8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xVal>
          <c:yVal>
            <c:numRef>
              <c:f>Graphs!$D$193:$D$206</c:f>
              <c:numCache>
                <c:formatCode>General</c:formatCode>
                <c:ptCount val="14"/>
                <c:pt idx="1">
                  <c:v>-6.3295480247732724E-2</c:v>
                </c:pt>
                <c:pt idx="2">
                  <c:v>-1.1382113529169864</c:v>
                </c:pt>
                <c:pt idx="3">
                  <c:v>0.52479986918655031</c:v>
                </c:pt>
                <c:pt idx="4">
                  <c:v>0.5197832917501819</c:v>
                </c:pt>
                <c:pt idx="5">
                  <c:v>-0.96367134152141865</c:v>
                </c:pt>
                <c:pt idx="6">
                  <c:v>-0.64486984896485122</c:v>
                </c:pt>
                <c:pt idx="7">
                  <c:v>0.864505928159093</c:v>
                </c:pt>
                <c:pt idx="8">
                  <c:v>0.48774389237434201</c:v>
                </c:pt>
                <c:pt idx="9">
                  <c:v>0.24868268038348326</c:v>
                </c:pt>
                <c:pt idx="10">
                  <c:v>-0.2497671136476613</c:v>
                </c:pt>
                <c:pt idx="11">
                  <c:v>0.42184536135766876</c:v>
                </c:pt>
                <c:pt idx="12">
                  <c:v>-1.3985436704769041</c:v>
                </c:pt>
              </c:numCache>
            </c:numRef>
          </c:yVal>
          <c:smooth val="0"/>
        </c:ser>
        <c:ser>
          <c:idx val="7"/>
          <c:order val="3"/>
          <c:tx>
            <c:v>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5080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Graphs!$B$252:$B$271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</c:v>
                </c:pt>
                <c:pt idx="7">
                  <c:v>8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1</c:v>
                </c:pt>
                <c:pt idx="18">
                  <c:v>8</c:v>
                </c:pt>
                <c:pt idx="19">
                  <c:v>8</c:v>
                </c:pt>
              </c:numCache>
            </c:numRef>
          </c:xVal>
          <c:yVal>
            <c:numRef>
              <c:f>Graphs!$D$252:$D$271</c:f>
              <c:numCache>
                <c:formatCode>General</c:formatCode>
                <c:ptCount val="20"/>
                <c:pt idx="0">
                  <c:v>9.4628350272110431E-2</c:v>
                </c:pt>
                <c:pt idx="1">
                  <c:v>-0.12619038477070044</c:v>
                </c:pt>
                <c:pt idx="2">
                  <c:v>0.46508620653264349</c:v>
                </c:pt>
                <c:pt idx="3">
                  <c:v>-0.30527986033453702</c:v>
                </c:pt>
                <c:pt idx="4">
                  <c:v>-9.7564603153515408E-2</c:v>
                </c:pt>
                <c:pt idx="5">
                  <c:v>-0.35963011685367191</c:v>
                </c:pt>
                <c:pt idx="6">
                  <c:v>0.66986741115402693</c:v>
                </c:pt>
                <c:pt idx="7">
                  <c:v>0.24910763456026319</c:v>
                </c:pt>
                <c:pt idx="8">
                  <c:v>0.72219857123898024</c:v>
                </c:pt>
                <c:pt idx="9">
                  <c:v>0.49120951564985049</c:v>
                </c:pt>
                <c:pt idx="10">
                  <c:v>0.61262831042905497</c:v>
                </c:pt>
                <c:pt idx="11">
                  <c:v>-1.5949443382949642</c:v>
                </c:pt>
                <c:pt idx="13">
                  <c:v>-0.61115046832151421</c:v>
                </c:pt>
                <c:pt idx="14">
                  <c:v>0.90800768121351005</c:v>
                </c:pt>
                <c:pt idx="15">
                  <c:v>-0.3181074336224351</c:v>
                </c:pt>
                <c:pt idx="16">
                  <c:v>-0.85691424316277343</c:v>
                </c:pt>
                <c:pt idx="17">
                  <c:v>0.62361404505050588</c:v>
                </c:pt>
                <c:pt idx="18">
                  <c:v>0.91694496323809038</c:v>
                </c:pt>
                <c:pt idx="19">
                  <c:v>-1.1833746796112303</c:v>
                </c:pt>
              </c:numCache>
            </c:numRef>
          </c:yVal>
          <c:smooth val="0"/>
        </c:ser>
        <c:ser>
          <c:idx val="3"/>
          <c:order val="4"/>
          <c:tx>
            <c:v>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trendline>
            <c:spPr>
              <a:ln w="508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Graphs!$B$146:$B$192</c:f>
              <c:numCache>
                <c:formatCode>General</c:formatCode>
                <c:ptCount val="47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3</c:v>
                </c:pt>
                <c:pt idx="14">
                  <c:v>8</c:v>
                </c:pt>
                <c:pt idx="15">
                  <c:v>8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8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5</c:v>
                </c:pt>
                <c:pt idx="26">
                  <c:v>8</c:v>
                </c:pt>
                <c:pt idx="27">
                  <c:v>8</c:v>
                </c:pt>
                <c:pt idx="28">
                  <c:v>5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4</c:v>
                </c:pt>
                <c:pt idx="38">
                  <c:v>3</c:v>
                </c:pt>
                <c:pt idx="39">
                  <c:v>5</c:v>
                </c:pt>
                <c:pt idx="40">
                  <c:v>1</c:v>
                </c:pt>
                <c:pt idx="41">
                  <c:v>6</c:v>
                </c:pt>
                <c:pt idx="42">
                  <c:v>4</c:v>
                </c:pt>
                <c:pt idx="43">
                  <c:v>2</c:v>
                </c:pt>
                <c:pt idx="44">
                  <c:v>8</c:v>
                </c:pt>
                <c:pt idx="45">
                  <c:v>5</c:v>
                </c:pt>
                <c:pt idx="46">
                  <c:v>4</c:v>
                </c:pt>
              </c:numCache>
            </c:numRef>
          </c:xVal>
          <c:yVal>
            <c:numRef>
              <c:f>Graphs!$D$146:$D$192</c:f>
              <c:numCache>
                <c:formatCode>General</c:formatCode>
                <c:ptCount val="47"/>
                <c:pt idx="0">
                  <c:v>-0.15610139865937897</c:v>
                </c:pt>
                <c:pt idx="1">
                  <c:v>0.39608601127719451</c:v>
                </c:pt>
                <c:pt idx="2">
                  <c:v>-1.0211894380684672</c:v>
                </c:pt>
                <c:pt idx="3">
                  <c:v>2.2291182754486742</c:v>
                </c:pt>
                <c:pt idx="4">
                  <c:v>0.27468178002136684</c:v>
                </c:pt>
                <c:pt idx="5">
                  <c:v>0.26850115322027734</c:v>
                </c:pt>
                <c:pt idx="6">
                  <c:v>-0.46852273339685951</c:v>
                </c:pt>
                <c:pt idx="7">
                  <c:v>-1.0946071680290301</c:v>
                </c:pt>
                <c:pt idx="8">
                  <c:v>-6.2935180942486582E-2</c:v>
                </c:pt>
                <c:pt idx="9">
                  <c:v>-0.56664655059097491</c:v>
                </c:pt>
                <c:pt idx="10">
                  <c:v>0.82897294927516096</c:v>
                </c:pt>
                <c:pt idx="11">
                  <c:v>0.54903498009111729</c:v>
                </c:pt>
                <c:pt idx="12">
                  <c:v>-1.888719830870937</c:v>
                </c:pt>
                <c:pt idx="13">
                  <c:v>0.49404735436573133</c:v>
                </c:pt>
                <c:pt idx="14">
                  <c:v>-0.35365126560965571</c:v>
                </c:pt>
                <c:pt idx="15">
                  <c:v>-8.2690498799302722E-2</c:v>
                </c:pt>
                <c:pt idx="16">
                  <c:v>-6.3198519624222864E-3</c:v>
                </c:pt>
                <c:pt idx="17">
                  <c:v>-0.76286117598331593</c:v>
                </c:pt>
                <c:pt idx="18">
                  <c:v>0.65802693156073988</c:v>
                </c:pt>
                <c:pt idx="19">
                  <c:v>-5.5307966678566335E-2</c:v>
                </c:pt>
                <c:pt idx="20">
                  <c:v>3.9716976590504834E-2</c:v>
                </c:pt>
                <c:pt idx="21">
                  <c:v>-0.32402655399062757</c:v>
                </c:pt>
                <c:pt idx="22">
                  <c:v>0.35543766282196837</c:v>
                </c:pt>
                <c:pt idx="23">
                  <c:v>1.2520230166244919</c:v>
                </c:pt>
                <c:pt idx="24">
                  <c:v>1.5398693276750088</c:v>
                </c:pt>
                <c:pt idx="25">
                  <c:v>0.21729576054000765</c:v>
                </c:pt>
                <c:pt idx="26">
                  <c:v>0.68634620773122168</c:v>
                </c:pt>
                <c:pt idx="27">
                  <c:v>-0.7280219907762906</c:v>
                </c:pt>
                <c:pt idx="28">
                  <c:v>1.2426827491143249</c:v>
                </c:pt>
                <c:pt idx="29">
                  <c:v>-1.0320023380541936</c:v>
                </c:pt>
                <c:pt idx="30">
                  <c:v>0.73241545273013964</c:v>
                </c:pt>
                <c:pt idx="31">
                  <c:v>-0.53568991115204678</c:v>
                </c:pt>
                <c:pt idx="32">
                  <c:v>-0.19721195037576256</c:v>
                </c:pt>
                <c:pt idx="33">
                  <c:v>8.9957653255566025E-2</c:v>
                </c:pt>
                <c:pt idx="34">
                  <c:v>-1.108760815767575</c:v>
                </c:pt>
                <c:pt idx="35">
                  <c:v>-0.11672493592495098</c:v>
                </c:pt>
                <c:pt idx="36">
                  <c:v>-0.12741749863062526</c:v>
                </c:pt>
                <c:pt idx="37">
                  <c:v>0.96726811434592641</c:v>
                </c:pt>
                <c:pt idx="38">
                  <c:v>-0.30328944637784233</c:v>
                </c:pt>
                <c:pt idx="40">
                  <c:v>0.26720348545261285</c:v>
                </c:pt>
                <c:pt idx="41">
                  <c:v>2.0215323124240642E-2</c:v>
                </c:pt>
                <c:pt idx="42">
                  <c:v>0.35878646931725006</c:v>
                </c:pt>
                <c:pt idx="43">
                  <c:v>0.78122749490719556</c:v>
                </c:pt>
                <c:pt idx="44">
                  <c:v>5.7632124313308414E-2</c:v>
                </c:pt>
                <c:pt idx="45">
                  <c:v>0.34602554566642024</c:v>
                </c:pt>
                <c:pt idx="46">
                  <c:v>-1.3424025775934316</c:v>
                </c:pt>
              </c:numCache>
            </c:numRef>
          </c:yVal>
          <c:smooth val="0"/>
        </c:ser>
        <c:ser>
          <c:idx val="8"/>
          <c:order val="5"/>
          <c:tx>
            <c:v>WR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6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50800" cap="rnd">
                <a:solidFill>
                  <a:schemeClr val="accent3">
                    <a:lumMod val="6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Graphs!$B$272:$B$327</c:f>
              <c:numCache>
                <c:formatCode>General</c:formatCode>
                <c:ptCount val="56"/>
                <c:pt idx="0">
                  <c:v>3</c:v>
                </c:pt>
                <c:pt idx="1">
                  <c:v>8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5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4</c:v>
                </c:pt>
                <c:pt idx="23">
                  <c:v>8</c:v>
                </c:pt>
                <c:pt idx="24">
                  <c:v>8</c:v>
                </c:pt>
                <c:pt idx="25">
                  <c:v>1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3</c:v>
                </c:pt>
                <c:pt idx="33">
                  <c:v>8</c:v>
                </c:pt>
                <c:pt idx="34">
                  <c:v>8</c:v>
                </c:pt>
                <c:pt idx="35">
                  <c:v>4</c:v>
                </c:pt>
                <c:pt idx="36">
                  <c:v>7</c:v>
                </c:pt>
                <c:pt idx="37">
                  <c:v>8</c:v>
                </c:pt>
                <c:pt idx="38">
                  <c:v>1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8</c:v>
                </c:pt>
                <c:pt idx="48">
                  <c:v>7</c:v>
                </c:pt>
                <c:pt idx="49">
                  <c:v>3</c:v>
                </c:pt>
                <c:pt idx="50">
                  <c:v>8</c:v>
                </c:pt>
                <c:pt idx="51">
                  <c:v>8</c:v>
                </c:pt>
                <c:pt idx="52">
                  <c:v>5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</c:numCache>
            </c:numRef>
          </c:xVal>
          <c:yVal>
            <c:numRef>
              <c:f>Graphs!$D$272:$D$327</c:f>
              <c:numCache>
                <c:formatCode>General</c:formatCode>
                <c:ptCount val="56"/>
                <c:pt idx="0">
                  <c:v>0.72511771009706827</c:v>
                </c:pt>
                <c:pt idx="1">
                  <c:v>-1.307921195150045E-2</c:v>
                </c:pt>
                <c:pt idx="2">
                  <c:v>0.19672483851611133</c:v>
                </c:pt>
                <c:pt idx="3">
                  <c:v>-0.91388424448185057</c:v>
                </c:pt>
                <c:pt idx="4">
                  <c:v>0.12994621526308886</c:v>
                </c:pt>
                <c:pt idx="5">
                  <c:v>0.15196293852823034</c:v>
                </c:pt>
                <c:pt idx="6">
                  <c:v>0.17169134126040916</c:v>
                </c:pt>
                <c:pt idx="7">
                  <c:v>0.90216510088922497</c:v>
                </c:pt>
                <c:pt idx="8">
                  <c:v>-0.16712756292495859</c:v>
                </c:pt>
                <c:pt idx="10">
                  <c:v>0.48237520123342553</c:v>
                </c:pt>
                <c:pt idx="11">
                  <c:v>-1.7073661826365221</c:v>
                </c:pt>
                <c:pt idx="13">
                  <c:v>-0.75498318033074241</c:v>
                </c:pt>
                <c:pt idx="14">
                  <c:v>-0.37287009050795783</c:v>
                </c:pt>
                <c:pt idx="15">
                  <c:v>-0.5141829683222886</c:v>
                </c:pt>
                <c:pt idx="16">
                  <c:v>-0.77281005585186757</c:v>
                </c:pt>
                <c:pt idx="17">
                  <c:v>2.6771320574195196E-2</c:v>
                </c:pt>
                <c:pt idx="18">
                  <c:v>0.57686375984315841</c:v>
                </c:pt>
                <c:pt idx="19">
                  <c:v>-0.41644664441113483</c:v>
                </c:pt>
                <c:pt idx="20">
                  <c:v>0.65063902104401794</c:v>
                </c:pt>
                <c:pt idx="21">
                  <c:v>-0.75498689819578113</c:v>
                </c:pt>
                <c:pt idx="22">
                  <c:v>0.67007598727754647</c:v>
                </c:pt>
                <c:pt idx="23">
                  <c:v>0.35953518793270423</c:v>
                </c:pt>
                <c:pt idx="24">
                  <c:v>-0.96674692114335625</c:v>
                </c:pt>
                <c:pt idx="25">
                  <c:v>1.894382836593576</c:v>
                </c:pt>
                <c:pt idx="26">
                  <c:v>-0.15789783024756984</c:v>
                </c:pt>
                <c:pt idx="27">
                  <c:v>0.51310406815312182</c:v>
                </c:pt>
                <c:pt idx="28">
                  <c:v>-7.7991371022268774E-2</c:v>
                </c:pt>
                <c:pt idx="29">
                  <c:v>0.41047880437450013</c:v>
                </c:pt>
                <c:pt idx="30">
                  <c:v>-0.72307048989427092</c:v>
                </c:pt>
                <c:pt idx="31">
                  <c:v>-0.15127595440129196</c:v>
                </c:pt>
                <c:pt idx="32">
                  <c:v>0.37967246586160325</c:v>
                </c:pt>
                <c:pt idx="33">
                  <c:v>-0.10921735227939183</c:v>
                </c:pt>
                <c:pt idx="34">
                  <c:v>-0.54269327218725338</c:v>
                </c:pt>
                <c:pt idx="35">
                  <c:v>-9.5453447586012569E-2</c:v>
                </c:pt>
                <c:pt idx="36">
                  <c:v>0.32553003844889145</c:v>
                </c:pt>
                <c:pt idx="37">
                  <c:v>0.82678185981239827</c:v>
                </c:pt>
                <c:pt idx="38">
                  <c:v>1.4595439548613707E-2</c:v>
                </c:pt>
                <c:pt idx="39">
                  <c:v>0.24726592416702395</c:v>
                </c:pt>
                <c:pt idx="40">
                  <c:v>-0.8281517742450164</c:v>
                </c:pt>
                <c:pt idx="41">
                  <c:v>0.28848463998413504</c:v>
                </c:pt>
                <c:pt idx="42">
                  <c:v>-0.92680907103498023</c:v>
                </c:pt>
                <c:pt idx="43">
                  <c:v>1.2445055927489725</c:v>
                </c:pt>
                <c:pt idx="44">
                  <c:v>-0.3080278497374101</c:v>
                </c:pt>
                <c:pt idx="45">
                  <c:v>8.8257621333154776E-2</c:v>
                </c:pt>
                <c:pt idx="46">
                  <c:v>-0.25534400903762372</c:v>
                </c:pt>
                <c:pt idx="47">
                  <c:v>2.0683231625799396</c:v>
                </c:pt>
                <c:pt idx="48">
                  <c:v>-2.329005400749537E-2</c:v>
                </c:pt>
                <c:pt idx="49">
                  <c:v>0.64333027162864376</c:v>
                </c:pt>
                <c:pt idx="50">
                  <c:v>-1.2461980248206384</c:v>
                </c:pt>
                <c:pt idx="51">
                  <c:v>-0.80861930078845656</c:v>
                </c:pt>
                <c:pt idx="52">
                  <c:v>7.4941269235660912E-2</c:v>
                </c:pt>
                <c:pt idx="53">
                  <c:v>-0.32204367832039421</c:v>
                </c:pt>
                <c:pt idx="54">
                  <c:v>3.9618345402881776E-2</c:v>
                </c:pt>
                <c:pt idx="55">
                  <c:v>1.0383564617013217</c:v>
                </c:pt>
              </c:numCache>
            </c:numRef>
          </c:yVal>
          <c:smooth val="0"/>
        </c:ser>
        <c:ser>
          <c:idx val="1"/>
          <c:order val="6"/>
          <c:tx>
            <c:v>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508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Graphs!$B$61:$B$109</c:f>
              <c:numCache>
                <c:formatCode>General</c:formatCode>
                <c:ptCount val="49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8</c:v>
                </c:pt>
                <c:pt idx="8">
                  <c:v>3</c:v>
                </c:pt>
                <c:pt idx="9">
                  <c:v>8</c:v>
                </c:pt>
                <c:pt idx="10">
                  <c:v>8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8</c:v>
                </c:pt>
                <c:pt idx="19">
                  <c:v>3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4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3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8</c:v>
                </c:pt>
                <c:pt idx="39">
                  <c:v>4</c:v>
                </c:pt>
                <c:pt idx="40">
                  <c:v>1</c:v>
                </c:pt>
                <c:pt idx="41">
                  <c:v>7</c:v>
                </c:pt>
                <c:pt idx="42">
                  <c:v>1</c:v>
                </c:pt>
                <c:pt idx="43">
                  <c:v>8</c:v>
                </c:pt>
                <c:pt idx="44">
                  <c:v>6</c:v>
                </c:pt>
                <c:pt idx="45">
                  <c:v>3</c:v>
                </c:pt>
                <c:pt idx="46">
                  <c:v>3</c:v>
                </c:pt>
                <c:pt idx="47">
                  <c:v>7</c:v>
                </c:pt>
                <c:pt idx="48">
                  <c:v>6</c:v>
                </c:pt>
              </c:numCache>
            </c:numRef>
          </c:xVal>
          <c:yVal>
            <c:numRef>
              <c:f>Graphs!$D$61:$D$109</c:f>
              <c:numCache>
                <c:formatCode>General</c:formatCode>
                <c:ptCount val="49"/>
                <c:pt idx="0">
                  <c:v>0.18123803514377293</c:v>
                </c:pt>
                <c:pt idx="1">
                  <c:v>3.5541771771143482E-2</c:v>
                </c:pt>
                <c:pt idx="2">
                  <c:v>-0.42224262893214037</c:v>
                </c:pt>
                <c:pt idx="3">
                  <c:v>-0.81400922638050133</c:v>
                </c:pt>
                <c:pt idx="4">
                  <c:v>0.97823329292497474</c:v>
                </c:pt>
                <c:pt idx="5">
                  <c:v>0.31223007150659093</c:v>
                </c:pt>
                <c:pt idx="6">
                  <c:v>1.9094454470023798E-2</c:v>
                </c:pt>
                <c:pt idx="7">
                  <c:v>-0.89272193052677584</c:v>
                </c:pt>
                <c:pt idx="8">
                  <c:v>-0.10748904101046562</c:v>
                </c:pt>
                <c:pt idx="9">
                  <c:v>-0.10748904101046562</c:v>
                </c:pt>
                <c:pt idx="10">
                  <c:v>-0.54078020014719053</c:v>
                </c:pt>
                <c:pt idx="11">
                  <c:v>0.70000539722294264</c:v>
                </c:pt>
                <c:pt idx="12">
                  <c:v>-0.78193893651381463</c:v>
                </c:pt>
                <c:pt idx="13">
                  <c:v>-1.3744093550267564</c:v>
                </c:pt>
                <c:pt idx="14">
                  <c:v>0.46515238626306943</c:v>
                </c:pt>
                <c:pt idx="15">
                  <c:v>0.40433753302461289</c:v>
                </c:pt>
                <c:pt idx="16">
                  <c:v>-1.156786822303107</c:v>
                </c:pt>
                <c:pt idx="17">
                  <c:v>0.54176472305076473</c:v>
                </c:pt>
                <c:pt idx="18">
                  <c:v>1.2255501161594902</c:v>
                </c:pt>
                <c:pt idx="19">
                  <c:v>-8.1563108897071537E-2</c:v>
                </c:pt>
                <c:pt idx="20">
                  <c:v>-0.22000186203525832</c:v>
                </c:pt>
                <c:pt idx="21">
                  <c:v>0.17706011491113174</c:v>
                </c:pt>
                <c:pt idx="22">
                  <c:v>-0.17031654167372504</c:v>
                </c:pt>
                <c:pt idx="23">
                  <c:v>0.72472391139092807</c:v>
                </c:pt>
                <c:pt idx="24">
                  <c:v>0.20522801129098797</c:v>
                </c:pt>
                <c:pt idx="25">
                  <c:v>-1.1106276568537656</c:v>
                </c:pt>
                <c:pt idx="26">
                  <c:v>-1.5991174070628993</c:v>
                </c:pt>
                <c:pt idx="27">
                  <c:v>0.21093424641646841</c:v>
                </c:pt>
                <c:pt idx="28">
                  <c:v>0.10237051524806266</c:v>
                </c:pt>
                <c:pt idx="29">
                  <c:v>-0.30987409262769666</c:v>
                </c:pt>
                <c:pt idx="30">
                  <c:v>1.4514612407259897</c:v>
                </c:pt>
                <c:pt idx="31">
                  <c:v>0.46462503028071883</c:v>
                </c:pt>
                <c:pt idx="33">
                  <c:v>2.4660284872180537E-2</c:v>
                </c:pt>
                <c:pt idx="34">
                  <c:v>-0.25538016650692535</c:v>
                </c:pt>
                <c:pt idx="35">
                  <c:v>-0.64536478645038864</c:v>
                </c:pt>
                <c:pt idx="36">
                  <c:v>1.9461416666236544</c:v>
                </c:pt>
                <c:pt idx="37">
                  <c:v>-1.2675838459396609</c:v>
                </c:pt>
                <c:pt idx="38">
                  <c:v>0.1966520663324858</c:v>
                </c:pt>
                <c:pt idx="39">
                  <c:v>-0.64749329160982538</c:v>
                </c:pt>
                <c:pt idx="40">
                  <c:v>1.3248322868936522</c:v>
                </c:pt>
                <c:pt idx="41">
                  <c:v>-1.6308191973530073</c:v>
                </c:pt>
                <c:pt idx="42">
                  <c:v>0.46374873878851558</c:v>
                </c:pt>
                <c:pt idx="43">
                  <c:v>0.19037198969626243</c:v>
                </c:pt>
                <c:pt idx="44">
                  <c:v>-0.7353546485116631</c:v>
                </c:pt>
                <c:pt idx="45">
                  <c:v>0.25392478059439433</c:v>
                </c:pt>
                <c:pt idx="46">
                  <c:v>1.212666232600236</c:v>
                </c:pt>
                <c:pt idx="48">
                  <c:v>-0.5047470825410959</c:v>
                </c:pt>
              </c:numCache>
            </c:numRef>
          </c:yVal>
          <c:smooth val="0"/>
        </c:ser>
        <c:ser>
          <c:idx val="2"/>
          <c:order val="7"/>
          <c:tx>
            <c:v>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508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Graphs!$B$110:$B$145</c:f>
              <c:numCache>
                <c:formatCode>General</c:formatCode>
                <c:ptCount val="36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3</c:v>
                </c:pt>
                <c:pt idx="10">
                  <c:v>8</c:v>
                </c:pt>
                <c:pt idx="11">
                  <c:v>7</c:v>
                </c:pt>
                <c:pt idx="12">
                  <c:v>1</c:v>
                </c:pt>
                <c:pt idx="13">
                  <c:v>8</c:v>
                </c:pt>
                <c:pt idx="14">
                  <c:v>8</c:v>
                </c:pt>
                <c:pt idx="15">
                  <c:v>4</c:v>
                </c:pt>
                <c:pt idx="16">
                  <c:v>1</c:v>
                </c:pt>
                <c:pt idx="17">
                  <c:v>5</c:v>
                </c:pt>
                <c:pt idx="18">
                  <c:v>8</c:v>
                </c:pt>
                <c:pt idx="19">
                  <c:v>3</c:v>
                </c:pt>
                <c:pt idx="20">
                  <c:v>8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6</c:v>
                </c:pt>
                <c:pt idx="31">
                  <c:v>8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</c:numCache>
            </c:numRef>
          </c:xVal>
          <c:yVal>
            <c:numRef>
              <c:f>Graphs!$D$110:$D$145</c:f>
              <c:numCache>
                <c:formatCode>General</c:formatCode>
                <c:ptCount val="36"/>
                <c:pt idx="0">
                  <c:v>-5.4090260494395671E-2</c:v>
                </c:pt>
                <c:pt idx="1">
                  <c:v>-0.18376881302353543</c:v>
                </c:pt>
                <c:pt idx="2">
                  <c:v>-0.69879409035066131</c:v>
                </c:pt>
                <c:pt idx="3">
                  <c:v>0.68043973202904773</c:v>
                </c:pt>
                <c:pt idx="4">
                  <c:v>1.0526105832022634</c:v>
                </c:pt>
                <c:pt idx="5">
                  <c:v>-0.27370589861370503</c:v>
                </c:pt>
                <c:pt idx="6">
                  <c:v>0.1206593742815657</c:v>
                </c:pt>
                <c:pt idx="7">
                  <c:v>-0.32467749828879927</c:v>
                </c:pt>
                <c:pt idx="8">
                  <c:v>-0.34207001095374368</c:v>
                </c:pt>
                <c:pt idx="9">
                  <c:v>0.62566759779287995</c:v>
                </c:pt>
                <c:pt idx="10">
                  <c:v>-0.27057673629777218</c:v>
                </c:pt>
                <c:pt idx="11">
                  <c:v>-0.49589778902889459</c:v>
                </c:pt>
                <c:pt idx="12">
                  <c:v>1.1664748667697122</c:v>
                </c:pt>
                <c:pt idx="13">
                  <c:v>-0.46033626423755447</c:v>
                </c:pt>
                <c:pt idx="14">
                  <c:v>0.20649169702846182</c:v>
                </c:pt>
                <c:pt idx="17">
                  <c:v>-0.3444558692229493</c:v>
                </c:pt>
                <c:pt idx="18">
                  <c:v>-1.1878620314979449</c:v>
                </c:pt>
                <c:pt idx="19">
                  <c:v>-0.22811361190973006</c:v>
                </c:pt>
                <c:pt idx="20">
                  <c:v>-1.3938779757362383</c:v>
                </c:pt>
                <c:pt idx="21">
                  <c:v>7.429083408156327E-2</c:v>
                </c:pt>
                <c:pt idx="22">
                  <c:v>0.85137155649350071</c:v>
                </c:pt>
                <c:pt idx="23">
                  <c:v>-0.1448822914202402</c:v>
                </c:pt>
                <c:pt idx="24">
                  <c:v>0.21012898385912052</c:v>
                </c:pt>
                <c:pt idx="26">
                  <c:v>-0.44472933223060834</c:v>
                </c:pt>
                <c:pt idx="27">
                  <c:v>-0.79746368915237853</c:v>
                </c:pt>
                <c:pt idx="28">
                  <c:v>1.1158845821442676</c:v>
                </c:pt>
                <c:pt idx="29">
                  <c:v>-0.26639800966400534</c:v>
                </c:pt>
                <c:pt idx="30">
                  <c:v>0.17314567059635555</c:v>
                </c:pt>
                <c:pt idx="31">
                  <c:v>-0.41567380187208497</c:v>
                </c:pt>
                <c:pt idx="32">
                  <c:v>-0.36942877352286724</c:v>
                </c:pt>
                <c:pt idx="33">
                  <c:v>1.1098596429596468</c:v>
                </c:pt>
                <c:pt idx="34">
                  <c:v>0.26908108188477736</c:v>
                </c:pt>
                <c:pt idx="35">
                  <c:v>0.22792249624046726</c:v>
                </c:pt>
              </c:numCache>
            </c:numRef>
          </c:yVal>
          <c:smooth val="0"/>
        </c:ser>
        <c:ser>
          <c:idx val="0"/>
          <c:order val="8"/>
          <c:tx>
            <c:v>DB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508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Graphs!$B$2:$B$60</c:f>
              <c:numCache>
                <c:formatCode>General</c:formatCode>
                <c:ptCount val="59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8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8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1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1</c:v>
                </c:pt>
                <c:pt idx="39">
                  <c:v>6</c:v>
                </c:pt>
                <c:pt idx="40">
                  <c:v>1</c:v>
                </c:pt>
                <c:pt idx="41">
                  <c:v>6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7</c:v>
                </c:pt>
                <c:pt idx="50">
                  <c:v>3</c:v>
                </c:pt>
                <c:pt idx="51">
                  <c:v>2</c:v>
                </c:pt>
                <c:pt idx="52">
                  <c:v>8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5</c:v>
                </c:pt>
                <c:pt idx="57">
                  <c:v>8</c:v>
                </c:pt>
                <c:pt idx="58">
                  <c:v>6</c:v>
                </c:pt>
              </c:numCache>
            </c:numRef>
          </c:xVal>
          <c:yVal>
            <c:numRef>
              <c:f>Graphs!$D$2:$D$60</c:f>
              <c:numCache>
                <c:formatCode>General</c:formatCode>
                <c:ptCount val="59"/>
                <c:pt idx="0">
                  <c:v>0.43857189112341266</c:v>
                </c:pt>
                <c:pt idx="1">
                  <c:v>0.63351184593141208</c:v>
                </c:pt>
                <c:pt idx="2">
                  <c:v>-0.25695578988762302</c:v>
                </c:pt>
                <c:pt idx="3">
                  <c:v>0.11263246662023804</c:v>
                </c:pt>
                <c:pt idx="4">
                  <c:v>-4.412298116429203E-2</c:v>
                </c:pt>
                <c:pt idx="5">
                  <c:v>2.1924227690456027E-2</c:v>
                </c:pt>
                <c:pt idx="6">
                  <c:v>-0.32506526101877081</c:v>
                </c:pt>
                <c:pt idx="7">
                  <c:v>-1.6317229212359265</c:v>
                </c:pt>
                <c:pt idx="8">
                  <c:v>0.5650214671775049</c:v>
                </c:pt>
                <c:pt idx="9">
                  <c:v>7.3481088872639613E-2</c:v>
                </c:pt>
                <c:pt idx="10">
                  <c:v>-0.54703798506451828</c:v>
                </c:pt>
                <c:pt idx="11">
                  <c:v>-0.55097094576635808</c:v>
                </c:pt>
                <c:pt idx="12">
                  <c:v>-0.96860432806082475</c:v>
                </c:pt>
                <c:pt idx="13">
                  <c:v>-0.38614119617294679</c:v>
                </c:pt>
                <c:pt idx="14">
                  <c:v>-0.33979068472875129</c:v>
                </c:pt>
                <c:pt idx="15">
                  <c:v>-9.4118769858970268E-3</c:v>
                </c:pt>
                <c:pt idx="16">
                  <c:v>-1.395202509954919</c:v>
                </c:pt>
                <c:pt idx="17">
                  <c:v>0.21886114125090209</c:v>
                </c:pt>
                <c:pt idx="18">
                  <c:v>1.0139514389564597</c:v>
                </c:pt>
                <c:pt idx="19">
                  <c:v>0.46772172728687783</c:v>
                </c:pt>
                <c:pt idx="20">
                  <c:v>0.25517644200714029</c:v>
                </c:pt>
                <c:pt idx="21">
                  <c:v>0.71233642120218021</c:v>
                </c:pt>
                <c:pt idx="22">
                  <c:v>0.44739078479111927</c:v>
                </c:pt>
                <c:pt idx="23">
                  <c:v>-0.26127082971259424</c:v>
                </c:pt>
                <c:pt idx="24">
                  <c:v>0.262083681982822</c:v>
                </c:pt>
                <c:pt idx="25">
                  <c:v>-0.26946008667593302</c:v>
                </c:pt>
                <c:pt idx="26">
                  <c:v>-0.12017262582807611</c:v>
                </c:pt>
                <c:pt idx="27">
                  <c:v>1.4424975102923741</c:v>
                </c:pt>
                <c:pt idx="28">
                  <c:v>-5.9184034295121569E-2</c:v>
                </c:pt>
                <c:pt idx="29">
                  <c:v>1.4424975102923741</c:v>
                </c:pt>
                <c:pt idx="30">
                  <c:v>-0.71834677802018854</c:v>
                </c:pt>
                <c:pt idx="31">
                  <c:v>1.265504187250456</c:v>
                </c:pt>
                <c:pt idx="32">
                  <c:v>-0.18852246873644318</c:v>
                </c:pt>
                <c:pt idx="33">
                  <c:v>-0.26012250185600172</c:v>
                </c:pt>
                <c:pt idx="34">
                  <c:v>1.1275934633781777</c:v>
                </c:pt>
                <c:pt idx="37">
                  <c:v>0.49656561223085577</c:v>
                </c:pt>
                <c:pt idx="38">
                  <c:v>0.23071342753610621</c:v>
                </c:pt>
                <c:pt idx="39">
                  <c:v>-0.18189953198920869</c:v>
                </c:pt>
                <c:pt idx="40">
                  <c:v>1.5146205942827444</c:v>
                </c:pt>
                <c:pt idx="41">
                  <c:v>-0.35604340958035424</c:v>
                </c:pt>
                <c:pt idx="42">
                  <c:v>0.49893175188514172</c:v>
                </c:pt>
                <c:pt idx="43">
                  <c:v>-0.45080258439179627</c:v>
                </c:pt>
                <c:pt idx="44">
                  <c:v>-0.24500571361358547</c:v>
                </c:pt>
                <c:pt idx="45">
                  <c:v>1.9950971493676164</c:v>
                </c:pt>
                <c:pt idx="46">
                  <c:v>-0.1943041516638323</c:v>
                </c:pt>
                <c:pt idx="47">
                  <c:v>-0.48471311727372307</c:v>
                </c:pt>
                <c:pt idx="48">
                  <c:v>0.68565768025212903</c:v>
                </c:pt>
                <c:pt idx="49">
                  <c:v>-0.66261907955372623</c:v>
                </c:pt>
                <c:pt idx="50">
                  <c:v>0.85785289426762612</c:v>
                </c:pt>
                <c:pt idx="51">
                  <c:v>-0.3560181158063111</c:v>
                </c:pt>
                <c:pt idx="52">
                  <c:v>-0.17581670859259926</c:v>
                </c:pt>
                <c:pt idx="53">
                  <c:v>-0.88612729210719499</c:v>
                </c:pt>
                <c:pt idx="54">
                  <c:v>-1.1816079475617665</c:v>
                </c:pt>
                <c:pt idx="55">
                  <c:v>-0.34463173061294206</c:v>
                </c:pt>
                <c:pt idx="56">
                  <c:v>-1.2090998180229415</c:v>
                </c:pt>
                <c:pt idx="57">
                  <c:v>2.364750016872761E-2</c:v>
                </c:pt>
                <c:pt idx="58">
                  <c:v>0.27131503568411958</c:v>
                </c:pt>
              </c:numCache>
            </c:numRef>
          </c:yVal>
          <c:smooth val="0"/>
        </c:ser>
        <c:ser>
          <c:idx val="6"/>
          <c:order val="9"/>
          <c:tx>
            <c:v>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50800" cap="rnd">
                <a:solidFill>
                  <a:schemeClr val="accent1">
                    <a:lumMod val="6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Graphs!$B$241:$B$251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</c:numCache>
            </c:numRef>
          </c:xVal>
          <c:yVal>
            <c:numRef>
              <c:f>Graphs!$D$241:$D$251</c:f>
              <c:numCache>
                <c:formatCode>General</c:formatCode>
                <c:ptCount val="11"/>
                <c:pt idx="1">
                  <c:v>-0.93021480015010016</c:v>
                </c:pt>
                <c:pt idx="2">
                  <c:v>0.23328473740792025</c:v>
                </c:pt>
                <c:pt idx="3">
                  <c:v>-0.12548548584732111</c:v>
                </c:pt>
                <c:pt idx="7">
                  <c:v>0.73873500179175033</c:v>
                </c:pt>
                <c:pt idx="8">
                  <c:v>1.097540559396291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93480"/>
        <c:axId val="457495440"/>
      </c:scatterChart>
      <c:valAx>
        <c:axId val="457493480"/>
        <c:scaling>
          <c:orientation val="minMax"/>
          <c:max val="8"/>
          <c:min val="1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Draft Round</a:t>
                </a:r>
              </a:p>
            </c:rich>
          </c:tx>
          <c:layout>
            <c:manualLayout>
              <c:xMode val="edge"/>
              <c:yMode val="edge"/>
              <c:x val="0.47332282554339145"/>
              <c:y val="0.83240161177120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57495440"/>
        <c:crosses val="autoZero"/>
        <c:crossBetween val="midCat"/>
      </c:valAx>
      <c:valAx>
        <c:axId val="457495440"/>
        <c:scaling>
          <c:orientation val="minMax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AvgZ</a:t>
                </a:r>
              </a:p>
            </c:rich>
          </c:tx>
          <c:layout>
            <c:manualLayout>
              <c:xMode val="edge"/>
              <c:yMode val="edge"/>
              <c:x val="8.5692261308246732E-3"/>
              <c:y val="0.38840071676773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749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ayout>
        <c:manualLayout>
          <c:xMode val="edge"/>
          <c:yMode val="edge"/>
          <c:x val="0.18096138451443952"/>
          <c:y val="0.91554475686695236"/>
          <c:w val="0.68267837203160098"/>
          <c:h val="5.8350593406284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585311</xdr:colOff>
      <xdr:row>8</xdr:row>
      <xdr:rowOff>19439</xdr:rowOff>
    </xdr:from>
    <xdr:to>
      <xdr:col>20</xdr:col>
      <xdr:colOff>573444</xdr:colOff>
      <xdr:row>35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0"/>
  <sheetViews>
    <sheetView topLeftCell="A46" zoomScale="85" zoomScaleNormal="85" workbookViewId="0">
      <selection activeCell="Z10" sqref="Z10"/>
    </sheetView>
  </sheetViews>
  <sheetFormatPr defaultRowHeight="15" x14ac:dyDescent="0.25"/>
  <cols>
    <col min="1" max="1" width="21.5703125" bestFit="1" customWidth="1"/>
    <col min="2" max="2" width="4.42578125" bestFit="1" customWidth="1"/>
    <col min="3" max="3" width="19.42578125" bestFit="1" customWidth="1"/>
    <col min="4" max="4" width="4.5703125" style="5" bestFit="1" customWidth="1"/>
    <col min="5" max="5" width="5.5703125" bestFit="1" customWidth="1"/>
    <col min="6" max="6" width="5.140625" bestFit="1" customWidth="1"/>
    <col min="7" max="7" width="8.42578125" style="8" customWidth="1"/>
    <col min="8" max="8" width="7.85546875" bestFit="1" customWidth="1"/>
    <col min="9" max="9" width="8.28515625" style="8" bestFit="1" customWidth="1"/>
    <col min="10" max="10" width="10.7109375" bestFit="1" customWidth="1"/>
    <col min="11" max="11" width="8.28515625" style="8" bestFit="1" customWidth="1"/>
    <col min="12" max="12" width="10.85546875" bestFit="1" customWidth="1"/>
    <col min="13" max="13" width="9.28515625" style="8" bestFit="1" customWidth="1"/>
    <col min="14" max="14" width="6.5703125" bestFit="1" customWidth="1"/>
    <col min="15" max="15" width="8.5703125" style="8" bestFit="1" customWidth="1"/>
    <col min="16" max="16" width="7.42578125" bestFit="1" customWidth="1"/>
    <col min="17" max="17" width="8.5703125" style="8" bestFit="1" customWidth="1"/>
    <col min="18" max="18" width="9.28515625" style="8" bestFit="1" customWidth="1"/>
    <col min="19" max="19" width="8.28515625" style="8" bestFit="1" customWidth="1"/>
    <col min="27" max="27" width="9" customWidth="1"/>
    <col min="28" max="28" width="9.140625" hidden="1" customWidth="1"/>
    <col min="29" max="29" width="43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454</v>
      </c>
      <c r="H1" s="1" t="s">
        <v>6</v>
      </c>
      <c r="I1" s="1" t="s">
        <v>455</v>
      </c>
      <c r="J1" s="1" t="s">
        <v>7</v>
      </c>
      <c r="K1" s="1" t="s">
        <v>457</v>
      </c>
      <c r="L1" s="1" t="s">
        <v>8</v>
      </c>
      <c r="M1" s="1" t="s">
        <v>456</v>
      </c>
      <c r="N1" s="1" t="s">
        <v>9</v>
      </c>
      <c r="O1" s="1" t="s">
        <v>458</v>
      </c>
      <c r="P1" s="1" t="s">
        <v>10</v>
      </c>
      <c r="Q1" s="1" t="s">
        <v>459</v>
      </c>
      <c r="R1" s="10" t="s">
        <v>452</v>
      </c>
      <c r="S1" s="10" t="s">
        <v>453</v>
      </c>
      <c r="T1" s="10" t="s">
        <v>460</v>
      </c>
      <c r="U1" s="10" t="s">
        <v>461</v>
      </c>
      <c r="V1" s="10" t="s">
        <v>462</v>
      </c>
      <c r="AC1" s="1"/>
    </row>
    <row r="2" spans="1:29" x14ac:dyDescent="0.25">
      <c r="A2" s="1" t="s">
        <v>224</v>
      </c>
      <c r="B2" s="2" t="s">
        <v>464</v>
      </c>
      <c r="C2" s="2" t="s">
        <v>37</v>
      </c>
      <c r="D2" s="4">
        <v>70</v>
      </c>
      <c r="E2" s="2">
        <v>186</v>
      </c>
      <c r="F2" s="9">
        <v>4.42</v>
      </c>
      <c r="G2" s="11">
        <f t="shared" ref="G2:G13" si="0">(STANDARDIZE(F2,$F$329,$F$330))*-1</f>
        <v>1.0606244050520466</v>
      </c>
      <c r="H2" s="2">
        <v>36</v>
      </c>
      <c r="I2" s="11">
        <f t="shared" ref="I2:I12" si="1">(STANDARDIZE(H2,$H$329,$H$330))</f>
        <v>0.98037319099073439</v>
      </c>
      <c r="J2" s="2"/>
      <c r="K2" s="11"/>
      <c r="L2" s="2">
        <v>122</v>
      </c>
      <c r="M2" s="11">
        <f t="shared" ref="M2:M12" si="2">(STANDARDIZE(L2,$L$329,$L$330))</f>
        <v>0.53797782795202165</v>
      </c>
      <c r="N2" s="2"/>
      <c r="O2" s="11"/>
      <c r="P2" s="2"/>
      <c r="Q2" s="11"/>
      <c r="R2" s="13">
        <f t="shared" ref="R2:R36" si="3">G2+I2+K2+M2+O2+Q2</f>
        <v>2.5789754239948026</v>
      </c>
      <c r="S2" s="13">
        <f t="shared" ref="S2:S36" si="4">AVERAGE(G2,I2,K2,M2,O2,Q2)</f>
        <v>0.85965847466493417</v>
      </c>
      <c r="T2">
        <v>1</v>
      </c>
      <c r="U2">
        <v>18</v>
      </c>
      <c r="V2">
        <f>RANK(U2,$U$2:$U$327,1)</f>
        <v>18</v>
      </c>
      <c r="Y2" s="8" t="s">
        <v>460</v>
      </c>
      <c r="Z2" s="8" t="s">
        <v>462</v>
      </c>
      <c r="AC2" s="2"/>
    </row>
    <row r="3" spans="1:29" x14ac:dyDescent="0.25">
      <c r="A3" s="1" t="s">
        <v>449</v>
      </c>
      <c r="B3" s="2" t="s">
        <v>464</v>
      </c>
      <c r="C3" s="2" t="s">
        <v>31</v>
      </c>
      <c r="D3" s="4">
        <v>75</v>
      </c>
      <c r="E3" s="2">
        <v>198</v>
      </c>
      <c r="F3" s="9">
        <v>4.45</v>
      </c>
      <c r="G3" s="11">
        <f t="shared" si="0"/>
        <v>0.96373467278161218</v>
      </c>
      <c r="H3" s="2">
        <v>40.5</v>
      </c>
      <c r="I3" s="11">
        <f t="shared" si="1"/>
        <v>2.0650507268432459</v>
      </c>
      <c r="J3" s="2"/>
      <c r="K3" s="11"/>
      <c r="L3" s="2">
        <v>127</v>
      </c>
      <c r="M3" s="11">
        <f t="shared" si="2"/>
        <v>1.0719999365808666</v>
      </c>
      <c r="N3" s="2">
        <v>6.93</v>
      </c>
      <c r="O3" s="11">
        <f>(STANDARDIZE(N3,$N$329,$N$330))*-1</f>
        <v>0.69310446270485992</v>
      </c>
      <c r="P3" s="2">
        <v>4.13</v>
      </c>
      <c r="Q3" s="11">
        <f>(STANDARDIZE(P3,$P$329,$P$330))*-1</f>
        <v>1.0954965576192155</v>
      </c>
      <c r="R3" s="13">
        <f t="shared" si="3"/>
        <v>5.8893863565298004</v>
      </c>
      <c r="S3" s="13">
        <f t="shared" si="4"/>
        <v>1.17787727130596</v>
      </c>
      <c r="T3">
        <v>3</v>
      </c>
      <c r="U3">
        <v>66</v>
      </c>
      <c r="V3">
        <f>RANK(U3,$U$2:$U$327,1)</f>
        <v>60</v>
      </c>
      <c r="X3" s="8" t="s">
        <v>468</v>
      </c>
      <c r="Y3">
        <f>CORREL(R2:R327,T2:T327)</f>
        <v>-0.24060360855063775</v>
      </c>
      <c r="Z3">
        <f>CORREL(R2:R327,V2:V327)</f>
        <v>-0.21317633634407313</v>
      </c>
      <c r="AC3" s="2"/>
    </row>
    <row r="4" spans="1:29" x14ac:dyDescent="0.25">
      <c r="A4" s="1" t="s">
        <v>297</v>
      </c>
      <c r="B4" s="2" t="s">
        <v>464</v>
      </c>
      <c r="C4" s="2" t="s">
        <v>146</v>
      </c>
      <c r="D4" s="4">
        <v>70</v>
      </c>
      <c r="E4" s="2">
        <v>189</v>
      </c>
      <c r="F4" s="9">
        <v>4.62</v>
      </c>
      <c r="G4" s="11">
        <f t="shared" si="0"/>
        <v>0.41469285658248883</v>
      </c>
      <c r="H4" s="2">
        <v>34.5</v>
      </c>
      <c r="I4" s="11">
        <f t="shared" si="1"/>
        <v>0.61881401237323053</v>
      </c>
      <c r="J4" s="2">
        <v>18</v>
      </c>
      <c r="K4" s="11">
        <f t="shared" ref="K4:K12" si="5">(STANDARDIZE(J4,$J$329,$J$330))</f>
        <v>-0.1151063801616275</v>
      </c>
      <c r="L4" s="2">
        <v>120</v>
      </c>
      <c r="M4" s="11">
        <f t="shared" si="2"/>
        <v>0.32436898450048368</v>
      </c>
      <c r="N4" s="2"/>
      <c r="O4" s="11"/>
      <c r="P4" s="2"/>
      <c r="Q4" s="11"/>
      <c r="R4" s="13">
        <f t="shared" si="3"/>
        <v>1.2427694732945755</v>
      </c>
      <c r="S4" s="13">
        <f t="shared" si="4"/>
        <v>0.31069236832364389</v>
      </c>
      <c r="T4">
        <v>8</v>
      </c>
      <c r="X4" s="8" t="s">
        <v>469</v>
      </c>
      <c r="Y4">
        <f>CORREL(S2:S327,T2:T327)</f>
        <v>-0.23347392321748203</v>
      </c>
      <c r="Z4">
        <f>CORREL(S2:S327,V2:V327)</f>
        <v>-0.21749327198045484</v>
      </c>
      <c r="AC4" s="2"/>
    </row>
    <row r="5" spans="1:29" x14ac:dyDescent="0.25">
      <c r="A5" s="1" t="s">
        <v>263</v>
      </c>
      <c r="B5" s="2" t="s">
        <v>464</v>
      </c>
      <c r="C5" s="2" t="s">
        <v>87</v>
      </c>
      <c r="D5" s="4">
        <v>72</v>
      </c>
      <c r="E5" s="2">
        <v>189</v>
      </c>
      <c r="F5" s="9">
        <v>4.5199999999999996</v>
      </c>
      <c r="G5" s="11">
        <f t="shared" si="0"/>
        <v>0.73765863081726912</v>
      </c>
      <c r="H5" s="2">
        <v>34.5</v>
      </c>
      <c r="I5" s="11">
        <f t="shared" si="1"/>
        <v>0.61881401237323053</v>
      </c>
      <c r="J5" s="2">
        <v>19</v>
      </c>
      <c r="K5" s="11">
        <f t="shared" si="5"/>
        <v>5.549771900649865E-2</v>
      </c>
      <c r="L5" s="2">
        <v>120</v>
      </c>
      <c r="M5" s="11">
        <f t="shared" si="2"/>
        <v>0.32436898450048368</v>
      </c>
      <c r="N5" s="2"/>
      <c r="O5" s="11"/>
      <c r="P5" s="2"/>
      <c r="Q5" s="11"/>
      <c r="R5" s="13">
        <f t="shared" si="3"/>
        <v>1.7363393466974819</v>
      </c>
      <c r="S5" s="13">
        <f t="shared" si="4"/>
        <v>0.43408483667437048</v>
      </c>
      <c r="T5">
        <v>8</v>
      </c>
      <c r="AC5" s="2"/>
    </row>
    <row r="6" spans="1:29" x14ac:dyDescent="0.25">
      <c r="A6" s="1" t="s">
        <v>22</v>
      </c>
      <c r="B6" s="2" t="s">
        <v>464</v>
      </c>
      <c r="C6" s="2" t="s">
        <v>23</v>
      </c>
      <c r="D6" s="4">
        <v>75</v>
      </c>
      <c r="E6" s="2">
        <v>215</v>
      </c>
      <c r="F6" s="9">
        <v>4.4800000000000004</v>
      </c>
      <c r="G6" s="11">
        <f t="shared" si="0"/>
        <v>0.86684494051117778</v>
      </c>
      <c r="H6" s="2">
        <v>34.5</v>
      </c>
      <c r="I6" s="11">
        <f t="shared" si="1"/>
        <v>0.61881401237323053</v>
      </c>
      <c r="J6" s="2">
        <v>15</v>
      </c>
      <c r="K6" s="11">
        <f t="shared" si="5"/>
        <v>-0.62691867766600595</v>
      </c>
      <c r="L6" s="2">
        <v>117</v>
      </c>
      <c r="M6" s="11">
        <f t="shared" si="2"/>
        <v>3.9557193231767413E-3</v>
      </c>
      <c r="N6" s="2">
        <v>6.64</v>
      </c>
      <c r="O6" s="11">
        <f t="shared" ref="O6:O12" si="6">(STANDARDIZE(N6,$N$329,$N$330))*-1</f>
        <v>1.3757090908656715</v>
      </c>
      <c r="P6" s="2">
        <v>4.34</v>
      </c>
      <c r="Q6" s="11">
        <f>(STANDARDIZE(P6,$P$329,$P$330))*-1</f>
        <v>0.31394025212657956</v>
      </c>
      <c r="R6" s="13">
        <f t="shared" si="3"/>
        <v>2.5523453375338301</v>
      </c>
      <c r="S6" s="13">
        <f t="shared" si="4"/>
        <v>0.4253908895889717</v>
      </c>
      <c r="T6">
        <v>5</v>
      </c>
      <c r="U6">
        <v>173</v>
      </c>
      <c r="V6">
        <f>RANK(U6,$U$2:$U$327,1)</f>
        <v>155</v>
      </c>
      <c r="AC6" s="2"/>
    </row>
    <row r="7" spans="1:29" x14ac:dyDescent="0.25">
      <c r="A7" s="1" t="s">
        <v>34</v>
      </c>
      <c r="B7" s="2" t="s">
        <v>464</v>
      </c>
      <c r="C7" s="2" t="s">
        <v>35</v>
      </c>
      <c r="D7" s="4">
        <v>70</v>
      </c>
      <c r="E7" s="2">
        <v>195</v>
      </c>
      <c r="F7" s="9">
        <v>4.45</v>
      </c>
      <c r="G7" s="11">
        <f t="shared" si="0"/>
        <v>0.96373467278161218</v>
      </c>
      <c r="H7" s="2">
        <v>32.5</v>
      </c>
      <c r="I7" s="11">
        <f t="shared" si="1"/>
        <v>0.13673510754989215</v>
      </c>
      <c r="J7" s="2">
        <v>15</v>
      </c>
      <c r="K7" s="11">
        <f t="shared" si="5"/>
        <v>-0.62691867766600595</v>
      </c>
      <c r="L7" s="2">
        <v>115</v>
      </c>
      <c r="M7" s="11">
        <f t="shared" si="2"/>
        <v>-0.20965312412836121</v>
      </c>
      <c r="N7" s="2">
        <v>6.76</v>
      </c>
      <c r="O7" s="11">
        <f t="shared" si="6"/>
        <v>1.0932520033508526</v>
      </c>
      <c r="P7" s="2">
        <v>4.08</v>
      </c>
      <c r="Q7" s="11">
        <f>(STANDARDIZE(P7,$P$329,$P$330))*-1</f>
        <v>1.2815813922603188</v>
      </c>
      <c r="R7" s="13">
        <f t="shared" si="3"/>
        <v>2.6387313741483087</v>
      </c>
      <c r="S7" s="13">
        <f t="shared" si="4"/>
        <v>0.43978856235805147</v>
      </c>
      <c r="T7">
        <v>2</v>
      </c>
      <c r="U7">
        <v>36</v>
      </c>
      <c r="V7">
        <f>RANK(U7,$U$2:$U$327,1)</f>
        <v>36</v>
      </c>
      <c r="AC7" s="2"/>
    </row>
    <row r="8" spans="1:29" x14ac:dyDescent="0.25">
      <c r="A8" s="1" t="s">
        <v>397</v>
      </c>
      <c r="B8" s="2" t="s">
        <v>464</v>
      </c>
      <c r="C8" s="2" t="s">
        <v>39</v>
      </c>
      <c r="D8" s="4">
        <v>71</v>
      </c>
      <c r="E8" s="2">
        <v>188</v>
      </c>
      <c r="F8" s="9">
        <v>4.5199999999999996</v>
      </c>
      <c r="G8" s="11">
        <f t="shared" si="0"/>
        <v>0.73765863081726912</v>
      </c>
      <c r="H8" s="2">
        <v>34</v>
      </c>
      <c r="I8" s="11">
        <f t="shared" si="1"/>
        <v>0.49829428616739596</v>
      </c>
      <c r="J8" s="2">
        <v>11</v>
      </c>
      <c r="K8" s="11">
        <f t="shared" si="5"/>
        <v>-1.3093350743385106</v>
      </c>
      <c r="L8" s="2">
        <v>120</v>
      </c>
      <c r="M8" s="11">
        <f t="shared" si="2"/>
        <v>0.32436898450048368</v>
      </c>
      <c r="N8" s="2">
        <v>6.81</v>
      </c>
      <c r="O8" s="11">
        <f t="shared" si="6"/>
        <v>0.97556155021967872</v>
      </c>
      <c r="P8" s="2"/>
      <c r="Q8" s="11"/>
      <c r="R8" s="13">
        <f t="shared" si="3"/>
        <v>1.2265483773663168</v>
      </c>
      <c r="S8" s="13">
        <f t="shared" si="4"/>
        <v>0.24530967547326338</v>
      </c>
      <c r="T8">
        <v>3</v>
      </c>
      <c r="U8">
        <v>94</v>
      </c>
      <c r="V8">
        <f>RANK(U8,$U$2:$U$327,1)</f>
        <v>85</v>
      </c>
      <c r="AC8" s="2"/>
    </row>
    <row r="9" spans="1:29" x14ac:dyDescent="0.25">
      <c r="A9" s="1" t="s">
        <v>396</v>
      </c>
      <c r="B9" s="2" t="s">
        <v>464</v>
      </c>
      <c r="C9" s="2" t="s">
        <v>59</v>
      </c>
      <c r="D9" s="4">
        <v>73</v>
      </c>
      <c r="E9" s="2">
        <v>188</v>
      </c>
      <c r="F9" s="9">
        <v>4.5999999999999996</v>
      </c>
      <c r="G9" s="11">
        <f t="shared" si="0"/>
        <v>0.47928601142944605</v>
      </c>
      <c r="H9" s="2">
        <v>31.5</v>
      </c>
      <c r="I9" s="11">
        <f t="shared" si="1"/>
        <v>-0.10430434486177705</v>
      </c>
      <c r="J9" s="2">
        <v>5</v>
      </c>
      <c r="K9" s="11">
        <f t="shared" si="5"/>
        <v>-2.3329596693472676</v>
      </c>
      <c r="L9" s="2">
        <v>114</v>
      </c>
      <c r="M9" s="11">
        <f t="shared" si="2"/>
        <v>-0.31645754585413016</v>
      </c>
      <c r="N9" s="2">
        <v>6.94</v>
      </c>
      <c r="O9" s="11">
        <f t="shared" si="6"/>
        <v>0.66956637207862346</v>
      </c>
      <c r="P9" s="2">
        <v>4.5599999999999996</v>
      </c>
      <c r="Q9" s="11">
        <f>(STANDARDIZE(P9,$P$329,$P$330))*-1</f>
        <v>-0.50483302029427635</v>
      </c>
      <c r="R9" s="13">
        <f t="shared" si="3"/>
        <v>-2.1097021968493817</v>
      </c>
      <c r="S9" s="13">
        <f t="shared" si="4"/>
        <v>-0.35161703280823026</v>
      </c>
      <c r="T9">
        <v>8</v>
      </c>
      <c r="AC9" s="2"/>
    </row>
    <row r="10" spans="1:29" x14ac:dyDescent="0.25">
      <c r="A10" s="1" t="s">
        <v>30</v>
      </c>
      <c r="B10" s="2" t="s">
        <v>464</v>
      </c>
      <c r="C10" s="2" t="s">
        <v>31</v>
      </c>
      <c r="D10" s="4">
        <v>72</v>
      </c>
      <c r="E10" s="2">
        <v>202</v>
      </c>
      <c r="F10" s="9">
        <v>4.43</v>
      </c>
      <c r="G10" s="11">
        <f t="shared" si="0"/>
        <v>1.0283278276285692</v>
      </c>
      <c r="H10" s="2">
        <v>34.5</v>
      </c>
      <c r="I10" s="11">
        <f t="shared" si="1"/>
        <v>0.61881401237323053</v>
      </c>
      <c r="J10" s="2">
        <v>16</v>
      </c>
      <c r="K10" s="11">
        <f t="shared" si="5"/>
        <v>-0.45631457849787976</v>
      </c>
      <c r="L10" s="2">
        <v>132</v>
      </c>
      <c r="M10" s="11">
        <f t="shared" si="2"/>
        <v>1.6060220452097114</v>
      </c>
      <c r="N10" s="2">
        <v>6.81</v>
      </c>
      <c r="O10" s="11">
        <f t="shared" si="6"/>
        <v>0.97556155021967872</v>
      </c>
      <c r="P10" s="2">
        <v>4.1399999999999997</v>
      </c>
      <c r="Q10" s="11">
        <f>(STANDARDIZE(P10,$P$329,$P$330))*-1</f>
        <v>1.0582795906909954</v>
      </c>
      <c r="R10" s="13">
        <f t="shared" si="3"/>
        <v>4.8306904476243053</v>
      </c>
      <c r="S10" s="13">
        <f t="shared" si="4"/>
        <v>0.80511507460405085</v>
      </c>
      <c r="T10">
        <v>2</v>
      </c>
      <c r="U10">
        <v>60</v>
      </c>
      <c r="V10">
        <f>RANK(U10,$U$2:$U$327,1)</f>
        <v>55</v>
      </c>
      <c r="AC10" s="2"/>
    </row>
    <row r="11" spans="1:29" x14ac:dyDescent="0.25">
      <c r="A11" s="1" t="s">
        <v>95</v>
      </c>
      <c r="B11" s="2" t="s">
        <v>464</v>
      </c>
      <c r="C11" s="2" t="s">
        <v>96</v>
      </c>
      <c r="D11" s="4">
        <v>72</v>
      </c>
      <c r="E11" s="2">
        <v>208</v>
      </c>
      <c r="F11" s="9">
        <v>4.54</v>
      </c>
      <c r="G11" s="11">
        <f t="shared" si="0"/>
        <v>0.67306547597031186</v>
      </c>
      <c r="H11" s="2">
        <v>34</v>
      </c>
      <c r="I11" s="11">
        <f t="shared" si="1"/>
        <v>0.49829428616739596</v>
      </c>
      <c r="J11" s="2">
        <v>16</v>
      </c>
      <c r="K11" s="11">
        <f t="shared" si="5"/>
        <v>-0.45631457849787976</v>
      </c>
      <c r="L11" s="2">
        <v>122</v>
      </c>
      <c r="M11" s="11">
        <f t="shared" si="2"/>
        <v>0.53797782795202165</v>
      </c>
      <c r="N11" s="2">
        <v>6.85</v>
      </c>
      <c r="O11" s="11">
        <f t="shared" si="6"/>
        <v>0.88140918771473908</v>
      </c>
      <c r="P11" s="2">
        <v>4.07</v>
      </c>
      <c r="Q11" s="11">
        <f>(STANDARDIZE(P11,$P$329,$P$330))*-1</f>
        <v>1.3187983591885386</v>
      </c>
      <c r="R11" s="13">
        <f t="shared" si="3"/>
        <v>3.4532305584951275</v>
      </c>
      <c r="S11" s="13">
        <f t="shared" si="4"/>
        <v>0.57553842641585462</v>
      </c>
      <c r="T11">
        <v>6</v>
      </c>
      <c r="U11">
        <v>186</v>
      </c>
      <c r="V11">
        <f>RANK(U11,$U$2:$U$327,1)</f>
        <v>163</v>
      </c>
      <c r="AC11" s="2"/>
    </row>
    <row r="12" spans="1:29" x14ac:dyDescent="0.25">
      <c r="A12" s="1" t="s">
        <v>400</v>
      </c>
      <c r="B12" s="2" t="s">
        <v>464</v>
      </c>
      <c r="C12" s="2" t="s">
        <v>52</v>
      </c>
      <c r="D12" s="4">
        <v>73</v>
      </c>
      <c r="E12" s="2">
        <v>199</v>
      </c>
      <c r="F12" s="9">
        <v>4.4000000000000004</v>
      </c>
      <c r="G12" s="11">
        <f t="shared" si="0"/>
        <v>1.1252175598990009</v>
      </c>
      <c r="H12" s="2">
        <v>29.5</v>
      </c>
      <c r="I12" s="11">
        <f t="shared" si="1"/>
        <v>-0.58638324968511546</v>
      </c>
      <c r="J12" s="2">
        <v>13</v>
      </c>
      <c r="K12" s="11">
        <f t="shared" si="5"/>
        <v>-0.96812687600225822</v>
      </c>
      <c r="L12" s="2">
        <v>121</v>
      </c>
      <c r="M12" s="11">
        <f t="shared" si="2"/>
        <v>0.43117340622625261</v>
      </c>
      <c r="N12" s="2">
        <v>7</v>
      </c>
      <c r="O12" s="11">
        <f t="shared" si="6"/>
        <v>0.52833782832121501</v>
      </c>
      <c r="P12" s="2">
        <v>4.32</v>
      </c>
      <c r="Q12" s="11">
        <f>(STANDARDIZE(P12,$P$329,$P$330))*-1</f>
        <v>0.38837418598301948</v>
      </c>
      <c r="R12" s="13">
        <f t="shared" si="3"/>
        <v>0.91859285474211427</v>
      </c>
      <c r="S12" s="13">
        <f t="shared" si="4"/>
        <v>0.1530988091236857</v>
      </c>
      <c r="T12">
        <v>3</v>
      </c>
      <c r="U12">
        <v>97</v>
      </c>
      <c r="V12">
        <f>RANK(U12,$U$2:$U$327,1)</f>
        <v>88</v>
      </c>
      <c r="AC12" s="2"/>
    </row>
    <row r="13" spans="1:29" x14ac:dyDescent="0.25">
      <c r="A13" s="1" t="s">
        <v>143</v>
      </c>
      <c r="B13" s="2" t="s">
        <v>464</v>
      </c>
      <c r="C13" s="2" t="s">
        <v>89</v>
      </c>
      <c r="D13" s="4">
        <v>70</v>
      </c>
      <c r="E13" s="2">
        <v>183</v>
      </c>
      <c r="F13" s="9">
        <v>4.55</v>
      </c>
      <c r="G13" s="11">
        <f t="shared" si="0"/>
        <v>0.64076889854683472</v>
      </c>
      <c r="H13" s="2"/>
      <c r="I13" s="11"/>
      <c r="J13" s="2"/>
      <c r="K13" s="11"/>
      <c r="L13" s="2"/>
      <c r="M13" s="11"/>
      <c r="N13" s="2"/>
      <c r="O13" s="11"/>
      <c r="P13" s="2"/>
      <c r="Q13" s="11"/>
      <c r="R13" s="13">
        <f t="shared" si="3"/>
        <v>0.64076889854683472</v>
      </c>
      <c r="S13" s="13">
        <f t="shared" si="4"/>
        <v>0.64076889854683472</v>
      </c>
      <c r="T13">
        <v>5</v>
      </c>
      <c r="U13">
        <v>152</v>
      </c>
      <c r="V13">
        <f>RANK(U13,$U$2:$U$327,1)</f>
        <v>136</v>
      </c>
      <c r="AC13" s="2"/>
    </row>
    <row r="14" spans="1:29" x14ac:dyDescent="0.25">
      <c r="A14" s="1" t="s">
        <v>416</v>
      </c>
      <c r="B14" s="2" t="s">
        <v>464</v>
      </c>
      <c r="C14" s="2" t="s">
        <v>279</v>
      </c>
      <c r="D14" s="4">
        <v>73</v>
      </c>
      <c r="E14" s="2">
        <v>206</v>
      </c>
      <c r="F14" s="9"/>
      <c r="G14" s="11"/>
      <c r="H14" s="2">
        <v>32.5</v>
      </c>
      <c r="I14" s="11">
        <f>(STANDARDIZE(H14,$H$329,$H$330))</f>
        <v>0.13673510754989215</v>
      </c>
      <c r="J14" s="2">
        <v>13</v>
      </c>
      <c r="K14" s="11">
        <f t="shared" ref="K14:K19" si="7">(STANDARDIZE(J14,$J$329,$J$330))</f>
        <v>-0.96812687600225822</v>
      </c>
      <c r="L14" s="2">
        <v>115</v>
      </c>
      <c r="M14" s="11">
        <f>(STANDARDIZE(L14,$L$329,$L$330))</f>
        <v>-0.20965312412836121</v>
      </c>
      <c r="N14" s="2">
        <v>7.08</v>
      </c>
      <c r="O14" s="11">
        <f>(STANDARDIZE(N14,$N$329,$N$330))*-1</f>
        <v>0.34003310331133585</v>
      </c>
      <c r="P14" s="2">
        <v>4.28</v>
      </c>
      <c r="Q14" s="11">
        <f>(STANDARDIZE(P14,$P$329,$P$330))*-1</f>
        <v>0.53724205369590272</v>
      </c>
      <c r="R14" s="13">
        <f t="shared" si="3"/>
        <v>-0.16376973557348862</v>
      </c>
      <c r="S14" s="13">
        <f t="shared" si="4"/>
        <v>-3.2753947114697722E-2</v>
      </c>
      <c r="T14">
        <v>8</v>
      </c>
      <c r="AC14" s="2"/>
    </row>
    <row r="15" spans="1:29" x14ac:dyDescent="0.25">
      <c r="A15" s="1" t="s">
        <v>251</v>
      </c>
      <c r="B15" s="2" t="s">
        <v>464</v>
      </c>
      <c r="C15" s="2" t="s">
        <v>73</v>
      </c>
      <c r="D15" s="4">
        <v>70</v>
      </c>
      <c r="E15" s="2">
        <v>184</v>
      </c>
      <c r="F15" s="9">
        <v>4.54</v>
      </c>
      <c r="G15" s="11">
        <f>(STANDARDIZE(F15,$F$329,$F$330))*-1</f>
        <v>0.67306547597031186</v>
      </c>
      <c r="H15" s="2">
        <v>34</v>
      </c>
      <c r="I15" s="11">
        <f>(STANDARDIZE(H15,$H$329,$H$330))</f>
        <v>0.49829428616739596</v>
      </c>
      <c r="J15" s="2">
        <v>11</v>
      </c>
      <c r="K15" s="11">
        <f t="shared" si="7"/>
        <v>-1.3093350743385106</v>
      </c>
      <c r="L15" s="2">
        <v>124</v>
      </c>
      <c r="M15" s="11">
        <f>(STANDARDIZE(L15,$L$329,$L$330))</f>
        <v>0.7515866714035595</v>
      </c>
      <c r="N15" s="2"/>
      <c r="O15" s="11"/>
      <c r="P15" s="2"/>
      <c r="Q15" s="11"/>
      <c r="R15" s="13">
        <f t="shared" si="3"/>
        <v>0.61361135920275678</v>
      </c>
      <c r="S15" s="13">
        <f t="shared" si="4"/>
        <v>0.15340283980068919</v>
      </c>
      <c r="T15">
        <v>5</v>
      </c>
      <c r="U15">
        <v>149</v>
      </c>
      <c r="V15">
        <f>RANK(U15,$U$2:$U$327,1)</f>
        <v>133</v>
      </c>
      <c r="AC15" s="2"/>
    </row>
    <row r="16" spans="1:29" x14ac:dyDescent="0.25">
      <c r="A16" s="1" t="s">
        <v>206</v>
      </c>
      <c r="B16" s="2" t="s">
        <v>464</v>
      </c>
      <c r="C16" s="2" t="s">
        <v>59</v>
      </c>
      <c r="D16" s="4">
        <v>73</v>
      </c>
      <c r="E16" s="2">
        <v>216</v>
      </c>
      <c r="F16" s="9">
        <v>4.47</v>
      </c>
      <c r="G16" s="11">
        <f>(STANDARDIZE(F16,$F$329,$F$330))*-1</f>
        <v>0.8991415179346578</v>
      </c>
      <c r="H16" s="2">
        <v>33.5</v>
      </c>
      <c r="I16" s="11">
        <f>(STANDARDIZE(H16,$H$329,$H$330))</f>
        <v>0.37777455996156134</v>
      </c>
      <c r="J16" s="2">
        <v>17</v>
      </c>
      <c r="K16" s="11">
        <f t="shared" si="7"/>
        <v>-0.28571047932975363</v>
      </c>
      <c r="L16" s="2">
        <v>115</v>
      </c>
      <c r="M16" s="11">
        <f>(STANDARDIZE(L16,$L$329,$L$330))</f>
        <v>-0.20965312412836121</v>
      </c>
      <c r="N16" s="2">
        <v>6.96</v>
      </c>
      <c r="O16" s="11">
        <f>(STANDARDIZE(N16,$N$329,$N$330))*-1</f>
        <v>0.62249019082615464</v>
      </c>
      <c r="P16" s="2">
        <v>4.2699999999999996</v>
      </c>
      <c r="Q16" s="11">
        <f>(STANDARDIZE(P16,$P$329,$P$330))*-1</f>
        <v>0.57445902062412602</v>
      </c>
      <c r="R16" s="13">
        <f t="shared" si="3"/>
        <v>1.978501685888385</v>
      </c>
      <c r="S16" s="13">
        <f t="shared" si="4"/>
        <v>0.32975028098139753</v>
      </c>
      <c r="T16">
        <v>3</v>
      </c>
      <c r="U16">
        <v>95</v>
      </c>
      <c r="V16">
        <f>RANK(U16,$U$2:$U$327,1)</f>
        <v>86</v>
      </c>
      <c r="AC16" s="2"/>
    </row>
    <row r="17" spans="1:29" x14ac:dyDescent="0.25">
      <c r="A17" s="1" t="s">
        <v>254</v>
      </c>
      <c r="B17" s="2" t="s">
        <v>464</v>
      </c>
      <c r="C17" s="2" t="s">
        <v>44</v>
      </c>
      <c r="D17" s="4">
        <v>70</v>
      </c>
      <c r="E17" s="2">
        <v>201</v>
      </c>
      <c r="F17" s="9"/>
      <c r="G17" s="11"/>
      <c r="H17" s="2">
        <v>34</v>
      </c>
      <c r="I17" s="11">
        <f>(STANDARDIZE(H17,$H$329,$H$330))</f>
        <v>0.49829428616739596</v>
      </c>
      <c r="J17" s="2">
        <v>14</v>
      </c>
      <c r="K17" s="11">
        <f t="shared" si="7"/>
        <v>-0.79752277683413209</v>
      </c>
      <c r="L17" s="2">
        <v>117</v>
      </c>
      <c r="M17" s="11">
        <f>(STANDARDIZE(L17,$L$329,$L$330))</f>
        <v>3.9557193231767413E-3</v>
      </c>
      <c r="N17" s="2">
        <v>6.67</v>
      </c>
      <c r="O17" s="11">
        <f>(STANDARDIZE(N17,$N$329,$N$330))*-1</f>
        <v>1.3050948189869662</v>
      </c>
      <c r="P17" s="2">
        <v>4.18</v>
      </c>
      <c r="Q17" s="11">
        <f>(STANDARDIZE(P17,$P$329,$P$330))*-1</f>
        <v>0.90941172297811235</v>
      </c>
      <c r="R17" s="13">
        <f t="shared" si="3"/>
        <v>1.9192337706215192</v>
      </c>
      <c r="S17" s="13">
        <f t="shared" si="4"/>
        <v>0.38384675412430386</v>
      </c>
      <c r="T17">
        <v>5</v>
      </c>
      <c r="U17">
        <v>151</v>
      </c>
      <c r="V17">
        <f>RANK(U17,$U$2:$U$327,1)</f>
        <v>135</v>
      </c>
      <c r="AC17" s="2"/>
    </row>
    <row r="18" spans="1:29" x14ac:dyDescent="0.25">
      <c r="A18" s="1" t="s">
        <v>223</v>
      </c>
      <c r="B18" s="2" t="s">
        <v>464</v>
      </c>
      <c r="C18" s="2" t="s">
        <v>21</v>
      </c>
      <c r="D18" s="4">
        <v>72</v>
      </c>
      <c r="E18" s="2">
        <v>201</v>
      </c>
      <c r="F18" s="9"/>
      <c r="G18" s="11"/>
      <c r="H18" s="2"/>
      <c r="I18" s="11"/>
      <c r="J18" s="2">
        <v>10</v>
      </c>
      <c r="K18" s="11">
        <f t="shared" si="7"/>
        <v>-1.4799391735066367</v>
      </c>
      <c r="L18" s="2"/>
      <c r="M18" s="11"/>
      <c r="N18" s="2"/>
      <c r="O18" s="11"/>
      <c r="P18" s="2"/>
      <c r="Q18" s="11"/>
      <c r="R18" s="13">
        <f t="shared" si="3"/>
        <v>-1.4799391735066367</v>
      </c>
      <c r="S18" s="13">
        <f t="shared" si="4"/>
        <v>-1.4799391735066367</v>
      </c>
      <c r="T18">
        <v>4</v>
      </c>
      <c r="U18">
        <v>112</v>
      </c>
      <c r="V18">
        <f>RANK(U18,$U$2:$U$327,1)</f>
        <v>101</v>
      </c>
      <c r="AC18" s="2"/>
    </row>
    <row r="19" spans="1:29" x14ac:dyDescent="0.25">
      <c r="A19" s="1" t="s">
        <v>359</v>
      </c>
      <c r="B19" s="2" t="s">
        <v>464</v>
      </c>
      <c r="C19" s="2" t="s">
        <v>139</v>
      </c>
      <c r="D19" s="4">
        <v>71</v>
      </c>
      <c r="E19" s="2">
        <v>189</v>
      </c>
      <c r="F19" s="9">
        <v>4.47</v>
      </c>
      <c r="G19" s="11">
        <f t="shared" ref="G19:G28" si="8">(STANDARDIZE(F19,$F$329,$F$330))*-1</f>
        <v>0.8991415179346578</v>
      </c>
      <c r="H19" s="2">
        <v>34</v>
      </c>
      <c r="I19" s="11">
        <f t="shared" ref="I19:I28" si="9">(STANDARDIZE(H19,$H$329,$H$330))</f>
        <v>0.49829428616739596</v>
      </c>
      <c r="J19" s="2">
        <v>13</v>
      </c>
      <c r="K19" s="11">
        <f t="shared" si="7"/>
        <v>-0.96812687600225822</v>
      </c>
      <c r="L19" s="2">
        <v>130</v>
      </c>
      <c r="M19" s="11">
        <f t="shared" ref="M19:M28" si="10">(STANDARDIZE(L19,$L$329,$L$330))</f>
        <v>1.3924132017581734</v>
      </c>
      <c r="N19" s="2"/>
      <c r="O19" s="11"/>
      <c r="P19" s="2"/>
      <c r="Q19" s="11"/>
      <c r="R19" s="13">
        <f t="shared" si="3"/>
        <v>1.8217221298579691</v>
      </c>
      <c r="S19" s="13">
        <f t="shared" si="4"/>
        <v>0.45543053246449228</v>
      </c>
      <c r="T19">
        <v>8</v>
      </c>
      <c r="AC19" s="2"/>
    </row>
    <row r="20" spans="1:29" x14ac:dyDescent="0.25">
      <c r="A20" s="1" t="s">
        <v>314</v>
      </c>
      <c r="B20" s="2" t="s">
        <v>464</v>
      </c>
      <c r="C20" s="2" t="s">
        <v>67</v>
      </c>
      <c r="D20" s="4">
        <v>72</v>
      </c>
      <c r="E20" s="2">
        <v>206</v>
      </c>
      <c r="F20" s="9">
        <v>4.3499999999999996</v>
      </c>
      <c r="G20" s="11">
        <f t="shared" si="8"/>
        <v>1.2867004470163923</v>
      </c>
      <c r="H20" s="2">
        <v>38</v>
      </c>
      <c r="I20" s="11">
        <f t="shared" si="9"/>
        <v>1.4624520958140728</v>
      </c>
      <c r="J20" s="2"/>
      <c r="K20" s="11"/>
      <c r="L20" s="2">
        <v>136</v>
      </c>
      <c r="M20" s="11">
        <f t="shared" si="10"/>
        <v>2.0332397321127873</v>
      </c>
      <c r="N20" s="2">
        <v>6.94</v>
      </c>
      <c r="O20" s="11">
        <f>(STANDARDIZE(N20,$N$329,$N$330))*-1</f>
        <v>0.66956637207862346</v>
      </c>
      <c r="P20" s="2">
        <v>4.12</v>
      </c>
      <c r="Q20" s="11">
        <f>(STANDARDIZE(P20,$P$329,$P$330))*-1</f>
        <v>1.1327135245474353</v>
      </c>
      <c r="R20" s="13">
        <f t="shared" si="3"/>
        <v>6.5846721715693111</v>
      </c>
      <c r="S20" s="13">
        <f t="shared" si="4"/>
        <v>1.3169344343138623</v>
      </c>
      <c r="T20">
        <v>3</v>
      </c>
      <c r="U20">
        <v>81</v>
      </c>
      <c r="V20">
        <f>RANK(U20,$U$2:$U$327,1)</f>
        <v>74</v>
      </c>
      <c r="AC20" s="2"/>
    </row>
    <row r="21" spans="1:29" x14ac:dyDescent="0.25">
      <c r="A21" s="1" t="s">
        <v>104</v>
      </c>
      <c r="B21" s="2" t="s">
        <v>464</v>
      </c>
      <c r="C21" s="2" t="s">
        <v>65</v>
      </c>
      <c r="D21" s="4">
        <v>72</v>
      </c>
      <c r="E21" s="2">
        <v>195</v>
      </c>
      <c r="F21" s="9">
        <v>4.4400000000000004</v>
      </c>
      <c r="G21" s="11">
        <f t="shared" si="8"/>
        <v>0.99603125020508931</v>
      </c>
      <c r="H21" s="2">
        <v>37</v>
      </c>
      <c r="I21" s="11">
        <f t="shared" si="9"/>
        <v>1.2214126434024035</v>
      </c>
      <c r="J21" s="2">
        <v>11</v>
      </c>
      <c r="K21" s="11">
        <f>(STANDARDIZE(J21,$J$329,$J$330))</f>
        <v>-1.3093350743385106</v>
      </c>
      <c r="L21" s="2">
        <v>129</v>
      </c>
      <c r="M21" s="11">
        <f t="shared" si="10"/>
        <v>1.2856087800324043</v>
      </c>
      <c r="N21" s="2">
        <v>6.68</v>
      </c>
      <c r="O21" s="11">
        <f>(STANDARDIZE(N21,$N$329,$N$330))*-1</f>
        <v>1.2815567283607319</v>
      </c>
      <c r="P21" s="2">
        <v>4.18</v>
      </c>
      <c r="Q21" s="11">
        <f>(STANDARDIZE(P21,$P$329,$P$330))*-1</f>
        <v>0.90941172297811235</v>
      </c>
      <c r="R21" s="13">
        <f t="shared" si="3"/>
        <v>4.384686050640231</v>
      </c>
      <c r="S21" s="13">
        <f t="shared" si="4"/>
        <v>0.73078100844003846</v>
      </c>
      <c r="T21">
        <v>1</v>
      </c>
      <c r="U21">
        <v>24</v>
      </c>
      <c r="V21">
        <f>RANK(U21,$U$2:$U$327,1)</f>
        <v>24</v>
      </c>
      <c r="AC21" s="2"/>
    </row>
    <row r="22" spans="1:29" x14ac:dyDescent="0.25">
      <c r="A22" s="1" t="s">
        <v>448</v>
      </c>
      <c r="B22" s="2" t="s">
        <v>464</v>
      </c>
      <c r="C22" s="2" t="s">
        <v>57</v>
      </c>
      <c r="D22" s="4">
        <v>73</v>
      </c>
      <c r="E22" s="2">
        <v>184</v>
      </c>
      <c r="F22" s="9">
        <v>4.57</v>
      </c>
      <c r="G22" s="11">
        <f t="shared" si="8"/>
        <v>0.57617574369987756</v>
      </c>
      <c r="H22" s="2">
        <v>33.5</v>
      </c>
      <c r="I22" s="11">
        <f t="shared" si="9"/>
        <v>0.37777455996156134</v>
      </c>
      <c r="J22" s="2"/>
      <c r="K22" s="11"/>
      <c r="L22" s="2">
        <v>119</v>
      </c>
      <c r="M22" s="11">
        <f t="shared" si="10"/>
        <v>0.21756456277471467</v>
      </c>
      <c r="N22" s="2">
        <v>6.68</v>
      </c>
      <c r="O22" s="11">
        <f>(STANDARDIZE(N22,$N$329,$N$330))*-1</f>
        <v>1.2815567283607319</v>
      </c>
      <c r="P22" s="2">
        <v>3.94</v>
      </c>
      <c r="Q22" s="11">
        <f>(STANDARDIZE(P22,$P$329,$P$330))*-1</f>
        <v>1.8026189292554098</v>
      </c>
      <c r="R22" s="13">
        <f t="shared" si="3"/>
        <v>4.2556905240522953</v>
      </c>
      <c r="S22" s="13">
        <f t="shared" si="4"/>
        <v>0.85113810481045904</v>
      </c>
      <c r="T22">
        <v>4</v>
      </c>
      <c r="U22">
        <v>126</v>
      </c>
      <c r="V22">
        <f>RANK(U22,$U$2:$U$327,1)</f>
        <v>113</v>
      </c>
      <c r="AC22" s="2"/>
    </row>
    <row r="23" spans="1:29" x14ac:dyDescent="0.25">
      <c r="A23" s="1" t="s">
        <v>335</v>
      </c>
      <c r="B23" s="2" t="s">
        <v>464</v>
      </c>
      <c r="C23" s="2" t="s">
        <v>59</v>
      </c>
      <c r="D23" s="4">
        <v>71</v>
      </c>
      <c r="E23" s="2">
        <v>213</v>
      </c>
      <c r="F23" s="9">
        <v>4.46</v>
      </c>
      <c r="G23" s="11">
        <f t="shared" si="8"/>
        <v>0.93143809535813493</v>
      </c>
      <c r="H23" s="2">
        <v>35.5</v>
      </c>
      <c r="I23" s="11">
        <f t="shared" si="9"/>
        <v>0.85985346478489977</v>
      </c>
      <c r="J23" s="2">
        <v>19</v>
      </c>
      <c r="K23" s="11">
        <f t="shared" ref="K23:K36" si="11">(STANDARDIZE(J23,$J$329,$J$330))</f>
        <v>5.549771900649865E-2</v>
      </c>
      <c r="L23" s="2">
        <v>128</v>
      </c>
      <c r="M23" s="11">
        <f t="shared" si="10"/>
        <v>1.1788043583066354</v>
      </c>
      <c r="N23" s="2"/>
      <c r="O23" s="11"/>
      <c r="P23" s="2"/>
      <c r="Q23" s="11"/>
      <c r="R23" s="13">
        <f t="shared" si="3"/>
        <v>3.0255936374561689</v>
      </c>
      <c r="S23" s="13">
        <f t="shared" si="4"/>
        <v>0.75639840936404223</v>
      </c>
      <c r="T23">
        <v>1</v>
      </c>
      <c r="U23">
        <v>25</v>
      </c>
      <c r="V23">
        <f>RANK(U23,$U$2:$U$327,1)</f>
        <v>25</v>
      </c>
      <c r="AC23" s="2"/>
    </row>
    <row r="24" spans="1:29" x14ac:dyDescent="0.25">
      <c r="A24" s="1" t="s">
        <v>412</v>
      </c>
      <c r="B24" s="2" t="s">
        <v>464</v>
      </c>
      <c r="C24" s="2" t="s">
        <v>129</v>
      </c>
      <c r="D24" s="4">
        <v>72</v>
      </c>
      <c r="E24" s="2">
        <v>202</v>
      </c>
      <c r="F24" s="9">
        <v>4.54</v>
      </c>
      <c r="G24" s="11">
        <f t="shared" si="8"/>
        <v>0.67306547597031186</v>
      </c>
      <c r="H24" s="2">
        <v>35</v>
      </c>
      <c r="I24" s="11">
        <f t="shared" si="9"/>
        <v>0.73933373857906515</v>
      </c>
      <c r="J24" s="2">
        <v>21</v>
      </c>
      <c r="K24" s="11">
        <f t="shared" si="11"/>
        <v>0.39670591734275096</v>
      </c>
      <c r="L24" s="2">
        <v>125</v>
      </c>
      <c r="M24" s="11">
        <f t="shared" si="10"/>
        <v>0.85839109312932849</v>
      </c>
      <c r="N24" s="2"/>
      <c r="O24" s="11"/>
      <c r="P24" s="2"/>
      <c r="Q24" s="11"/>
      <c r="R24" s="13">
        <f t="shared" si="3"/>
        <v>2.6674962250214564</v>
      </c>
      <c r="S24" s="13">
        <f t="shared" si="4"/>
        <v>0.66687405625536411</v>
      </c>
      <c r="T24">
        <v>7</v>
      </c>
      <c r="U24">
        <v>245</v>
      </c>
      <c r="V24">
        <f>RANK(U24,$U$2:$U$327,1)</f>
        <v>202</v>
      </c>
      <c r="AC24" s="2"/>
    </row>
    <row r="25" spans="1:29" x14ac:dyDescent="0.25">
      <c r="A25" s="1" t="s">
        <v>230</v>
      </c>
      <c r="B25" s="2" t="s">
        <v>464</v>
      </c>
      <c r="C25" s="2" t="s">
        <v>52</v>
      </c>
      <c r="D25" s="4">
        <v>72</v>
      </c>
      <c r="E25" s="2">
        <v>206</v>
      </c>
      <c r="F25" s="9">
        <v>4.5999999999999996</v>
      </c>
      <c r="G25" s="11">
        <f t="shared" si="8"/>
        <v>0.47928601142944605</v>
      </c>
      <c r="H25" s="2">
        <v>33</v>
      </c>
      <c r="I25" s="11">
        <f t="shared" si="9"/>
        <v>0.25725483375572678</v>
      </c>
      <c r="J25" s="2">
        <v>19</v>
      </c>
      <c r="K25" s="11">
        <f t="shared" si="11"/>
        <v>5.549771900649865E-2</v>
      </c>
      <c r="L25" s="2">
        <v>119</v>
      </c>
      <c r="M25" s="11">
        <f t="shared" si="10"/>
        <v>0.21756456277471467</v>
      </c>
      <c r="N25" s="2">
        <v>6.9</v>
      </c>
      <c r="O25" s="11">
        <f>(STANDARDIZE(N25,$N$329,$N$330))*-1</f>
        <v>0.76371873458356299</v>
      </c>
      <c r="P25" s="2">
        <v>4.2</v>
      </c>
      <c r="Q25" s="11">
        <f>(STANDARDIZE(P25,$P$329,$P$330))*-1</f>
        <v>0.83497778912166909</v>
      </c>
      <c r="R25" s="13">
        <f t="shared" si="3"/>
        <v>2.6082996506716181</v>
      </c>
      <c r="S25" s="13">
        <f t="shared" si="4"/>
        <v>0.43471660844526966</v>
      </c>
      <c r="T25">
        <v>8</v>
      </c>
      <c r="AC25" s="2"/>
    </row>
    <row r="26" spans="1:29" x14ac:dyDescent="0.25">
      <c r="A26" s="1" t="s">
        <v>322</v>
      </c>
      <c r="B26" s="2" t="s">
        <v>464</v>
      </c>
      <c r="C26" s="2" t="s">
        <v>279</v>
      </c>
      <c r="D26" s="4">
        <v>70</v>
      </c>
      <c r="E26" s="2">
        <v>200</v>
      </c>
      <c r="F26" s="9">
        <v>4.28</v>
      </c>
      <c r="G26" s="11">
        <f t="shared" si="8"/>
        <v>1.5127764889807354</v>
      </c>
      <c r="H26" s="2">
        <v>37.5</v>
      </c>
      <c r="I26" s="11">
        <f t="shared" si="9"/>
        <v>1.3419323696082381</v>
      </c>
      <c r="J26" s="2">
        <v>13</v>
      </c>
      <c r="K26" s="11">
        <f t="shared" si="11"/>
        <v>-0.96812687600225822</v>
      </c>
      <c r="L26" s="2">
        <v>124</v>
      </c>
      <c r="M26" s="11">
        <f t="shared" si="10"/>
        <v>0.7515866714035595</v>
      </c>
      <c r="N26" s="2">
        <v>7.06</v>
      </c>
      <c r="O26" s="11">
        <f>(STANDARDIZE(N26,$N$329,$N$330))*-1</f>
        <v>0.38710928456380672</v>
      </c>
      <c r="P26" s="2">
        <v>4.22</v>
      </c>
      <c r="Q26" s="11">
        <f>(STANDARDIZE(P26,$P$329,$P$330))*-1</f>
        <v>0.76054385526522916</v>
      </c>
      <c r="R26" s="13">
        <f t="shared" si="3"/>
        <v>3.7858217938193111</v>
      </c>
      <c r="S26" s="13">
        <f t="shared" si="4"/>
        <v>0.63097029896988521</v>
      </c>
      <c r="T26">
        <v>7</v>
      </c>
      <c r="U26">
        <v>222</v>
      </c>
      <c r="V26">
        <f>RANK(U26,$U$2:$U$327,1)</f>
        <v>189</v>
      </c>
      <c r="AC26" s="2"/>
    </row>
    <row r="27" spans="1:29" x14ac:dyDescent="0.25">
      <c r="A27" s="1" t="s">
        <v>16</v>
      </c>
      <c r="B27" s="2" t="s">
        <v>464</v>
      </c>
      <c r="C27" s="2" t="s">
        <v>17</v>
      </c>
      <c r="D27" s="4">
        <v>72</v>
      </c>
      <c r="E27" s="2">
        <v>214</v>
      </c>
      <c r="F27" s="9">
        <v>4.5599999999999996</v>
      </c>
      <c r="G27" s="11">
        <f t="shared" si="8"/>
        <v>0.60847232112335758</v>
      </c>
      <c r="H27" s="2">
        <v>31.5</v>
      </c>
      <c r="I27" s="11">
        <f t="shared" si="9"/>
        <v>-0.10430434486177705</v>
      </c>
      <c r="J27" s="2">
        <v>18</v>
      </c>
      <c r="K27" s="11">
        <f t="shared" si="11"/>
        <v>-0.1151063801616275</v>
      </c>
      <c r="L27" s="2">
        <v>120</v>
      </c>
      <c r="M27" s="11">
        <f t="shared" si="10"/>
        <v>0.32436898450048368</v>
      </c>
      <c r="N27" s="2">
        <v>6.96</v>
      </c>
      <c r="O27" s="11">
        <f>(STANDARDIZE(N27,$N$329,$N$330))*-1</f>
        <v>0.62249019082615464</v>
      </c>
      <c r="P27" s="2">
        <v>4.13</v>
      </c>
      <c r="Q27" s="11">
        <f>(STANDARDIZE(P27,$P$329,$P$330))*-1</f>
        <v>1.0954965576192155</v>
      </c>
      <c r="R27" s="13">
        <f t="shared" si="3"/>
        <v>2.4314173290458068</v>
      </c>
      <c r="S27" s="13">
        <f t="shared" si="4"/>
        <v>0.40523622150763444</v>
      </c>
      <c r="T27">
        <v>1</v>
      </c>
      <c r="U27">
        <v>6</v>
      </c>
      <c r="V27">
        <f>RANK(U27,$U$2:$U$327,1)</f>
        <v>6</v>
      </c>
      <c r="AC27" s="2"/>
    </row>
    <row r="28" spans="1:29" x14ac:dyDescent="0.25">
      <c r="A28" s="1" t="s">
        <v>88</v>
      </c>
      <c r="B28" s="2" t="s">
        <v>464</v>
      </c>
      <c r="C28" s="2" t="s">
        <v>89</v>
      </c>
      <c r="D28" s="4">
        <v>73</v>
      </c>
      <c r="E28" s="2">
        <v>218</v>
      </c>
      <c r="F28" s="9">
        <v>4.6399999999999997</v>
      </c>
      <c r="G28" s="11">
        <f t="shared" si="8"/>
        <v>0.35009970173553451</v>
      </c>
      <c r="H28" s="2">
        <v>35</v>
      </c>
      <c r="I28" s="11">
        <f t="shared" si="9"/>
        <v>0.73933373857906515</v>
      </c>
      <c r="J28" s="2">
        <v>19</v>
      </c>
      <c r="K28" s="11">
        <f t="shared" si="11"/>
        <v>5.549771900649865E-2</v>
      </c>
      <c r="L28" s="2">
        <v>122</v>
      </c>
      <c r="M28" s="11">
        <f t="shared" si="10"/>
        <v>0.53797782795202165</v>
      </c>
      <c r="N28" s="2"/>
      <c r="O28" s="11"/>
      <c r="P28" s="2"/>
      <c r="Q28" s="11"/>
      <c r="R28" s="13">
        <f t="shared" si="3"/>
        <v>1.68290898727312</v>
      </c>
      <c r="S28" s="13">
        <f t="shared" si="4"/>
        <v>0.42072724681828</v>
      </c>
      <c r="T28">
        <v>8</v>
      </c>
      <c r="AC28" s="2"/>
    </row>
    <row r="29" spans="1:29" x14ac:dyDescent="0.25">
      <c r="A29" s="1" t="s">
        <v>94</v>
      </c>
      <c r="B29" s="2" t="s">
        <v>464</v>
      </c>
      <c r="C29" s="2" t="s">
        <v>59</v>
      </c>
      <c r="D29" s="4">
        <v>75</v>
      </c>
      <c r="E29" s="2">
        <v>220</v>
      </c>
      <c r="F29" s="9"/>
      <c r="G29" s="11"/>
      <c r="H29" s="2"/>
      <c r="I29" s="11"/>
      <c r="J29" s="2">
        <v>20</v>
      </c>
      <c r="K29" s="11">
        <f t="shared" si="11"/>
        <v>0.2261018181746248</v>
      </c>
      <c r="L29" s="2"/>
      <c r="M29" s="11"/>
      <c r="N29" s="2"/>
      <c r="O29" s="11"/>
      <c r="P29" s="2"/>
      <c r="Q29" s="11"/>
      <c r="R29" s="13">
        <f t="shared" si="3"/>
        <v>0.2261018181746248</v>
      </c>
      <c r="S29" s="13">
        <f t="shared" si="4"/>
        <v>0.2261018181746248</v>
      </c>
      <c r="T29">
        <v>6</v>
      </c>
      <c r="U29">
        <v>197</v>
      </c>
      <c r="V29">
        <f>RANK(U29,$U$2:$U$327,1)</f>
        <v>172</v>
      </c>
      <c r="AC29" s="2"/>
    </row>
    <row r="30" spans="1:29" x14ac:dyDescent="0.25">
      <c r="A30" s="1" t="s">
        <v>227</v>
      </c>
      <c r="B30" s="2" t="s">
        <v>464</v>
      </c>
      <c r="C30" s="2" t="s">
        <v>228</v>
      </c>
      <c r="D30" s="4">
        <v>73</v>
      </c>
      <c r="E30" s="2">
        <v>205</v>
      </c>
      <c r="F30" s="9">
        <v>4.6100000000000003</v>
      </c>
      <c r="G30" s="11">
        <f>(STANDARDIZE(F30,$F$329,$F$330))*-1</f>
        <v>0.44698943400596602</v>
      </c>
      <c r="H30" s="2">
        <v>37</v>
      </c>
      <c r="I30" s="11">
        <f>(STANDARDIZE(H30,$H$329,$H$330))</f>
        <v>1.2214126434024035</v>
      </c>
      <c r="J30" s="2">
        <v>14</v>
      </c>
      <c r="K30" s="11">
        <f t="shared" si="11"/>
        <v>-0.79752277683413209</v>
      </c>
      <c r="L30" s="2">
        <v>119</v>
      </c>
      <c r="M30" s="11">
        <f>(STANDARDIZE(L30,$L$329,$L$330))</f>
        <v>0.21756456277471467</v>
      </c>
      <c r="N30" s="2">
        <v>6.72</v>
      </c>
      <c r="O30" s="11">
        <f>(STANDARDIZE(N30,$N$329,$N$330))*-1</f>
        <v>1.1874043658557922</v>
      </c>
      <c r="P30" s="2">
        <v>4.18</v>
      </c>
      <c r="Q30" s="11">
        <f>(STANDARDIZE(P30,$P$329,$P$330))*-1</f>
        <v>0.90941172297811235</v>
      </c>
      <c r="R30" s="13">
        <f t="shared" si="3"/>
        <v>3.1852599521828564</v>
      </c>
      <c r="S30" s="13">
        <f t="shared" si="4"/>
        <v>0.53087665869714273</v>
      </c>
      <c r="T30">
        <v>8</v>
      </c>
      <c r="AC30" s="2"/>
    </row>
    <row r="31" spans="1:29" x14ac:dyDescent="0.25">
      <c r="A31" s="1" t="s">
        <v>161</v>
      </c>
      <c r="B31" s="2" t="s">
        <v>464</v>
      </c>
      <c r="C31" s="2" t="s">
        <v>15</v>
      </c>
      <c r="D31" s="4">
        <v>71</v>
      </c>
      <c r="E31" s="2">
        <v>205</v>
      </c>
      <c r="F31" s="9"/>
      <c r="G31" s="11"/>
      <c r="H31" s="2"/>
      <c r="I31" s="11"/>
      <c r="J31" s="2">
        <v>20</v>
      </c>
      <c r="K31" s="11">
        <f t="shared" si="11"/>
        <v>0.2261018181746248</v>
      </c>
      <c r="L31" s="2"/>
      <c r="M31" s="11"/>
      <c r="N31" s="2"/>
      <c r="O31" s="11"/>
      <c r="P31" s="2"/>
      <c r="Q31" s="11"/>
      <c r="R31" s="13">
        <f t="shared" si="3"/>
        <v>0.2261018181746248</v>
      </c>
      <c r="S31" s="13">
        <f t="shared" si="4"/>
        <v>0.2261018181746248</v>
      </c>
      <c r="T31">
        <v>8</v>
      </c>
      <c r="AC31" s="2"/>
    </row>
    <row r="32" spans="1:29" x14ac:dyDescent="0.25">
      <c r="A32" s="1" t="s">
        <v>195</v>
      </c>
      <c r="B32" s="2" t="s">
        <v>464</v>
      </c>
      <c r="C32" s="2" t="s">
        <v>160</v>
      </c>
      <c r="D32" s="4">
        <v>76</v>
      </c>
      <c r="E32" s="2">
        <v>217</v>
      </c>
      <c r="F32" s="9"/>
      <c r="G32" s="11"/>
      <c r="H32" s="2">
        <v>31.5</v>
      </c>
      <c r="I32" s="11">
        <f>(STANDARDIZE(H32,$H$329,$H$330))</f>
        <v>-0.10430434486177705</v>
      </c>
      <c r="J32" s="2">
        <v>12</v>
      </c>
      <c r="K32" s="11">
        <f t="shared" si="11"/>
        <v>-1.1387309751703845</v>
      </c>
      <c r="L32" s="2">
        <v>121</v>
      </c>
      <c r="M32" s="11">
        <f>(STANDARDIZE(L32,$L$329,$L$330))</f>
        <v>0.43117340622625261</v>
      </c>
      <c r="N32" s="2"/>
      <c r="O32" s="11"/>
      <c r="P32" s="2"/>
      <c r="Q32" s="11"/>
      <c r="R32" s="13">
        <f t="shared" si="3"/>
        <v>-0.81186191380590889</v>
      </c>
      <c r="S32" s="13">
        <f t="shared" si="4"/>
        <v>-0.27062063793530294</v>
      </c>
      <c r="T32">
        <v>7</v>
      </c>
      <c r="U32">
        <v>230</v>
      </c>
      <c r="V32">
        <f t="shared" ref="V32:V38" si="12">RANK(U32,$U$2:$U$327,1)</f>
        <v>194</v>
      </c>
      <c r="AC32" s="2"/>
    </row>
    <row r="33" spans="1:29" x14ac:dyDescent="0.25">
      <c r="A33" s="1" t="s">
        <v>237</v>
      </c>
      <c r="B33" s="2" t="s">
        <v>464</v>
      </c>
      <c r="C33" s="2" t="s">
        <v>129</v>
      </c>
      <c r="D33" s="4">
        <v>73</v>
      </c>
      <c r="E33" s="2">
        <v>220</v>
      </c>
      <c r="F33" s="9">
        <v>4.41</v>
      </c>
      <c r="G33" s="11">
        <f>(STANDARDIZE(F33,$F$329,$F$330))*-1</f>
        <v>1.0929209824755237</v>
      </c>
      <c r="H33" s="2">
        <v>37.5</v>
      </c>
      <c r="I33" s="11">
        <f>(STANDARDIZE(H33,$H$329,$H$330))</f>
        <v>1.3419323696082381</v>
      </c>
      <c r="J33" s="2">
        <v>20</v>
      </c>
      <c r="K33" s="11">
        <f t="shared" si="11"/>
        <v>0.2261018181746248</v>
      </c>
      <c r="L33" s="2">
        <v>132</v>
      </c>
      <c r="M33" s="11">
        <f>(STANDARDIZE(L33,$L$329,$L$330))</f>
        <v>1.6060220452097114</v>
      </c>
      <c r="N33" s="2"/>
      <c r="O33" s="11"/>
      <c r="P33" s="2"/>
      <c r="Q33" s="11"/>
      <c r="R33" s="13">
        <f t="shared" si="3"/>
        <v>4.2669772154680974</v>
      </c>
      <c r="S33" s="13">
        <f t="shared" si="4"/>
        <v>1.0667443038670243</v>
      </c>
      <c r="T33">
        <v>2</v>
      </c>
      <c r="U33">
        <v>61</v>
      </c>
      <c r="V33">
        <f t="shared" si="12"/>
        <v>56</v>
      </c>
      <c r="AC33" s="2"/>
    </row>
    <row r="34" spans="1:29" x14ac:dyDescent="0.25">
      <c r="A34" s="1" t="s">
        <v>281</v>
      </c>
      <c r="B34" s="2" t="s">
        <v>464</v>
      </c>
      <c r="C34" s="2" t="s">
        <v>59</v>
      </c>
      <c r="D34" s="4">
        <v>70</v>
      </c>
      <c r="E34" s="2">
        <v>188</v>
      </c>
      <c r="F34" s="9">
        <v>4.54</v>
      </c>
      <c r="G34" s="11">
        <f>(STANDARDIZE(F34,$F$329,$F$330))*-1</f>
        <v>0.67306547597031186</v>
      </c>
      <c r="H34" s="2">
        <v>34.5</v>
      </c>
      <c r="I34" s="11">
        <f>(STANDARDIZE(H34,$H$329,$H$330))</f>
        <v>0.61881401237323053</v>
      </c>
      <c r="J34" s="2">
        <v>15</v>
      </c>
      <c r="K34" s="11">
        <f t="shared" si="11"/>
        <v>-0.62691867766600595</v>
      </c>
      <c r="L34" s="2">
        <v>121</v>
      </c>
      <c r="M34" s="11">
        <f>(STANDARDIZE(L34,$L$329,$L$330))</f>
        <v>0.43117340622625261</v>
      </c>
      <c r="N34" s="2"/>
      <c r="O34" s="11"/>
      <c r="P34" s="2"/>
      <c r="Q34" s="11"/>
      <c r="R34" s="13">
        <f t="shared" si="3"/>
        <v>1.0961342169037889</v>
      </c>
      <c r="S34" s="13">
        <f t="shared" si="4"/>
        <v>0.27403355422594722</v>
      </c>
      <c r="T34">
        <v>3</v>
      </c>
      <c r="U34">
        <v>92</v>
      </c>
      <c r="V34">
        <f t="shared" si="12"/>
        <v>83</v>
      </c>
      <c r="AC34" s="2"/>
    </row>
    <row r="35" spans="1:29" x14ac:dyDescent="0.25">
      <c r="A35" s="1" t="s">
        <v>153</v>
      </c>
      <c r="B35" s="2" t="s">
        <v>464</v>
      </c>
      <c r="C35" s="2" t="s">
        <v>149</v>
      </c>
      <c r="D35" s="4">
        <v>72</v>
      </c>
      <c r="E35" s="2">
        <v>199</v>
      </c>
      <c r="F35" s="9"/>
      <c r="G35" s="11"/>
      <c r="H35" s="2"/>
      <c r="I35" s="11"/>
      <c r="J35" s="2">
        <v>14</v>
      </c>
      <c r="K35" s="11">
        <f t="shared" si="11"/>
        <v>-0.79752277683413209</v>
      </c>
      <c r="L35" s="2"/>
      <c r="M35" s="11"/>
      <c r="N35" s="2"/>
      <c r="O35" s="11"/>
      <c r="P35" s="2"/>
      <c r="Q35" s="11"/>
      <c r="R35" s="13">
        <f t="shared" si="3"/>
        <v>-0.79752277683413209</v>
      </c>
      <c r="S35" s="13">
        <f t="shared" si="4"/>
        <v>-0.79752277683413209</v>
      </c>
      <c r="T35">
        <v>2</v>
      </c>
      <c r="U35">
        <v>50</v>
      </c>
      <c r="V35">
        <f t="shared" si="12"/>
        <v>46</v>
      </c>
      <c r="AC35" s="2"/>
    </row>
    <row r="36" spans="1:29" x14ac:dyDescent="0.25">
      <c r="A36" s="1" t="s">
        <v>253</v>
      </c>
      <c r="B36" s="2" t="s">
        <v>464</v>
      </c>
      <c r="C36" s="2" t="s">
        <v>35</v>
      </c>
      <c r="D36" s="4">
        <v>75</v>
      </c>
      <c r="E36" s="2">
        <v>200</v>
      </c>
      <c r="F36" s="9">
        <v>4.43</v>
      </c>
      <c r="G36" s="11">
        <f>(STANDARDIZE(F36,$F$329,$F$330))*-1</f>
        <v>1.0283278276285692</v>
      </c>
      <c r="H36" s="2">
        <v>39.5</v>
      </c>
      <c r="I36" s="11">
        <f>(STANDARDIZE(H36,$H$329,$H$330))</f>
        <v>1.8240112744315766</v>
      </c>
      <c r="J36" s="2">
        <v>11</v>
      </c>
      <c r="K36" s="11">
        <f t="shared" si="11"/>
        <v>-1.3093350743385106</v>
      </c>
      <c r="L36" s="2"/>
      <c r="M36" s="11"/>
      <c r="N36" s="2">
        <v>6.56</v>
      </c>
      <c r="O36" s="11">
        <f>(STANDARDIZE(N36,$N$329,$N$330))*-1</f>
        <v>1.5640138158755508</v>
      </c>
      <c r="P36" s="2">
        <v>3.89</v>
      </c>
      <c r="Q36" s="11">
        <f>(STANDARDIZE(P36,$P$329,$P$330))*-1</f>
        <v>1.988703763896513</v>
      </c>
      <c r="R36" s="13">
        <f t="shared" si="3"/>
        <v>5.0957216074936991</v>
      </c>
      <c r="S36" s="13">
        <f t="shared" si="4"/>
        <v>1.0191443214987399</v>
      </c>
      <c r="T36">
        <v>2</v>
      </c>
      <c r="U36">
        <v>33</v>
      </c>
      <c r="V36">
        <f t="shared" si="12"/>
        <v>33</v>
      </c>
      <c r="AC36" s="2"/>
    </row>
    <row r="37" spans="1:29" x14ac:dyDescent="0.25">
      <c r="A37" s="1" t="s">
        <v>215</v>
      </c>
      <c r="B37" s="2" t="s">
        <v>464</v>
      </c>
      <c r="C37" s="2" t="s">
        <v>65</v>
      </c>
      <c r="D37" s="4">
        <v>73</v>
      </c>
      <c r="E37" s="2">
        <v>206</v>
      </c>
      <c r="F37" s="9"/>
      <c r="G37" s="11"/>
      <c r="H37" s="2"/>
      <c r="I37" s="11"/>
      <c r="J37" s="2"/>
      <c r="K37" s="11"/>
      <c r="L37" s="2"/>
      <c r="M37" s="11"/>
      <c r="N37" s="2"/>
      <c r="O37" s="11"/>
      <c r="P37" s="2"/>
      <c r="Q37" s="11"/>
      <c r="R37" s="13"/>
      <c r="S37" s="13"/>
      <c r="T37">
        <v>1</v>
      </c>
      <c r="U37">
        <v>15</v>
      </c>
      <c r="V37">
        <f t="shared" si="12"/>
        <v>15</v>
      </c>
      <c r="AC37" s="2"/>
    </row>
    <row r="38" spans="1:29" x14ac:dyDescent="0.25">
      <c r="A38" s="1" t="s">
        <v>298</v>
      </c>
      <c r="B38" s="2" t="s">
        <v>464</v>
      </c>
      <c r="C38" s="2" t="s">
        <v>26</v>
      </c>
      <c r="D38" s="4">
        <v>72</v>
      </c>
      <c r="E38" s="2">
        <v>210</v>
      </c>
      <c r="F38" s="9"/>
      <c r="G38" s="11"/>
      <c r="H38" s="2"/>
      <c r="I38" s="11"/>
      <c r="J38" s="2"/>
      <c r="K38" s="11"/>
      <c r="L38" s="2"/>
      <c r="M38" s="11"/>
      <c r="N38" s="2"/>
      <c r="O38" s="11"/>
      <c r="P38" s="2"/>
      <c r="Q38" s="11"/>
      <c r="R38" s="13"/>
      <c r="S38" s="13"/>
      <c r="T38">
        <v>2</v>
      </c>
      <c r="U38">
        <v>39</v>
      </c>
      <c r="V38">
        <f t="shared" si="12"/>
        <v>38</v>
      </c>
      <c r="AC38" s="2"/>
    </row>
    <row r="39" spans="1:29" x14ac:dyDescent="0.25">
      <c r="A39" s="1" t="s">
        <v>441</v>
      </c>
      <c r="B39" s="2" t="s">
        <v>464</v>
      </c>
      <c r="C39" s="2" t="s">
        <v>23</v>
      </c>
      <c r="D39" s="4">
        <v>73</v>
      </c>
      <c r="E39" s="2">
        <v>202</v>
      </c>
      <c r="F39" s="9">
        <v>4.5599999999999996</v>
      </c>
      <c r="G39" s="11">
        <f t="shared" ref="G39:G58" si="13">(STANDARDIZE(F39,$F$329,$F$330))*-1</f>
        <v>0.60847232112335758</v>
      </c>
      <c r="H39" s="2">
        <v>43.5</v>
      </c>
      <c r="I39" s="11">
        <f>(STANDARDIZE(H39,$H$329,$H$330))</f>
        <v>2.7881690840782531</v>
      </c>
      <c r="J39" s="2">
        <v>14</v>
      </c>
      <c r="K39" s="11">
        <f>(STANDARDIZE(J39,$J$329,$J$330))</f>
        <v>-0.79752277683413209</v>
      </c>
      <c r="L39" s="2">
        <v>129</v>
      </c>
      <c r="M39" s="11">
        <f t="shared" ref="M39:M58" si="14">(STANDARDIZE(L39,$L$329,$L$330))</f>
        <v>1.2856087800324043</v>
      </c>
      <c r="N39" s="2">
        <v>6.85</v>
      </c>
      <c r="O39" s="11">
        <f>(STANDARDIZE(N39,$N$329,$N$330))*-1</f>
        <v>0.88140918771473908</v>
      </c>
      <c r="P39" s="2">
        <v>4.2</v>
      </c>
      <c r="Q39" s="11">
        <f>(STANDARDIZE(P39,$P$329,$P$330))*-1</f>
        <v>0.83497778912166909</v>
      </c>
      <c r="R39" s="13">
        <f t="shared" ref="R39:R70" si="15">G39+I39+K39+M39+O39+Q39</f>
        <v>5.6011143852362908</v>
      </c>
      <c r="S39" s="13">
        <f t="shared" ref="S39:S70" si="16">AVERAGE(G39,I39,K39,M39,O39,Q39)</f>
        <v>0.93351906420604847</v>
      </c>
      <c r="T39">
        <v>8</v>
      </c>
      <c r="AC39" s="2"/>
    </row>
    <row r="40" spans="1:29" x14ac:dyDescent="0.25">
      <c r="A40" s="1" t="s">
        <v>218</v>
      </c>
      <c r="B40" s="2" t="s">
        <v>464</v>
      </c>
      <c r="C40" s="2" t="s">
        <v>21</v>
      </c>
      <c r="D40" s="4">
        <v>72</v>
      </c>
      <c r="E40" s="2">
        <v>197</v>
      </c>
      <c r="F40" s="9">
        <v>4.41</v>
      </c>
      <c r="G40" s="11">
        <f t="shared" si="13"/>
        <v>1.0929209824755237</v>
      </c>
      <c r="H40" s="2"/>
      <c r="I40" s="11"/>
      <c r="J40" s="2">
        <v>10</v>
      </c>
      <c r="K40" s="11">
        <f>(STANDARDIZE(J40,$J$329,$J$330))</f>
        <v>-1.4799391735066367</v>
      </c>
      <c r="L40" s="2">
        <v>125</v>
      </c>
      <c r="M40" s="11">
        <f t="shared" si="14"/>
        <v>0.85839109312932849</v>
      </c>
      <c r="N40" s="2">
        <v>6.75</v>
      </c>
      <c r="O40" s="11">
        <f>(STANDARDIZE(N40,$N$329,$N$330))*-1</f>
        <v>1.116790093977087</v>
      </c>
      <c r="P40" s="2"/>
      <c r="Q40" s="11"/>
      <c r="R40" s="13">
        <f t="shared" si="15"/>
        <v>1.5881629960753023</v>
      </c>
      <c r="S40" s="13">
        <f t="shared" si="16"/>
        <v>0.39704074901882558</v>
      </c>
      <c r="T40">
        <v>1</v>
      </c>
      <c r="U40">
        <v>16</v>
      </c>
      <c r="V40">
        <f t="shared" ref="V40:V53" si="17">RANK(U40,$U$2:$U$327,1)</f>
        <v>16</v>
      </c>
      <c r="AC40" s="2"/>
    </row>
    <row r="41" spans="1:29" x14ac:dyDescent="0.25">
      <c r="A41" s="1" t="s">
        <v>436</v>
      </c>
      <c r="B41" s="2" t="s">
        <v>464</v>
      </c>
      <c r="C41" s="2" t="s">
        <v>107</v>
      </c>
      <c r="D41" s="4">
        <v>72</v>
      </c>
      <c r="E41" s="2">
        <v>194</v>
      </c>
      <c r="F41" s="9">
        <v>4.59</v>
      </c>
      <c r="G41" s="11">
        <f t="shared" si="13"/>
        <v>0.51158258885292318</v>
      </c>
      <c r="H41" s="2">
        <v>36</v>
      </c>
      <c r="I41" s="11">
        <f t="shared" ref="I41:I58" si="18">(STANDARDIZE(H41,$H$329,$H$330))</f>
        <v>0.98037319099073439</v>
      </c>
      <c r="J41" s="2"/>
      <c r="K41" s="11"/>
      <c r="L41" s="2">
        <v>123</v>
      </c>
      <c r="M41" s="11">
        <f t="shared" si="14"/>
        <v>0.64478224967779052</v>
      </c>
      <c r="N41" s="2"/>
      <c r="O41" s="11"/>
      <c r="P41" s="2"/>
      <c r="Q41" s="11"/>
      <c r="R41" s="13">
        <f t="shared" si="15"/>
        <v>2.1367380295214482</v>
      </c>
      <c r="S41" s="13">
        <f t="shared" si="16"/>
        <v>0.7122460098404827</v>
      </c>
      <c r="T41">
        <v>6</v>
      </c>
      <c r="U41">
        <v>216</v>
      </c>
      <c r="V41">
        <f t="shared" si="17"/>
        <v>185</v>
      </c>
      <c r="AC41" s="2"/>
    </row>
    <row r="42" spans="1:29" x14ac:dyDescent="0.25">
      <c r="A42" s="1" t="s">
        <v>268</v>
      </c>
      <c r="B42" s="2" t="s">
        <v>464</v>
      </c>
      <c r="C42" s="2" t="s">
        <v>65</v>
      </c>
      <c r="D42" s="4">
        <v>72</v>
      </c>
      <c r="E42" s="2">
        <v>193</v>
      </c>
      <c r="F42" s="9">
        <v>4.3600000000000003</v>
      </c>
      <c r="G42" s="11">
        <f t="shared" si="13"/>
        <v>1.2544038695929123</v>
      </c>
      <c r="H42" s="2">
        <v>38.5</v>
      </c>
      <c r="I42" s="11">
        <f t="shared" si="18"/>
        <v>1.5829718220199074</v>
      </c>
      <c r="J42" s="2"/>
      <c r="K42" s="11"/>
      <c r="L42" s="2">
        <v>132</v>
      </c>
      <c r="M42" s="11">
        <f t="shared" si="14"/>
        <v>1.6060220452097114</v>
      </c>
      <c r="N42" s="2"/>
      <c r="O42" s="11"/>
      <c r="P42" s="2"/>
      <c r="Q42" s="11"/>
      <c r="R42" s="13">
        <f t="shared" si="15"/>
        <v>4.443397736822531</v>
      </c>
      <c r="S42" s="13">
        <f t="shared" si="16"/>
        <v>1.4811325789408436</v>
      </c>
      <c r="T42">
        <v>1</v>
      </c>
      <c r="U42">
        <v>11</v>
      </c>
      <c r="V42">
        <f t="shared" si="17"/>
        <v>11</v>
      </c>
      <c r="AC42" s="2"/>
    </row>
    <row r="43" spans="1:29" x14ac:dyDescent="0.25">
      <c r="A43" s="1" t="s">
        <v>419</v>
      </c>
      <c r="B43" s="2" t="s">
        <v>464</v>
      </c>
      <c r="C43" s="2" t="s">
        <v>420</v>
      </c>
      <c r="D43" s="4">
        <v>73</v>
      </c>
      <c r="E43" s="2">
        <v>204</v>
      </c>
      <c r="F43" s="9">
        <v>4.5599999999999996</v>
      </c>
      <c r="G43" s="11">
        <f t="shared" si="13"/>
        <v>0.60847232112335758</v>
      </c>
      <c r="H43" s="2">
        <v>33</v>
      </c>
      <c r="I43" s="11">
        <f t="shared" si="18"/>
        <v>0.25725483375572678</v>
      </c>
      <c r="J43" s="2">
        <v>17</v>
      </c>
      <c r="K43" s="11">
        <f>(STANDARDIZE(J43,$J$329,$J$330))</f>
        <v>-0.28571047932975363</v>
      </c>
      <c r="L43" s="2">
        <v>118</v>
      </c>
      <c r="M43" s="11">
        <f t="shared" si="14"/>
        <v>0.11076014104894571</v>
      </c>
      <c r="N43" s="2"/>
      <c r="O43" s="11"/>
      <c r="P43" s="2"/>
      <c r="Q43" s="11"/>
      <c r="R43" s="13">
        <f t="shared" si="15"/>
        <v>0.6907768165982765</v>
      </c>
      <c r="S43" s="13">
        <f t="shared" si="16"/>
        <v>0.17269420414956912</v>
      </c>
      <c r="T43">
        <v>6</v>
      </c>
      <c r="U43">
        <v>187</v>
      </c>
      <c r="V43">
        <f t="shared" si="17"/>
        <v>164</v>
      </c>
      <c r="AC43" s="2"/>
    </row>
    <row r="44" spans="1:29" x14ac:dyDescent="0.25">
      <c r="A44" s="1" t="s">
        <v>323</v>
      </c>
      <c r="B44" s="2" t="s">
        <v>464</v>
      </c>
      <c r="C44" s="2" t="s">
        <v>77</v>
      </c>
      <c r="D44" s="4">
        <v>74</v>
      </c>
      <c r="E44" s="2">
        <v>212</v>
      </c>
      <c r="F44" s="9">
        <v>4.42</v>
      </c>
      <c r="G44" s="11">
        <f t="shared" si="13"/>
        <v>1.0606244050520466</v>
      </c>
      <c r="H44" s="2">
        <v>35</v>
      </c>
      <c r="I44" s="11">
        <f t="shared" si="18"/>
        <v>0.73933373857906515</v>
      </c>
      <c r="J44" s="2"/>
      <c r="K44" s="11"/>
      <c r="L44" s="2">
        <v>125</v>
      </c>
      <c r="M44" s="11">
        <f t="shared" si="14"/>
        <v>0.85839109312932849</v>
      </c>
      <c r="N44" s="2"/>
      <c r="O44" s="11"/>
      <c r="P44" s="2"/>
      <c r="Q44" s="11"/>
      <c r="R44" s="13">
        <f t="shared" si="15"/>
        <v>2.65834923676044</v>
      </c>
      <c r="S44" s="13">
        <f t="shared" si="16"/>
        <v>0.88611641225348003</v>
      </c>
      <c r="T44">
        <v>4</v>
      </c>
      <c r="U44">
        <v>123</v>
      </c>
      <c r="V44">
        <f t="shared" si="17"/>
        <v>111</v>
      </c>
      <c r="AC44" s="2"/>
    </row>
    <row r="45" spans="1:29" x14ac:dyDescent="0.25">
      <c r="A45" s="1" t="s">
        <v>175</v>
      </c>
      <c r="B45" s="2" t="s">
        <v>464</v>
      </c>
      <c r="C45" s="2" t="s">
        <v>91</v>
      </c>
      <c r="D45" s="4">
        <v>74</v>
      </c>
      <c r="E45" s="2">
        <v>218</v>
      </c>
      <c r="F45" s="9">
        <v>4.58</v>
      </c>
      <c r="G45" s="11">
        <f t="shared" si="13"/>
        <v>0.54387916627640043</v>
      </c>
      <c r="H45" s="2">
        <v>30.5</v>
      </c>
      <c r="I45" s="11">
        <f t="shared" si="18"/>
        <v>-0.34534379727344622</v>
      </c>
      <c r="J45" s="2">
        <v>17</v>
      </c>
      <c r="K45" s="11">
        <f t="shared" ref="K45:K52" si="19">(STANDARDIZE(J45,$J$329,$J$330))</f>
        <v>-0.28571047932975363</v>
      </c>
      <c r="L45" s="2">
        <v>122</v>
      </c>
      <c r="M45" s="11">
        <f t="shared" si="14"/>
        <v>0.53797782795202165</v>
      </c>
      <c r="N45" s="2"/>
      <c r="O45" s="11"/>
      <c r="P45" s="2"/>
      <c r="Q45" s="11"/>
      <c r="R45" s="13">
        <f t="shared" si="15"/>
        <v>0.45080271762522223</v>
      </c>
      <c r="S45" s="13">
        <f t="shared" si="16"/>
        <v>0.11270067940630556</v>
      </c>
      <c r="T45">
        <v>5</v>
      </c>
      <c r="U45">
        <v>184</v>
      </c>
      <c r="V45">
        <f t="shared" si="17"/>
        <v>161</v>
      </c>
      <c r="AC45" s="2"/>
    </row>
    <row r="46" spans="1:29" x14ac:dyDescent="0.25">
      <c r="A46" s="1" t="s">
        <v>186</v>
      </c>
      <c r="B46" s="2" t="s">
        <v>464</v>
      </c>
      <c r="C46" s="2" t="s">
        <v>127</v>
      </c>
      <c r="D46" s="4">
        <v>72</v>
      </c>
      <c r="E46" s="2">
        <v>196</v>
      </c>
      <c r="F46" s="9">
        <v>4.5199999999999996</v>
      </c>
      <c r="G46" s="11">
        <f t="shared" si="13"/>
        <v>0.73765863081726912</v>
      </c>
      <c r="H46" s="2">
        <v>35.5</v>
      </c>
      <c r="I46" s="11">
        <f t="shared" si="18"/>
        <v>0.85985346478489977</v>
      </c>
      <c r="J46" s="2">
        <v>14</v>
      </c>
      <c r="K46" s="11">
        <f t="shared" si="19"/>
        <v>-0.79752277683413209</v>
      </c>
      <c r="L46" s="2">
        <v>118</v>
      </c>
      <c r="M46" s="11">
        <f t="shared" si="14"/>
        <v>0.11076014104894571</v>
      </c>
      <c r="N46" s="2"/>
      <c r="O46" s="11"/>
      <c r="P46" s="2"/>
      <c r="Q46" s="11"/>
      <c r="R46" s="13">
        <f t="shared" si="15"/>
        <v>0.91074945981698252</v>
      </c>
      <c r="S46" s="13">
        <f t="shared" si="16"/>
        <v>0.22768736495424563</v>
      </c>
      <c r="T46">
        <v>5</v>
      </c>
      <c r="U46">
        <v>158</v>
      </c>
      <c r="V46">
        <f t="shared" si="17"/>
        <v>142</v>
      </c>
      <c r="AC46" s="2"/>
    </row>
    <row r="47" spans="1:29" x14ac:dyDescent="0.25">
      <c r="A47" s="1" t="s">
        <v>311</v>
      </c>
      <c r="B47" s="2" t="s">
        <v>464</v>
      </c>
      <c r="C47" s="2" t="s">
        <v>312</v>
      </c>
      <c r="D47" s="4">
        <v>76</v>
      </c>
      <c r="E47" s="2">
        <v>224</v>
      </c>
      <c r="F47" s="9">
        <v>4.4000000000000004</v>
      </c>
      <c r="G47" s="11">
        <f t="shared" si="13"/>
        <v>1.1252175598990009</v>
      </c>
      <c r="H47" s="2">
        <v>44</v>
      </c>
      <c r="I47" s="11">
        <f t="shared" si="18"/>
        <v>2.908688810284088</v>
      </c>
      <c r="J47" s="2">
        <v>17</v>
      </c>
      <c r="K47" s="11">
        <f t="shared" si="19"/>
        <v>-0.28571047932975363</v>
      </c>
      <c r="L47" s="2">
        <v>141</v>
      </c>
      <c r="M47" s="11">
        <f t="shared" si="14"/>
        <v>2.5672618407416321</v>
      </c>
      <c r="N47" s="2"/>
      <c r="O47" s="11"/>
      <c r="P47" s="2"/>
      <c r="Q47" s="11"/>
      <c r="R47" s="13">
        <f t="shared" si="15"/>
        <v>6.3154577315949672</v>
      </c>
      <c r="S47" s="13">
        <f t="shared" si="16"/>
        <v>1.5788644328987418</v>
      </c>
      <c r="T47">
        <v>2</v>
      </c>
      <c r="U47">
        <v>56</v>
      </c>
      <c r="V47">
        <f t="shared" si="17"/>
        <v>52</v>
      </c>
      <c r="AC47" s="2"/>
    </row>
    <row r="48" spans="1:29" x14ac:dyDescent="0.25">
      <c r="A48" s="1" t="s">
        <v>446</v>
      </c>
      <c r="B48" s="2" t="s">
        <v>464</v>
      </c>
      <c r="C48" s="2" t="s">
        <v>26</v>
      </c>
      <c r="D48" s="4">
        <v>73</v>
      </c>
      <c r="E48" s="2">
        <v>211</v>
      </c>
      <c r="F48" s="9">
        <v>4.54</v>
      </c>
      <c r="G48" s="11">
        <f t="shared" si="13"/>
        <v>0.67306547597031186</v>
      </c>
      <c r="H48" s="2">
        <v>32</v>
      </c>
      <c r="I48" s="11">
        <f t="shared" si="18"/>
        <v>1.6215381344057558E-2</v>
      </c>
      <c r="J48" s="2">
        <v>14</v>
      </c>
      <c r="K48" s="11">
        <f t="shared" si="19"/>
        <v>-0.79752277683413209</v>
      </c>
      <c r="L48" s="2">
        <v>118</v>
      </c>
      <c r="M48" s="11">
        <f t="shared" si="14"/>
        <v>0.11076014104894571</v>
      </c>
      <c r="N48" s="2">
        <v>6.86</v>
      </c>
      <c r="O48" s="11">
        <f>(STANDARDIZE(N48,$N$329,$N$330))*-1</f>
        <v>0.85787109708850262</v>
      </c>
      <c r="P48" s="2">
        <v>4.0199999999999996</v>
      </c>
      <c r="Q48" s="11">
        <f>(STANDARDIZE(P48,$P$329,$P$330))*-1</f>
        <v>1.504883193829645</v>
      </c>
      <c r="R48" s="13">
        <f t="shared" si="15"/>
        <v>2.3652725124473308</v>
      </c>
      <c r="S48" s="13">
        <f t="shared" si="16"/>
        <v>0.39421208540788849</v>
      </c>
      <c r="T48">
        <v>2</v>
      </c>
      <c r="U48">
        <v>46</v>
      </c>
      <c r="V48">
        <f t="shared" si="17"/>
        <v>43</v>
      </c>
      <c r="AC48" s="2"/>
    </row>
    <row r="49" spans="1:29" x14ac:dyDescent="0.25">
      <c r="A49" s="1" t="s">
        <v>136</v>
      </c>
      <c r="B49" s="2" t="s">
        <v>464</v>
      </c>
      <c r="C49" s="2" t="s">
        <v>137</v>
      </c>
      <c r="D49" s="4">
        <v>74</v>
      </c>
      <c r="E49" s="2">
        <v>209</v>
      </c>
      <c r="F49" s="9">
        <v>4.59</v>
      </c>
      <c r="G49" s="11">
        <f t="shared" si="13"/>
        <v>0.51158258885292318</v>
      </c>
      <c r="H49" s="2">
        <v>33.5</v>
      </c>
      <c r="I49" s="11">
        <f t="shared" si="18"/>
        <v>0.37777455996156134</v>
      </c>
      <c r="J49" s="2">
        <v>16</v>
      </c>
      <c r="K49" s="11">
        <f t="shared" si="19"/>
        <v>-0.45631457849787976</v>
      </c>
      <c r="L49" s="2">
        <v>120</v>
      </c>
      <c r="M49" s="11">
        <f t="shared" si="14"/>
        <v>0.32436898450048368</v>
      </c>
      <c r="N49" s="2">
        <v>6.97</v>
      </c>
      <c r="O49" s="11">
        <f>(STANDARDIZE(N49,$N$329,$N$330))*-1</f>
        <v>0.59895210019992029</v>
      </c>
      <c r="P49" s="2">
        <v>4.26</v>
      </c>
      <c r="Q49" s="11">
        <f>(STANDARDIZE(P49,$P$329,$P$330))*-1</f>
        <v>0.61167598755234598</v>
      </c>
      <c r="R49" s="13">
        <f t="shared" si="15"/>
        <v>1.9680396425693547</v>
      </c>
      <c r="S49" s="13">
        <f t="shared" si="16"/>
        <v>0.32800660709489243</v>
      </c>
      <c r="T49">
        <v>3</v>
      </c>
      <c r="U49">
        <v>99</v>
      </c>
      <c r="V49">
        <f t="shared" si="17"/>
        <v>89</v>
      </c>
      <c r="AC49" s="2"/>
    </row>
    <row r="50" spans="1:29" x14ac:dyDescent="0.25">
      <c r="A50" s="1" t="s">
        <v>225</v>
      </c>
      <c r="B50" s="2" t="s">
        <v>464</v>
      </c>
      <c r="C50" s="2" t="s">
        <v>89</v>
      </c>
      <c r="D50" s="4">
        <v>73</v>
      </c>
      <c r="E50" s="2">
        <v>214</v>
      </c>
      <c r="F50" s="9">
        <v>4.51</v>
      </c>
      <c r="G50" s="11">
        <f t="shared" si="13"/>
        <v>0.76995520824074626</v>
      </c>
      <c r="H50" s="2">
        <v>37</v>
      </c>
      <c r="I50" s="11">
        <f t="shared" si="18"/>
        <v>1.2214126434024035</v>
      </c>
      <c r="J50" s="2">
        <v>19</v>
      </c>
      <c r="K50" s="11">
        <f t="shared" si="19"/>
        <v>5.549771900649865E-2</v>
      </c>
      <c r="L50" s="2">
        <v>128</v>
      </c>
      <c r="M50" s="11">
        <f t="shared" si="14"/>
        <v>1.1788043583066354</v>
      </c>
      <c r="N50" s="2"/>
      <c r="O50" s="11"/>
      <c r="P50" s="2"/>
      <c r="Q50" s="11"/>
      <c r="R50" s="13">
        <f t="shared" si="15"/>
        <v>3.2256699289562838</v>
      </c>
      <c r="S50" s="13">
        <f t="shared" si="16"/>
        <v>0.80641748223907095</v>
      </c>
      <c r="T50">
        <v>4</v>
      </c>
      <c r="U50">
        <v>113</v>
      </c>
      <c r="V50">
        <f t="shared" si="17"/>
        <v>102</v>
      </c>
      <c r="AC50" s="2"/>
    </row>
    <row r="51" spans="1:29" x14ac:dyDescent="0.25">
      <c r="A51" s="1" t="s">
        <v>286</v>
      </c>
      <c r="B51" s="2" t="s">
        <v>464</v>
      </c>
      <c r="C51" s="2" t="s">
        <v>287</v>
      </c>
      <c r="D51" s="4">
        <v>71</v>
      </c>
      <c r="E51" s="2">
        <v>202</v>
      </c>
      <c r="F51" s="9">
        <v>4.55</v>
      </c>
      <c r="G51" s="11">
        <f t="shared" si="13"/>
        <v>0.64076889854683472</v>
      </c>
      <c r="H51" s="2">
        <v>31</v>
      </c>
      <c r="I51" s="11">
        <f t="shared" si="18"/>
        <v>-0.22482407106761165</v>
      </c>
      <c r="J51" s="2">
        <v>12</v>
      </c>
      <c r="K51" s="11">
        <f t="shared" si="19"/>
        <v>-1.1387309751703845</v>
      </c>
      <c r="L51" s="2">
        <v>116</v>
      </c>
      <c r="M51" s="11">
        <f t="shared" si="14"/>
        <v>-0.10284870240259222</v>
      </c>
      <c r="N51" s="2">
        <v>6.87</v>
      </c>
      <c r="O51" s="11">
        <f>(STANDARDIZE(N51,$N$329,$N$330))*-1</f>
        <v>0.83433300646226827</v>
      </c>
      <c r="P51" s="2">
        <v>4.21</v>
      </c>
      <c r="Q51" s="11">
        <f>(STANDARDIZE(P51,$P$329,$P$330))*-1</f>
        <v>0.79776082219344913</v>
      </c>
      <c r="R51" s="13">
        <f t="shared" si="15"/>
        <v>0.80645897856196369</v>
      </c>
      <c r="S51" s="13">
        <f t="shared" si="16"/>
        <v>0.13440982976032728</v>
      </c>
      <c r="T51">
        <v>7</v>
      </c>
      <c r="U51">
        <v>221</v>
      </c>
      <c r="V51">
        <f t="shared" si="17"/>
        <v>188</v>
      </c>
      <c r="AC51" s="2"/>
    </row>
    <row r="52" spans="1:29" x14ac:dyDescent="0.25">
      <c r="A52" s="1" t="s">
        <v>184</v>
      </c>
      <c r="B52" s="2" t="s">
        <v>464</v>
      </c>
      <c r="C52" s="2" t="s">
        <v>185</v>
      </c>
      <c r="D52" s="4">
        <v>72</v>
      </c>
      <c r="E52" s="2">
        <v>194</v>
      </c>
      <c r="F52" s="9">
        <v>4.38</v>
      </c>
      <c r="G52" s="11">
        <f t="shared" si="13"/>
        <v>1.189810714745958</v>
      </c>
      <c r="H52" s="2">
        <v>38.5</v>
      </c>
      <c r="I52" s="11">
        <f t="shared" si="18"/>
        <v>1.5829718220199074</v>
      </c>
      <c r="J52" s="2">
        <v>17</v>
      </c>
      <c r="K52" s="11">
        <f t="shared" si="19"/>
        <v>-0.28571047932975363</v>
      </c>
      <c r="L52" s="2">
        <v>132</v>
      </c>
      <c r="M52" s="11">
        <f t="shared" si="14"/>
        <v>1.6060220452097114</v>
      </c>
      <c r="N52" s="2">
        <v>6.87</v>
      </c>
      <c r="O52" s="11">
        <f>(STANDARDIZE(N52,$N$329,$N$330))*-1</f>
        <v>0.83433300646226827</v>
      </c>
      <c r="P52" s="2">
        <v>4.1399999999999997</v>
      </c>
      <c r="Q52" s="11">
        <f>(STANDARDIZE(P52,$P$329,$P$330))*-1</f>
        <v>1.0582795906909954</v>
      </c>
      <c r="R52" s="13">
        <f t="shared" si="15"/>
        <v>5.9857066997990866</v>
      </c>
      <c r="S52" s="13">
        <f t="shared" si="16"/>
        <v>0.99761778329984774</v>
      </c>
      <c r="T52">
        <v>3</v>
      </c>
      <c r="U52">
        <v>90</v>
      </c>
      <c r="V52">
        <f t="shared" si="17"/>
        <v>82</v>
      </c>
      <c r="AC52" s="2"/>
    </row>
    <row r="53" spans="1:29" x14ac:dyDescent="0.25">
      <c r="A53" s="1" t="s">
        <v>235</v>
      </c>
      <c r="B53" s="2" t="s">
        <v>464</v>
      </c>
      <c r="C53" s="2" t="s">
        <v>35</v>
      </c>
      <c r="D53" s="4">
        <v>72</v>
      </c>
      <c r="E53" s="2">
        <v>186</v>
      </c>
      <c r="F53" s="9">
        <v>4.47</v>
      </c>
      <c r="G53" s="11">
        <f t="shared" si="13"/>
        <v>0.8991415179346578</v>
      </c>
      <c r="H53" s="2">
        <v>33.5</v>
      </c>
      <c r="I53" s="11">
        <f t="shared" si="18"/>
        <v>0.37777455996156134</v>
      </c>
      <c r="J53" s="2"/>
      <c r="K53" s="11"/>
      <c r="L53" s="2">
        <v>123</v>
      </c>
      <c r="M53" s="11">
        <f t="shared" si="14"/>
        <v>0.64478224967779052</v>
      </c>
      <c r="N53" s="2">
        <v>7.02</v>
      </c>
      <c r="O53" s="11">
        <f>(STANDARDIZE(N53,$N$329,$N$330))*-1</f>
        <v>0.4812616470687463</v>
      </c>
      <c r="P53" s="2">
        <v>4.28</v>
      </c>
      <c r="Q53" s="11">
        <f>(STANDARDIZE(P53,$P$329,$P$330))*-1</f>
        <v>0.53724205369590272</v>
      </c>
      <c r="R53" s="13">
        <f t="shared" si="15"/>
        <v>2.9402020283386587</v>
      </c>
      <c r="S53" s="13">
        <f t="shared" si="16"/>
        <v>0.58804040566773175</v>
      </c>
      <c r="T53">
        <v>2</v>
      </c>
      <c r="U53">
        <v>43</v>
      </c>
      <c r="V53">
        <f t="shared" si="17"/>
        <v>41</v>
      </c>
      <c r="AC53" s="2"/>
    </row>
    <row r="54" spans="1:29" x14ac:dyDescent="0.25">
      <c r="A54" s="1" t="s">
        <v>381</v>
      </c>
      <c r="B54" s="2" t="s">
        <v>464</v>
      </c>
      <c r="C54" s="2" t="s">
        <v>47</v>
      </c>
      <c r="D54" s="4">
        <v>69</v>
      </c>
      <c r="E54" s="2">
        <v>177</v>
      </c>
      <c r="F54" s="9">
        <v>4.51</v>
      </c>
      <c r="G54" s="11">
        <f t="shared" si="13"/>
        <v>0.76995520824074626</v>
      </c>
      <c r="H54" s="2">
        <v>35</v>
      </c>
      <c r="I54" s="11">
        <f t="shared" si="18"/>
        <v>0.73933373857906515</v>
      </c>
      <c r="J54" s="2">
        <v>10</v>
      </c>
      <c r="K54" s="11">
        <f t="shared" ref="K54:K72" si="20">(STANDARDIZE(J54,$J$329,$J$330))</f>
        <v>-1.4799391735066367</v>
      </c>
      <c r="L54" s="2">
        <v>120</v>
      </c>
      <c r="M54" s="11">
        <f t="shared" si="14"/>
        <v>0.32436898450048368</v>
      </c>
      <c r="N54" s="2">
        <v>6.92</v>
      </c>
      <c r="O54" s="11">
        <f>(STANDARDIZE(N54,$N$329,$N$330))*-1</f>
        <v>0.71664255333109428</v>
      </c>
      <c r="P54" s="2">
        <v>4.0199999999999996</v>
      </c>
      <c r="Q54" s="11">
        <f>(STANDARDIZE(P54,$P$329,$P$330))*-1</f>
        <v>1.504883193829645</v>
      </c>
      <c r="R54" s="13">
        <f t="shared" si="15"/>
        <v>2.5752445049743979</v>
      </c>
      <c r="S54" s="13">
        <f t="shared" si="16"/>
        <v>0.42920741749573299</v>
      </c>
      <c r="T54">
        <v>8</v>
      </c>
      <c r="AC54" s="2"/>
    </row>
    <row r="55" spans="1:29" x14ac:dyDescent="0.25">
      <c r="A55" s="1" t="s">
        <v>411</v>
      </c>
      <c r="B55" s="2" t="s">
        <v>464</v>
      </c>
      <c r="C55" s="2" t="s">
        <v>31</v>
      </c>
      <c r="D55" s="4">
        <v>72</v>
      </c>
      <c r="E55" s="2">
        <v>204</v>
      </c>
      <c r="F55" s="9">
        <v>4.5999999999999996</v>
      </c>
      <c r="G55" s="11">
        <f t="shared" si="13"/>
        <v>0.47928601142944605</v>
      </c>
      <c r="H55" s="2">
        <v>32.5</v>
      </c>
      <c r="I55" s="11">
        <f t="shared" si="18"/>
        <v>0.13673510754989215</v>
      </c>
      <c r="J55" s="2">
        <v>17</v>
      </c>
      <c r="K55" s="11">
        <f t="shared" si="20"/>
        <v>-0.28571047932975363</v>
      </c>
      <c r="L55" s="2">
        <v>117</v>
      </c>
      <c r="M55" s="11">
        <f t="shared" si="14"/>
        <v>3.9557193231767413E-3</v>
      </c>
      <c r="N55" s="2">
        <v>7.11</v>
      </c>
      <c r="O55" s="11">
        <f>(STANDARDIZE(N55,$N$329,$N$330))*-1</f>
        <v>0.26941883143263062</v>
      </c>
      <c r="P55" s="2">
        <v>4.3600000000000003</v>
      </c>
      <c r="Q55" s="11">
        <f>(STANDARDIZE(P55,$P$329,$P$330))*-1</f>
        <v>0.2395063182701363</v>
      </c>
      <c r="R55" s="13">
        <f t="shared" si="15"/>
        <v>0.84319150867552817</v>
      </c>
      <c r="S55" s="13">
        <f t="shared" si="16"/>
        <v>0.14053191811258803</v>
      </c>
      <c r="T55">
        <v>4</v>
      </c>
      <c r="U55">
        <v>111</v>
      </c>
      <c r="V55">
        <f>RANK(U55,$U$2:$U$327,1)</f>
        <v>100</v>
      </c>
      <c r="AC55" s="2"/>
    </row>
    <row r="56" spans="1:29" x14ac:dyDescent="0.25">
      <c r="A56" s="1" t="s">
        <v>399</v>
      </c>
      <c r="B56" s="2" t="s">
        <v>464</v>
      </c>
      <c r="C56" s="2" t="s">
        <v>26</v>
      </c>
      <c r="D56" s="4">
        <v>72</v>
      </c>
      <c r="E56" s="2">
        <v>199</v>
      </c>
      <c r="F56" s="9">
        <v>4.62</v>
      </c>
      <c r="G56" s="11">
        <f t="shared" si="13"/>
        <v>0.41469285658248883</v>
      </c>
      <c r="H56" s="2">
        <v>31</v>
      </c>
      <c r="I56" s="11">
        <f t="shared" si="18"/>
        <v>-0.22482407106761165</v>
      </c>
      <c r="J56" s="2">
        <v>9</v>
      </c>
      <c r="K56" s="11">
        <f t="shared" si="20"/>
        <v>-1.6505432726747629</v>
      </c>
      <c r="L56" s="2">
        <v>120</v>
      </c>
      <c r="M56" s="11">
        <f t="shared" si="14"/>
        <v>0.32436898450048368</v>
      </c>
      <c r="N56" s="2"/>
      <c r="O56" s="11"/>
      <c r="P56" s="2"/>
      <c r="Q56" s="11"/>
      <c r="R56" s="13">
        <f t="shared" si="15"/>
        <v>-1.1363055026594022</v>
      </c>
      <c r="S56" s="13">
        <f t="shared" si="16"/>
        <v>-0.28407637566485056</v>
      </c>
      <c r="T56">
        <v>2</v>
      </c>
      <c r="U56">
        <v>53</v>
      </c>
      <c r="V56">
        <f>RANK(U56,$U$2:$U$327,1)</f>
        <v>49</v>
      </c>
      <c r="AC56" s="2"/>
    </row>
    <row r="57" spans="1:29" x14ac:dyDescent="0.25">
      <c r="A57" s="1" t="s">
        <v>435</v>
      </c>
      <c r="B57" s="2" t="s">
        <v>464</v>
      </c>
      <c r="C57" s="2" t="s">
        <v>17</v>
      </c>
      <c r="D57" s="4">
        <v>71</v>
      </c>
      <c r="E57" s="2">
        <v>192</v>
      </c>
      <c r="F57" s="9">
        <v>4.47</v>
      </c>
      <c r="G57" s="11">
        <f t="shared" si="13"/>
        <v>0.8991415179346578</v>
      </c>
      <c r="H57" s="2">
        <v>32</v>
      </c>
      <c r="I57" s="11">
        <f t="shared" si="18"/>
        <v>1.6215381344057558E-2</v>
      </c>
      <c r="J57" s="2">
        <v>16</v>
      </c>
      <c r="K57" s="11">
        <f t="shared" si="20"/>
        <v>-0.45631457849787976</v>
      </c>
      <c r="L57" s="2">
        <v>119</v>
      </c>
      <c r="M57" s="11">
        <f t="shared" si="14"/>
        <v>0.21756456277471467</v>
      </c>
      <c r="N57" s="2">
        <v>6.9</v>
      </c>
      <c r="O57" s="11">
        <f>(STANDARDIZE(N57,$N$329,$N$330))*-1</f>
        <v>0.76371873458356299</v>
      </c>
      <c r="P57" s="2">
        <v>4.32</v>
      </c>
      <c r="Q57" s="11">
        <f>(STANDARDIZE(P57,$P$329,$P$330))*-1</f>
        <v>0.38837418598301948</v>
      </c>
      <c r="R57" s="13">
        <f t="shared" si="15"/>
        <v>1.8286998041221327</v>
      </c>
      <c r="S57" s="13">
        <f t="shared" si="16"/>
        <v>0.30478330068702214</v>
      </c>
      <c r="T57">
        <v>1</v>
      </c>
      <c r="U57">
        <v>27</v>
      </c>
      <c r="V57">
        <f>RANK(U57,$U$2:$U$327,1)</f>
        <v>27</v>
      </c>
      <c r="AC57" s="2"/>
    </row>
    <row r="58" spans="1:29" x14ac:dyDescent="0.25">
      <c r="A58" s="1" t="s">
        <v>130</v>
      </c>
      <c r="B58" s="2" t="s">
        <v>464</v>
      </c>
      <c r="C58" s="2" t="s">
        <v>131</v>
      </c>
      <c r="D58" s="4">
        <v>74</v>
      </c>
      <c r="E58" s="2">
        <v>206</v>
      </c>
      <c r="F58" s="9">
        <v>4.62</v>
      </c>
      <c r="G58" s="11">
        <f t="shared" si="13"/>
        <v>0.41469285658248883</v>
      </c>
      <c r="H58" s="2">
        <v>31</v>
      </c>
      <c r="I58" s="11">
        <f t="shared" si="18"/>
        <v>-0.22482407106761165</v>
      </c>
      <c r="J58" s="2">
        <v>11</v>
      </c>
      <c r="K58" s="11">
        <f t="shared" si="20"/>
        <v>-1.3093350743385106</v>
      </c>
      <c r="L58" s="2">
        <v>116</v>
      </c>
      <c r="M58" s="11">
        <f t="shared" si="14"/>
        <v>-0.10284870240259222</v>
      </c>
      <c r="N58" s="2"/>
      <c r="O58" s="11"/>
      <c r="P58" s="2"/>
      <c r="Q58" s="11"/>
      <c r="R58" s="13">
        <f t="shared" si="15"/>
        <v>-1.2223149912262257</v>
      </c>
      <c r="S58" s="13">
        <f t="shared" si="16"/>
        <v>-0.30557874780655642</v>
      </c>
      <c r="T58">
        <v>5</v>
      </c>
      <c r="U58">
        <v>169</v>
      </c>
      <c r="V58">
        <f>RANK(U58,$U$2:$U$327,1)</f>
        <v>151</v>
      </c>
      <c r="AC58" s="2"/>
    </row>
    <row r="59" spans="1:29" x14ac:dyDescent="0.25">
      <c r="A59" s="1" t="s">
        <v>282</v>
      </c>
      <c r="B59" s="2" t="s">
        <v>464</v>
      </c>
      <c r="C59" s="2" t="s">
        <v>283</v>
      </c>
      <c r="D59" s="4">
        <v>67</v>
      </c>
      <c r="E59" s="2">
        <v>180</v>
      </c>
      <c r="F59" s="9"/>
      <c r="G59" s="11"/>
      <c r="H59" s="2"/>
      <c r="I59" s="11"/>
      <c r="J59" s="2">
        <v>15</v>
      </c>
      <c r="K59" s="11">
        <f t="shared" si="20"/>
        <v>-0.62691867766600595</v>
      </c>
      <c r="L59" s="2"/>
      <c r="M59" s="11"/>
      <c r="N59" s="2"/>
      <c r="O59" s="11"/>
      <c r="P59" s="2"/>
      <c r="Q59" s="11"/>
      <c r="R59" s="13">
        <f t="shared" si="15"/>
        <v>-0.62691867766600595</v>
      </c>
      <c r="S59" s="13">
        <f t="shared" si="16"/>
        <v>-0.62691867766600595</v>
      </c>
      <c r="T59">
        <v>8</v>
      </c>
      <c r="AC59" s="2"/>
    </row>
    <row r="60" spans="1:29" x14ac:dyDescent="0.25">
      <c r="A60" s="1" t="s">
        <v>450</v>
      </c>
      <c r="B60" s="2" t="s">
        <v>464</v>
      </c>
      <c r="C60" s="2" t="s">
        <v>200</v>
      </c>
      <c r="D60" s="4">
        <v>71</v>
      </c>
      <c r="E60" s="2">
        <v>197</v>
      </c>
      <c r="F60" s="9">
        <v>4.54</v>
      </c>
      <c r="G60" s="11">
        <f t="shared" ref="G60:G65" si="21">(STANDARDIZE(F60,$F$329,$F$330))*-1</f>
        <v>0.67306547597031186</v>
      </c>
      <c r="H60" s="2">
        <v>33.5</v>
      </c>
      <c r="I60" s="11">
        <f t="shared" ref="I60:I65" si="22">(STANDARDIZE(H60,$H$329,$H$330))</f>
        <v>0.37777455996156134</v>
      </c>
      <c r="J60" s="2">
        <v>19</v>
      </c>
      <c r="K60" s="11">
        <f t="shared" si="20"/>
        <v>5.549771900649865E-2</v>
      </c>
      <c r="L60" s="2">
        <v>122</v>
      </c>
      <c r="M60" s="11">
        <f t="shared" ref="M60:M65" si="23">(STANDARDIZE(L60,$L$329,$L$330))</f>
        <v>0.53797782795202165</v>
      </c>
      <c r="N60" s="2">
        <v>6.72</v>
      </c>
      <c r="O60" s="11">
        <f t="shared" ref="O60:O65" si="24">(STANDARDIZE(N60,$N$329,$N$330))*-1</f>
        <v>1.1874043658557922</v>
      </c>
      <c r="P60" s="2">
        <v>4.13</v>
      </c>
      <c r="Q60" s="11">
        <f t="shared" ref="Q60:Q65" si="25">(STANDARDIZE(P60,$P$329,$P$330))*-1</f>
        <v>1.0954965576192155</v>
      </c>
      <c r="R60" s="13">
        <f t="shared" si="15"/>
        <v>3.9272165063654012</v>
      </c>
      <c r="S60" s="13">
        <f t="shared" si="16"/>
        <v>0.6545360843942335</v>
      </c>
      <c r="T60">
        <v>6</v>
      </c>
      <c r="U60">
        <v>191</v>
      </c>
      <c r="V60">
        <f>RANK(U60,$U$2:$U$327,1)</f>
        <v>168</v>
      </c>
      <c r="AC60" s="2"/>
    </row>
    <row r="61" spans="1:29" x14ac:dyDescent="0.25">
      <c r="A61" s="1" t="s">
        <v>321</v>
      </c>
      <c r="B61" s="2" t="s">
        <v>465</v>
      </c>
      <c r="C61" s="2" t="s">
        <v>89</v>
      </c>
      <c r="D61" s="4">
        <v>75</v>
      </c>
      <c r="E61" s="2">
        <v>253</v>
      </c>
      <c r="F61" s="9">
        <v>4.88</v>
      </c>
      <c r="G61" s="11">
        <f t="shared" si="21"/>
        <v>-0.42501815642793461</v>
      </c>
      <c r="H61" s="2">
        <v>30.5</v>
      </c>
      <c r="I61" s="11">
        <f t="shared" si="22"/>
        <v>-0.34534379727344622</v>
      </c>
      <c r="J61" s="2">
        <v>22</v>
      </c>
      <c r="K61" s="11">
        <f t="shared" si="20"/>
        <v>0.56731001651087709</v>
      </c>
      <c r="L61" s="2">
        <v>117</v>
      </c>
      <c r="M61" s="11">
        <f t="shared" si="23"/>
        <v>3.9557193231767413E-3</v>
      </c>
      <c r="N61" s="2">
        <v>7.25</v>
      </c>
      <c r="O61" s="11">
        <f t="shared" si="24"/>
        <v>-6.0114437334656927E-2</v>
      </c>
      <c r="P61" s="2">
        <v>4.47</v>
      </c>
      <c r="Q61" s="11">
        <f t="shared" si="25"/>
        <v>-0.16988031794028999</v>
      </c>
      <c r="R61" s="13">
        <f t="shared" si="15"/>
        <v>-0.42909097314227396</v>
      </c>
      <c r="S61" s="13">
        <f t="shared" si="16"/>
        <v>-7.1515162190378997E-2</v>
      </c>
      <c r="T61">
        <v>6</v>
      </c>
      <c r="U61">
        <v>196</v>
      </c>
      <c r="V61">
        <f>RANK(U61,$U$2:$U$327,1)</f>
        <v>171</v>
      </c>
      <c r="AC61" s="2"/>
    </row>
    <row r="62" spans="1:29" x14ac:dyDescent="0.25">
      <c r="A62" s="1" t="s">
        <v>318</v>
      </c>
      <c r="B62" s="2" t="s">
        <v>465</v>
      </c>
      <c r="C62" s="2" t="s">
        <v>319</v>
      </c>
      <c r="D62" s="4">
        <v>75</v>
      </c>
      <c r="E62" s="2">
        <v>264</v>
      </c>
      <c r="F62" s="9">
        <v>4.79</v>
      </c>
      <c r="G62" s="11">
        <f t="shared" si="21"/>
        <v>-0.13434895961663443</v>
      </c>
      <c r="H62" s="2">
        <v>32.5</v>
      </c>
      <c r="I62" s="11">
        <f t="shared" si="22"/>
        <v>0.13673510754989215</v>
      </c>
      <c r="J62" s="2">
        <v>14</v>
      </c>
      <c r="K62" s="11">
        <f t="shared" si="20"/>
        <v>-0.79752277683413209</v>
      </c>
      <c r="L62" s="2">
        <v>114</v>
      </c>
      <c r="M62" s="11">
        <f t="shared" si="23"/>
        <v>-0.31645754585413016</v>
      </c>
      <c r="N62" s="2">
        <v>7.25</v>
      </c>
      <c r="O62" s="11">
        <f t="shared" si="24"/>
        <v>-6.0114437334656927E-2</v>
      </c>
      <c r="P62" s="2">
        <v>4.43</v>
      </c>
      <c r="Q62" s="11">
        <f t="shared" si="25"/>
        <v>-2.1012450227406793E-2</v>
      </c>
      <c r="R62" s="13">
        <f t="shared" si="15"/>
        <v>-1.1927210623170681</v>
      </c>
      <c r="S62" s="13">
        <f t="shared" si="16"/>
        <v>-0.19878684371951136</v>
      </c>
      <c r="T62">
        <v>8</v>
      </c>
      <c r="AC62" s="2"/>
    </row>
    <row r="63" spans="1:29" x14ac:dyDescent="0.25">
      <c r="A63" s="1" t="s">
        <v>247</v>
      </c>
      <c r="B63" s="2" t="s">
        <v>465</v>
      </c>
      <c r="C63" s="2" t="s">
        <v>26</v>
      </c>
      <c r="D63" s="4">
        <v>75</v>
      </c>
      <c r="E63" s="2">
        <v>265</v>
      </c>
      <c r="F63" s="9">
        <v>4.8899999999999997</v>
      </c>
      <c r="G63" s="11">
        <f t="shared" si="21"/>
        <v>-0.4573147338514118</v>
      </c>
      <c r="H63" s="2">
        <v>26.5</v>
      </c>
      <c r="I63" s="11">
        <f t="shared" si="22"/>
        <v>-1.3095016069201231</v>
      </c>
      <c r="J63" s="2">
        <v>16</v>
      </c>
      <c r="K63" s="11">
        <f t="shared" si="20"/>
        <v>-0.45631457849787976</v>
      </c>
      <c r="L63" s="2">
        <v>109</v>
      </c>
      <c r="M63" s="11">
        <f t="shared" si="23"/>
        <v>-0.85047965448297502</v>
      </c>
      <c r="N63" s="2">
        <v>7.36</v>
      </c>
      <c r="O63" s="11">
        <f t="shared" si="24"/>
        <v>-0.31903343422324137</v>
      </c>
      <c r="P63" s="2">
        <v>4.46</v>
      </c>
      <c r="Q63" s="11">
        <f t="shared" si="25"/>
        <v>-0.13266335101207002</v>
      </c>
      <c r="R63" s="13">
        <f t="shared" si="15"/>
        <v>-3.5253073589877011</v>
      </c>
      <c r="S63" s="13">
        <f t="shared" si="16"/>
        <v>-0.58755122649795022</v>
      </c>
      <c r="T63">
        <v>8</v>
      </c>
      <c r="AC63" s="2"/>
    </row>
    <row r="64" spans="1:29" x14ac:dyDescent="0.25">
      <c r="A64" s="1" t="s">
        <v>60</v>
      </c>
      <c r="B64" s="2" t="s">
        <v>465</v>
      </c>
      <c r="C64" s="2" t="s">
        <v>26</v>
      </c>
      <c r="D64" s="4">
        <v>75</v>
      </c>
      <c r="E64" s="2">
        <v>307</v>
      </c>
      <c r="F64" s="9">
        <v>5.14</v>
      </c>
      <c r="G64" s="11">
        <f t="shared" si="21"/>
        <v>-1.2647291694383582</v>
      </c>
      <c r="H64" s="2">
        <v>27</v>
      </c>
      <c r="I64" s="11">
        <f t="shared" si="22"/>
        <v>-1.1889818807142885</v>
      </c>
      <c r="J64" s="2">
        <v>21</v>
      </c>
      <c r="K64" s="11">
        <f t="shared" si="20"/>
        <v>0.39670591734275096</v>
      </c>
      <c r="L64" s="2">
        <v>105</v>
      </c>
      <c r="M64" s="11">
        <f t="shared" si="23"/>
        <v>-1.2776973413860508</v>
      </c>
      <c r="N64" s="2">
        <v>7.66</v>
      </c>
      <c r="O64" s="11">
        <f t="shared" si="24"/>
        <v>-1.0251761530102874</v>
      </c>
      <c r="P64" s="2">
        <v>4.62</v>
      </c>
      <c r="Q64" s="11">
        <f t="shared" si="25"/>
        <v>-0.72813482186360279</v>
      </c>
      <c r="R64" s="13">
        <f t="shared" si="15"/>
        <v>-5.0880134490698365</v>
      </c>
      <c r="S64" s="13">
        <f t="shared" si="16"/>
        <v>-0.84800224151163939</v>
      </c>
      <c r="T64">
        <v>6</v>
      </c>
      <c r="U64">
        <v>185</v>
      </c>
      <c r="V64">
        <f>RANK(U64,$U$2:$U$327,1)</f>
        <v>162</v>
      </c>
      <c r="AC64" s="2"/>
    </row>
    <row r="65" spans="1:29" x14ac:dyDescent="0.25">
      <c r="A65" s="1" t="s">
        <v>269</v>
      </c>
      <c r="B65" s="2" t="s">
        <v>465</v>
      </c>
      <c r="C65" s="2" t="s">
        <v>15</v>
      </c>
      <c r="D65" s="4">
        <v>74</v>
      </c>
      <c r="E65" s="2">
        <v>261</v>
      </c>
      <c r="F65" s="9">
        <v>4.67</v>
      </c>
      <c r="G65" s="11">
        <f t="shared" si="21"/>
        <v>0.25320996946510016</v>
      </c>
      <c r="H65" s="2">
        <v>33</v>
      </c>
      <c r="I65" s="11">
        <f t="shared" si="22"/>
        <v>0.25725483375572678</v>
      </c>
      <c r="J65" s="2">
        <v>35</v>
      </c>
      <c r="K65" s="11">
        <f t="shared" si="20"/>
        <v>2.7851633056965168</v>
      </c>
      <c r="L65" s="2">
        <v>114</v>
      </c>
      <c r="M65" s="11">
        <f t="shared" si="23"/>
        <v>-0.31645754585413016</v>
      </c>
      <c r="N65" s="2">
        <v>7.46</v>
      </c>
      <c r="O65" s="11">
        <f t="shared" si="24"/>
        <v>-0.55441434048558935</v>
      </c>
      <c r="P65" s="2">
        <v>4.1900000000000004</v>
      </c>
      <c r="Q65" s="11">
        <f t="shared" si="25"/>
        <v>0.87219475604988905</v>
      </c>
      <c r="R65" s="13">
        <f t="shared" si="15"/>
        <v>3.2969509786275131</v>
      </c>
      <c r="S65" s="13">
        <f t="shared" si="16"/>
        <v>0.54949182977125222</v>
      </c>
      <c r="T65">
        <v>4</v>
      </c>
      <c r="U65">
        <v>116</v>
      </c>
      <c r="V65">
        <f>RANK(U65,$U$2:$U$327,1)</f>
        <v>105</v>
      </c>
      <c r="AC65" s="2"/>
    </row>
    <row r="66" spans="1:29" x14ac:dyDescent="0.25">
      <c r="A66" s="1" t="s">
        <v>429</v>
      </c>
      <c r="B66" s="2" t="s">
        <v>465</v>
      </c>
      <c r="C66" s="2" t="s">
        <v>52</v>
      </c>
      <c r="D66" s="4">
        <v>75</v>
      </c>
      <c r="E66" s="2">
        <v>309</v>
      </c>
      <c r="F66" s="9"/>
      <c r="G66" s="11"/>
      <c r="H66" s="2"/>
      <c r="I66" s="11"/>
      <c r="J66" s="2">
        <v>25</v>
      </c>
      <c r="K66" s="11">
        <f t="shared" si="20"/>
        <v>1.0791223140152555</v>
      </c>
      <c r="L66" s="2"/>
      <c r="M66" s="11"/>
      <c r="N66" s="2"/>
      <c r="O66" s="11"/>
      <c r="P66" s="2"/>
      <c r="Q66" s="11"/>
      <c r="R66" s="13">
        <f t="shared" si="15"/>
        <v>1.0791223140152555</v>
      </c>
      <c r="S66" s="13">
        <f t="shared" si="16"/>
        <v>1.0791223140152555</v>
      </c>
      <c r="T66">
        <v>4</v>
      </c>
      <c r="U66">
        <v>142</v>
      </c>
      <c r="V66">
        <f>RANK(U66,$U$2:$U$327,1)</f>
        <v>128</v>
      </c>
      <c r="AC66" s="2"/>
    </row>
    <row r="67" spans="1:29" x14ac:dyDescent="0.25">
      <c r="A67" s="1" t="s">
        <v>193</v>
      </c>
      <c r="B67" s="2" t="s">
        <v>465</v>
      </c>
      <c r="C67" s="2" t="s">
        <v>194</v>
      </c>
      <c r="D67" s="4">
        <v>75</v>
      </c>
      <c r="E67" s="2">
        <v>253</v>
      </c>
      <c r="F67" s="9">
        <v>4.82</v>
      </c>
      <c r="G67" s="11">
        <f>(STANDARDIZE(F67,$F$329,$F$330))*-1</f>
        <v>-0.23123869188706878</v>
      </c>
      <c r="H67" s="2">
        <v>32</v>
      </c>
      <c r="I67" s="11">
        <f>(STANDARDIZE(H67,$H$329,$H$330))</f>
        <v>1.6215381344057558E-2</v>
      </c>
      <c r="J67" s="2">
        <v>21</v>
      </c>
      <c r="K67" s="11">
        <f t="shared" si="20"/>
        <v>0.39670591734275096</v>
      </c>
      <c r="L67" s="2">
        <v>109</v>
      </c>
      <c r="M67" s="11">
        <f>(STANDARDIZE(L67,$L$329,$L$330))</f>
        <v>-0.85047965448297502</v>
      </c>
      <c r="N67" s="2">
        <v>7.47</v>
      </c>
      <c r="O67" s="11">
        <f>(STANDARDIZE(N67,$N$329,$N$330))*-1</f>
        <v>-0.57795243111182371</v>
      </c>
      <c r="P67" s="2">
        <v>4.42</v>
      </c>
      <c r="Q67" s="11">
        <f>(STANDARDIZE(P67,$P$329,$P$330))*-1</f>
        <v>1.620451670081318E-2</v>
      </c>
      <c r="R67" s="13">
        <f t="shared" si="15"/>
        <v>-1.2305449620942459</v>
      </c>
      <c r="S67" s="13">
        <f t="shared" si="16"/>
        <v>-0.20509082701570766</v>
      </c>
      <c r="T67">
        <v>1</v>
      </c>
      <c r="U67">
        <v>22</v>
      </c>
      <c r="V67">
        <f>RANK(U67,$U$2:$U$327,1)</f>
        <v>22</v>
      </c>
      <c r="AC67" s="2"/>
    </row>
    <row r="68" spans="1:29" x14ac:dyDescent="0.25">
      <c r="A68" s="1" t="s">
        <v>428</v>
      </c>
      <c r="B68" s="2" t="s">
        <v>465</v>
      </c>
      <c r="C68" s="2" t="s">
        <v>337</v>
      </c>
      <c r="D68" s="4">
        <v>74</v>
      </c>
      <c r="E68" s="2">
        <v>310</v>
      </c>
      <c r="F68" s="9">
        <v>4.96</v>
      </c>
      <c r="G68" s="11">
        <f>(STANDARDIZE(F68,$F$329,$F$330))*-1</f>
        <v>-0.68339077581575769</v>
      </c>
      <c r="H68" s="2">
        <v>28</v>
      </c>
      <c r="I68" s="11">
        <f>(STANDARDIZE(H68,$H$329,$H$330))</f>
        <v>-0.94794242830261921</v>
      </c>
      <c r="J68" s="2">
        <v>25</v>
      </c>
      <c r="K68" s="11">
        <f t="shared" si="20"/>
        <v>1.0791223140152555</v>
      </c>
      <c r="L68" s="2">
        <v>107</v>
      </c>
      <c r="M68" s="11">
        <f>(STANDARDIZE(L68,$L$329,$L$330))</f>
        <v>-1.0640884979345129</v>
      </c>
      <c r="N68" s="2">
        <v>7.89</v>
      </c>
      <c r="O68" s="11">
        <f>(STANDARDIZE(N68,$N$329,$N$330))*-1</f>
        <v>-1.5665522374136884</v>
      </c>
      <c r="P68" s="2">
        <v>4.96</v>
      </c>
      <c r="Q68" s="11">
        <f>(STANDARDIZE(P68,$P$329,$P$330))*-1</f>
        <v>-1.9935116974231082</v>
      </c>
      <c r="R68" s="13">
        <f t="shared" si="15"/>
        <v>-5.1763633228744315</v>
      </c>
      <c r="S68" s="13">
        <f t="shared" si="16"/>
        <v>-0.86272722047907191</v>
      </c>
      <c r="T68">
        <v>8</v>
      </c>
      <c r="AC68" s="2"/>
    </row>
    <row r="69" spans="1:29" x14ac:dyDescent="0.25">
      <c r="A69" s="1" t="s">
        <v>451</v>
      </c>
      <c r="B69" s="2" t="s">
        <v>465</v>
      </c>
      <c r="C69" s="2" t="s">
        <v>59</v>
      </c>
      <c r="D69" s="4">
        <v>77</v>
      </c>
      <c r="E69" s="2">
        <v>298</v>
      </c>
      <c r="F69" s="9"/>
      <c r="G69" s="11"/>
      <c r="H69" s="2"/>
      <c r="I69" s="11"/>
      <c r="J69" s="2">
        <v>23</v>
      </c>
      <c r="K69" s="11">
        <f t="shared" si="20"/>
        <v>0.73791411567900322</v>
      </c>
      <c r="L69" s="2"/>
      <c r="M69" s="11"/>
      <c r="N69" s="2"/>
      <c r="O69" s="11"/>
      <c r="P69" s="2"/>
      <c r="Q69" s="11"/>
      <c r="R69" s="13">
        <f t="shared" si="15"/>
        <v>0.73791411567900322</v>
      </c>
      <c r="S69" s="13">
        <f t="shared" si="16"/>
        <v>0.73791411567900322</v>
      </c>
      <c r="T69">
        <v>3</v>
      </c>
      <c r="U69">
        <v>74</v>
      </c>
      <c r="V69">
        <f>RANK(U69,$U$2:$U$327,1)</f>
        <v>67</v>
      </c>
      <c r="AC69" s="2"/>
    </row>
    <row r="70" spans="1:29" x14ac:dyDescent="0.25">
      <c r="A70" s="1" t="s">
        <v>98</v>
      </c>
      <c r="B70" s="2" t="s">
        <v>465</v>
      </c>
      <c r="C70" s="2" t="s">
        <v>99</v>
      </c>
      <c r="D70" s="4">
        <v>74</v>
      </c>
      <c r="E70" s="2">
        <v>301</v>
      </c>
      <c r="F70" s="9"/>
      <c r="G70" s="11"/>
      <c r="H70" s="2"/>
      <c r="I70" s="11"/>
      <c r="J70" s="2">
        <v>23</v>
      </c>
      <c r="K70" s="11">
        <f t="shared" si="20"/>
        <v>0.73791411567900322</v>
      </c>
      <c r="L70" s="2"/>
      <c r="M70" s="11"/>
      <c r="N70" s="2"/>
      <c r="O70" s="11"/>
      <c r="P70" s="2"/>
      <c r="Q70" s="11"/>
      <c r="R70" s="13">
        <f t="shared" si="15"/>
        <v>0.73791411567900322</v>
      </c>
      <c r="S70" s="13">
        <f t="shared" si="16"/>
        <v>0.73791411567900322</v>
      </c>
      <c r="T70">
        <v>8</v>
      </c>
      <c r="AC70" s="2"/>
    </row>
    <row r="71" spans="1:29" x14ac:dyDescent="0.25">
      <c r="A71" s="1" t="s">
        <v>240</v>
      </c>
      <c r="B71" s="2" t="s">
        <v>465</v>
      </c>
      <c r="C71" s="2" t="s">
        <v>19</v>
      </c>
      <c r="D71" s="4">
        <v>73</v>
      </c>
      <c r="E71" s="2">
        <v>319</v>
      </c>
      <c r="F71" s="9">
        <v>5.04</v>
      </c>
      <c r="G71" s="11">
        <f t="shared" ref="G71:G76" si="26">(STANDARDIZE(F71,$F$329,$F$330))*-1</f>
        <v>-0.94176339520358077</v>
      </c>
      <c r="H71" s="2">
        <v>28.5</v>
      </c>
      <c r="I71" s="11">
        <f>(STANDARDIZE(H71,$H$329,$H$330))</f>
        <v>-0.82742270209678459</v>
      </c>
      <c r="J71" s="2">
        <v>25</v>
      </c>
      <c r="K71" s="11">
        <f t="shared" si="20"/>
        <v>1.0791223140152555</v>
      </c>
      <c r="L71" s="2">
        <v>108</v>
      </c>
      <c r="M71" s="11">
        <f>(STANDARDIZE(L71,$L$329,$L$330))</f>
        <v>-0.95728407620874401</v>
      </c>
      <c r="N71" s="2">
        <v>7.73</v>
      </c>
      <c r="O71" s="11">
        <f>(STANDARDIZE(N71,$N$329,$N$330))*-1</f>
        <v>-1.1899427873939321</v>
      </c>
      <c r="P71" s="2">
        <v>4.6500000000000004</v>
      </c>
      <c r="Q71" s="11">
        <f>(STANDARDIZE(P71,$P$329,$P$330))*-1</f>
        <v>-0.83978572264826601</v>
      </c>
      <c r="R71" s="13">
        <f t="shared" ref="R71:R102" si="27">G71+I71+K71+M71+O71+Q71</f>
        <v>-3.6770763695360524</v>
      </c>
      <c r="S71" s="13">
        <f t="shared" ref="S71:S92" si="28">AVERAGE(G71,I71,K71,M71,O71,Q71)</f>
        <v>-0.61284606158934207</v>
      </c>
      <c r="T71">
        <v>8</v>
      </c>
      <c r="AC71" s="2"/>
    </row>
    <row r="72" spans="1:29" x14ac:dyDescent="0.25">
      <c r="A72" s="1" t="s">
        <v>187</v>
      </c>
      <c r="B72" s="2" t="s">
        <v>465</v>
      </c>
      <c r="C72" s="2" t="s">
        <v>149</v>
      </c>
      <c r="D72" s="4">
        <v>77</v>
      </c>
      <c r="E72" s="2">
        <v>266</v>
      </c>
      <c r="F72" s="9">
        <v>4.76</v>
      </c>
      <c r="G72" s="11">
        <f t="shared" si="26"/>
        <v>-3.7459227346200059E-2</v>
      </c>
      <c r="H72" s="2">
        <v>36</v>
      </c>
      <c r="I72" s="11">
        <f>(STANDARDIZE(H72,$H$329,$H$330))</f>
        <v>0.98037319099073439</v>
      </c>
      <c r="J72" s="2">
        <v>18</v>
      </c>
      <c r="K72" s="11">
        <f t="shared" si="20"/>
        <v>-0.1151063801616275</v>
      </c>
      <c r="L72" s="2">
        <v>123</v>
      </c>
      <c r="M72" s="11">
        <f>(STANDARDIZE(L72,$L$329,$L$330))</f>
        <v>0.64478224967779052</v>
      </c>
      <c r="N72" s="2">
        <v>7.03</v>
      </c>
      <c r="O72" s="11">
        <f>(STANDARDIZE(N72,$N$329,$N$330))*-1</f>
        <v>0.45772355644250984</v>
      </c>
      <c r="P72" s="2">
        <v>4.38</v>
      </c>
      <c r="Q72" s="11">
        <f>(STANDARDIZE(P72,$P$329,$P$330))*-1</f>
        <v>0.16507238441369637</v>
      </c>
      <c r="R72" s="13">
        <f t="shared" si="27"/>
        <v>2.0953857740169037</v>
      </c>
      <c r="S72" s="13">
        <f t="shared" si="28"/>
        <v>0.34923096233615064</v>
      </c>
      <c r="T72">
        <v>3</v>
      </c>
      <c r="U72">
        <v>77</v>
      </c>
      <c r="V72">
        <f t="shared" ref="V72:V78" si="29">RANK(U72,$U$2:$U$327,1)</f>
        <v>70</v>
      </c>
      <c r="AC72" s="2"/>
    </row>
    <row r="73" spans="1:29" x14ac:dyDescent="0.25">
      <c r="A73" s="1" t="s">
        <v>413</v>
      </c>
      <c r="B73" s="2" t="s">
        <v>465</v>
      </c>
      <c r="C73" s="2" t="s">
        <v>21</v>
      </c>
      <c r="D73" s="4">
        <v>75</v>
      </c>
      <c r="E73" s="2">
        <v>310</v>
      </c>
      <c r="F73" s="9">
        <v>5.19</v>
      </c>
      <c r="G73" s="11">
        <f t="shared" si="26"/>
        <v>-1.4262120565557497</v>
      </c>
      <c r="H73" s="2">
        <v>27</v>
      </c>
      <c r="I73" s="11">
        <f>(STANDARDIZE(H73,$H$329,$H$330))</f>
        <v>-1.1889818807142885</v>
      </c>
      <c r="J73" s="2"/>
      <c r="K73" s="11"/>
      <c r="L73" s="2">
        <v>110</v>
      </c>
      <c r="M73" s="11">
        <f>(STANDARDIZE(L73,$L$329,$L$330))</f>
        <v>-0.74367523275720604</v>
      </c>
      <c r="N73" s="2">
        <v>7.68</v>
      </c>
      <c r="O73" s="11">
        <f>(STANDARDIZE(N73,$N$329,$N$330))*-1</f>
        <v>-1.0722523342627561</v>
      </c>
      <c r="P73" s="2">
        <v>4.59</v>
      </c>
      <c r="Q73" s="11">
        <f>(STANDARDIZE(P73,$P$329,$P$330))*-1</f>
        <v>-0.61648392107893957</v>
      </c>
      <c r="R73" s="13">
        <f t="shared" si="27"/>
        <v>-5.04760542536894</v>
      </c>
      <c r="S73" s="13">
        <f t="shared" si="28"/>
        <v>-1.0095210850737879</v>
      </c>
      <c r="T73">
        <v>2</v>
      </c>
      <c r="U73">
        <v>55</v>
      </c>
      <c r="V73">
        <f t="shared" si="29"/>
        <v>51</v>
      </c>
      <c r="AC73" s="2"/>
    </row>
    <row r="74" spans="1:29" x14ac:dyDescent="0.25">
      <c r="A74" s="1" t="s">
        <v>172</v>
      </c>
      <c r="B74" s="2" t="s">
        <v>465</v>
      </c>
      <c r="C74" s="2" t="s">
        <v>17</v>
      </c>
      <c r="D74" s="4">
        <v>75</v>
      </c>
      <c r="E74" s="2">
        <v>310</v>
      </c>
      <c r="F74" s="9">
        <v>5.27</v>
      </c>
      <c r="G74" s="11">
        <f t="shared" si="26"/>
        <v>-1.6845846759435699</v>
      </c>
      <c r="H74" s="2"/>
      <c r="I74" s="11"/>
      <c r="J74" s="2">
        <v>18</v>
      </c>
      <c r="K74" s="11">
        <f>(STANDARDIZE(J74,$J$329,$J$330))</f>
        <v>-0.1151063801616275</v>
      </c>
      <c r="L74" s="2"/>
      <c r="M74" s="11"/>
      <c r="N74" s="2"/>
      <c r="O74" s="11"/>
      <c r="P74" s="2"/>
      <c r="Q74" s="11"/>
      <c r="R74" s="13">
        <f t="shared" si="27"/>
        <v>-1.7996910561051973</v>
      </c>
      <c r="S74" s="13">
        <f t="shared" si="28"/>
        <v>-0.89984552805259865</v>
      </c>
      <c r="T74">
        <v>5</v>
      </c>
      <c r="U74">
        <v>178</v>
      </c>
      <c r="V74">
        <f t="shared" si="29"/>
        <v>157</v>
      </c>
      <c r="AC74" s="2"/>
    </row>
    <row r="75" spans="1:29" x14ac:dyDescent="0.25">
      <c r="A75" s="1" t="s">
        <v>391</v>
      </c>
      <c r="B75" s="2" t="s">
        <v>465</v>
      </c>
      <c r="C75" s="2" t="s">
        <v>99</v>
      </c>
      <c r="D75" s="4">
        <v>75</v>
      </c>
      <c r="E75" s="2">
        <v>264</v>
      </c>
      <c r="F75" s="9">
        <v>4.7699999999999996</v>
      </c>
      <c r="G75" s="11">
        <f t="shared" si="26"/>
        <v>-6.9755804769677229E-2</v>
      </c>
      <c r="H75" s="2">
        <v>29.5</v>
      </c>
      <c r="I75" s="11">
        <f>(STANDARDIZE(H75,$H$329,$H$330))</f>
        <v>-0.58638324968511546</v>
      </c>
      <c r="J75" s="2"/>
      <c r="K75" s="11"/>
      <c r="L75" s="2">
        <v>117</v>
      </c>
      <c r="M75" s="11">
        <f>(STANDARDIZE(L75,$L$329,$L$330))</f>
        <v>3.9557193231767413E-3</v>
      </c>
      <c r="N75" s="2">
        <v>7.18</v>
      </c>
      <c r="O75" s="11">
        <f>(STANDARDIZE(N75,$N$329,$N$330))*-1</f>
        <v>0.1046521970489879</v>
      </c>
      <c r="P75" s="2">
        <v>4.3899999999999997</v>
      </c>
      <c r="Q75" s="11">
        <f>(STANDARDIZE(P75,$P$329,$P$330))*-1</f>
        <v>0.12785541748547641</v>
      </c>
      <c r="R75" s="13">
        <f t="shared" si="27"/>
        <v>-0.41967572059715169</v>
      </c>
      <c r="S75" s="13">
        <f t="shared" si="28"/>
        <v>-8.3935144119430344E-2</v>
      </c>
      <c r="T75">
        <v>3</v>
      </c>
      <c r="U75">
        <v>68</v>
      </c>
      <c r="V75">
        <f t="shared" si="29"/>
        <v>62</v>
      </c>
      <c r="AC75" s="2"/>
    </row>
    <row r="76" spans="1:29" x14ac:dyDescent="0.25">
      <c r="A76" s="1" t="s">
        <v>243</v>
      </c>
      <c r="B76" s="2" t="s">
        <v>465</v>
      </c>
      <c r="C76" s="2" t="s">
        <v>33</v>
      </c>
      <c r="D76" s="4">
        <v>77</v>
      </c>
      <c r="E76" s="2">
        <v>274</v>
      </c>
      <c r="F76" s="9">
        <v>4.92</v>
      </c>
      <c r="G76" s="11">
        <f t="shared" si="26"/>
        <v>-0.55420446612184615</v>
      </c>
      <c r="H76" s="2">
        <v>33</v>
      </c>
      <c r="I76" s="11">
        <f>(STANDARDIZE(H76,$H$329,$H$330))</f>
        <v>0.25725483375572678</v>
      </c>
      <c r="J76" s="2">
        <v>22</v>
      </c>
      <c r="K76" s="11">
        <f>(STANDARDIZE(J76,$J$329,$J$330))</f>
        <v>0.56731001651087709</v>
      </c>
      <c r="L76" s="2">
        <v>124</v>
      </c>
      <c r="M76" s="11">
        <f>(STANDARDIZE(L76,$L$329,$L$330))</f>
        <v>0.7515866714035595</v>
      </c>
      <c r="N76" s="2"/>
      <c r="O76" s="11"/>
      <c r="P76" s="2"/>
      <c r="Q76" s="11"/>
      <c r="R76" s="13">
        <f t="shared" si="27"/>
        <v>1.0219470555483172</v>
      </c>
      <c r="S76" s="13">
        <f t="shared" si="28"/>
        <v>0.2554867638870793</v>
      </c>
      <c r="T76">
        <v>4</v>
      </c>
      <c r="U76">
        <v>131</v>
      </c>
      <c r="V76">
        <f t="shared" si="29"/>
        <v>117</v>
      </c>
      <c r="AC76" s="2"/>
    </row>
    <row r="77" spans="1:29" x14ac:dyDescent="0.25">
      <c r="A77" s="1" t="s">
        <v>427</v>
      </c>
      <c r="B77" s="2" t="s">
        <v>465</v>
      </c>
      <c r="C77" s="2" t="s">
        <v>107</v>
      </c>
      <c r="D77" s="4">
        <v>76</v>
      </c>
      <c r="E77" s="2">
        <v>280</v>
      </c>
      <c r="F77" s="9"/>
      <c r="G77" s="11"/>
      <c r="H77" s="2"/>
      <c r="I77" s="11"/>
      <c r="J77" s="2">
        <v>18</v>
      </c>
      <c r="K77" s="11">
        <f>(STANDARDIZE(J77,$J$329,$J$330))</f>
        <v>-0.1151063801616275</v>
      </c>
      <c r="L77" s="2"/>
      <c r="M77" s="11"/>
      <c r="N77" s="2"/>
      <c r="O77" s="11"/>
      <c r="P77" s="2"/>
      <c r="Q77" s="11"/>
      <c r="R77" s="13">
        <f t="shared" si="27"/>
        <v>-0.1151063801616275</v>
      </c>
      <c r="S77" s="13">
        <f t="shared" si="28"/>
        <v>-0.1151063801616275</v>
      </c>
      <c r="T77">
        <v>2</v>
      </c>
      <c r="U77">
        <v>51</v>
      </c>
      <c r="V77">
        <f t="shared" si="29"/>
        <v>47</v>
      </c>
      <c r="AC77" s="2"/>
    </row>
    <row r="78" spans="1:29" x14ac:dyDescent="0.25">
      <c r="A78" s="1" t="s">
        <v>38</v>
      </c>
      <c r="B78" s="2" t="s">
        <v>465</v>
      </c>
      <c r="C78" s="2" t="s">
        <v>39</v>
      </c>
      <c r="D78" s="4">
        <v>75</v>
      </c>
      <c r="E78" s="2">
        <v>259</v>
      </c>
      <c r="F78" s="9">
        <v>4.88</v>
      </c>
      <c r="G78" s="11">
        <f t="shared" ref="G78:G88" si="30">(STANDARDIZE(F78,$F$329,$F$330))*-1</f>
        <v>-0.42501815642793461</v>
      </c>
      <c r="H78" s="2">
        <v>31</v>
      </c>
      <c r="I78" s="11">
        <f t="shared" ref="I78:I88" si="31">(STANDARDIZE(H78,$H$329,$H$330))</f>
        <v>-0.22482407106761165</v>
      </c>
      <c r="J78" s="2"/>
      <c r="K78" s="11"/>
      <c r="L78" s="2">
        <v>117</v>
      </c>
      <c r="M78" s="11">
        <f t="shared" ref="M78:M86" si="32">(STANDARDIZE(L78,$L$329,$L$330))</f>
        <v>3.9557193231767413E-3</v>
      </c>
      <c r="N78" s="2">
        <v>6.96</v>
      </c>
      <c r="O78" s="11">
        <f t="shared" ref="O78:O84" si="33">(STANDARDIZE(N78,$N$329,$N$330))*-1</f>
        <v>0.62249019082615464</v>
      </c>
      <c r="P78" s="2">
        <v>4.4400000000000004</v>
      </c>
      <c r="Q78" s="11">
        <f t="shared" ref="Q78:Q84" si="34">(STANDARDIZE(P78,$P$329,$P$330))*-1</f>
        <v>-5.822941715563007E-2</v>
      </c>
      <c r="R78" s="13">
        <f t="shared" si="27"/>
        <v>-8.1625734501844904E-2</v>
      </c>
      <c r="S78" s="13">
        <f t="shared" si="28"/>
        <v>-1.6325146900368979E-2</v>
      </c>
      <c r="T78">
        <v>1</v>
      </c>
      <c r="U78">
        <v>14</v>
      </c>
      <c r="V78">
        <f t="shared" si="29"/>
        <v>14</v>
      </c>
      <c r="AC78" s="2"/>
    </row>
    <row r="79" spans="1:29" x14ac:dyDescent="0.25">
      <c r="A79" s="1" t="s">
        <v>355</v>
      </c>
      <c r="B79" s="2" t="s">
        <v>465</v>
      </c>
      <c r="C79" s="2" t="s">
        <v>319</v>
      </c>
      <c r="D79" s="4">
        <v>76</v>
      </c>
      <c r="E79" s="2">
        <v>248</v>
      </c>
      <c r="F79" s="9">
        <v>4.6100000000000003</v>
      </c>
      <c r="G79" s="11">
        <f t="shared" si="30"/>
        <v>0.44698943400596602</v>
      </c>
      <c r="H79" s="2">
        <v>35</v>
      </c>
      <c r="I79" s="11">
        <f t="shared" si="31"/>
        <v>0.73933373857906515</v>
      </c>
      <c r="J79" s="2">
        <v>30</v>
      </c>
      <c r="K79" s="11">
        <f t="shared" ref="K79:K92" si="35">(STANDARDIZE(J79,$J$329,$J$330))</f>
        <v>1.9321428098558862</v>
      </c>
      <c r="L79" s="2">
        <v>123</v>
      </c>
      <c r="M79" s="11">
        <f t="shared" si="32"/>
        <v>0.64478224967779052</v>
      </c>
      <c r="N79" s="2">
        <v>6.94</v>
      </c>
      <c r="O79" s="11">
        <f t="shared" si="33"/>
        <v>0.66956637207862346</v>
      </c>
      <c r="P79" s="2">
        <v>4.4000000000000004</v>
      </c>
      <c r="Q79" s="11">
        <f t="shared" si="34"/>
        <v>9.0638450557253128E-2</v>
      </c>
      <c r="R79" s="13">
        <f t="shared" si="27"/>
        <v>4.5234530547545848</v>
      </c>
      <c r="S79" s="13">
        <f t="shared" si="28"/>
        <v>0.75390884245909751</v>
      </c>
      <c r="T79">
        <v>8</v>
      </c>
      <c r="AC79" s="2"/>
    </row>
    <row r="80" spans="1:29" x14ac:dyDescent="0.25">
      <c r="A80" s="1" t="s">
        <v>425</v>
      </c>
      <c r="B80" s="2" t="s">
        <v>465</v>
      </c>
      <c r="C80" s="2" t="s">
        <v>67</v>
      </c>
      <c r="D80" s="4">
        <v>75</v>
      </c>
      <c r="E80" s="2">
        <v>305</v>
      </c>
      <c r="F80" s="9">
        <v>4.99</v>
      </c>
      <c r="G80" s="11">
        <f t="shared" si="30"/>
        <v>-0.78028050808619209</v>
      </c>
      <c r="H80" s="2">
        <v>28.5</v>
      </c>
      <c r="I80" s="11">
        <f t="shared" si="31"/>
        <v>-0.82742270209678459</v>
      </c>
      <c r="J80" s="2">
        <v>28</v>
      </c>
      <c r="K80" s="11">
        <f t="shared" si="35"/>
        <v>1.5909346115196339</v>
      </c>
      <c r="L80" s="2">
        <v>111</v>
      </c>
      <c r="M80" s="11">
        <f t="shared" si="32"/>
        <v>-0.63687081103143706</v>
      </c>
      <c r="N80" s="2">
        <v>7.69</v>
      </c>
      <c r="O80" s="11">
        <f t="shared" si="33"/>
        <v>-1.0957904248889925</v>
      </c>
      <c r="P80" s="2">
        <v>4.3899999999999997</v>
      </c>
      <c r="Q80" s="11">
        <f t="shared" si="34"/>
        <v>0.12785541748547641</v>
      </c>
      <c r="R80" s="13">
        <f t="shared" si="27"/>
        <v>-1.621574417098296</v>
      </c>
      <c r="S80" s="13">
        <f t="shared" si="28"/>
        <v>-0.27026240284971598</v>
      </c>
      <c r="T80">
        <v>3</v>
      </c>
      <c r="U80">
        <v>88</v>
      </c>
      <c r="V80">
        <f>RANK(U80,$U$2:$U$327,1)</f>
        <v>80</v>
      </c>
      <c r="AC80" s="2"/>
    </row>
    <row r="81" spans="1:29" x14ac:dyDescent="0.25">
      <c r="A81" s="1" t="s">
        <v>344</v>
      </c>
      <c r="B81" s="2" t="s">
        <v>465</v>
      </c>
      <c r="C81" s="2" t="s">
        <v>35</v>
      </c>
      <c r="D81" s="4">
        <v>73</v>
      </c>
      <c r="E81" s="2">
        <v>313</v>
      </c>
      <c r="F81" s="9">
        <v>5.13</v>
      </c>
      <c r="G81" s="11">
        <f t="shared" si="30"/>
        <v>-1.2324325920148809</v>
      </c>
      <c r="H81" s="2">
        <v>31.5</v>
      </c>
      <c r="I81" s="11">
        <f t="shared" si="31"/>
        <v>-0.10430434486177705</v>
      </c>
      <c r="J81" s="2">
        <v>33</v>
      </c>
      <c r="K81" s="11">
        <f t="shared" si="35"/>
        <v>2.4439551073602646</v>
      </c>
      <c r="L81" s="2">
        <v>105</v>
      </c>
      <c r="M81" s="11">
        <f t="shared" si="32"/>
        <v>-1.2776973413860508</v>
      </c>
      <c r="N81" s="2">
        <v>7.65</v>
      </c>
      <c r="O81" s="11">
        <f t="shared" si="33"/>
        <v>-1.0016380623840528</v>
      </c>
      <c r="P81" s="2">
        <v>4.66</v>
      </c>
      <c r="Q81" s="11">
        <f t="shared" si="34"/>
        <v>-0.87700268957648597</v>
      </c>
      <c r="R81" s="13">
        <f t="shared" si="27"/>
        <v>-2.0491199228629831</v>
      </c>
      <c r="S81" s="13">
        <f t="shared" si="28"/>
        <v>-0.34151998714383053</v>
      </c>
      <c r="T81">
        <v>6</v>
      </c>
      <c r="U81">
        <v>214</v>
      </c>
      <c r="V81">
        <f>RANK(U81,$U$2:$U$327,1)</f>
        <v>183</v>
      </c>
      <c r="AC81" s="2"/>
    </row>
    <row r="82" spans="1:29" x14ac:dyDescent="0.25">
      <c r="A82" s="1" t="s">
        <v>68</v>
      </c>
      <c r="B82" s="2" t="s">
        <v>465</v>
      </c>
      <c r="C82" s="2" t="s">
        <v>19</v>
      </c>
      <c r="D82" s="4">
        <v>76</v>
      </c>
      <c r="E82" s="2">
        <v>273</v>
      </c>
      <c r="F82" s="9">
        <v>4.9400000000000004</v>
      </c>
      <c r="G82" s="11">
        <f t="shared" si="30"/>
        <v>-0.61879762096880331</v>
      </c>
      <c r="H82" s="2">
        <v>34</v>
      </c>
      <c r="I82" s="11">
        <f t="shared" si="31"/>
        <v>0.49829428616739596</v>
      </c>
      <c r="J82" s="2">
        <v>19</v>
      </c>
      <c r="K82" s="11">
        <f t="shared" si="35"/>
        <v>5.549771900649865E-2</v>
      </c>
      <c r="L82" s="2">
        <v>115</v>
      </c>
      <c r="M82" s="11">
        <f t="shared" si="32"/>
        <v>-0.20965312412836121</v>
      </c>
      <c r="N82" s="2">
        <v>7.24</v>
      </c>
      <c r="O82" s="11">
        <f t="shared" si="33"/>
        <v>-3.6576346708422552E-2</v>
      </c>
      <c r="P82" s="2">
        <v>4.4400000000000004</v>
      </c>
      <c r="Q82" s="11">
        <f t="shared" si="34"/>
        <v>-5.822941715563007E-2</v>
      </c>
      <c r="R82" s="13">
        <f t="shared" si="27"/>
        <v>-0.36946450378732248</v>
      </c>
      <c r="S82" s="13">
        <f t="shared" si="28"/>
        <v>-6.1577417297887078E-2</v>
      </c>
      <c r="T82">
        <v>8</v>
      </c>
      <c r="AC82" s="2"/>
    </row>
    <row r="83" spans="1:29" x14ac:dyDescent="0.25">
      <c r="A83" s="1" t="s">
        <v>382</v>
      </c>
      <c r="B83" s="2" t="s">
        <v>465</v>
      </c>
      <c r="C83" s="2" t="s">
        <v>179</v>
      </c>
      <c r="D83" s="4">
        <v>75</v>
      </c>
      <c r="E83" s="2">
        <v>261</v>
      </c>
      <c r="F83" s="9">
        <v>4.9000000000000004</v>
      </c>
      <c r="G83" s="11">
        <f t="shared" si="30"/>
        <v>-0.48961131127489183</v>
      </c>
      <c r="H83" s="2">
        <v>28</v>
      </c>
      <c r="I83" s="11">
        <f t="shared" si="31"/>
        <v>-0.94794242830261921</v>
      </c>
      <c r="J83" s="2">
        <v>20</v>
      </c>
      <c r="K83" s="11">
        <f t="shared" si="35"/>
        <v>0.2261018181746248</v>
      </c>
      <c r="L83" s="2">
        <v>105</v>
      </c>
      <c r="M83" s="11">
        <f t="shared" si="32"/>
        <v>-1.2776973413860508</v>
      </c>
      <c r="N83" s="2">
        <v>7.21</v>
      </c>
      <c r="O83" s="11">
        <f t="shared" si="33"/>
        <v>3.4037925170282674E-2</v>
      </c>
      <c r="P83" s="2">
        <v>4.41</v>
      </c>
      <c r="Q83" s="11">
        <f t="shared" si="34"/>
        <v>5.3421483629033151E-2</v>
      </c>
      <c r="R83" s="13">
        <f t="shared" si="27"/>
        <v>-2.4016898539896214</v>
      </c>
      <c r="S83" s="13">
        <f t="shared" si="28"/>
        <v>-0.40028164233160357</v>
      </c>
      <c r="T83">
        <v>8</v>
      </c>
      <c r="AC83" s="2"/>
    </row>
    <row r="84" spans="1:29" x14ac:dyDescent="0.25">
      <c r="A84" s="1" t="s">
        <v>329</v>
      </c>
      <c r="B84" s="2" t="s">
        <v>465</v>
      </c>
      <c r="C84" s="2" t="s">
        <v>246</v>
      </c>
      <c r="D84" s="4">
        <v>75</v>
      </c>
      <c r="E84" s="2">
        <v>258</v>
      </c>
      <c r="F84" s="9">
        <v>4.72</v>
      </c>
      <c r="G84" s="11">
        <f t="shared" si="30"/>
        <v>9.1727082347711472E-2</v>
      </c>
      <c r="H84" s="2">
        <v>31.5</v>
      </c>
      <c r="I84" s="11">
        <f t="shared" si="31"/>
        <v>-0.10430434486177705</v>
      </c>
      <c r="J84" s="2">
        <v>25</v>
      </c>
      <c r="K84" s="11">
        <f t="shared" si="35"/>
        <v>1.0791223140152555</v>
      </c>
      <c r="L84" s="2">
        <v>128</v>
      </c>
      <c r="M84" s="11">
        <f t="shared" si="32"/>
        <v>1.1788043583066354</v>
      </c>
      <c r="N84" s="2">
        <v>7.26</v>
      </c>
      <c r="O84" s="11">
        <f t="shared" si="33"/>
        <v>-8.3652527960891301E-2</v>
      </c>
      <c r="P84" s="2">
        <v>4.4000000000000004</v>
      </c>
      <c r="Q84" s="11">
        <f t="shared" si="34"/>
        <v>9.0638450557253128E-2</v>
      </c>
      <c r="R84" s="13">
        <f t="shared" si="27"/>
        <v>2.2523353324041868</v>
      </c>
      <c r="S84" s="13">
        <f t="shared" si="28"/>
        <v>0.37538922206736447</v>
      </c>
      <c r="T84">
        <v>7</v>
      </c>
      <c r="U84">
        <v>220</v>
      </c>
      <c r="V84">
        <f>RANK(U84,$U$2:$U$327,1)</f>
        <v>187</v>
      </c>
      <c r="AC84" s="2"/>
    </row>
    <row r="85" spans="1:29" x14ac:dyDescent="0.25">
      <c r="A85" s="1" t="s">
        <v>361</v>
      </c>
      <c r="B85" s="2" t="s">
        <v>465</v>
      </c>
      <c r="C85" s="2" t="s">
        <v>239</v>
      </c>
      <c r="D85" s="4">
        <v>76</v>
      </c>
      <c r="E85" s="2">
        <v>280</v>
      </c>
      <c r="F85" s="9">
        <v>4.8899999999999997</v>
      </c>
      <c r="G85" s="11">
        <f t="shared" si="30"/>
        <v>-0.4573147338514118</v>
      </c>
      <c r="H85" s="2">
        <v>31.5</v>
      </c>
      <c r="I85" s="11">
        <f t="shared" si="31"/>
        <v>-0.10430434486177705</v>
      </c>
      <c r="J85" s="2">
        <v>25</v>
      </c>
      <c r="K85" s="11">
        <f t="shared" si="35"/>
        <v>1.0791223140152555</v>
      </c>
      <c r="L85" s="2">
        <v>114</v>
      </c>
      <c r="M85" s="11">
        <f t="shared" si="32"/>
        <v>-0.31645754585413016</v>
      </c>
      <c r="N85" s="2"/>
      <c r="O85" s="11"/>
      <c r="P85" s="2"/>
      <c r="Q85" s="11"/>
      <c r="R85" s="13">
        <f t="shared" si="27"/>
        <v>0.20104568944793649</v>
      </c>
      <c r="S85" s="13">
        <f t="shared" si="28"/>
        <v>5.0261422361984123E-2</v>
      </c>
      <c r="T85">
        <v>7</v>
      </c>
      <c r="U85">
        <v>225</v>
      </c>
      <c r="V85">
        <f>RANK(U85,$U$2:$U$327,1)</f>
        <v>192</v>
      </c>
      <c r="AC85" s="2"/>
    </row>
    <row r="86" spans="1:29" x14ac:dyDescent="0.25">
      <c r="A86" s="1" t="s">
        <v>229</v>
      </c>
      <c r="B86" s="2" t="s">
        <v>465</v>
      </c>
      <c r="C86" s="2" t="s">
        <v>44</v>
      </c>
      <c r="D86" s="4">
        <v>75</v>
      </c>
      <c r="E86" s="2">
        <v>316</v>
      </c>
      <c r="F86" s="9">
        <v>5.38</v>
      </c>
      <c r="G86" s="11">
        <f t="shared" si="30"/>
        <v>-2.0398470276018275</v>
      </c>
      <c r="H86" s="2">
        <v>28</v>
      </c>
      <c r="I86" s="11">
        <f t="shared" si="31"/>
        <v>-0.94794242830261921</v>
      </c>
      <c r="J86" s="2">
        <v>19</v>
      </c>
      <c r="K86" s="11">
        <f t="shared" si="35"/>
        <v>5.549771900649865E-2</v>
      </c>
      <c r="L86" s="2">
        <v>100</v>
      </c>
      <c r="M86" s="11">
        <f t="shared" si="32"/>
        <v>-1.8117194500148959</v>
      </c>
      <c r="N86" s="2">
        <v>7.64</v>
      </c>
      <c r="O86" s="11">
        <f>(STANDARDIZE(N86,$N$329,$N$330))*-1</f>
        <v>-0.97809997175781649</v>
      </c>
      <c r="P86" s="2">
        <v>4.62</v>
      </c>
      <c r="Q86" s="11">
        <f>(STANDARDIZE(P86,$P$329,$P$330))*-1</f>
        <v>-0.72813482186360279</v>
      </c>
      <c r="R86" s="13">
        <f t="shared" si="27"/>
        <v>-6.4502459805342633</v>
      </c>
      <c r="S86" s="13">
        <f t="shared" si="28"/>
        <v>-1.0750409967557106</v>
      </c>
      <c r="T86">
        <v>4</v>
      </c>
      <c r="U86">
        <v>109</v>
      </c>
      <c r="V86">
        <f>RANK(U86,$U$2:$U$327,1)</f>
        <v>98</v>
      </c>
      <c r="AC86" s="2"/>
    </row>
    <row r="87" spans="1:29" x14ac:dyDescent="0.25">
      <c r="A87" s="1" t="s">
        <v>238</v>
      </c>
      <c r="B87" s="2" t="s">
        <v>465</v>
      </c>
      <c r="C87" s="2" t="s">
        <v>239</v>
      </c>
      <c r="D87" s="4">
        <v>78</v>
      </c>
      <c r="E87" s="2">
        <v>316</v>
      </c>
      <c r="F87" s="9">
        <v>5.33</v>
      </c>
      <c r="G87" s="11">
        <f t="shared" si="30"/>
        <v>-1.8783641404844387</v>
      </c>
      <c r="H87" s="2">
        <v>20.5</v>
      </c>
      <c r="I87" s="11">
        <f t="shared" si="31"/>
        <v>-2.7557383213901381</v>
      </c>
      <c r="J87" s="2">
        <v>22</v>
      </c>
      <c r="K87" s="11">
        <f t="shared" si="35"/>
        <v>0.56731001651087709</v>
      </c>
      <c r="L87" s="2"/>
      <c r="M87" s="11"/>
      <c r="N87" s="2"/>
      <c r="O87" s="11"/>
      <c r="P87" s="2"/>
      <c r="Q87" s="11"/>
      <c r="R87" s="13">
        <f t="shared" si="27"/>
        <v>-4.0667924453636992</v>
      </c>
      <c r="S87" s="13">
        <f t="shared" si="28"/>
        <v>-1.3555974817878997</v>
      </c>
      <c r="T87">
        <v>8</v>
      </c>
      <c r="AC87" s="2"/>
    </row>
    <row r="88" spans="1:29" x14ac:dyDescent="0.25">
      <c r="A88" s="1" t="s">
        <v>272</v>
      </c>
      <c r="B88" s="2" t="s">
        <v>465</v>
      </c>
      <c r="C88" s="2" t="s">
        <v>33</v>
      </c>
      <c r="D88" s="4">
        <v>75</v>
      </c>
      <c r="E88" s="2">
        <v>280</v>
      </c>
      <c r="F88" s="9">
        <v>4.84</v>
      </c>
      <c r="G88" s="11">
        <f t="shared" si="30"/>
        <v>-0.29583184673402313</v>
      </c>
      <c r="H88" s="2">
        <v>32.5</v>
      </c>
      <c r="I88" s="11">
        <f t="shared" si="31"/>
        <v>0.13673510754989215</v>
      </c>
      <c r="J88" s="2">
        <v>29</v>
      </c>
      <c r="K88" s="11">
        <f t="shared" si="35"/>
        <v>1.76153871068776</v>
      </c>
      <c r="L88" s="2">
        <v>113</v>
      </c>
      <c r="M88" s="11">
        <f>(STANDARDIZE(L88,$L$329,$L$330))</f>
        <v>-0.42326196757989915</v>
      </c>
      <c r="N88" s="2">
        <v>7.55</v>
      </c>
      <c r="O88" s="11">
        <f>(STANDARDIZE(N88,$N$329,$N$330))*-1</f>
        <v>-0.76625715612170286</v>
      </c>
      <c r="P88" s="2">
        <v>4.5599999999999996</v>
      </c>
      <c r="Q88" s="11">
        <f>(STANDARDIZE(P88,$P$329,$P$330))*-1</f>
        <v>-0.50483302029427635</v>
      </c>
      <c r="R88" s="13">
        <f t="shared" si="27"/>
        <v>-9.1910172492249309E-2</v>
      </c>
      <c r="S88" s="13">
        <f t="shared" si="28"/>
        <v>-1.5318362082041551E-2</v>
      </c>
      <c r="T88">
        <v>6</v>
      </c>
      <c r="U88">
        <v>205</v>
      </c>
      <c r="V88">
        <f>RANK(U88,$U$2:$U$327,1)</f>
        <v>177</v>
      </c>
      <c r="AC88" s="2"/>
    </row>
    <row r="89" spans="1:29" x14ac:dyDescent="0.25">
      <c r="A89" s="1" t="s">
        <v>296</v>
      </c>
      <c r="B89" s="2" t="s">
        <v>465</v>
      </c>
      <c r="C89" s="2" t="s">
        <v>35</v>
      </c>
      <c r="D89" s="4">
        <v>74</v>
      </c>
      <c r="E89" s="2">
        <v>266</v>
      </c>
      <c r="F89" s="9"/>
      <c r="G89" s="11"/>
      <c r="H89" s="2"/>
      <c r="I89" s="11"/>
      <c r="J89" s="2">
        <v>24</v>
      </c>
      <c r="K89" s="11">
        <f t="shared" si="35"/>
        <v>0.90851821484712936</v>
      </c>
      <c r="L89" s="2"/>
      <c r="M89" s="11"/>
      <c r="N89" s="2"/>
      <c r="O89" s="11"/>
      <c r="P89" s="2"/>
      <c r="Q89" s="11"/>
      <c r="R89" s="13">
        <f t="shared" si="27"/>
        <v>0.90851821484712936</v>
      </c>
      <c r="S89" s="13">
        <f t="shared" si="28"/>
        <v>0.90851821484712936</v>
      </c>
      <c r="T89">
        <v>8</v>
      </c>
      <c r="AC89" s="2"/>
    </row>
    <row r="90" spans="1:29" x14ac:dyDescent="0.25">
      <c r="A90" s="1" t="s">
        <v>20</v>
      </c>
      <c r="B90" s="2" t="s">
        <v>465</v>
      </c>
      <c r="C90" s="2" t="s">
        <v>21</v>
      </c>
      <c r="D90" s="4">
        <v>75</v>
      </c>
      <c r="E90" s="2">
        <v>286</v>
      </c>
      <c r="F90" s="9">
        <v>5</v>
      </c>
      <c r="G90" s="11">
        <f>(STANDARDIZE(F90,$F$329,$F$330))*-1</f>
        <v>-0.81257708550966923</v>
      </c>
      <c r="H90" s="2">
        <v>30</v>
      </c>
      <c r="I90" s="11">
        <f>(STANDARDIZE(H90,$H$329,$H$330))</f>
        <v>-0.46586352347928084</v>
      </c>
      <c r="J90" s="2">
        <v>21</v>
      </c>
      <c r="K90" s="11">
        <f t="shared" si="35"/>
        <v>0.39670591734275096</v>
      </c>
      <c r="L90" s="2">
        <v>108</v>
      </c>
      <c r="M90" s="11">
        <f>(STANDARDIZE(L90,$L$329,$L$330))</f>
        <v>-0.95728407620874401</v>
      </c>
      <c r="N90" s="2">
        <v>7.49</v>
      </c>
      <c r="O90" s="11">
        <f>(STANDARDIZE(N90,$N$329,$N$330))*-1</f>
        <v>-0.62502861236429452</v>
      </c>
      <c r="P90" s="2">
        <v>4.5</v>
      </c>
      <c r="Q90" s="11">
        <f>(STANDARDIZE(P90,$P$329,$P$330))*-1</f>
        <v>-0.28153121872495318</v>
      </c>
      <c r="R90" s="13">
        <f t="shared" si="27"/>
        <v>-2.7455785989441908</v>
      </c>
      <c r="S90" s="13">
        <f t="shared" si="28"/>
        <v>-0.45759643315736515</v>
      </c>
      <c r="T90">
        <v>1</v>
      </c>
      <c r="U90">
        <v>17</v>
      </c>
      <c r="V90">
        <f>RANK(U90,$U$2:$U$327,1)</f>
        <v>17</v>
      </c>
      <c r="AC90" s="2"/>
    </row>
    <row r="91" spans="1:29" x14ac:dyDescent="0.25">
      <c r="A91" s="1" t="s">
        <v>444</v>
      </c>
      <c r="B91" s="2" t="s">
        <v>465</v>
      </c>
      <c r="C91" s="2" t="s">
        <v>445</v>
      </c>
      <c r="D91" s="4">
        <v>76</v>
      </c>
      <c r="E91" s="2">
        <v>255</v>
      </c>
      <c r="F91" s="9">
        <v>4.53</v>
      </c>
      <c r="G91" s="11">
        <f>(STANDARDIZE(F91,$F$329,$F$330))*-1</f>
        <v>0.7053620533937891</v>
      </c>
      <c r="H91" s="2">
        <v>39</v>
      </c>
      <c r="I91" s="11">
        <f>(STANDARDIZE(H91,$H$329,$H$330))</f>
        <v>1.703491548225742</v>
      </c>
      <c r="J91" s="2">
        <v>24</v>
      </c>
      <c r="K91" s="11">
        <f t="shared" si="35"/>
        <v>0.90851821484712936</v>
      </c>
      <c r="L91" s="2">
        <v>125</v>
      </c>
      <c r="M91" s="11">
        <f>(STANDARDIZE(L91,$L$329,$L$330))</f>
        <v>0.85839109312932849</v>
      </c>
      <c r="N91" s="2">
        <v>6.85</v>
      </c>
      <c r="O91" s="11">
        <f>(STANDARDIZE(N91,$N$329,$N$330))*-1</f>
        <v>0.88140918771473908</v>
      </c>
      <c r="P91" s="2">
        <v>4.28</v>
      </c>
      <c r="Q91" s="11">
        <f>(STANDARDIZE(P91,$P$329,$P$330))*-1</f>
        <v>0.53724205369590272</v>
      </c>
      <c r="R91" s="13">
        <f t="shared" si="27"/>
        <v>5.5944141510066316</v>
      </c>
      <c r="S91" s="13">
        <f t="shared" si="28"/>
        <v>0.93240235850110531</v>
      </c>
      <c r="T91">
        <v>3</v>
      </c>
      <c r="U91">
        <v>73</v>
      </c>
      <c r="V91">
        <f>RANK(U91,$U$2:$U$327,1)</f>
        <v>66</v>
      </c>
      <c r="AC91" s="2"/>
    </row>
    <row r="92" spans="1:29" x14ac:dyDescent="0.25">
      <c r="A92" s="1" t="s">
        <v>83</v>
      </c>
      <c r="B92" s="2" t="s">
        <v>465</v>
      </c>
      <c r="C92" s="2" t="s">
        <v>84</v>
      </c>
      <c r="D92" s="4">
        <v>75</v>
      </c>
      <c r="E92" s="2">
        <v>242</v>
      </c>
      <c r="F92" s="9">
        <v>4.74</v>
      </c>
      <c r="G92" s="11">
        <f>(STANDARDIZE(F92,$F$329,$F$330))*-1</f>
        <v>2.713392750075427E-2</v>
      </c>
      <c r="H92" s="2">
        <v>29.5</v>
      </c>
      <c r="I92" s="11">
        <f>(STANDARDIZE(H92,$H$329,$H$330))</f>
        <v>-0.58638324968511546</v>
      </c>
      <c r="J92" s="2">
        <v>25</v>
      </c>
      <c r="K92" s="11">
        <f t="shared" si="35"/>
        <v>1.0791223140152555</v>
      </c>
      <c r="L92" s="2">
        <v>120</v>
      </c>
      <c r="M92" s="11">
        <f>(STANDARDIZE(L92,$L$329,$L$330))</f>
        <v>0.32436898450048368</v>
      </c>
      <c r="N92" s="2">
        <v>7.2</v>
      </c>
      <c r="O92" s="11">
        <f>(STANDARDIZE(N92,$N$329,$N$330))*-1</f>
        <v>5.7576015796517055E-2</v>
      </c>
      <c r="P92" s="2">
        <v>4.4400000000000004</v>
      </c>
      <c r="Q92" s="11">
        <f>(STANDARDIZE(P92,$P$329,$P$330))*-1</f>
        <v>-5.822941715563007E-2</v>
      </c>
      <c r="R92" s="13">
        <f t="shared" si="27"/>
        <v>0.84358857497226492</v>
      </c>
      <c r="S92" s="13">
        <f t="shared" si="28"/>
        <v>0.14059809582871083</v>
      </c>
      <c r="T92">
        <v>7</v>
      </c>
      <c r="U92">
        <v>227</v>
      </c>
      <c r="V92">
        <f>RANK(U92,$U$2:$U$327,1)</f>
        <v>193</v>
      </c>
      <c r="AC92" s="2"/>
    </row>
    <row r="93" spans="1:29" x14ac:dyDescent="0.25">
      <c r="A93" s="1" t="s">
        <v>120</v>
      </c>
      <c r="B93" s="2" t="s">
        <v>465</v>
      </c>
      <c r="C93" s="2" t="s">
        <v>121</v>
      </c>
      <c r="D93" s="4">
        <v>75</v>
      </c>
      <c r="E93" s="2">
        <v>271</v>
      </c>
      <c r="F93" s="9"/>
      <c r="G93" s="11"/>
      <c r="H93" s="2"/>
      <c r="I93" s="11"/>
      <c r="J93" s="2"/>
      <c r="K93" s="11"/>
      <c r="L93" s="2"/>
      <c r="M93" s="11"/>
      <c r="N93" s="2"/>
      <c r="O93" s="11"/>
      <c r="P93" s="2"/>
      <c r="Q93" s="11"/>
      <c r="R93" s="13"/>
      <c r="S93" s="13"/>
      <c r="T93">
        <v>8</v>
      </c>
      <c r="AC93" s="2"/>
    </row>
    <row r="94" spans="1:29" x14ac:dyDescent="0.25">
      <c r="A94" s="1" t="s">
        <v>142</v>
      </c>
      <c r="B94" s="2" t="s">
        <v>465</v>
      </c>
      <c r="C94" s="2" t="s">
        <v>96</v>
      </c>
      <c r="D94" s="4">
        <v>75</v>
      </c>
      <c r="E94" s="2">
        <v>257</v>
      </c>
      <c r="F94" s="9">
        <v>4.88</v>
      </c>
      <c r="G94" s="11">
        <f t="shared" ref="G94:G107" si="36">(STANDARDIZE(F94,$F$329,$F$330))*-1</f>
        <v>-0.42501815642793461</v>
      </c>
      <c r="H94" s="2">
        <v>30.5</v>
      </c>
      <c r="I94" s="11">
        <f t="shared" ref="I94:I107" si="37">(STANDARDIZE(H94,$H$329,$H$330))</f>
        <v>-0.34534379727344622</v>
      </c>
      <c r="J94" s="2"/>
      <c r="K94" s="11"/>
      <c r="L94" s="2">
        <v>115</v>
      </c>
      <c r="M94" s="11">
        <f t="shared" ref="M94:M107" si="38">(STANDARDIZE(L94,$L$329,$L$330))</f>
        <v>-0.20965312412836121</v>
      </c>
      <c r="N94" s="2">
        <v>7.38</v>
      </c>
      <c r="O94" s="11">
        <f>(STANDARDIZE(N94,$N$329,$N$330))*-1</f>
        <v>-0.36610961547571014</v>
      </c>
      <c r="P94" s="2">
        <v>4.58</v>
      </c>
      <c r="Q94" s="11">
        <f>(STANDARDIZE(P94,$P$329,$P$330))*-1</f>
        <v>-0.5792669541507196</v>
      </c>
      <c r="R94" s="13">
        <f t="shared" ref="R94:R107" si="39">G94+I94+K94+M94+O94+Q94</f>
        <v>-1.9253916474561719</v>
      </c>
      <c r="S94" s="13">
        <f t="shared" ref="S94:S107" si="40">AVERAGE(G94,I94,K94,M94,O94,Q94)</f>
        <v>-0.38507832949123438</v>
      </c>
      <c r="T94">
        <v>8</v>
      </c>
      <c r="AC94" s="2"/>
    </row>
    <row r="95" spans="1:29" x14ac:dyDescent="0.25">
      <c r="A95" s="1" t="s">
        <v>302</v>
      </c>
      <c r="B95" s="2" t="s">
        <v>465</v>
      </c>
      <c r="C95" s="2" t="s">
        <v>77</v>
      </c>
      <c r="D95" s="4">
        <v>78</v>
      </c>
      <c r="E95" s="2">
        <v>295</v>
      </c>
      <c r="F95" s="9">
        <v>4.8499999999999996</v>
      </c>
      <c r="G95" s="11">
        <f t="shared" si="36"/>
        <v>-0.32812842415750026</v>
      </c>
      <c r="H95" s="2">
        <v>28.5</v>
      </c>
      <c r="I95" s="11">
        <f t="shared" si="37"/>
        <v>-0.82742270209678459</v>
      </c>
      <c r="J95" s="2">
        <v>23</v>
      </c>
      <c r="K95" s="11">
        <f>(STANDARDIZE(J95,$J$329,$J$330))</f>
        <v>0.73791411567900322</v>
      </c>
      <c r="L95" s="2">
        <v>112</v>
      </c>
      <c r="M95" s="11">
        <f t="shared" si="38"/>
        <v>-0.53006638930566807</v>
      </c>
      <c r="N95" s="2">
        <v>7.69</v>
      </c>
      <c r="O95" s="11">
        <f>(STANDARDIZE(N95,$N$329,$N$330))*-1</f>
        <v>-1.0957904248889925</v>
      </c>
      <c r="P95" s="2">
        <v>4.53</v>
      </c>
      <c r="Q95" s="11">
        <f>(STANDARDIZE(P95,$P$329,$P$330))*-1</f>
        <v>-0.3931821195096164</v>
      </c>
      <c r="R95" s="13">
        <f t="shared" si="39"/>
        <v>-2.4366759442795582</v>
      </c>
      <c r="S95" s="13">
        <f t="shared" si="40"/>
        <v>-0.40611265737992636</v>
      </c>
      <c r="T95">
        <v>2</v>
      </c>
      <c r="U95">
        <v>35</v>
      </c>
      <c r="V95">
        <f>RANK(U95,$U$2:$U$327,1)</f>
        <v>35</v>
      </c>
      <c r="AC95" s="2"/>
    </row>
    <row r="96" spans="1:29" x14ac:dyDescent="0.25">
      <c r="A96" s="1" t="s">
        <v>14</v>
      </c>
      <c r="B96" s="2" t="s">
        <v>465</v>
      </c>
      <c r="C96" s="2" t="s">
        <v>15</v>
      </c>
      <c r="D96" s="4">
        <v>76</v>
      </c>
      <c r="E96" s="2">
        <v>304</v>
      </c>
      <c r="F96" s="9">
        <v>4.87</v>
      </c>
      <c r="G96" s="11">
        <f t="shared" si="36"/>
        <v>-0.39272157900445748</v>
      </c>
      <c r="H96" s="2">
        <v>29</v>
      </c>
      <c r="I96" s="11">
        <f t="shared" si="37"/>
        <v>-0.70690297589095008</v>
      </c>
      <c r="J96" s="2">
        <v>22</v>
      </c>
      <c r="K96" s="11">
        <f>(STANDARDIZE(J96,$J$329,$J$330))</f>
        <v>0.56731001651087709</v>
      </c>
      <c r="L96" s="2">
        <v>108</v>
      </c>
      <c r="M96" s="11">
        <f t="shared" si="38"/>
        <v>-0.95728407620874401</v>
      </c>
      <c r="N96" s="2">
        <v>7.62</v>
      </c>
      <c r="O96" s="11">
        <f>(STANDARDIZE(N96,$N$329,$N$330))*-1</f>
        <v>-0.93102379050534767</v>
      </c>
      <c r="P96" s="2">
        <v>4.8899999999999997</v>
      </c>
      <c r="Q96" s="11">
        <f>(STANDARDIZE(P96,$P$329,$P$330))*-1</f>
        <v>-1.7329929289255619</v>
      </c>
      <c r="R96" s="13">
        <f t="shared" si="39"/>
        <v>-4.1536153340241837</v>
      </c>
      <c r="S96" s="13">
        <f t="shared" si="40"/>
        <v>-0.69226922233736399</v>
      </c>
      <c r="T96">
        <v>3</v>
      </c>
      <c r="U96">
        <v>93</v>
      </c>
      <c r="V96">
        <f>RANK(U96,$U$2:$U$327,1)</f>
        <v>84</v>
      </c>
      <c r="AC96" s="2"/>
    </row>
    <row r="97" spans="1:29" x14ac:dyDescent="0.25">
      <c r="A97" s="1" t="s">
        <v>171</v>
      </c>
      <c r="B97" s="2" t="s">
        <v>465</v>
      </c>
      <c r="C97" s="2" t="s">
        <v>149</v>
      </c>
      <c r="D97" s="4">
        <v>76</v>
      </c>
      <c r="E97" s="2">
        <v>272</v>
      </c>
      <c r="F97" s="9">
        <v>4.6399999999999997</v>
      </c>
      <c r="G97" s="11">
        <f t="shared" si="36"/>
        <v>0.35009970173553451</v>
      </c>
      <c r="H97" s="2">
        <v>41</v>
      </c>
      <c r="I97" s="11">
        <f t="shared" si="37"/>
        <v>2.1855704530490803</v>
      </c>
      <c r="J97" s="2">
        <v>33</v>
      </c>
      <c r="K97" s="11">
        <f>(STANDARDIZE(J97,$J$329,$J$330))</f>
        <v>2.4439551073602646</v>
      </c>
      <c r="L97" s="2">
        <v>128</v>
      </c>
      <c r="M97" s="11">
        <f t="shared" si="38"/>
        <v>1.1788043583066354</v>
      </c>
      <c r="N97" s="2"/>
      <c r="O97" s="11"/>
      <c r="P97" s="2"/>
      <c r="Q97" s="11"/>
      <c r="R97" s="13">
        <f t="shared" si="39"/>
        <v>6.158429620451515</v>
      </c>
      <c r="S97" s="13">
        <f t="shared" si="40"/>
        <v>1.5396074051128787</v>
      </c>
      <c r="T97">
        <v>1</v>
      </c>
      <c r="U97">
        <v>1</v>
      </c>
      <c r="V97">
        <f>RANK(U97,$U$2:$U$327,1)</f>
        <v>1</v>
      </c>
      <c r="AC97" s="2"/>
    </row>
    <row r="98" spans="1:29" x14ac:dyDescent="0.25">
      <c r="A98" s="1" t="s">
        <v>236</v>
      </c>
      <c r="B98" s="2" t="s">
        <v>465</v>
      </c>
      <c r="C98" s="2" t="s">
        <v>213</v>
      </c>
      <c r="D98" s="4">
        <v>77</v>
      </c>
      <c r="E98" s="2">
        <v>304</v>
      </c>
      <c r="F98" s="9">
        <v>5.1100000000000003</v>
      </c>
      <c r="G98" s="11">
        <f t="shared" si="36"/>
        <v>-1.1678394371679266</v>
      </c>
      <c r="H98" s="2">
        <v>24.5</v>
      </c>
      <c r="I98" s="11">
        <f t="shared" si="37"/>
        <v>-1.7915805117434613</v>
      </c>
      <c r="J98" s="2"/>
      <c r="K98" s="11"/>
      <c r="L98" s="2">
        <v>101</v>
      </c>
      <c r="M98" s="11">
        <f t="shared" si="38"/>
        <v>-1.7049150282891268</v>
      </c>
      <c r="N98" s="2">
        <v>7.93</v>
      </c>
      <c r="O98" s="11">
        <f>(STANDARDIZE(N98,$N$329,$N$330))*-1</f>
        <v>-1.6607045999186281</v>
      </c>
      <c r="P98" s="2">
        <v>4.63</v>
      </c>
      <c r="Q98" s="11">
        <f>(STANDARDIZE(P98,$P$329,$P$330))*-1</f>
        <v>-0.76535178879182275</v>
      </c>
      <c r="R98" s="13">
        <f t="shared" si="39"/>
        <v>-7.090391365910965</v>
      </c>
      <c r="S98" s="13">
        <f t="shared" si="40"/>
        <v>-1.418078273182193</v>
      </c>
      <c r="T98">
        <v>3</v>
      </c>
      <c r="U98">
        <v>102</v>
      </c>
      <c r="V98">
        <f>RANK(U98,$U$2:$U$327,1)</f>
        <v>91</v>
      </c>
      <c r="AC98" s="2"/>
    </row>
    <row r="99" spans="1:29" x14ac:dyDescent="0.25">
      <c r="A99" s="1" t="s">
        <v>328</v>
      </c>
      <c r="B99" s="2" t="s">
        <v>465</v>
      </c>
      <c r="C99" s="2" t="s">
        <v>137</v>
      </c>
      <c r="D99" s="4">
        <v>73</v>
      </c>
      <c r="E99" s="2">
        <v>268</v>
      </c>
      <c r="F99" s="9">
        <v>4.83</v>
      </c>
      <c r="G99" s="11">
        <f t="shared" si="36"/>
        <v>-0.26353526931054594</v>
      </c>
      <c r="H99" s="2">
        <v>30.5</v>
      </c>
      <c r="I99" s="11">
        <f t="shared" si="37"/>
        <v>-0.34534379727344622</v>
      </c>
      <c r="J99" s="2">
        <v>27</v>
      </c>
      <c r="K99" s="11">
        <f t="shared" ref="K99:K106" si="41">(STANDARDIZE(J99,$J$329,$J$330))</f>
        <v>1.4203305123515078</v>
      </c>
      <c r="L99" s="2">
        <v>110</v>
      </c>
      <c r="M99" s="11">
        <f t="shared" si="38"/>
        <v>-0.74367523275720604</v>
      </c>
      <c r="N99" s="2"/>
      <c r="O99" s="11"/>
      <c r="P99" s="2"/>
      <c r="Q99" s="11"/>
      <c r="R99" s="13">
        <f t="shared" si="39"/>
        <v>6.7776213010309561E-2</v>
      </c>
      <c r="S99" s="13">
        <f t="shared" si="40"/>
        <v>1.694405325257739E-2</v>
      </c>
      <c r="T99">
        <v>8</v>
      </c>
      <c r="AC99" s="2"/>
    </row>
    <row r="100" spans="1:29" x14ac:dyDescent="0.25">
      <c r="A100" s="1" t="s">
        <v>177</v>
      </c>
      <c r="B100" s="2" t="s">
        <v>465</v>
      </c>
      <c r="C100" s="2" t="s">
        <v>59</v>
      </c>
      <c r="D100" s="4">
        <v>75</v>
      </c>
      <c r="E100" s="2">
        <v>302</v>
      </c>
      <c r="F100" s="9">
        <v>5.13</v>
      </c>
      <c r="G100" s="11">
        <f t="shared" si="36"/>
        <v>-1.2324325920148809</v>
      </c>
      <c r="H100" s="2">
        <v>27.5</v>
      </c>
      <c r="I100" s="11">
        <f t="shared" si="37"/>
        <v>-1.0684621545084538</v>
      </c>
      <c r="J100" s="2">
        <v>20</v>
      </c>
      <c r="K100" s="11">
        <f t="shared" si="41"/>
        <v>0.2261018181746248</v>
      </c>
      <c r="L100" s="2">
        <v>105</v>
      </c>
      <c r="M100" s="11">
        <f t="shared" si="38"/>
        <v>-1.2776973413860508</v>
      </c>
      <c r="N100" s="2">
        <v>7.55</v>
      </c>
      <c r="O100" s="11">
        <f t="shared" ref="O100:O107" si="42">(STANDARDIZE(N100,$N$329,$N$330))*-1</f>
        <v>-0.76625715612170286</v>
      </c>
      <c r="P100" s="2">
        <v>4.5</v>
      </c>
      <c r="Q100" s="11">
        <f t="shared" ref="Q100:Q107" si="43">(STANDARDIZE(P100,$P$329,$P$330))*-1</f>
        <v>-0.28153121872495318</v>
      </c>
      <c r="R100" s="13">
        <f t="shared" si="39"/>
        <v>-4.4002786445814168</v>
      </c>
      <c r="S100" s="13">
        <f t="shared" si="40"/>
        <v>-0.7333797740969028</v>
      </c>
      <c r="T100">
        <v>4</v>
      </c>
      <c r="U100">
        <v>138</v>
      </c>
      <c r="V100">
        <f>RANK(U100,$U$2:$U$327,1)</f>
        <v>124</v>
      </c>
      <c r="AC100" s="2"/>
    </row>
    <row r="101" spans="1:29" x14ac:dyDescent="0.25">
      <c r="A101" s="1" t="s">
        <v>408</v>
      </c>
      <c r="B101" s="2" t="s">
        <v>465</v>
      </c>
      <c r="C101" s="2" t="s">
        <v>300</v>
      </c>
      <c r="D101" s="4">
        <v>75</v>
      </c>
      <c r="E101" s="2">
        <v>273</v>
      </c>
      <c r="F101" s="9">
        <v>4.6900000000000004</v>
      </c>
      <c r="G101" s="11">
        <f t="shared" si="36"/>
        <v>0.18861681461814298</v>
      </c>
      <c r="H101" s="2">
        <v>35</v>
      </c>
      <c r="I101" s="11">
        <f t="shared" si="37"/>
        <v>0.73933373857906515</v>
      </c>
      <c r="J101" s="2">
        <v>30</v>
      </c>
      <c r="K101" s="11">
        <f t="shared" si="41"/>
        <v>1.9321428098558862</v>
      </c>
      <c r="L101" s="2">
        <v>126</v>
      </c>
      <c r="M101" s="11">
        <f t="shared" si="38"/>
        <v>0.96519551485509747</v>
      </c>
      <c r="N101" s="2">
        <v>6.95</v>
      </c>
      <c r="O101" s="11">
        <f t="shared" si="42"/>
        <v>0.646028281452389</v>
      </c>
      <c r="P101" s="2">
        <v>4.28</v>
      </c>
      <c r="Q101" s="11">
        <f t="shared" si="43"/>
        <v>0.53724205369590272</v>
      </c>
      <c r="R101" s="13">
        <f t="shared" si="39"/>
        <v>5.0085592130564836</v>
      </c>
      <c r="S101" s="13">
        <f t="shared" si="40"/>
        <v>0.83475986884274722</v>
      </c>
      <c r="T101">
        <v>1</v>
      </c>
      <c r="U101">
        <v>3</v>
      </c>
      <c r="V101">
        <f>RANK(U101,$U$2:$U$327,1)</f>
        <v>3</v>
      </c>
      <c r="AC101" s="2"/>
    </row>
    <row r="102" spans="1:29" x14ac:dyDescent="0.25">
      <c r="A102" s="1" t="s">
        <v>418</v>
      </c>
      <c r="B102" s="2" t="s">
        <v>465</v>
      </c>
      <c r="C102" s="2" t="s">
        <v>37</v>
      </c>
      <c r="D102" s="4">
        <v>73</v>
      </c>
      <c r="E102" s="2">
        <v>331</v>
      </c>
      <c r="F102" s="9">
        <v>5.45</v>
      </c>
      <c r="G102" s="11">
        <f t="shared" si="36"/>
        <v>-2.2659230695661732</v>
      </c>
      <c r="H102" s="2">
        <v>24.5</v>
      </c>
      <c r="I102" s="11">
        <f t="shared" si="37"/>
        <v>-1.7915805117434613</v>
      </c>
      <c r="J102" s="2">
        <v>28</v>
      </c>
      <c r="K102" s="11">
        <f t="shared" si="41"/>
        <v>1.5909346115196339</v>
      </c>
      <c r="L102" s="2">
        <v>91</v>
      </c>
      <c r="M102" s="11">
        <f t="shared" si="38"/>
        <v>-2.7729592455468164</v>
      </c>
      <c r="N102" s="2">
        <v>7.83</v>
      </c>
      <c r="O102" s="11">
        <f t="shared" si="42"/>
        <v>-1.4253236936562801</v>
      </c>
      <c r="P102" s="2">
        <v>5</v>
      </c>
      <c r="Q102" s="11">
        <f t="shared" si="43"/>
        <v>-2.1423795651359914</v>
      </c>
      <c r="R102" s="13">
        <f t="shared" si="39"/>
        <v>-8.8072314741290878</v>
      </c>
      <c r="S102" s="13">
        <f t="shared" si="40"/>
        <v>-1.467871912354848</v>
      </c>
      <c r="T102">
        <v>7</v>
      </c>
      <c r="U102">
        <v>223</v>
      </c>
      <c r="V102">
        <f>RANK(U102,$U$2:$U$327,1)</f>
        <v>190</v>
      </c>
      <c r="AC102" s="2"/>
    </row>
    <row r="103" spans="1:29" x14ac:dyDescent="0.25">
      <c r="A103" s="1" t="s">
        <v>92</v>
      </c>
      <c r="B103" s="2" t="s">
        <v>465</v>
      </c>
      <c r="C103" s="2" t="s">
        <v>59</v>
      </c>
      <c r="D103" s="4">
        <v>78</v>
      </c>
      <c r="E103" s="2">
        <v>277</v>
      </c>
      <c r="F103" s="9">
        <v>4.92</v>
      </c>
      <c r="G103" s="11">
        <f t="shared" si="36"/>
        <v>-0.55420446612184615</v>
      </c>
      <c r="H103" s="2">
        <v>33</v>
      </c>
      <c r="I103" s="11">
        <f t="shared" si="37"/>
        <v>0.25725483375572678</v>
      </c>
      <c r="J103" s="2">
        <v>25</v>
      </c>
      <c r="K103" s="11">
        <f t="shared" si="41"/>
        <v>1.0791223140152555</v>
      </c>
      <c r="L103" s="2">
        <v>116</v>
      </c>
      <c r="M103" s="11">
        <f t="shared" si="38"/>
        <v>-0.10284870240259222</v>
      </c>
      <c r="N103" s="2">
        <v>7.17</v>
      </c>
      <c r="O103" s="11">
        <f t="shared" si="42"/>
        <v>0.12819028767522228</v>
      </c>
      <c r="P103" s="2">
        <v>4.3899999999999997</v>
      </c>
      <c r="Q103" s="11">
        <f t="shared" si="43"/>
        <v>0.12785541748547641</v>
      </c>
      <c r="R103" s="13">
        <f t="shared" si="39"/>
        <v>0.93536968440724255</v>
      </c>
      <c r="S103" s="13">
        <f t="shared" si="40"/>
        <v>0.1558949474012071</v>
      </c>
      <c r="T103">
        <v>1</v>
      </c>
      <c r="U103">
        <v>28</v>
      </c>
      <c r="V103">
        <f>RANK(U103,$U$2:$U$327,1)</f>
        <v>28</v>
      </c>
      <c r="AC103" s="2"/>
    </row>
    <row r="104" spans="1:29" x14ac:dyDescent="0.25">
      <c r="A104" s="1" t="s">
        <v>258</v>
      </c>
      <c r="B104" s="2" t="s">
        <v>465</v>
      </c>
      <c r="C104" s="2" t="s">
        <v>259</v>
      </c>
      <c r="D104" s="4">
        <v>79</v>
      </c>
      <c r="E104" s="2">
        <v>289</v>
      </c>
      <c r="F104" s="9">
        <v>4.83</v>
      </c>
      <c r="G104" s="11">
        <f t="shared" si="36"/>
        <v>-0.26353526931054594</v>
      </c>
      <c r="H104" s="2">
        <v>30</v>
      </c>
      <c r="I104" s="11">
        <f t="shared" si="37"/>
        <v>-0.46586352347928084</v>
      </c>
      <c r="J104" s="2">
        <v>23</v>
      </c>
      <c r="K104" s="11">
        <f t="shared" si="41"/>
        <v>0.73791411567900322</v>
      </c>
      <c r="L104" s="2">
        <v>128</v>
      </c>
      <c r="M104" s="11">
        <f t="shared" si="38"/>
        <v>1.1788043583066354</v>
      </c>
      <c r="N104" s="2">
        <v>7.46</v>
      </c>
      <c r="O104" s="11">
        <f t="shared" si="42"/>
        <v>-0.55441434048558935</v>
      </c>
      <c r="P104" s="2">
        <v>4.62</v>
      </c>
      <c r="Q104" s="11">
        <f t="shared" si="43"/>
        <v>-0.72813482186360279</v>
      </c>
      <c r="R104" s="13">
        <f t="shared" si="39"/>
        <v>-9.5229481153380369E-2</v>
      </c>
      <c r="S104" s="13">
        <f t="shared" si="40"/>
        <v>-1.5871580192230061E-2</v>
      </c>
      <c r="T104">
        <v>8</v>
      </c>
      <c r="AC104" s="2"/>
    </row>
    <row r="105" spans="1:29" x14ac:dyDescent="0.25">
      <c r="A105" s="1" t="s">
        <v>385</v>
      </c>
      <c r="B105" s="2" t="s">
        <v>465</v>
      </c>
      <c r="C105" s="2" t="s">
        <v>386</v>
      </c>
      <c r="D105" s="4">
        <v>73</v>
      </c>
      <c r="E105" s="2">
        <v>296</v>
      </c>
      <c r="F105" s="9">
        <v>5.24</v>
      </c>
      <c r="G105" s="11">
        <f t="shared" si="36"/>
        <v>-1.5876949436731385</v>
      </c>
      <c r="H105" s="2">
        <v>27</v>
      </c>
      <c r="I105" s="11">
        <f t="shared" si="37"/>
        <v>-1.1889818807142885</v>
      </c>
      <c r="J105" s="2">
        <v>22</v>
      </c>
      <c r="K105" s="11">
        <f t="shared" si="41"/>
        <v>0.56731001651087709</v>
      </c>
      <c r="L105" s="2">
        <v>105</v>
      </c>
      <c r="M105" s="11">
        <f t="shared" si="38"/>
        <v>-1.2776973413860508</v>
      </c>
      <c r="N105" s="2">
        <v>7.53</v>
      </c>
      <c r="O105" s="11">
        <f t="shared" si="42"/>
        <v>-0.71918097486923416</v>
      </c>
      <c r="P105" s="2">
        <v>4.57</v>
      </c>
      <c r="Q105" s="11">
        <f t="shared" si="43"/>
        <v>-0.54204998722249964</v>
      </c>
      <c r="R105" s="13">
        <f t="shared" si="39"/>
        <v>-4.7482951113543344</v>
      </c>
      <c r="S105" s="13">
        <f t="shared" si="40"/>
        <v>-0.79138251855905573</v>
      </c>
      <c r="T105">
        <v>6</v>
      </c>
      <c r="U105">
        <v>189</v>
      </c>
      <c r="V105">
        <f t="shared" ref="V105:V111" si="44">RANK(U105,$U$2:$U$327,1)</f>
        <v>166</v>
      </c>
      <c r="AC105" s="2"/>
    </row>
    <row r="106" spans="1:29" x14ac:dyDescent="0.25">
      <c r="A106" s="1" t="s">
        <v>40</v>
      </c>
      <c r="B106" s="2" t="s">
        <v>465</v>
      </c>
      <c r="C106" s="2" t="s">
        <v>41</v>
      </c>
      <c r="D106" s="4">
        <v>76</v>
      </c>
      <c r="E106" s="2">
        <v>269</v>
      </c>
      <c r="F106" s="9">
        <v>4.7</v>
      </c>
      <c r="G106" s="11">
        <f t="shared" si="36"/>
        <v>0.15632023719466581</v>
      </c>
      <c r="H106" s="2">
        <v>31.5</v>
      </c>
      <c r="I106" s="11">
        <f t="shared" si="37"/>
        <v>-0.10430434486177705</v>
      </c>
      <c r="J106" s="2">
        <v>15</v>
      </c>
      <c r="K106" s="11">
        <f t="shared" si="41"/>
        <v>-0.62691867766600595</v>
      </c>
      <c r="L106" s="2">
        <v>119</v>
      </c>
      <c r="M106" s="11">
        <f t="shared" si="38"/>
        <v>0.21756456277471467</v>
      </c>
      <c r="N106" s="2">
        <v>7.27</v>
      </c>
      <c r="O106" s="11">
        <f t="shared" si="42"/>
        <v>-0.10719061858712568</v>
      </c>
      <c r="P106" s="2">
        <v>4.3499999999999996</v>
      </c>
      <c r="Q106" s="11">
        <f t="shared" si="43"/>
        <v>0.27672328519835959</v>
      </c>
      <c r="R106" s="13">
        <f t="shared" si="39"/>
        <v>-0.18780555594716863</v>
      </c>
      <c r="S106" s="13">
        <f t="shared" si="40"/>
        <v>-3.1300925991194772E-2</v>
      </c>
      <c r="T106">
        <v>3</v>
      </c>
      <c r="U106">
        <v>80</v>
      </c>
      <c r="V106">
        <f t="shared" si="44"/>
        <v>73</v>
      </c>
      <c r="AC106" s="2"/>
    </row>
    <row r="107" spans="1:29" x14ac:dyDescent="0.25">
      <c r="A107" s="1" t="s">
        <v>201</v>
      </c>
      <c r="B107" s="2" t="s">
        <v>465</v>
      </c>
      <c r="C107" s="2" t="s">
        <v>202</v>
      </c>
      <c r="D107" s="4">
        <v>76</v>
      </c>
      <c r="E107" s="2">
        <v>266</v>
      </c>
      <c r="F107" s="9">
        <v>4.6500000000000004</v>
      </c>
      <c r="G107" s="11">
        <f t="shared" si="36"/>
        <v>0.31780312431205449</v>
      </c>
      <c r="H107" s="2">
        <v>33.5</v>
      </c>
      <c r="I107" s="11">
        <f t="shared" si="37"/>
        <v>0.37777455996156134</v>
      </c>
      <c r="J107" s="2"/>
      <c r="K107" s="11"/>
      <c r="L107" s="2">
        <v>122</v>
      </c>
      <c r="M107" s="11">
        <f t="shared" si="38"/>
        <v>0.53797782795202165</v>
      </c>
      <c r="N107" s="2">
        <v>7.03</v>
      </c>
      <c r="O107" s="11">
        <f t="shared" si="42"/>
        <v>0.45772355644250984</v>
      </c>
      <c r="P107" s="2">
        <v>4.2</v>
      </c>
      <c r="Q107" s="11">
        <f t="shared" si="43"/>
        <v>0.83497778912166909</v>
      </c>
      <c r="R107" s="13">
        <f t="shared" si="39"/>
        <v>2.5262568577898166</v>
      </c>
      <c r="S107" s="13">
        <f t="shared" si="40"/>
        <v>0.50525137155796329</v>
      </c>
      <c r="T107">
        <v>3</v>
      </c>
      <c r="U107">
        <v>103</v>
      </c>
      <c r="V107">
        <f t="shared" si="44"/>
        <v>92</v>
      </c>
      <c r="AC107" s="2"/>
    </row>
    <row r="108" spans="1:29" x14ac:dyDescent="0.25">
      <c r="A108" s="1" t="s">
        <v>203</v>
      </c>
      <c r="B108" s="2" t="s">
        <v>465</v>
      </c>
      <c r="C108" s="2" t="s">
        <v>204</v>
      </c>
      <c r="D108" s="4">
        <v>74</v>
      </c>
      <c r="E108" s="2">
        <v>300</v>
      </c>
      <c r="F108" s="9"/>
      <c r="G108" s="11"/>
      <c r="H108" s="2"/>
      <c r="I108" s="11"/>
      <c r="J108" s="2"/>
      <c r="K108" s="11"/>
      <c r="L108" s="2"/>
      <c r="M108" s="11"/>
      <c r="N108" s="2"/>
      <c r="O108" s="11"/>
      <c r="P108" s="2"/>
      <c r="Q108" s="11"/>
      <c r="R108" s="13"/>
      <c r="S108" s="13"/>
      <c r="T108">
        <v>7</v>
      </c>
      <c r="U108">
        <v>244</v>
      </c>
      <c r="V108">
        <f t="shared" si="44"/>
        <v>201</v>
      </c>
      <c r="AC108" s="2"/>
    </row>
    <row r="109" spans="1:29" x14ac:dyDescent="0.25">
      <c r="A109" s="1" t="s">
        <v>402</v>
      </c>
      <c r="B109" s="2" t="s">
        <v>465</v>
      </c>
      <c r="C109" s="2" t="s">
        <v>87</v>
      </c>
      <c r="D109" s="4">
        <v>75</v>
      </c>
      <c r="E109" s="2">
        <v>304</v>
      </c>
      <c r="F109" s="9">
        <v>5.07</v>
      </c>
      <c r="G109" s="11">
        <f>(STANDARDIZE(F109,$F$329,$F$330))*-1</f>
        <v>-1.0386531274740152</v>
      </c>
      <c r="H109" s="2">
        <v>28.5</v>
      </c>
      <c r="I109" s="11">
        <f t="shared" ref="I109:I124" si="45">(STANDARDIZE(H109,$H$329,$H$330))</f>
        <v>-0.82742270209678459</v>
      </c>
      <c r="J109" s="2">
        <v>26</v>
      </c>
      <c r="K109" s="11">
        <f>(STANDARDIZE(J109,$J$329,$J$330))</f>
        <v>1.2497264131833816</v>
      </c>
      <c r="L109" s="2">
        <v>108</v>
      </c>
      <c r="M109" s="11">
        <f t="shared" ref="M109:M124" si="46">(STANDARDIZE(L109,$L$329,$L$330))</f>
        <v>-0.95728407620874401</v>
      </c>
      <c r="N109" s="2">
        <v>7.58</v>
      </c>
      <c r="O109" s="11">
        <f t="shared" ref="O109:O120" si="47">(STANDARDIZE(N109,$N$329,$N$330))*-1</f>
        <v>-0.83687142800040815</v>
      </c>
      <c r="P109" s="2">
        <v>4.72</v>
      </c>
      <c r="Q109" s="11">
        <f t="shared" ref="Q109:Q124" si="48">(STANDARDIZE(P109,$P$329,$P$330))*-1</f>
        <v>-1.1003044911458091</v>
      </c>
      <c r="R109" s="13">
        <f t="shared" ref="R109:R124" si="49">G109+I109+K109+M109+O109+Q109</f>
        <v>-3.5108094117423789</v>
      </c>
      <c r="S109" s="13">
        <f t="shared" ref="S109:S124" si="50">AVERAGE(G109,I109,K109,M109,O109,Q109)</f>
        <v>-0.58513490195706319</v>
      </c>
      <c r="T109">
        <v>6</v>
      </c>
      <c r="U109">
        <v>194</v>
      </c>
      <c r="V109">
        <f t="shared" si="44"/>
        <v>169</v>
      </c>
      <c r="AC109" s="2"/>
    </row>
    <row r="110" spans="1:29" x14ac:dyDescent="0.25">
      <c r="A110" s="1" t="s">
        <v>25</v>
      </c>
      <c r="B110" s="2" t="s">
        <v>466</v>
      </c>
      <c r="C110" s="2" t="s">
        <v>26</v>
      </c>
      <c r="D110" s="4">
        <v>75</v>
      </c>
      <c r="E110" s="2">
        <v>241</v>
      </c>
      <c r="F110" s="9">
        <v>4.63</v>
      </c>
      <c r="G110" s="11">
        <f>(STANDARDIZE(F110,$F$329,$F$330))*-1</f>
        <v>0.3823962791590117</v>
      </c>
      <c r="H110" s="2">
        <v>30.5</v>
      </c>
      <c r="I110" s="11">
        <f t="shared" si="45"/>
        <v>-0.34534379727344622</v>
      </c>
      <c r="J110" s="2">
        <v>16</v>
      </c>
      <c r="K110" s="11">
        <f>(STANDARDIZE(J110,$J$329,$J$330))</f>
        <v>-0.45631457849787976</v>
      </c>
      <c r="L110" s="2">
        <v>116</v>
      </c>
      <c r="M110" s="11">
        <f t="shared" si="46"/>
        <v>-0.10284870240259222</v>
      </c>
      <c r="N110" s="2">
        <v>6.88</v>
      </c>
      <c r="O110" s="11">
        <f t="shared" si="47"/>
        <v>0.81079491583603391</v>
      </c>
      <c r="P110" s="2">
        <v>4.25</v>
      </c>
      <c r="Q110" s="11">
        <f t="shared" si="48"/>
        <v>0.64889295448056594</v>
      </c>
      <c r="R110" s="13">
        <f t="shared" si="49"/>
        <v>0.93757707130169332</v>
      </c>
      <c r="S110" s="13">
        <f t="shared" si="50"/>
        <v>0.15626284521694889</v>
      </c>
      <c r="T110">
        <v>3</v>
      </c>
      <c r="U110">
        <v>76</v>
      </c>
      <c r="V110">
        <f t="shared" si="44"/>
        <v>69</v>
      </c>
      <c r="AC110" s="2"/>
    </row>
    <row r="111" spans="1:29" x14ac:dyDescent="0.25">
      <c r="A111" s="1" t="s">
        <v>245</v>
      </c>
      <c r="B111" s="2" t="s">
        <v>466</v>
      </c>
      <c r="C111" s="2" t="s">
        <v>246</v>
      </c>
      <c r="D111" s="4">
        <v>73</v>
      </c>
      <c r="E111" s="2">
        <v>238</v>
      </c>
      <c r="F111" s="9">
        <v>4.6500000000000004</v>
      </c>
      <c r="G111" s="11">
        <f>(STANDARDIZE(F111,$F$329,$F$330))*-1</f>
        <v>0.31780312431205449</v>
      </c>
      <c r="H111" s="2">
        <v>30.5</v>
      </c>
      <c r="I111" s="11">
        <f t="shared" si="45"/>
        <v>-0.34534379727344622</v>
      </c>
      <c r="J111" s="2">
        <v>23</v>
      </c>
      <c r="K111" s="11">
        <f>(STANDARDIZE(J111,$J$329,$J$330))</f>
        <v>0.73791411567900322</v>
      </c>
      <c r="L111" s="2">
        <v>116</v>
      </c>
      <c r="M111" s="11">
        <f t="shared" si="46"/>
        <v>-0.10284870240259222</v>
      </c>
      <c r="N111" s="2">
        <v>7.23</v>
      </c>
      <c r="O111" s="11">
        <f t="shared" si="47"/>
        <v>-1.3038256082188173E-2</v>
      </c>
      <c r="P111" s="2">
        <v>4.34</v>
      </c>
      <c r="Q111" s="11">
        <f t="shared" si="48"/>
        <v>0.31394025212657956</v>
      </c>
      <c r="R111" s="13">
        <f t="shared" si="49"/>
        <v>0.90842673635941051</v>
      </c>
      <c r="S111" s="13">
        <f t="shared" si="50"/>
        <v>0.15140445605990174</v>
      </c>
      <c r="T111">
        <v>5</v>
      </c>
      <c r="U111">
        <v>161</v>
      </c>
      <c r="V111">
        <f t="shared" si="44"/>
        <v>145</v>
      </c>
      <c r="AC111" s="2"/>
    </row>
    <row r="112" spans="1:29" x14ac:dyDescent="0.25">
      <c r="A112" s="1" t="s">
        <v>51</v>
      </c>
      <c r="B112" s="2" t="s">
        <v>466</v>
      </c>
      <c r="C112" s="2" t="s">
        <v>52</v>
      </c>
      <c r="D112" s="4">
        <v>72</v>
      </c>
      <c r="E112" s="2">
        <v>238</v>
      </c>
      <c r="F112" s="9"/>
      <c r="G112" s="11"/>
      <c r="H112" s="2">
        <v>29.5</v>
      </c>
      <c r="I112" s="11">
        <f t="shared" si="45"/>
        <v>-0.58638324968511546</v>
      </c>
      <c r="J112" s="2">
        <v>20</v>
      </c>
      <c r="K112" s="11">
        <f>(STANDARDIZE(J112,$J$329,$J$330))</f>
        <v>0.2261018181746248</v>
      </c>
      <c r="L112" s="2">
        <v>111</v>
      </c>
      <c r="M112" s="11">
        <f t="shared" si="46"/>
        <v>-0.63687081103143706</v>
      </c>
      <c r="N112" s="2">
        <v>7.02</v>
      </c>
      <c r="O112" s="11">
        <f t="shared" si="47"/>
        <v>0.4812616470687463</v>
      </c>
      <c r="P112" s="2">
        <v>4.43</v>
      </c>
      <c r="Q112" s="11">
        <f t="shared" si="48"/>
        <v>-2.1012450227406793E-2</v>
      </c>
      <c r="R112" s="13">
        <f t="shared" si="49"/>
        <v>-0.53690304570058822</v>
      </c>
      <c r="S112" s="13">
        <f t="shared" si="50"/>
        <v>-0.10738060914011764</v>
      </c>
      <c r="T112">
        <v>8</v>
      </c>
      <c r="AC112" s="2"/>
    </row>
    <row r="113" spans="1:29" x14ac:dyDescent="0.25">
      <c r="A113" s="1" t="s">
        <v>173</v>
      </c>
      <c r="B113" s="2" t="s">
        <v>466</v>
      </c>
      <c r="C113" s="2" t="s">
        <v>59</v>
      </c>
      <c r="D113" s="4">
        <v>74</v>
      </c>
      <c r="E113" s="2">
        <v>244</v>
      </c>
      <c r="F113" s="9">
        <v>4.75</v>
      </c>
      <c r="G113" s="11">
        <f t="shared" ref="G113:G123" si="51">(STANDARDIZE(F113,$F$329,$F$330))*-1</f>
        <v>-5.1626499227228929E-3</v>
      </c>
      <c r="H113" s="2">
        <v>34.5</v>
      </c>
      <c r="I113" s="11">
        <f t="shared" si="45"/>
        <v>0.61881401237323053</v>
      </c>
      <c r="J113" s="2">
        <v>27</v>
      </c>
      <c r="K113" s="11">
        <f>(STANDARDIZE(J113,$J$329,$J$330))</f>
        <v>1.4203305123515078</v>
      </c>
      <c r="L113" s="2">
        <v>119</v>
      </c>
      <c r="M113" s="11">
        <f t="shared" si="46"/>
        <v>0.21756456277471467</v>
      </c>
      <c r="N113" s="2">
        <v>6.98</v>
      </c>
      <c r="O113" s="11">
        <f t="shared" si="47"/>
        <v>0.57541400957368383</v>
      </c>
      <c r="P113" s="2">
        <v>4.13</v>
      </c>
      <c r="Q113" s="11">
        <f t="shared" si="48"/>
        <v>1.0954965576192155</v>
      </c>
      <c r="R113" s="13">
        <f t="shared" si="49"/>
        <v>3.9224570047696297</v>
      </c>
      <c r="S113" s="13">
        <f t="shared" si="50"/>
        <v>0.65374283412827161</v>
      </c>
      <c r="T113">
        <v>4</v>
      </c>
      <c r="U113">
        <v>120</v>
      </c>
      <c r="V113">
        <f>RANK(U113,$U$2:$U$327,1)</f>
        <v>108</v>
      </c>
      <c r="AC113" s="2"/>
    </row>
    <row r="114" spans="1:29" x14ac:dyDescent="0.25">
      <c r="A114" s="1" t="s">
        <v>69</v>
      </c>
      <c r="B114" s="2" t="s">
        <v>466</v>
      </c>
      <c r="C114" s="2" t="s">
        <v>41</v>
      </c>
      <c r="D114" s="4">
        <v>71</v>
      </c>
      <c r="E114" s="2">
        <v>238</v>
      </c>
      <c r="F114" s="9">
        <v>4.6500000000000004</v>
      </c>
      <c r="G114" s="11">
        <f t="shared" si="51"/>
        <v>0.31780312431205449</v>
      </c>
      <c r="H114" s="2">
        <v>37</v>
      </c>
      <c r="I114" s="11">
        <f t="shared" si="45"/>
        <v>1.2214126434024035</v>
      </c>
      <c r="J114" s="2"/>
      <c r="K114" s="11"/>
      <c r="L114" s="2">
        <v>124</v>
      </c>
      <c r="M114" s="11">
        <f t="shared" si="46"/>
        <v>0.7515866714035595</v>
      </c>
      <c r="N114" s="2">
        <v>6.92</v>
      </c>
      <c r="O114" s="11">
        <f t="shared" si="47"/>
        <v>0.71664255333109428</v>
      </c>
      <c r="P114" s="2">
        <v>4.18</v>
      </c>
      <c r="Q114" s="11">
        <f t="shared" si="48"/>
        <v>0.90941172297811235</v>
      </c>
      <c r="R114" s="13">
        <f t="shared" si="49"/>
        <v>3.9168567154272242</v>
      </c>
      <c r="S114" s="13">
        <f t="shared" si="50"/>
        <v>0.78337134308544487</v>
      </c>
      <c r="T114">
        <v>5</v>
      </c>
      <c r="U114">
        <v>148</v>
      </c>
      <c r="V114">
        <f>RANK(U114,$U$2:$U$327,1)</f>
        <v>132</v>
      </c>
      <c r="AC114" s="2"/>
    </row>
    <row r="115" spans="1:29" x14ac:dyDescent="0.25">
      <c r="A115" s="1" t="s">
        <v>147</v>
      </c>
      <c r="B115" s="2" t="s">
        <v>466</v>
      </c>
      <c r="C115" s="2" t="s">
        <v>33</v>
      </c>
      <c r="D115" s="4">
        <v>74</v>
      </c>
      <c r="E115" s="2">
        <v>240</v>
      </c>
      <c r="F115" s="9">
        <v>4.79</v>
      </c>
      <c r="G115" s="11">
        <f t="shared" si="51"/>
        <v>-0.13434895961663443</v>
      </c>
      <c r="H115" s="2">
        <v>29.5</v>
      </c>
      <c r="I115" s="11">
        <f t="shared" si="45"/>
        <v>-0.58638324968511546</v>
      </c>
      <c r="J115" s="2">
        <v>18</v>
      </c>
      <c r="K115" s="11">
        <f>(STANDARDIZE(J115,$J$329,$J$330))</f>
        <v>-0.1151063801616275</v>
      </c>
      <c r="L115" s="2">
        <v>115</v>
      </c>
      <c r="M115" s="11">
        <f t="shared" si="46"/>
        <v>-0.20965312412836121</v>
      </c>
      <c r="N115" s="2">
        <v>6.8</v>
      </c>
      <c r="O115" s="11">
        <f t="shared" si="47"/>
        <v>0.99909964084591307</v>
      </c>
      <c r="P115" s="2">
        <v>4.25</v>
      </c>
      <c r="Q115" s="11">
        <f t="shared" si="48"/>
        <v>0.64889295448056594</v>
      </c>
      <c r="R115" s="13">
        <f t="shared" si="49"/>
        <v>0.60250088173474048</v>
      </c>
      <c r="S115" s="13">
        <f t="shared" si="50"/>
        <v>0.10041681362245675</v>
      </c>
      <c r="T115">
        <v>8</v>
      </c>
      <c r="AC115" s="2"/>
    </row>
    <row r="116" spans="1:29" x14ac:dyDescent="0.25">
      <c r="A116" s="1" t="s">
        <v>339</v>
      </c>
      <c r="B116" s="2" t="s">
        <v>466</v>
      </c>
      <c r="C116" s="2" t="s">
        <v>99</v>
      </c>
      <c r="D116" s="4">
        <v>75</v>
      </c>
      <c r="E116" s="2">
        <v>242</v>
      </c>
      <c r="F116" s="9">
        <v>4.6399999999999997</v>
      </c>
      <c r="G116" s="11">
        <f t="shared" si="51"/>
        <v>0.35009970173553451</v>
      </c>
      <c r="H116" s="2">
        <v>30</v>
      </c>
      <c r="I116" s="11">
        <f t="shared" si="45"/>
        <v>-0.46586352347928084</v>
      </c>
      <c r="J116" s="2">
        <v>23</v>
      </c>
      <c r="K116" s="11">
        <f>(STANDARDIZE(J116,$J$329,$J$330))</f>
        <v>0.73791411567900322</v>
      </c>
      <c r="L116" s="2">
        <v>123</v>
      </c>
      <c r="M116" s="11">
        <f t="shared" si="46"/>
        <v>0.64478224967779052</v>
      </c>
      <c r="N116" s="2">
        <v>7.06</v>
      </c>
      <c r="O116" s="11">
        <f t="shared" si="47"/>
        <v>0.38710928456380672</v>
      </c>
      <c r="P116" s="2">
        <v>4.37</v>
      </c>
      <c r="Q116" s="11">
        <f t="shared" si="48"/>
        <v>0.20228935134191633</v>
      </c>
      <c r="R116" s="13">
        <f t="shared" si="49"/>
        <v>1.8563311795187705</v>
      </c>
      <c r="S116" s="13">
        <f t="shared" si="50"/>
        <v>0.3093885299197951</v>
      </c>
      <c r="T116">
        <v>8</v>
      </c>
      <c r="AC116" s="2"/>
    </row>
    <row r="117" spans="1:29" x14ac:dyDescent="0.25">
      <c r="A117" s="1" t="s">
        <v>191</v>
      </c>
      <c r="B117" s="2" t="s">
        <v>466</v>
      </c>
      <c r="C117" s="2" t="s">
        <v>192</v>
      </c>
      <c r="D117" s="4">
        <v>71</v>
      </c>
      <c r="E117" s="2">
        <v>242</v>
      </c>
      <c r="F117" s="9">
        <v>4.7300000000000004</v>
      </c>
      <c r="G117" s="11">
        <f t="shared" si="51"/>
        <v>5.9430504924231436E-2</v>
      </c>
      <c r="H117" s="2">
        <v>33</v>
      </c>
      <c r="I117" s="11">
        <f t="shared" si="45"/>
        <v>0.25725483375572678</v>
      </c>
      <c r="J117" s="2">
        <v>18</v>
      </c>
      <c r="K117" s="11">
        <f>(STANDARDIZE(J117,$J$329,$J$330))</f>
        <v>-0.1151063801616275</v>
      </c>
      <c r="L117" s="2">
        <v>114</v>
      </c>
      <c r="M117" s="11">
        <f t="shared" si="46"/>
        <v>-0.31645754585413016</v>
      </c>
      <c r="N117" s="2">
        <v>7.13</v>
      </c>
      <c r="O117" s="11">
        <f t="shared" si="47"/>
        <v>0.22234265018016189</v>
      </c>
      <c r="P117" s="2">
        <v>4.3099999999999996</v>
      </c>
      <c r="Q117" s="11">
        <f t="shared" si="48"/>
        <v>0.42559115291124278</v>
      </c>
      <c r="R117" s="13">
        <f t="shared" si="49"/>
        <v>0.53305521575560522</v>
      </c>
      <c r="S117" s="13">
        <f t="shared" si="50"/>
        <v>8.8842535959267541E-2</v>
      </c>
      <c r="T117">
        <v>8</v>
      </c>
      <c r="AC117" s="2"/>
    </row>
    <row r="118" spans="1:29" x14ac:dyDescent="0.25">
      <c r="A118" s="1" t="s">
        <v>159</v>
      </c>
      <c r="B118" s="2" t="s">
        <v>466</v>
      </c>
      <c r="C118" s="2" t="s">
        <v>160</v>
      </c>
      <c r="D118" s="4">
        <v>74</v>
      </c>
      <c r="E118" s="2">
        <v>236</v>
      </c>
      <c r="F118" s="9">
        <v>4.72</v>
      </c>
      <c r="G118" s="11">
        <f t="shared" si="51"/>
        <v>9.1727082347711472E-2</v>
      </c>
      <c r="H118" s="2">
        <v>34</v>
      </c>
      <c r="I118" s="11">
        <f t="shared" si="45"/>
        <v>0.49829428616739596</v>
      </c>
      <c r="J118" s="2"/>
      <c r="K118" s="11"/>
      <c r="L118" s="2">
        <v>124</v>
      </c>
      <c r="M118" s="11">
        <f t="shared" si="46"/>
        <v>0.7515866714035595</v>
      </c>
      <c r="N118" s="2">
        <v>7.4</v>
      </c>
      <c r="O118" s="11">
        <f t="shared" si="47"/>
        <v>-0.41318579672818095</v>
      </c>
      <c r="P118" s="2">
        <v>4.5</v>
      </c>
      <c r="Q118" s="11">
        <f t="shared" si="48"/>
        <v>-0.28153121872495318</v>
      </c>
      <c r="R118" s="13">
        <f t="shared" si="49"/>
        <v>0.64689102446553282</v>
      </c>
      <c r="S118" s="13">
        <f t="shared" si="50"/>
        <v>0.12937820489310656</v>
      </c>
      <c r="T118">
        <v>8</v>
      </c>
      <c r="AC118" s="2"/>
    </row>
    <row r="119" spans="1:29" x14ac:dyDescent="0.25">
      <c r="A119" s="1" t="s">
        <v>354</v>
      </c>
      <c r="B119" s="2" t="s">
        <v>466</v>
      </c>
      <c r="C119" s="2" t="s">
        <v>17</v>
      </c>
      <c r="D119" s="4">
        <v>72</v>
      </c>
      <c r="E119" s="2">
        <v>232</v>
      </c>
      <c r="F119" s="9">
        <v>4.58</v>
      </c>
      <c r="G119" s="11">
        <f t="shared" si="51"/>
        <v>0.54387916627640043</v>
      </c>
      <c r="H119" s="2">
        <v>34.5</v>
      </c>
      <c r="I119" s="11">
        <f t="shared" si="45"/>
        <v>0.61881401237323053</v>
      </c>
      <c r="J119" s="2">
        <v>18</v>
      </c>
      <c r="K119" s="11">
        <f t="shared" ref="K119:K124" si="52">(STANDARDIZE(J119,$J$329,$J$330))</f>
        <v>-0.1151063801616275</v>
      </c>
      <c r="L119" s="2">
        <v>122</v>
      </c>
      <c r="M119" s="11">
        <f t="shared" si="46"/>
        <v>0.53797782795202165</v>
      </c>
      <c r="N119" s="2">
        <v>6.89</v>
      </c>
      <c r="O119" s="11">
        <f t="shared" si="47"/>
        <v>0.78725682520979945</v>
      </c>
      <c r="P119" s="2">
        <v>4.21</v>
      </c>
      <c r="Q119" s="11">
        <f t="shared" si="48"/>
        <v>0.79776082219344913</v>
      </c>
      <c r="R119" s="13">
        <f t="shared" si="49"/>
        <v>3.1705822738432738</v>
      </c>
      <c r="S119" s="13">
        <f t="shared" si="50"/>
        <v>0.52843037897387901</v>
      </c>
      <c r="T119">
        <v>3</v>
      </c>
      <c r="U119">
        <v>75</v>
      </c>
      <c r="V119">
        <f>RANK(U119,$U$2:$U$327,1)</f>
        <v>68</v>
      </c>
      <c r="AC119" s="2"/>
    </row>
    <row r="120" spans="1:29" x14ac:dyDescent="0.25">
      <c r="A120" s="1" t="s">
        <v>134</v>
      </c>
      <c r="B120" s="2" t="s">
        <v>466</v>
      </c>
      <c r="C120" s="2" t="s">
        <v>135</v>
      </c>
      <c r="D120" s="4">
        <v>75</v>
      </c>
      <c r="E120" s="2">
        <v>248</v>
      </c>
      <c r="F120" s="9">
        <v>4.75</v>
      </c>
      <c r="G120" s="11">
        <f t="shared" si="51"/>
        <v>-5.1626499227228929E-3</v>
      </c>
      <c r="H120" s="2">
        <v>29.5</v>
      </c>
      <c r="I120" s="11">
        <f t="shared" si="45"/>
        <v>-0.58638324968511546</v>
      </c>
      <c r="J120" s="2">
        <v>26</v>
      </c>
      <c r="K120" s="11">
        <f t="shared" si="52"/>
        <v>1.2497264131833816</v>
      </c>
      <c r="L120" s="2">
        <v>116</v>
      </c>
      <c r="M120" s="11">
        <f t="shared" si="46"/>
        <v>-0.10284870240259222</v>
      </c>
      <c r="N120" s="2">
        <v>7.02</v>
      </c>
      <c r="O120" s="11">
        <f t="shared" si="47"/>
        <v>0.4812616470687463</v>
      </c>
      <c r="P120" s="2">
        <v>4.46</v>
      </c>
      <c r="Q120" s="11">
        <f t="shared" si="48"/>
        <v>-0.13266335101207002</v>
      </c>
      <c r="R120" s="13">
        <f t="shared" si="49"/>
        <v>0.9039301072296273</v>
      </c>
      <c r="S120" s="13">
        <f t="shared" si="50"/>
        <v>0.15065501787160454</v>
      </c>
      <c r="T120">
        <v>8</v>
      </c>
      <c r="AC120" s="2"/>
    </row>
    <row r="121" spans="1:29" x14ac:dyDescent="0.25">
      <c r="A121" s="1" t="s">
        <v>342</v>
      </c>
      <c r="B121" s="2" t="s">
        <v>466</v>
      </c>
      <c r="C121" s="2" t="s">
        <v>49</v>
      </c>
      <c r="D121" s="4">
        <v>71</v>
      </c>
      <c r="E121" s="2">
        <v>241</v>
      </c>
      <c r="F121" s="9">
        <v>4.84</v>
      </c>
      <c r="G121" s="11">
        <f t="shared" si="51"/>
        <v>-0.29583184673402313</v>
      </c>
      <c r="H121" s="2">
        <v>31.5</v>
      </c>
      <c r="I121" s="11">
        <f t="shared" si="45"/>
        <v>-0.10430434486177705</v>
      </c>
      <c r="J121" s="2">
        <v>20</v>
      </c>
      <c r="K121" s="11">
        <f t="shared" si="52"/>
        <v>0.2261018181746248</v>
      </c>
      <c r="L121" s="2">
        <v>117</v>
      </c>
      <c r="M121" s="11">
        <f t="shared" si="46"/>
        <v>3.9557193231767413E-3</v>
      </c>
      <c r="N121" s="2"/>
      <c r="O121" s="11"/>
      <c r="P121" s="2">
        <v>4.34</v>
      </c>
      <c r="Q121" s="11">
        <f t="shared" si="48"/>
        <v>0.31394025212657956</v>
      </c>
      <c r="R121" s="13">
        <f t="shared" si="49"/>
        <v>0.14386159802858092</v>
      </c>
      <c r="S121" s="13">
        <f t="shared" si="50"/>
        <v>2.8772319605716183E-2</v>
      </c>
      <c r="T121">
        <v>7</v>
      </c>
      <c r="U121">
        <v>234</v>
      </c>
      <c r="V121">
        <f>RANK(U121,$U$2:$U$327,1)</f>
        <v>196</v>
      </c>
      <c r="AC121" s="2"/>
    </row>
    <row r="122" spans="1:29" x14ac:dyDescent="0.25">
      <c r="A122" s="1" t="s">
        <v>348</v>
      </c>
      <c r="B122" s="2" t="s">
        <v>466</v>
      </c>
      <c r="C122" s="2" t="s">
        <v>127</v>
      </c>
      <c r="D122" s="4">
        <v>73</v>
      </c>
      <c r="E122" s="2">
        <v>237</v>
      </c>
      <c r="F122" s="9">
        <v>4.5199999999999996</v>
      </c>
      <c r="G122" s="11">
        <f t="shared" si="51"/>
        <v>0.73765863081726912</v>
      </c>
      <c r="H122" s="2">
        <v>36.5</v>
      </c>
      <c r="I122" s="11">
        <f t="shared" si="45"/>
        <v>1.1008929171965689</v>
      </c>
      <c r="J122" s="2">
        <v>24</v>
      </c>
      <c r="K122" s="11">
        <f t="shared" si="52"/>
        <v>0.90851821484712936</v>
      </c>
      <c r="L122" s="2">
        <v>133</v>
      </c>
      <c r="M122" s="11">
        <f t="shared" si="46"/>
        <v>1.7128264669354802</v>
      </c>
      <c r="N122" s="2">
        <v>7.01</v>
      </c>
      <c r="O122" s="11">
        <f>(STANDARDIZE(N122,$N$329,$N$330))*-1</f>
        <v>0.50479973769498065</v>
      </c>
      <c r="P122" s="2">
        <v>4.37</v>
      </c>
      <c r="Q122" s="11">
        <f t="shared" si="48"/>
        <v>0.20228935134191633</v>
      </c>
      <c r="R122" s="13">
        <f t="shared" si="49"/>
        <v>5.1669853188333441</v>
      </c>
      <c r="S122" s="13">
        <f t="shared" si="50"/>
        <v>0.86116421980555735</v>
      </c>
      <c r="T122">
        <v>1</v>
      </c>
      <c r="U122">
        <v>13</v>
      </c>
      <c r="V122">
        <f>RANK(U122,$U$2:$U$327,1)</f>
        <v>13</v>
      </c>
      <c r="AC122" s="2"/>
    </row>
    <row r="123" spans="1:29" x14ac:dyDescent="0.25">
      <c r="A123" s="1" t="s">
        <v>324</v>
      </c>
      <c r="B123" s="2" t="s">
        <v>466</v>
      </c>
      <c r="C123" s="2" t="s">
        <v>99</v>
      </c>
      <c r="D123" s="4">
        <v>72</v>
      </c>
      <c r="E123" s="2">
        <v>232</v>
      </c>
      <c r="F123" s="9">
        <v>4.78</v>
      </c>
      <c r="G123" s="11">
        <f t="shared" si="51"/>
        <v>-0.10205238219315725</v>
      </c>
      <c r="H123" s="2">
        <v>33</v>
      </c>
      <c r="I123" s="11">
        <f t="shared" si="45"/>
        <v>0.25725483375572678</v>
      </c>
      <c r="J123" s="2">
        <v>18</v>
      </c>
      <c r="K123" s="11">
        <f t="shared" si="52"/>
        <v>-0.1151063801616275</v>
      </c>
      <c r="L123" s="2">
        <v>116</v>
      </c>
      <c r="M123" s="11">
        <f t="shared" si="46"/>
        <v>-0.10284870240259222</v>
      </c>
      <c r="N123" s="2"/>
      <c r="O123" s="11"/>
      <c r="P123" s="2">
        <v>4.38</v>
      </c>
      <c r="Q123" s="11">
        <f t="shared" si="48"/>
        <v>0.16507238441369637</v>
      </c>
      <c r="R123" s="13">
        <f t="shared" si="49"/>
        <v>0.10231975341204616</v>
      </c>
      <c r="S123" s="13">
        <f t="shared" si="50"/>
        <v>2.0463950682409231E-2</v>
      </c>
      <c r="T123">
        <v>8</v>
      </c>
      <c r="AC123" s="2"/>
    </row>
    <row r="124" spans="1:29" x14ac:dyDescent="0.25">
      <c r="A124" s="1" t="s">
        <v>266</v>
      </c>
      <c r="B124" s="2" t="s">
        <v>466</v>
      </c>
      <c r="C124" s="2" t="s">
        <v>267</v>
      </c>
      <c r="D124" s="4">
        <v>74</v>
      </c>
      <c r="E124" s="2">
        <v>251</v>
      </c>
      <c r="F124" s="9"/>
      <c r="G124" s="11"/>
      <c r="H124" s="2">
        <v>33</v>
      </c>
      <c r="I124" s="11">
        <f t="shared" si="45"/>
        <v>0.25725483375572678</v>
      </c>
      <c r="J124" s="2">
        <v>23</v>
      </c>
      <c r="K124" s="11">
        <f t="shared" si="52"/>
        <v>0.73791411567900322</v>
      </c>
      <c r="L124" s="2">
        <v>118</v>
      </c>
      <c r="M124" s="11">
        <f t="shared" si="46"/>
        <v>0.11076014104894571</v>
      </c>
      <c r="N124" s="2">
        <v>7</v>
      </c>
      <c r="O124" s="11">
        <f>(STANDARDIZE(N124,$N$329,$N$330))*-1</f>
        <v>0.52833782832121501</v>
      </c>
      <c r="P124" s="2">
        <v>4.32</v>
      </c>
      <c r="Q124" s="11">
        <f t="shared" si="48"/>
        <v>0.38837418598301948</v>
      </c>
      <c r="R124" s="13">
        <f t="shared" si="49"/>
        <v>2.0226411047879105</v>
      </c>
      <c r="S124" s="13">
        <f t="shared" si="50"/>
        <v>0.40452822095758212</v>
      </c>
      <c r="T124">
        <v>8</v>
      </c>
      <c r="AC124" s="2"/>
    </row>
    <row r="125" spans="1:29" x14ac:dyDescent="0.25">
      <c r="A125" s="1" t="s">
        <v>350</v>
      </c>
      <c r="B125" s="2" t="s">
        <v>466</v>
      </c>
      <c r="C125" s="2" t="s">
        <v>39</v>
      </c>
      <c r="D125" s="4">
        <v>72</v>
      </c>
      <c r="E125" s="2">
        <v>230</v>
      </c>
      <c r="F125" s="9"/>
      <c r="G125" s="11"/>
      <c r="H125" s="2"/>
      <c r="I125" s="11"/>
      <c r="J125" s="2"/>
      <c r="K125" s="11"/>
      <c r="L125" s="2"/>
      <c r="M125" s="11"/>
      <c r="N125" s="2"/>
      <c r="O125" s="11"/>
      <c r="P125" s="2"/>
      <c r="Q125" s="11"/>
      <c r="R125" s="13"/>
      <c r="S125" s="13"/>
      <c r="T125">
        <v>4</v>
      </c>
      <c r="U125">
        <v>124</v>
      </c>
      <c r="V125">
        <f>RANK(U125,$U$2:$U$327,1)</f>
        <v>112</v>
      </c>
      <c r="AC125" s="2"/>
    </row>
    <row r="126" spans="1:29" x14ac:dyDescent="0.25">
      <c r="A126" s="1" t="s">
        <v>123</v>
      </c>
      <c r="B126" s="2" t="s">
        <v>466</v>
      </c>
      <c r="C126" s="2" t="s">
        <v>26</v>
      </c>
      <c r="D126" s="4">
        <v>73</v>
      </c>
      <c r="E126" s="2">
        <v>238</v>
      </c>
      <c r="F126" s="9"/>
      <c r="G126" s="11"/>
      <c r="H126" s="2"/>
      <c r="I126" s="11"/>
      <c r="J126" s="2"/>
      <c r="K126" s="11"/>
      <c r="L126" s="2"/>
      <c r="M126" s="11"/>
      <c r="N126" s="2"/>
      <c r="O126" s="11"/>
      <c r="P126" s="2"/>
      <c r="Q126" s="11"/>
      <c r="R126" s="13"/>
      <c r="S126" s="13"/>
      <c r="T126">
        <v>1</v>
      </c>
      <c r="U126">
        <v>21</v>
      </c>
      <c r="V126">
        <f>RANK(U126,$U$2:$U$327,1)</f>
        <v>21</v>
      </c>
      <c r="AC126" s="2"/>
    </row>
    <row r="127" spans="1:29" x14ac:dyDescent="0.25">
      <c r="A127" s="1" t="s">
        <v>66</v>
      </c>
      <c r="B127" s="2" t="s">
        <v>466</v>
      </c>
      <c r="C127" s="2" t="s">
        <v>67</v>
      </c>
      <c r="D127" s="4">
        <v>72</v>
      </c>
      <c r="E127" s="2">
        <v>231</v>
      </c>
      <c r="F127" s="9">
        <v>4.7</v>
      </c>
      <c r="G127" s="11">
        <f>(STANDARDIZE(F127,$F$329,$F$330))*-1</f>
        <v>0.15632023719466581</v>
      </c>
      <c r="H127" s="2">
        <v>31.5</v>
      </c>
      <c r="I127" s="11">
        <f>(STANDARDIZE(H127,$H$329,$H$330))</f>
        <v>-0.10430434486177705</v>
      </c>
      <c r="J127" s="2">
        <v>17</v>
      </c>
      <c r="K127" s="11">
        <f t="shared" ref="K127:K134" si="53">(STANDARDIZE(J127,$J$329,$J$330))</f>
        <v>-0.28571047932975363</v>
      </c>
      <c r="L127" s="2">
        <v>120</v>
      </c>
      <c r="M127" s="11">
        <f>(STANDARDIZE(L127,$L$329,$L$330))</f>
        <v>0.32436898450048368</v>
      </c>
      <c r="N127" s="2"/>
      <c r="O127" s="11"/>
      <c r="P127" s="2"/>
      <c r="Q127" s="11"/>
      <c r="R127" s="13">
        <f t="shared" ref="R127:R134" si="54">G127+I127+K127+M127+O127+Q127</f>
        <v>9.0674397503618831E-2</v>
      </c>
      <c r="S127" s="13">
        <f t="shared" ref="S127:S134" si="55">AVERAGE(G127,I127,K127,M127,O127,Q127)</f>
        <v>2.2668599375904708E-2</v>
      </c>
      <c r="T127">
        <v>5</v>
      </c>
      <c r="U127">
        <v>155</v>
      </c>
      <c r="V127">
        <f>RANK(U127,$U$2:$U$327,1)</f>
        <v>139</v>
      </c>
      <c r="AC127" s="2"/>
    </row>
    <row r="128" spans="1:29" x14ac:dyDescent="0.25">
      <c r="A128" s="1" t="s">
        <v>252</v>
      </c>
      <c r="B128" s="2" t="s">
        <v>466</v>
      </c>
      <c r="C128" s="2" t="s">
        <v>160</v>
      </c>
      <c r="D128" s="4">
        <v>72</v>
      </c>
      <c r="E128" s="2">
        <v>233</v>
      </c>
      <c r="F128" s="9">
        <v>4.92</v>
      </c>
      <c r="G128" s="11">
        <f>(STANDARDIZE(F128,$F$329,$F$330))*-1</f>
        <v>-0.55420446612184615</v>
      </c>
      <c r="H128" s="2">
        <v>29.5</v>
      </c>
      <c r="I128" s="11">
        <f>(STANDARDIZE(H128,$H$329,$H$330))</f>
        <v>-0.58638324968511546</v>
      </c>
      <c r="J128" s="2">
        <v>23</v>
      </c>
      <c r="K128" s="11">
        <f t="shared" si="53"/>
        <v>0.73791411567900322</v>
      </c>
      <c r="L128" s="2">
        <v>112</v>
      </c>
      <c r="M128" s="11">
        <f>(STANDARDIZE(L128,$L$329,$L$330))</f>
        <v>-0.53006638930566807</v>
      </c>
      <c r="N128" s="2">
        <v>7.28</v>
      </c>
      <c r="O128" s="11">
        <f>(STANDARDIZE(N128,$N$329,$N$330))*-1</f>
        <v>-0.13072870921336216</v>
      </c>
      <c r="P128" s="2">
        <v>4.5599999999999996</v>
      </c>
      <c r="Q128" s="11">
        <f>(STANDARDIZE(P128,$P$329,$P$330))*-1</f>
        <v>-0.50483302029427635</v>
      </c>
      <c r="R128" s="13">
        <f t="shared" si="54"/>
        <v>-1.5683017189412651</v>
      </c>
      <c r="S128" s="13">
        <f t="shared" si="55"/>
        <v>-0.26138361982354419</v>
      </c>
      <c r="T128">
        <v>8</v>
      </c>
      <c r="AC128" s="2"/>
    </row>
    <row r="129" spans="1:29" x14ac:dyDescent="0.25">
      <c r="A129" s="1" t="s">
        <v>45</v>
      </c>
      <c r="B129" s="2" t="s">
        <v>466</v>
      </c>
      <c r="C129" s="2" t="s">
        <v>17</v>
      </c>
      <c r="D129" s="4">
        <v>74</v>
      </c>
      <c r="E129" s="2">
        <v>243</v>
      </c>
      <c r="F129" s="9"/>
      <c r="G129" s="11"/>
      <c r="H129" s="2"/>
      <c r="I129" s="11"/>
      <c r="J129" s="2">
        <v>20</v>
      </c>
      <c r="K129" s="11">
        <f t="shared" si="53"/>
        <v>0.2261018181746248</v>
      </c>
      <c r="L129" s="2"/>
      <c r="M129" s="11"/>
      <c r="N129" s="2"/>
      <c r="O129" s="11"/>
      <c r="P129" s="2"/>
      <c r="Q129" s="11"/>
      <c r="R129" s="13">
        <f t="shared" si="54"/>
        <v>0.2261018181746248</v>
      </c>
      <c r="S129" s="13">
        <f t="shared" si="55"/>
        <v>0.2261018181746248</v>
      </c>
      <c r="T129">
        <v>3</v>
      </c>
      <c r="U129">
        <v>107</v>
      </c>
      <c r="V129">
        <f>RANK(U129,$U$2:$U$327,1)</f>
        <v>96</v>
      </c>
      <c r="AC129" s="2"/>
    </row>
    <row r="130" spans="1:29" x14ac:dyDescent="0.25">
      <c r="A130" s="1" t="s">
        <v>118</v>
      </c>
      <c r="B130" s="2" t="s">
        <v>466</v>
      </c>
      <c r="C130" s="2" t="s">
        <v>119</v>
      </c>
      <c r="D130" s="4">
        <v>74</v>
      </c>
      <c r="E130" s="2">
        <v>235</v>
      </c>
      <c r="F130" s="9">
        <v>4.91</v>
      </c>
      <c r="G130" s="11">
        <f>(STANDARDIZE(F130,$F$329,$F$330))*-1</f>
        <v>-0.52190788869836902</v>
      </c>
      <c r="H130" s="2">
        <v>30.5</v>
      </c>
      <c r="I130" s="11">
        <f>(STANDARDIZE(H130,$H$329,$H$330))</f>
        <v>-0.34534379727344622</v>
      </c>
      <c r="J130" s="2">
        <v>11</v>
      </c>
      <c r="K130" s="11">
        <f t="shared" si="53"/>
        <v>-1.3093350743385106</v>
      </c>
      <c r="L130" s="2">
        <v>110</v>
      </c>
      <c r="M130" s="11">
        <f>(STANDARDIZE(L130,$L$329,$L$330))</f>
        <v>-0.74367523275720604</v>
      </c>
      <c r="N130" s="2">
        <v>7.18</v>
      </c>
      <c r="O130" s="11">
        <f>(STANDARDIZE(N130,$N$329,$N$330))*-1</f>
        <v>0.1046521970489879</v>
      </c>
      <c r="P130" s="2">
        <v>4.38</v>
      </c>
      <c r="Q130" s="11">
        <f>(STANDARDIZE(P130,$P$329,$P$330))*-1</f>
        <v>0.16507238441369637</v>
      </c>
      <c r="R130" s="13">
        <f t="shared" si="54"/>
        <v>-2.6505374116048475</v>
      </c>
      <c r="S130" s="13">
        <f t="shared" si="55"/>
        <v>-0.4417562352674746</v>
      </c>
      <c r="T130">
        <v>8</v>
      </c>
      <c r="AC130" s="2"/>
    </row>
    <row r="131" spans="1:29" x14ac:dyDescent="0.25">
      <c r="A131" s="1" t="s">
        <v>273</v>
      </c>
      <c r="B131" s="2" t="s">
        <v>466</v>
      </c>
      <c r="C131" s="2" t="s">
        <v>274</v>
      </c>
      <c r="D131" s="4">
        <v>75</v>
      </c>
      <c r="E131" s="2">
        <v>240</v>
      </c>
      <c r="F131" s="9"/>
      <c r="G131" s="11"/>
      <c r="H131" s="2">
        <v>31</v>
      </c>
      <c r="I131" s="11">
        <f>(STANDARDIZE(H131,$H$329,$H$330))</f>
        <v>-0.22482407106761165</v>
      </c>
      <c r="J131" s="2">
        <v>25</v>
      </c>
      <c r="K131" s="11">
        <f t="shared" si="53"/>
        <v>1.0791223140152555</v>
      </c>
      <c r="L131" s="2">
        <v>118</v>
      </c>
      <c r="M131" s="11">
        <f>(STANDARDIZE(L131,$L$329,$L$330))</f>
        <v>0.11076014104894571</v>
      </c>
      <c r="N131" s="2"/>
      <c r="O131" s="11"/>
      <c r="P131" s="2"/>
      <c r="Q131" s="11"/>
      <c r="R131" s="13">
        <f t="shared" si="54"/>
        <v>0.9650583839965895</v>
      </c>
      <c r="S131" s="13">
        <f t="shared" si="55"/>
        <v>0.32168612799886315</v>
      </c>
      <c r="T131">
        <v>5</v>
      </c>
      <c r="U131">
        <v>168</v>
      </c>
      <c r="V131">
        <f>RANK(U131,$U$2:$U$327,1)</f>
        <v>150</v>
      </c>
      <c r="AC131" s="2"/>
    </row>
    <row r="132" spans="1:29" x14ac:dyDescent="0.25">
      <c r="A132" s="1" t="s">
        <v>313</v>
      </c>
      <c r="B132" s="2" t="s">
        <v>466</v>
      </c>
      <c r="C132" s="2" t="s">
        <v>228</v>
      </c>
      <c r="D132" s="4">
        <v>72</v>
      </c>
      <c r="E132" s="2">
        <v>223</v>
      </c>
      <c r="F132" s="9">
        <v>4.67</v>
      </c>
      <c r="G132" s="11">
        <f>(STANDARDIZE(F132,$F$329,$F$330))*-1</f>
        <v>0.25320996946510016</v>
      </c>
      <c r="H132" s="2">
        <v>35</v>
      </c>
      <c r="I132" s="11">
        <f>(STANDARDIZE(H132,$H$329,$H$330))</f>
        <v>0.73933373857906515</v>
      </c>
      <c r="J132" s="2">
        <v>24</v>
      </c>
      <c r="K132" s="11">
        <f t="shared" si="53"/>
        <v>0.90851821484712936</v>
      </c>
      <c r="L132" s="2">
        <v>126</v>
      </c>
      <c r="M132" s="11">
        <f>(STANDARDIZE(L132,$L$329,$L$330))</f>
        <v>0.96519551485509747</v>
      </c>
      <c r="N132" s="2"/>
      <c r="O132" s="11"/>
      <c r="P132" s="2"/>
      <c r="Q132" s="11"/>
      <c r="R132" s="13">
        <f t="shared" si="54"/>
        <v>2.8662574377463921</v>
      </c>
      <c r="S132" s="13">
        <f t="shared" si="55"/>
        <v>0.71656435943659802</v>
      </c>
      <c r="T132">
        <v>5</v>
      </c>
      <c r="U132">
        <v>163</v>
      </c>
      <c r="V132">
        <f>RANK(U132,$U$2:$U$327,1)</f>
        <v>147</v>
      </c>
      <c r="AC132" s="2"/>
    </row>
    <row r="133" spans="1:29" x14ac:dyDescent="0.25">
      <c r="A133" s="1" t="s">
        <v>401</v>
      </c>
      <c r="B133" s="2" t="s">
        <v>466</v>
      </c>
      <c r="C133" s="2" t="s">
        <v>23</v>
      </c>
      <c r="D133" s="4">
        <v>73</v>
      </c>
      <c r="E133" s="2">
        <v>243</v>
      </c>
      <c r="F133" s="9">
        <v>4.67</v>
      </c>
      <c r="G133" s="11">
        <f>(STANDARDIZE(F133,$F$329,$F$330))*-1</f>
        <v>0.25320996946510016</v>
      </c>
      <c r="H133" s="2">
        <v>28.5</v>
      </c>
      <c r="I133" s="11">
        <f>(STANDARDIZE(H133,$H$329,$H$330))</f>
        <v>-0.82742270209678459</v>
      </c>
      <c r="J133" s="2">
        <v>24</v>
      </c>
      <c r="K133" s="11">
        <f t="shared" si="53"/>
        <v>0.90851821484712936</v>
      </c>
      <c r="L133" s="2">
        <v>112</v>
      </c>
      <c r="M133" s="11">
        <f>(STANDARDIZE(L133,$L$329,$L$330))</f>
        <v>-0.53006638930566807</v>
      </c>
      <c r="N133" s="2">
        <v>6.91</v>
      </c>
      <c r="O133" s="11">
        <f>(STANDARDIZE(N133,$N$329,$N$330))*-1</f>
        <v>0.74018064395732863</v>
      </c>
      <c r="P133" s="2">
        <v>4.33</v>
      </c>
      <c r="Q133" s="11">
        <f>(STANDARDIZE(P133,$P$329,$P$330))*-1</f>
        <v>0.35115721905479952</v>
      </c>
      <c r="R133" s="13">
        <f t="shared" si="54"/>
        <v>0.89557695592190512</v>
      </c>
      <c r="S133" s="13">
        <f t="shared" si="55"/>
        <v>0.14926282598698418</v>
      </c>
      <c r="T133">
        <v>6</v>
      </c>
      <c r="U133">
        <v>202</v>
      </c>
      <c r="V133">
        <f>RANK(U133,$U$2:$U$327,1)</f>
        <v>176</v>
      </c>
      <c r="AC133" s="2"/>
    </row>
    <row r="134" spans="1:29" x14ac:dyDescent="0.25">
      <c r="A134" s="1" t="s">
        <v>308</v>
      </c>
      <c r="B134" s="2" t="s">
        <v>466</v>
      </c>
      <c r="C134" s="2" t="s">
        <v>65</v>
      </c>
      <c r="D134" s="4">
        <v>74</v>
      </c>
      <c r="E134" s="2">
        <v>240</v>
      </c>
      <c r="F134" s="9">
        <v>4.6100000000000003</v>
      </c>
      <c r="G134" s="11">
        <f>(STANDARDIZE(F134,$F$329,$F$330))*-1</f>
        <v>0.44698943400596602</v>
      </c>
      <c r="H134" s="2">
        <v>33</v>
      </c>
      <c r="I134" s="11">
        <f>(STANDARDIZE(H134,$H$329,$H$330))</f>
        <v>0.25725483375572678</v>
      </c>
      <c r="J134" s="2">
        <v>23</v>
      </c>
      <c r="K134" s="11">
        <f t="shared" si="53"/>
        <v>0.73791411567900322</v>
      </c>
      <c r="L134" s="2">
        <v>121</v>
      </c>
      <c r="M134" s="11">
        <f>(STANDARDIZE(L134,$L$329,$L$330))</f>
        <v>0.43117340622625261</v>
      </c>
      <c r="N134" s="2">
        <v>7.15</v>
      </c>
      <c r="O134" s="11">
        <f>(STANDARDIZE(N134,$N$329,$N$330))*-1</f>
        <v>0.17526646892769104</v>
      </c>
      <c r="P134" s="2">
        <v>4.3899999999999997</v>
      </c>
      <c r="Q134" s="11">
        <f>(STANDARDIZE(P134,$P$329,$P$330))*-1</f>
        <v>0.12785541748547641</v>
      </c>
      <c r="R134" s="13">
        <f t="shared" si="54"/>
        <v>2.1764536760801163</v>
      </c>
      <c r="S134" s="13">
        <f t="shared" si="55"/>
        <v>0.36274227934668607</v>
      </c>
      <c r="T134">
        <v>2</v>
      </c>
      <c r="U134">
        <v>54</v>
      </c>
      <c r="V134">
        <f>RANK(U134,$U$2:$U$327,1)</f>
        <v>50</v>
      </c>
      <c r="AC134" s="2"/>
    </row>
    <row r="135" spans="1:29" x14ac:dyDescent="0.25">
      <c r="A135" s="1" t="s">
        <v>165</v>
      </c>
      <c r="B135" s="2" t="s">
        <v>466</v>
      </c>
      <c r="C135" s="2" t="s">
        <v>21</v>
      </c>
      <c r="D135" s="4">
        <v>72</v>
      </c>
      <c r="E135" s="2">
        <v>229</v>
      </c>
      <c r="F135" s="9"/>
      <c r="G135" s="11"/>
      <c r="H135" s="2"/>
      <c r="I135" s="11"/>
      <c r="J135" s="2"/>
      <c r="K135" s="11"/>
      <c r="L135" s="2"/>
      <c r="M135" s="11"/>
      <c r="N135" s="2"/>
      <c r="O135" s="11"/>
      <c r="P135" s="2"/>
      <c r="Q135" s="11"/>
      <c r="R135" s="13"/>
      <c r="S135" s="13"/>
      <c r="T135">
        <v>1</v>
      </c>
      <c r="U135">
        <v>31</v>
      </c>
      <c r="V135">
        <f>RANK(U135,$U$2:$U$327,1)</f>
        <v>31</v>
      </c>
      <c r="AC135" s="2"/>
    </row>
    <row r="136" spans="1:29" x14ac:dyDescent="0.25">
      <c r="A136" s="1" t="s">
        <v>76</v>
      </c>
      <c r="B136" s="2" t="s">
        <v>466</v>
      </c>
      <c r="C136" s="2" t="s">
        <v>77</v>
      </c>
      <c r="D136" s="4">
        <v>74</v>
      </c>
      <c r="E136" s="2">
        <v>226</v>
      </c>
      <c r="F136" s="9"/>
      <c r="G136" s="11"/>
      <c r="H136" s="2">
        <v>31.5</v>
      </c>
      <c r="I136" s="11">
        <f>(STANDARDIZE(H136,$H$329,$H$330))</f>
        <v>-0.10430434486177705</v>
      </c>
      <c r="J136" s="2">
        <v>20</v>
      </c>
      <c r="K136" s="11">
        <f>(STANDARDIZE(J136,$J$329,$J$330))</f>
        <v>0.2261018181746248</v>
      </c>
      <c r="L136" s="2">
        <v>116</v>
      </c>
      <c r="M136" s="11">
        <f>(STANDARDIZE(L136,$L$329,$L$330))</f>
        <v>-0.10284870240259222</v>
      </c>
      <c r="N136" s="2"/>
      <c r="O136" s="11"/>
      <c r="P136" s="2"/>
      <c r="Q136" s="11"/>
      <c r="R136" s="13">
        <f t="shared" ref="R136:R167" si="56">G136+I136+K136+M136+O136+Q136</f>
        <v>1.8948770910255527E-2</v>
      </c>
      <c r="S136" s="13">
        <f t="shared" ref="S136:S167" si="57">AVERAGE(G136,I136,K136,M136,O136,Q136)</f>
        <v>6.3162569700851755E-3</v>
      </c>
      <c r="T136">
        <v>8</v>
      </c>
      <c r="AC136" s="2"/>
    </row>
    <row r="137" spans="1:29" x14ac:dyDescent="0.25">
      <c r="A137" s="1" t="s">
        <v>24</v>
      </c>
      <c r="B137" s="2" t="s">
        <v>466</v>
      </c>
      <c r="C137" s="2" t="s">
        <v>21</v>
      </c>
      <c r="D137" s="4">
        <v>74</v>
      </c>
      <c r="E137" s="2">
        <v>253</v>
      </c>
      <c r="F137" s="9">
        <v>4.78</v>
      </c>
      <c r="G137" s="11">
        <f t="shared" ref="G137:G154" si="58">(STANDARDIZE(F137,$F$329,$F$330))*-1</f>
        <v>-0.10205238219315725</v>
      </c>
      <c r="H137" s="2"/>
      <c r="I137" s="11"/>
      <c r="J137" s="2"/>
      <c r="K137" s="11"/>
      <c r="L137" s="2"/>
      <c r="M137" s="11"/>
      <c r="N137" s="2"/>
      <c r="O137" s="11"/>
      <c r="P137" s="2"/>
      <c r="Q137" s="11"/>
      <c r="R137" s="13">
        <f t="shared" si="56"/>
        <v>-0.10205238219315725</v>
      </c>
      <c r="S137" s="13">
        <f t="shared" si="57"/>
        <v>-0.10205238219315725</v>
      </c>
      <c r="T137">
        <v>2</v>
      </c>
      <c r="U137">
        <v>49</v>
      </c>
      <c r="V137">
        <f>RANK(U137,$U$2:$U$327,1)</f>
        <v>45</v>
      </c>
      <c r="AC137" s="2"/>
    </row>
    <row r="138" spans="1:29" x14ac:dyDescent="0.25">
      <c r="A138" s="1" t="s">
        <v>431</v>
      </c>
      <c r="B138" s="2" t="s">
        <v>466</v>
      </c>
      <c r="C138" s="2" t="s">
        <v>47</v>
      </c>
      <c r="D138" s="4">
        <v>76</v>
      </c>
      <c r="E138" s="2">
        <v>252</v>
      </c>
      <c r="F138" s="9">
        <v>4.6900000000000004</v>
      </c>
      <c r="G138" s="11">
        <f t="shared" si="58"/>
        <v>0.18861681461814298</v>
      </c>
      <c r="H138" s="2">
        <v>37</v>
      </c>
      <c r="I138" s="11">
        <f t="shared" ref="I138:I148" si="59">(STANDARDIZE(H138,$H$329,$H$330))</f>
        <v>1.2214126434024035</v>
      </c>
      <c r="J138" s="2">
        <v>21</v>
      </c>
      <c r="K138" s="11">
        <f>(STANDARDIZE(J138,$J$329,$J$330))</f>
        <v>0.39670591734275096</v>
      </c>
      <c r="L138" s="2">
        <v>128</v>
      </c>
      <c r="M138" s="11">
        <f t="shared" ref="M138:M148" si="60">(STANDARDIZE(L138,$L$329,$L$330))</f>
        <v>1.1788043583066354</v>
      </c>
      <c r="N138" s="2">
        <v>6.79</v>
      </c>
      <c r="O138" s="11">
        <f>(STANDARDIZE(N138,$N$329,$N$330))*-1</f>
        <v>1.0226377314721475</v>
      </c>
      <c r="P138" s="2">
        <v>4.13</v>
      </c>
      <c r="Q138" s="11">
        <f>(STANDARDIZE(P138,$P$329,$P$330))*-1</f>
        <v>1.0954965576192155</v>
      </c>
      <c r="R138" s="13">
        <f t="shared" si="56"/>
        <v>5.1036740227612958</v>
      </c>
      <c r="S138" s="13">
        <f t="shared" si="57"/>
        <v>0.85061233712688267</v>
      </c>
      <c r="T138">
        <v>1</v>
      </c>
      <c r="U138">
        <v>30</v>
      </c>
      <c r="V138">
        <f>RANK(U138,$U$2:$U$327,1)</f>
        <v>30</v>
      </c>
      <c r="AC138" s="2"/>
    </row>
    <row r="139" spans="1:29" x14ac:dyDescent="0.25">
      <c r="A139" s="1" t="s">
        <v>307</v>
      </c>
      <c r="B139" s="2" t="s">
        <v>466</v>
      </c>
      <c r="C139" s="2" t="s">
        <v>67</v>
      </c>
      <c r="D139" s="4">
        <v>74</v>
      </c>
      <c r="E139" s="2">
        <v>250</v>
      </c>
      <c r="F139" s="9">
        <v>4.59</v>
      </c>
      <c r="G139" s="11">
        <f t="shared" si="58"/>
        <v>0.51158258885292318</v>
      </c>
      <c r="H139" s="2">
        <v>33</v>
      </c>
      <c r="I139" s="11">
        <f t="shared" si="59"/>
        <v>0.25725483375572678</v>
      </c>
      <c r="J139" s="2">
        <v>24</v>
      </c>
      <c r="K139" s="11">
        <f>(STANDARDIZE(J139,$J$329,$J$330))</f>
        <v>0.90851821484712936</v>
      </c>
      <c r="L139" s="2">
        <v>122</v>
      </c>
      <c r="M139" s="11">
        <f t="shared" si="60"/>
        <v>0.53797782795202165</v>
      </c>
      <c r="N139" s="2">
        <v>7.48</v>
      </c>
      <c r="O139" s="11">
        <f>(STANDARDIZE(N139,$N$329,$N$330))*-1</f>
        <v>-0.60149052173806017</v>
      </c>
      <c r="P139" s="2">
        <v>4.62</v>
      </c>
      <c r="Q139" s="11">
        <f>(STANDARDIZE(P139,$P$329,$P$330))*-1</f>
        <v>-0.72813482186360279</v>
      </c>
      <c r="R139" s="13">
        <f t="shared" si="56"/>
        <v>0.885708121806138</v>
      </c>
      <c r="S139" s="13">
        <f t="shared" si="57"/>
        <v>0.147618020301023</v>
      </c>
      <c r="T139">
        <v>1</v>
      </c>
      <c r="U139">
        <v>26</v>
      </c>
      <c r="V139">
        <f>RANK(U139,$U$2:$U$327,1)</f>
        <v>26</v>
      </c>
      <c r="AC139" s="2"/>
    </row>
    <row r="140" spans="1:29" x14ac:dyDescent="0.25">
      <c r="A140" s="1" t="s">
        <v>424</v>
      </c>
      <c r="B140" s="2" t="s">
        <v>466</v>
      </c>
      <c r="C140" s="2" t="s">
        <v>310</v>
      </c>
      <c r="D140" s="4">
        <v>73</v>
      </c>
      <c r="E140" s="2">
        <v>228</v>
      </c>
      <c r="F140" s="9">
        <v>4.67</v>
      </c>
      <c r="G140" s="11">
        <f t="shared" si="58"/>
        <v>0.25320996946510016</v>
      </c>
      <c r="H140" s="2">
        <v>33.5</v>
      </c>
      <c r="I140" s="11">
        <f t="shared" si="59"/>
        <v>0.37777455996156134</v>
      </c>
      <c r="J140" s="2"/>
      <c r="K140" s="11"/>
      <c r="L140" s="2">
        <v>121</v>
      </c>
      <c r="M140" s="11">
        <f t="shared" si="60"/>
        <v>0.43117340622625261</v>
      </c>
      <c r="N140" s="2"/>
      <c r="O140" s="11"/>
      <c r="P140" s="2">
        <v>4.3899999999999997</v>
      </c>
      <c r="Q140" s="11">
        <f>(STANDARDIZE(P140,$P$329,$P$330))*-1</f>
        <v>0.12785541748547641</v>
      </c>
      <c r="R140" s="13">
        <f t="shared" si="56"/>
        <v>1.1900133531383905</v>
      </c>
      <c r="S140" s="13">
        <f t="shared" si="57"/>
        <v>0.29750333828459763</v>
      </c>
      <c r="T140">
        <v>6</v>
      </c>
      <c r="U140">
        <v>195</v>
      </c>
      <c r="V140">
        <f>RANK(U140,$U$2:$U$327,1)</f>
        <v>170</v>
      </c>
      <c r="AC140" s="2"/>
    </row>
    <row r="141" spans="1:29" x14ac:dyDescent="0.25">
      <c r="A141" s="1" t="s">
        <v>55</v>
      </c>
      <c r="B141" s="2" t="s">
        <v>466</v>
      </c>
      <c r="C141" s="2" t="s">
        <v>17</v>
      </c>
      <c r="D141" s="4">
        <v>77</v>
      </c>
      <c r="E141" s="2">
        <v>250</v>
      </c>
      <c r="F141" s="9">
        <v>4.82</v>
      </c>
      <c r="G141" s="11">
        <f t="shared" si="58"/>
        <v>-0.23123869188706878</v>
      </c>
      <c r="H141" s="2">
        <v>31.5</v>
      </c>
      <c r="I141" s="11">
        <f t="shared" si="59"/>
        <v>-0.10430434486177705</v>
      </c>
      <c r="J141" s="2">
        <v>20</v>
      </c>
      <c r="K141" s="11">
        <f>(STANDARDIZE(J141,$J$329,$J$330))</f>
        <v>0.2261018181746248</v>
      </c>
      <c r="L141" s="2">
        <v>121</v>
      </c>
      <c r="M141" s="11">
        <f t="shared" si="60"/>
        <v>0.43117340622625261</v>
      </c>
      <c r="N141" s="2">
        <v>7.2</v>
      </c>
      <c r="O141" s="11">
        <f t="shared" ref="O141:O148" si="61">(STANDARDIZE(N141,$N$329,$N$330))*-1</f>
        <v>5.7576015796517055E-2</v>
      </c>
      <c r="P141" s="2">
        <v>4.37</v>
      </c>
      <c r="Q141" s="11">
        <f>(STANDARDIZE(P141,$P$329,$P$330))*-1</f>
        <v>0.20228935134191633</v>
      </c>
      <c r="R141" s="13">
        <f t="shared" si="56"/>
        <v>0.58159755479046504</v>
      </c>
      <c r="S141" s="13">
        <f t="shared" si="57"/>
        <v>9.6932925798410841E-2</v>
      </c>
      <c r="T141">
        <v>8</v>
      </c>
      <c r="AC141" s="2"/>
    </row>
    <row r="142" spans="1:29" x14ac:dyDescent="0.25">
      <c r="A142" s="1" t="s">
        <v>438</v>
      </c>
      <c r="B142" s="2" t="s">
        <v>466</v>
      </c>
      <c r="C142" s="2" t="s">
        <v>21</v>
      </c>
      <c r="D142" s="4">
        <v>75</v>
      </c>
      <c r="E142" s="2">
        <v>244</v>
      </c>
      <c r="F142" s="9">
        <v>4.68</v>
      </c>
      <c r="G142" s="11">
        <f t="shared" si="58"/>
        <v>0.220913392041623</v>
      </c>
      <c r="H142" s="2">
        <v>33.5</v>
      </c>
      <c r="I142" s="11">
        <f t="shared" si="59"/>
        <v>0.37777455996156134</v>
      </c>
      <c r="J142" s="2"/>
      <c r="K142" s="11"/>
      <c r="L142" s="2">
        <v>124</v>
      </c>
      <c r="M142" s="11">
        <f t="shared" si="60"/>
        <v>0.7515866714035595</v>
      </c>
      <c r="N142" s="2">
        <v>7.36</v>
      </c>
      <c r="O142" s="11">
        <f t="shared" si="61"/>
        <v>-0.31903343422324137</v>
      </c>
      <c r="P142" s="2">
        <v>4.57</v>
      </c>
      <c r="Q142" s="11">
        <f>(STANDARDIZE(P142,$P$329,$P$330))*-1</f>
        <v>-0.54204998722249964</v>
      </c>
      <c r="R142" s="13">
        <f t="shared" si="56"/>
        <v>0.48919120196100263</v>
      </c>
      <c r="S142" s="13">
        <f t="shared" si="57"/>
        <v>9.7838240392200529E-2</v>
      </c>
      <c r="T142">
        <v>3</v>
      </c>
      <c r="U142">
        <v>78</v>
      </c>
      <c r="V142">
        <f t="shared" ref="V142:V147" si="62">RANK(U142,$U$2:$U$327,1)</f>
        <v>71</v>
      </c>
      <c r="AC142" s="2"/>
    </row>
    <row r="143" spans="1:29" x14ac:dyDescent="0.25">
      <c r="A143" s="1" t="s">
        <v>56</v>
      </c>
      <c r="B143" s="2" t="s">
        <v>466</v>
      </c>
      <c r="C143" s="2" t="s">
        <v>57</v>
      </c>
      <c r="D143" s="4">
        <v>75</v>
      </c>
      <c r="E143" s="2">
        <v>247</v>
      </c>
      <c r="F143" s="9">
        <v>4.6500000000000004</v>
      </c>
      <c r="G143" s="11">
        <f t="shared" si="58"/>
        <v>0.31780312431205449</v>
      </c>
      <c r="H143" s="2">
        <v>37.5</v>
      </c>
      <c r="I143" s="11">
        <f t="shared" si="59"/>
        <v>1.3419323696082381</v>
      </c>
      <c r="J143" s="2">
        <v>21</v>
      </c>
      <c r="K143" s="11">
        <f t="shared" ref="K143:K150" si="63">(STANDARDIZE(J143,$J$329,$J$330))</f>
        <v>0.39670591734275096</v>
      </c>
      <c r="L143" s="2">
        <v>127</v>
      </c>
      <c r="M143" s="11">
        <f t="shared" si="60"/>
        <v>1.0719999365808666</v>
      </c>
      <c r="N143" s="2">
        <v>6.75</v>
      </c>
      <c r="O143" s="11">
        <f t="shared" si="61"/>
        <v>1.116790093977087</v>
      </c>
      <c r="P143" s="2"/>
      <c r="Q143" s="11"/>
      <c r="R143" s="13">
        <f t="shared" si="56"/>
        <v>4.2452314418209971</v>
      </c>
      <c r="S143" s="13">
        <f t="shared" si="57"/>
        <v>0.84904628836419938</v>
      </c>
      <c r="T143">
        <v>2</v>
      </c>
      <c r="U143">
        <v>47</v>
      </c>
      <c r="V143">
        <f t="shared" si="62"/>
        <v>44</v>
      </c>
      <c r="AC143" s="2"/>
    </row>
    <row r="144" spans="1:29" x14ac:dyDescent="0.25">
      <c r="A144" s="1" t="s">
        <v>46</v>
      </c>
      <c r="B144" s="2" t="s">
        <v>466</v>
      </c>
      <c r="C144" s="2" t="s">
        <v>47</v>
      </c>
      <c r="D144" s="4">
        <v>75</v>
      </c>
      <c r="E144" s="2">
        <v>246</v>
      </c>
      <c r="F144" s="9">
        <v>4.67</v>
      </c>
      <c r="G144" s="11">
        <f t="shared" si="58"/>
        <v>0.25320996946510016</v>
      </c>
      <c r="H144" s="2">
        <v>33.5</v>
      </c>
      <c r="I144" s="11">
        <f t="shared" si="59"/>
        <v>0.37777455996156134</v>
      </c>
      <c r="J144" s="2">
        <v>21</v>
      </c>
      <c r="K144" s="11">
        <f t="shared" si="63"/>
        <v>0.39670591734275096</v>
      </c>
      <c r="L144" s="2">
        <v>118</v>
      </c>
      <c r="M144" s="11">
        <f t="shared" si="60"/>
        <v>0.11076014104894571</v>
      </c>
      <c r="N144" s="2">
        <v>6.92</v>
      </c>
      <c r="O144" s="11">
        <f t="shared" si="61"/>
        <v>0.71664255333109428</v>
      </c>
      <c r="P144" s="2">
        <v>4.3</v>
      </c>
      <c r="Q144" s="11">
        <f>(STANDARDIZE(P144,$P$329,$P$330))*-1</f>
        <v>0.46280811983946274</v>
      </c>
      <c r="R144" s="13">
        <f t="shared" si="56"/>
        <v>2.3179012609889154</v>
      </c>
      <c r="S144" s="13">
        <f t="shared" si="57"/>
        <v>0.38631687683148591</v>
      </c>
      <c r="T144">
        <v>4</v>
      </c>
      <c r="U144">
        <v>108</v>
      </c>
      <c r="V144">
        <f t="shared" si="62"/>
        <v>97</v>
      </c>
      <c r="AC144" s="2"/>
    </row>
    <row r="145" spans="1:29" x14ac:dyDescent="0.25">
      <c r="A145" s="1" t="s">
        <v>110</v>
      </c>
      <c r="B145" s="2" t="s">
        <v>466</v>
      </c>
      <c r="C145" s="2" t="s">
        <v>111</v>
      </c>
      <c r="D145" s="4">
        <v>75</v>
      </c>
      <c r="E145" s="2">
        <v>234</v>
      </c>
      <c r="F145" s="9">
        <v>4.67</v>
      </c>
      <c r="G145" s="11">
        <f t="shared" si="58"/>
        <v>0.25320996946510016</v>
      </c>
      <c r="H145" s="2">
        <v>35</v>
      </c>
      <c r="I145" s="11">
        <f t="shared" si="59"/>
        <v>0.73933373857906515</v>
      </c>
      <c r="J145" s="2">
        <v>15</v>
      </c>
      <c r="K145" s="11">
        <f t="shared" si="63"/>
        <v>-0.62691867766600595</v>
      </c>
      <c r="L145" s="2">
        <v>125</v>
      </c>
      <c r="M145" s="11">
        <f t="shared" si="60"/>
        <v>0.85839109312932849</v>
      </c>
      <c r="N145" s="2">
        <v>7.03</v>
      </c>
      <c r="O145" s="11">
        <f t="shared" si="61"/>
        <v>0.45772355644250984</v>
      </c>
      <c r="P145" s="2">
        <v>4.29</v>
      </c>
      <c r="Q145" s="11">
        <f>(STANDARDIZE(P145,$P$329,$P$330))*-1</f>
        <v>0.50002508676768276</v>
      </c>
      <c r="R145" s="13">
        <f t="shared" si="56"/>
        <v>2.1817647667176803</v>
      </c>
      <c r="S145" s="13">
        <f t="shared" si="57"/>
        <v>0.36362746111961336</v>
      </c>
      <c r="T145">
        <v>2</v>
      </c>
      <c r="U145">
        <v>57</v>
      </c>
      <c r="V145">
        <f t="shared" si="62"/>
        <v>53</v>
      </c>
      <c r="AC145" s="2"/>
    </row>
    <row r="146" spans="1:29" x14ac:dyDescent="0.25">
      <c r="A146" s="1" t="s">
        <v>48</v>
      </c>
      <c r="B146" s="2" t="s">
        <v>463</v>
      </c>
      <c r="C146" s="2" t="s">
        <v>49</v>
      </c>
      <c r="D146" s="4">
        <v>78</v>
      </c>
      <c r="E146" s="2">
        <v>304</v>
      </c>
      <c r="F146" s="9">
        <v>5.23</v>
      </c>
      <c r="G146" s="11">
        <f t="shared" si="58"/>
        <v>-1.5553983662496613</v>
      </c>
      <c r="H146" s="2">
        <v>29.5</v>
      </c>
      <c r="I146" s="11">
        <f t="shared" si="59"/>
        <v>-0.58638324968511546</v>
      </c>
      <c r="J146" s="2">
        <v>23</v>
      </c>
      <c r="K146" s="11">
        <f t="shared" si="63"/>
        <v>0.73791411567900322</v>
      </c>
      <c r="L146" s="2">
        <v>96</v>
      </c>
      <c r="M146" s="11">
        <f t="shared" si="60"/>
        <v>-2.2389371369179716</v>
      </c>
      <c r="N146" s="2">
        <v>8.02</v>
      </c>
      <c r="O146" s="11">
        <f t="shared" si="61"/>
        <v>-1.8725474155547417</v>
      </c>
      <c r="P146" s="2">
        <v>4.9400000000000004</v>
      </c>
      <c r="Q146" s="11">
        <f>(STANDARDIZE(P146,$P$329,$P$330))*-1</f>
        <v>-1.9190777635666683</v>
      </c>
      <c r="R146" s="13">
        <f t="shared" si="56"/>
        <v>-7.4344298162951548</v>
      </c>
      <c r="S146" s="13">
        <f t="shared" si="57"/>
        <v>-1.2390716360491925</v>
      </c>
      <c r="T146">
        <v>6</v>
      </c>
      <c r="U146">
        <v>200</v>
      </c>
      <c r="V146">
        <f t="shared" si="62"/>
        <v>174</v>
      </c>
      <c r="AC146" s="2"/>
    </row>
    <row r="147" spans="1:29" x14ac:dyDescent="0.25">
      <c r="A147" s="1" t="s">
        <v>169</v>
      </c>
      <c r="B147" s="2" t="s">
        <v>463</v>
      </c>
      <c r="C147" s="2" t="s">
        <v>170</v>
      </c>
      <c r="D147" s="4">
        <v>78</v>
      </c>
      <c r="E147" s="2">
        <v>302</v>
      </c>
      <c r="F147" s="9">
        <v>5.15</v>
      </c>
      <c r="G147" s="11">
        <f t="shared" si="58"/>
        <v>-1.2970257468618382</v>
      </c>
      <c r="H147" s="2">
        <v>31</v>
      </c>
      <c r="I147" s="11">
        <f t="shared" si="59"/>
        <v>-0.22482407106761165</v>
      </c>
      <c r="J147" s="2">
        <v>24</v>
      </c>
      <c r="K147" s="11">
        <f t="shared" si="63"/>
        <v>0.90851821484712936</v>
      </c>
      <c r="L147" s="2">
        <v>108</v>
      </c>
      <c r="M147" s="11">
        <f t="shared" si="60"/>
        <v>-0.95728407620874401</v>
      </c>
      <c r="N147" s="2">
        <v>7.98</v>
      </c>
      <c r="O147" s="11">
        <f t="shared" si="61"/>
        <v>-1.7783950530498041</v>
      </c>
      <c r="P147" s="2">
        <v>4.9400000000000004</v>
      </c>
      <c r="Q147" s="11">
        <f>(STANDARDIZE(P147,$P$329,$P$330))*-1</f>
        <v>-1.9190777635666683</v>
      </c>
      <c r="R147" s="13">
        <f t="shared" si="56"/>
        <v>-5.2680884959075369</v>
      </c>
      <c r="S147" s="13">
        <f t="shared" si="57"/>
        <v>-0.87801474931792278</v>
      </c>
      <c r="T147">
        <v>3</v>
      </c>
      <c r="U147">
        <v>85</v>
      </c>
      <c r="V147">
        <f t="shared" si="62"/>
        <v>77</v>
      </c>
      <c r="AC147" s="2"/>
    </row>
    <row r="148" spans="1:29" x14ac:dyDescent="0.25">
      <c r="A148" s="1" t="s">
        <v>174</v>
      </c>
      <c r="B148" s="2" t="s">
        <v>463</v>
      </c>
      <c r="C148" s="2" t="s">
        <v>149</v>
      </c>
      <c r="D148" s="4">
        <v>75</v>
      </c>
      <c r="E148" s="2">
        <v>318</v>
      </c>
      <c r="F148" s="9">
        <v>5.35</v>
      </c>
      <c r="G148" s="11">
        <f t="shared" si="58"/>
        <v>-1.9429572953313929</v>
      </c>
      <c r="H148" s="2">
        <v>20</v>
      </c>
      <c r="I148" s="11">
        <f t="shared" si="59"/>
        <v>-2.8762580475959729</v>
      </c>
      <c r="J148" s="2">
        <v>24</v>
      </c>
      <c r="K148" s="11">
        <f t="shared" si="63"/>
        <v>0.90851821484712936</v>
      </c>
      <c r="L148" s="2">
        <v>91</v>
      </c>
      <c r="M148" s="11">
        <f t="shared" si="60"/>
        <v>-2.7729592455468164</v>
      </c>
      <c r="N148" s="2">
        <v>8.08</v>
      </c>
      <c r="O148" s="11">
        <f t="shared" si="61"/>
        <v>-2.0137759593121523</v>
      </c>
      <c r="P148" s="2">
        <v>5</v>
      </c>
      <c r="Q148" s="11">
        <f>(STANDARDIZE(P148,$P$329,$P$330))*-1</f>
        <v>-2.1423795651359914</v>
      </c>
      <c r="R148" s="13">
        <f t="shared" si="56"/>
        <v>-10.839811898075197</v>
      </c>
      <c r="S148" s="13">
        <f t="shared" si="57"/>
        <v>-1.8066353163458662</v>
      </c>
      <c r="T148">
        <v>8</v>
      </c>
      <c r="AC148" s="2"/>
    </row>
    <row r="149" spans="1:29" x14ac:dyDescent="0.25">
      <c r="A149" s="1" t="s">
        <v>103</v>
      </c>
      <c r="B149" s="2" t="s">
        <v>463</v>
      </c>
      <c r="C149" s="2" t="s">
        <v>84</v>
      </c>
      <c r="D149" s="4">
        <v>76</v>
      </c>
      <c r="E149" s="2">
        <v>295</v>
      </c>
      <c r="F149" s="9">
        <v>4.8099999999999996</v>
      </c>
      <c r="G149" s="11">
        <f t="shared" si="58"/>
        <v>-0.19894211446358875</v>
      </c>
      <c r="H149" s="2"/>
      <c r="I149" s="11"/>
      <c r="J149" s="2">
        <v>34</v>
      </c>
      <c r="K149" s="11">
        <f t="shared" si="63"/>
        <v>2.6145592065283907</v>
      </c>
      <c r="L149" s="2"/>
      <c r="M149" s="11"/>
      <c r="N149" s="2"/>
      <c r="O149" s="11"/>
      <c r="P149" s="2"/>
      <c r="Q149" s="11"/>
      <c r="R149" s="13">
        <f t="shared" si="56"/>
        <v>2.4156170920648021</v>
      </c>
      <c r="S149" s="13">
        <f t="shared" si="57"/>
        <v>1.2078085460324011</v>
      </c>
      <c r="T149">
        <v>8</v>
      </c>
      <c r="AC149" s="2"/>
    </row>
    <row r="150" spans="1:29" x14ac:dyDescent="0.25">
      <c r="A150" s="1" t="s">
        <v>58</v>
      </c>
      <c r="B150" s="2" t="s">
        <v>463</v>
      </c>
      <c r="C150" s="2" t="s">
        <v>59</v>
      </c>
      <c r="D150" s="4">
        <v>78</v>
      </c>
      <c r="E150" s="2">
        <v>329</v>
      </c>
      <c r="F150" s="9">
        <v>5.04</v>
      </c>
      <c r="G150" s="11">
        <f t="shared" si="58"/>
        <v>-0.94176339520358077</v>
      </c>
      <c r="H150" s="2">
        <v>28</v>
      </c>
      <c r="I150" s="11">
        <f t="shared" ref="I150:I171" si="64">(STANDARDIZE(H150,$H$329,$H$330))</f>
        <v>-0.94794242830261921</v>
      </c>
      <c r="J150" s="2">
        <v>25</v>
      </c>
      <c r="K150" s="11">
        <f t="shared" si="63"/>
        <v>1.0791223140152555</v>
      </c>
      <c r="L150" s="2">
        <v>102</v>
      </c>
      <c r="M150" s="11">
        <f t="shared" ref="M150:M171" si="65">(STANDARDIZE(L150,$L$329,$L$330))</f>
        <v>-1.5981106065633579</v>
      </c>
      <c r="N150" s="2">
        <v>7.85</v>
      </c>
      <c r="O150" s="11">
        <f>(STANDARDIZE(N150,$N$329,$N$330))*-1</f>
        <v>-1.4723998749087488</v>
      </c>
      <c r="P150" s="2">
        <v>4.9000000000000004</v>
      </c>
      <c r="Q150" s="11">
        <f>(STANDARDIZE(P150,$P$329,$P$330))*-1</f>
        <v>-1.7702098958537851</v>
      </c>
      <c r="R150" s="13">
        <f t="shared" si="56"/>
        <v>-5.6513038868168364</v>
      </c>
      <c r="S150" s="13">
        <f t="shared" si="57"/>
        <v>-0.94188398113613936</v>
      </c>
      <c r="T150">
        <v>8</v>
      </c>
      <c r="AC150" s="2"/>
    </row>
    <row r="151" spans="1:29" x14ac:dyDescent="0.25">
      <c r="A151" s="1" t="s">
        <v>360</v>
      </c>
      <c r="B151" s="2" t="s">
        <v>463</v>
      </c>
      <c r="C151" s="2" t="s">
        <v>21</v>
      </c>
      <c r="D151" s="4">
        <v>78</v>
      </c>
      <c r="E151" s="2">
        <v>322</v>
      </c>
      <c r="F151" s="9">
        <v>5.15</v>
      </c>
      <c r="G151" s="11">
        <f t="shared" si="58"/>
        <v>-1.2970257468618382</v>
      </c>
      <c r="H151" s="2">
        <v>26</v>
      </c>
      <c r="I151" s="11">
        <f t="shared" si="64"/>
        <v>-1.4300213331259577</v>
      </c>
      <c r="J151" s="2"/>
      <c r="K151" s="11"/>
      <c r="L151" s="2">
        <v>106</v>
      </c>
      <c r="M151" s="11">
        <f t="shared" si="65"/>
        <v>-1.170892919660282</v>
      </c>
      <c r="N151" s="2">
        <v>7.81</v>
      </c>
      <c r="O151" s="11">
        <f>(STANDARDIZE(N151,$N$329,$N$330))*-1</f>
        <v>-1.3782475124038092</v>
      </c>
      <c r="P151" s="2">
        <v>4.82</v>
      </c>
      <c r="Q151" s="11">
        <f>(STANDARDIZE(P151,$P$329,$P$330))*-1</f>
        <v>-1.4724741604280187</v>
      </c>
      <c r="R151" s="13">
        <f t="shared" si="56"/>
        <v>-6.7486616724799058</v>
      </c>
      <c r="S151" s="13">
        <f t="shared" si="57"/>
        <v>-1.3497323344959811</v>
      </c>
      <c r="T151">
        <v>2</v>
      </c>
      <c r="U151">
        <v>34</v>
      </c>
      <c r="V151">
        <f>RANK(U151,$U$2:$U$327,1)</f>
        <v>34</v>
      </c>
      <c r="AC151" s="2"/>
    </row>
    <row r="152" spans="1:29" x14ac:dyDescent="0.25">
      <c r="A152" s="1" t="s">
        <v>275</v>
      </c>
      <c r="B152" s="2" t="s">
        <v>463</v>
      </c>
      <c r="C152" s="2" t="s">
        <v>276</v>
      </c>
      <c r="D152" s="4">
        <v>77</v>
      </c>
      <c r="E152" s="2">
        <v>312</v>
      </c>
      <c r="F152" s="9">
        <v>5.44</v>
      </c>
      <c r="G152" s="11">
        <f t="shared" si="58"/>
        <v>-2.233626492142696</v>
      </c>
      <c r="H152" s="2">
        <v>25.5</v>
      </c>
      <c r="I152" s="11">
        <f t="shared" si="64"/>
        <v>-1.5505410593317923</v>
      </c>
      <c r="J152" s="2">
        <v>18</v>
      </c>
      <c r="K152" s="11">
        <f>(STANDARDIZE(J152,$J$329,$J$330))</f>
        <v>-0.1151063801616275</v>
      </c>
      <c r="L152" s="2">
        <v>100</v>
      </c>
      <c r="M152" s="11">
        <f t="shared" si="65"/>
        <v>-1.8117194500148959</v>
      </c>
      <c r="N152" s="2">
        <v>8.02</v>
      </c>
      <c r="O152" s="11">
        <f>(STANDARDIZE(N152,$N$329,$N$330))*-1</f>
        <v>-1.8725474155547417</v>
      </c>
      <c r="P152" s="2">
        <v>4.75</v>
      </c>
      <c r="Q152" s="11">
        <f>(STANDARDIZE(P152,$P$329,$P$330))*-1</f>
        <v>-1.2119553919304724</v>
      </c>
      <c r="R152" s="13">
        <f t="shared" si="56"/>
        <v>-8.7954961891362249</v>
      </c>
      <c r="S152" s="13">
        <f t="shared" si="57"/>
        <v>-1.4659160315227042</v>
      </c>
      <c r="T152">
        <v>8</v>
      </c>
      <c r="AC152" s="2"/>
    </row>
    <row r="153" spans="1:29" x14ac:dyDescent="0.25">
      <c r="A153" s="1" t="s">
        <v>434</v>
      </c>
      <c r="B153" s="2" t="s">
        <v>463</v>
      </c>
      <c r="C153" s="2" t="s">
        <v>37</v>
      </c>
      <c r="D153" s="4">
        <v>79</v>
      </c>
      <c r="E153" s="2">
        <v>306</v>
      </c>
      <c r="F153" s="9">
        <v>5.48</v>
      </c>
      <c r="G153" s="11">
        <f t="shared" si="58"/>
        <v>-2.3628128018366077</v>
      </c>
      <c r="H153" s="2">
        <v>20.5</v>
      </c>
      <c r="I153" s="11">
        <f t="shared" si="64"/>
        <v>-2.7557383213901381</v>
      </c>
      <c r="J153" s="2">
        <v>15</v>
      </c>
      <c r="K153" s="11">
        <f>(STANDARDIZE(J153,$J$329,$J$330))</f>
        <v>-0.62691867766600595</v>
      </c>
      <c r="L153" s="2">
        <v>105</v>
      </c>
      <c r="M153" s="11">
        <f t="shared" si="65"/>
        <v>-1.2776973413860508</v>
      </c>
      <c r="N153" s="2"/>
      <c r="O153" s="11"/>
      <c r="P153" s="2">
        <v>5.01</v>
      </c>
      <c r="Q153" s="11">
        <f>(STANDARDIZE(P153,$P$329,$P$330))*-1</f>
        <v>-2.1795965320642114</v>
      </c>
      <c r="R153" s="13">
        <f t="shared" si="56"/>
        <v>-9.2027636743430143</v>
      </c>
      <c r="S153" s="13">
        <f t="shared" si="57"/>
        <v>-1.8405527348686028</v>
      </c>
      <c r="T153">
        <v>8</v>
      </c>
      <c r="AC153" s="2"/>
    </row>
    <row r="154" spans="1:29" x14ac:dyDescent="0.25">
      <c r="A154" s="1" t="s">
        <v>367</v>
      </c>
      <c r="B154" s="2" t="s">
        <v>463</v>
      </c>
      <c r="C154" s="2" t="s">
        <v>208</v>
      </c>
      <c r="D154" s="4">
        <v>76</v>
      </c>
      <c r="E154" s="2">
        <v>312</v>
      </c>
      <c r="F154" s="9">
        <v>5.54</v>
      </c>
      <c r="G154" s="11">
        <f t="shared" si="58"/>
        <v>-2.5565922663774736</v>
      </c>
      <c r="H154" s="2">
        <v>26.5</v>
      </c>
      <c r="I154" s="11">
        <f t="shared" si="64"/>
        <v>-1.3095016069201231</v>
      </c>
      <c r="J154" s="2">
        <v>19</v>
      </c>
      <c r="K154" s="11">
        <f>(STANDARDIZE(J154,$J$329,$J$330))</f>
        <v>5.549771900649865E-2</v>
      </c>
      <c r="L154" s="2">
        <v>97</v>
      </c>
      <c r="M154" s="11">
        <f t="shared" si="65"/>
        <v>-2.1321327151922027</v>
      </c>
      <c r="N154" s="2">
        <v>7.6</v>
      </c>
      <c r="O154" s="11">
        <f>(STANDARDIZE(N154,$N$329,$N$330))*-1</f>
        <v>-0.88394760925287685</v>
      </c>
      <c r="P154" s="2">
        <v>4.47</v>
      </c>
      <c r="Q154" s="11">
        <f>(STANDARDIZE(P154,$P$329,$P$330))*-1</f>
        <v>-0.16988031794028999</v>
      </c>
      <c r="R154" s="13">
        <f t="shared" si="56"/>
        <v>-6.996556796676467</v>
      </c>
      <c r="S154" s="13">
        <f t="shared" si="57"/>
        <v>-1.1660927994460779</v>
      </c>
      <c r="T154">
        <v>6</v>
      </c>
      <c r="U154">
        <v>199</v>
      </c>
      <c r="V154">
        <f>RANK(U154,$U$2:$U$327,1)</f>
        <v>173</v>
      </c>
      <c r="AC154" s="2"/>
    </row>
    <row r="155" spans="1:29" x14ac:dyDescent="0.25">
      <c r="A155" s="1" t="s">
        <v>74</v>
      </c>
      <c r="B155" s="2" t="s">
        <v>463</v>
      </c>
      <c r="C155" s="2" t="s">
        <v>75</v>
      </c>
      <c r="D155" s="4">
        <v>77</v>
      </c>
      <c r="E155" s="2">
        <v>316</v>
      </c>
      <c r="F155" s="9"/>
      <c r="G155" s="11"/>
      <c r="H155" s="2">
        <v>25</v>
      </c>
      <c r="I155" s="11">
        <f t="shared" si="64"/>
        <v>-1.6710607855376269</v>
      </c>
      <c r="J155" s="2">
        <v>23</v>
      </c>
      <c r="K155" s="11">
        <f>(STANDARDIZE(J155,$J$329,$J$330))</f>
        <v>0.73791411567900322</v>
      </c>
      <c r="L155" s="2">
        <v>97</v>
      </c>
      <c r="M155" s="11">
        <f t="shared" si="65"/>
        <v>-2.1321327151922027</v>
      </c>
      <c r="N155" s="2"/>
      <c r="O155" s="11"/>
      <c r="P155" s="2"/>
      <c r="Q155" s="11"/>
      <c r="R155" s="13">
        <f t="shared" si="56"/>
        <v>-3.0652793850508262</v>
      </c>
      <c r="S155" s="13">
        <f t="shared" si="57"/>
        <v>-1.0217597950169421</v>
      </c>
      <c r="T155">
        <v>8</v>
      </c>
      <c r="AC155" s="2"/>
    </row>
    <row r="156" spans="1:29" x14ac:dyDescent="0.25">
      <c r="A156" s="1" t="s">
        <v>301</v>
      </c>
      <c r="B156" s="2" t="s">
        <v>463</v>
      </c>
      <c r="C156" s="2" t="s">
        <v>67</v>
      </c>
      <c r="D156" s="4">
        <v>80</v>
      </c>
      <c r="E156" s="2">
        <v>307</v>
      </c>
      <c r="F156" s="9">
        <v>5.18</v>
      </c>
      <c r="G156" s="11">
        <f>(STANDARDIZE(F156,$F$329,$F$330))*-1</f>
        <v>-1.3939154791322697</v>
      </c>
      <c r="H156" s="2">
        <v>28.5</v>
      </c>
      <c r="I156" s="11">
        <f t="shared" si="64"/>
        <v>-0.82742270209678459</v>
      </c>
      <c r="J156" s="2"/>
      <c r="K156" s="11"/>
      <c r="L156" s="2">
        <v>105</v>
      </c>
      <c r="M156" s="11">
        <f t="shared" si="65"/>
        <v>-1.2776973413860508</v>
      </c>
      <c r="N156" s="2">
        <v>7.52</v>
      </c>
      <c r="O156" s="11">
        <f t="shared" ref="O156:O171" si="66">(STANDARDIZE(N156,$N$329,$N$330))*-1</f>
        <v>-0.69564288424299769</v>
      </c>
      <c r="P156" s="2">
        <v>4.58</v>
      </c>
      <c r="Q156" s="11">
        <f t="shared" ref="Q156:Q171" si="67">(STANDARDIZE(P156,$P$329,$P$330))*-1</f>
        <v>-0.5792669541507196</v>
      </c>
      <c r="R156" s="13">
        <f t="shared" si="56"/>
        <v>-4.7739453610088223</v>
      </c>
      <c r="S156" s="13">
        <f t="shared" si="57"/>
        <v>-0.95478907220176445</v>
      </c>
      <c r="T156">
        <v>6</v>
      </c>
      <c r="U156">
        <v>211</v>
      </c>
      <c r="V156">
        <f>RANK(U156,$U$2:$U$327,1)</f>
        <v>181</v>
      </c>
      <c r="AC156" s="2"/>
    </row>
    <row r="157" spans="1:29" x14ac:dyDescent="0.25">
      <c r="A157" s="1" t="s">
        <v>280</v>
      </c>
      <c r="B157" s="2" t="s">
        <v>463</v>
      </c>
      <c r="C157" s="2" t="s">
        <v>121</v>
      </c>
      <c r="D157" s="4">
        <v>76</v>
      </c>
      <c r="E157" s="2">
        <v>307</v>
      </c>
      <c r="F157" s="9">
        <v>5.16</v>
      </c>
      <c r="G157" s="11">
        <f>(STANDARDIZE(F157,$F$329,$F$330))*-1</f>
        <v>-1.3293223242853154</v>
      </c>
      <c r="H157" s="2">
        <v>26.5</v>
      </c>
      <c r="I157" s="11">
        <f t="shared" si="64"/>
        <v>-1.3095016069201231</v>
      </c>
      <c r="J157" s="2">
        <v>26</v>
      </c>
      <c r="K157" s="11">
        <f>(STANDARDIZE(J157,$J$329,$J$330))</f>
        <v>1.2497264131833816</v>
      </c>
      <c r="L157" s="2">
        <v>106</v>
      </c>
      <c r="M157" s="11">
        <f t="shared" si="65"/>
        <v>-1.170892919660282</v>
      </c>
      <c r="N157" s="2">
        <v>7.55</v>
      </c>
      <c r="O157" s="11">
        <f t="shared" si="66"/>
        <v>-0.76625715612170286</v>
      </c>
      <c r="P157" s="2">
        <v>4.7300000000000004</v>
      </c>
      <c r="Q157" s="11">
        <f t="shared" si="67"/>
        <v>-1.1375214580740323</v>
      </c>
      <c r="R157" s="13">
        <f t="shared" si="56"/>
        <v>-4.4637690518780744</v>
      </c>
      <c r="S157" s="13">
        <f t="shared" si="57"/>
        <v>-0.74396150864634569</v>
      </c>
      <c r="T157">
        <v>8</v>
      </c>
      <c r="AC157" s="2"/>
    </row>
    <row r="158" spans="1:29" x14ac:dyDescent="0.25">
      <c r="A158" s="1" t="s">
        <v>294</v>
      </c>
      <c r="B158" s="2" t="s">
        <v>463</v>
      </c>
      <c r="C158" s="2" t="s">
        <v>37</v>
      </c>
      <c r="D158" s="4">
        <v>75</v>
      </c>
      <c r="E158" s="2">
        <v>334</v>
      </c>
      <c r="F158" s="9">
        <v>5.84</v>
      </c>
      <c r="G158" s="11">
        <f>(STANDARDIZE(F158,$F$329,$F$330))*-1</f>
        <v>-3.5254895890818085</v>
      </c>
      <c r="H158" s="2">
        <v>24.5</v>
      </c>
      <c r="I158" s="11">
        <f t="shared" si="64"/>
        <v>-1.7915805117434613</v>
      </c>
      <c r="J158" s="2"/>
      <c r="K158" s="11"/>
      <c r="L158" s="2">
        <v>96</v>
      </c>
      <c r="M158" s="11">
        <f t="shared" si="65"/>
        <v>-2.2389371369179716</v>
      </c>
      <c r="N158" s="2">
        <v>8.51</v>
      </c>
      <c r="O158" s="11">
        <f t="shared" si="66"/>
        <v>-3.0259138562402512</v>
      </c>
      <c r="P158" s="2">
        <v>5.38</v>
      </c>
      <c r="Q158" s="11">
        <f t="shared" si="67"/>
        <v>-3.55662430840838</v>
      </c>
      <c r="R158" s="13">
        <f t="shared" si="56"/>
        <v>-14.138545402391873</v>
      </c>
      <c r="S158" s="13">
        <f t="shared" si="57"/>
        <v>-2.8277090804783747</v>
      </c>
      <c r="T158">
        <v>8</v>
      </c>
      <c r="AC158" s="2"/>
    </row>
    <row r="159" spans="1:29" x14ac:dyDescent="0.25">
      <c r="A159" s="1" t="s">
        <v>157</v>
      </c>
      <c r="B159" s="2" t="s">
        <v>463</v>
      </c>
      <c r="C159" s="2" t="s">
        <v>158</v>
      </c>
      <c r="D159" s="4">
        <v>76</v>
      </c>
      <c r="E159" s="2">
        <v>305</v>
      </c>
      <c r="F159" s="9">
        <v>5.24</v>
      </c>
      <c r="G159" s="11">
        <f>(STANDARDIZE(F159,$F$329,$F$330))*-1</f>
        <v>-1.5876949436731385</v>
      </c>
      <c r="H159" s="2">
        <v>28</v>
      </c>
      <c r="I159" s="11">
        <f t="shared" si="64"/>
        <v>-0.94794242830261921</v>
      </c>
      <c r="J159" s="2">
        <v>26</v>
      </c>
      <c r="K159" s="11">
        <f>(STANDARDIZE(J159,$J$329,$J$330))</f>
        <v>1.2497264131833816</v>
      </c>
      <c r="L159" s="2">
        <v>101</v>
      </c>
      <c r="M159" s="11">
        <f t="shared" si="65"/>
        <v>-1.7049150282891268</v>
      </c>
      <c r="N159" s="2">
        <v>7.52</v>
      </c>
      <c r="O159" s="11">
        <f t="shared" si="66"/>
        <v>-0.69564288424299769</v>
      </c>
      <c r="P159" s="2">
        <v>4.68</v>
      </c>
      <c r="Q159" s="11">
        <f t="shared" si="67"/>
        <v>-0.9514366234329259</v>
      </c>
      <c r="R159" s="13">
        <f t="shared" si="56"/>
        <v>-4.6379054947574261</v>
      </c>
      <c r="S159" s="13">
        <f t="shared" si="57"/>
        <v>-0.77298424912623764</v>
      </c>
      <c r="T159">
        <v>3</v>
      </c>
      <c r="U159">
        <v>71</v>
      </c>
      <c r="V159">
        <f>RANK(U159,$U$2:$U$327,1)</f>
        <v>64</v>
      </c>
      <c r="AC159" s="2"/>
    </row>
    <row r="160" spans="1:29" x14ac:dyDescent="0.25">
      <c r="A160" s="1" t="s">
        <v>384</v>
      </c>
      <c r="B160" s="2" t="s">
        <v>463</v>
      </c>
      <c r="C160" s="2" t="s">
        <v>33</v>
      </c>
      <c r="D160" s="4">
        <v>82</v>
      </c>
      <c r="E160" s="2">
        <v>309</v>
      </c>
      <c r="F160" s="9">
        <v>5.42</v>
      </c>
      <c r="G160" s="11">
        <f>(STANDARDIZE(F160,$F$329,$F$330))*-1</f>
        <v>-2.1690333372957387</v>
      </c>
      <c r="H160" s="2">
        <v>26</v>
      </c>
      <c r="I160" s="11">
        <f t="shared" si="64"/>
        <v>-1.4300213331259577</v>
      </c>
      <c r="J160" s="2"/>
      <c r="K160" s="11"/>
      <c r="L160" s="2">
        <v>97</v>
      </c>
      <c r="M160" s="11">
        <f t="shared" si="65"/>
        <v>-2.1321327151922027</v>
      </c>
      <c r="N160" s="2">
        <v>7.61</v>
      </c>
      <c r="O160" s="11">
        <f t="shared" si="66"/>
        <v>-0.90748569987911332</v>
      </c>
      <c r="P160" s="2">
        <v>5.01</v>
      </c>
      <c r="Q160" s="11">
        <f t="shared" si="67"/>
        <v>-2.1795965320642114</v>
      </c>
      <c r="R160" s="13">
        <f t="shared" si="56"/>
        <v>-8.8182696175572239</v>
      </c>
      <c r="S160" s="13">
        <f t="shared" si="57"/>
        <v>-1.7636539235114448</v>
      </c>
      <c r="T160">
        <v>8</v>
      </c>
      <c r="AC160" s="2"/>
    </row>
    <row r="161" spans="1:29" x14ac:dyDescent="0.25">
      <c r="A161" s="1" t="s">
        <v>72</v>
      </c>
      <c r="B161" s="2" t="s">
        <v>463</v>
      </c>
      <c r="C161" s="2" t="s">
        <v>73</v>
      </c>
      <c r="D161" s="4">
        <v>77</v>
      </c>
      <c r="E161" s="2">
        <v>273</v>
      </c>
      <c r="F161" s="9"/>
      <c r="G161" s="11"/>
      <c r="H161" s="2">
        <v>28</v>
      </c>
      <c r="I161" s="11">
        <f t="shared" si="64"/>
        <v>-0.94794242830261921</v>
      </c>
      <c r="J161" s="2">
        <v>17</v>
      </c>
      <c r="K161" s="11">
        <f t="shared" ref="K161:K169" si="68">(STANDARDIZE(J161,$J$329,$J$330))</f>
        <v>-0.28571047932975363</v>
      </c>
      <c r="L161" s="2">
        <v>106</v>
      </c>
      <c r="M161" s="11">
        <f t="shared" si="65"/>
        <v>-1.170892919660282</v>
      </c>
      <c r="N161" s="2">
        <v>7.9</v>
      </c>
      <c r="O161" s="11">
        <f t="shared" si="66"/>
        <v>-1.590090328039925</v>
      </c>
      <c r="P161" s="2">
        <v>4.84</v>
      </c>
      <c r="Q161" s="11">
        <f t="shared" si="67"/>
        <v>-1.5469080942844586</v>
      </c>
      <c r="R161" s="13">
        <f t="shared" si="56"/>
        <v>-5.5415442496170382</v>
      </c>
      <c r="S161" s="13">
        <f t="shared" si="57"/>
        <v>-1.1083088499234077</v>
      </c>
      <c r="T161">
        <v>8</v>
      </c>
      <c r="AC161" s="2"/>
    </row>
    <row r="162" spans="1:29" x14ac:dyDescent="0.25">
      <c r="A162" s="1" t="s">
        <v>222</v>
      </c>
      <c r="B162" s="2" t="s">
        <v>463</v>
      </c>
      <c r="C162" s="2" t="s">
        <v>89</v>
      </c>
      <c r="D162" s="4">
        <v>75</v>
      </c>
      <c r="E162" s="2">
        <v>306</v>
      </c>
      <c r="F162" s="9">
        <v>5.03</v>
      </c>
      <c r="G162" s="11">
        <f t="shared" ref="G162:G171" si="69">(STANDARDIZE(F162,$F$329,$F$330))*-1</f>
        <v>-0.90946681778010363</v>
      </c>
      <c r="H162" s="2">
        <v>29</v>
      </c>
      <c r="I162" s="11">
        <f t="shared" si="64"/>
        <v>-0.70690297589095008</v>
      </c>
      <c r="J162" s="2">
        <v>26</v>
      </c>
      <c r="K162" s="11">
        <f t="shared" si="68"/>
        <v>1.2497264131833816</v>
      </c>
      <c r="L162" s="2">
        <v>94</v>
      </c>
      <c r="M162" s="11">
        <f t="shared" si="65"/>
        <v>-2.4525459803695098</v>
      </c>
      <c r="N162" s="2">
        <v>8.1300000000000008</v>
      </c>
      <c r="O162" s="11">
        <f t="shared" si="66"/>
        <v>-2.131466412443328</v>
      </c>
      <c r="P162" s="2">
        <v>4.9000000000000004</v>
      </c>
      <c r="Q162" s="11">
        <f t="shared" si="67"/>
        <v>-1.7702098958537851</v>
      </c>
      <c r="R162" s="13">
        <f t="shared" si="56"/>
        <v>-6.7208656691542954</v>
      </c>
      <c r="S162" s="13">
        <f t="shared" si="57"/>
        <v>-1.1201442781923825</v>
      </c>
      <c r="T162">
        <v>5</v>
      </c>
      <c r="U162">
        <v>180</v>
      </c>
      <c r="V162">
        <f>RANK(U162,$U$2:$U$327,1)</f>
        <v>159</v>
      </c>
      <c r="AC162" s="2"/>
    </row>
    <row r="163" spans="1:29" x14ac:dyDescent="0.25">
      <c r="A163" s="1" t="s">
        <v>380</v>
      </c>
      <c r="B163" s="2" t="s">
        <v>463</v>
      </c>
      <c r="C163" s="2" t="s">
        <v>26</v>
      </c>
      <c r="D163" s="4">
        <v>78</v>
      </c>
      <c r="E163" s="2">
        <v>343</v>
      </c>
      <c r="F163" s="9">
        <v>5.44</v>
      </c>
      <c r="G163" s="11">
        <f t="shared" si="69"/>
        <v>-2.233626492142696</v>
      </c>
      <c r="H163" s="2">
        <v>20.5</v>
      </c>
      <c r="I163" s="11">
        <f t="shared" si="64"/>
        <v>-2.7557383213901381</v>
      </c>
      <c r="J163" s="2">
        <v>19</v>
      </c>
      <c r="K163" s="11">
        <f t="shared" si="68"/>
        <v>5.549771900649865E-2</v>
      </c>
      <c r="L163" s="2">
        <v>97</v>
      </c>
      <c r="M163" s="11">
        <f t="shared" si="65"/>
        <v>-2.1321327151922027</v>
      </c>
      <c r="N163" s="2">
        <v>7.87</v>
      </c>
      <c r="O163" s="11">
        <f t="shared" si="66"/>
        <v>-1.5194760561612197</v>
      </c>
      <c r="P163" s="2">
        <v>4.78</v>
      </c>
      <c r="Q163" s="11">
        <f t="shared" si="67"/>
        <v>-1.3236062927151355</v>
      </c>
      <c r="R163" s="13">
        <f t="shared" si="56"/>
        <v>-9.9090821585948934</v>
      </c>
      <c r="S163" s="13">
        <f t="shared" si="57"/>
        <v>-1.651513693099149</v>
      </c>
      <c r="T163">
        <v>4</v>
      </c>
      <c r="U163">
        <v>129</v>
      </c>
      <c r="V163">
        <f>RANK(U163,$U$2:$U$327,1)</f>
        <v>116</v>
      </c>
      <c r="AC163" s="2"/>
    </row>
    <row r="164" spans="1:29" x14ac:dyDescent="0.25">
      <c r="A164" s="1" t="s">
        <v>126</v>
      </c>
      <c r="B164" s="2" t="s">
        <v>463</v>
      </c>
      <c r="C164" s="2" t="s">
        <v>127</v>
      </c>
      <c r="D164" s="4">
        <v>76</v>
      </c>
      <c r="E164" s="2">
        <v>314</v>
      </c>
      <c r="F164" s="9">
        <v>5.1100000000000003</v>
      </c>
      <c r="G164" s="11">
        <f t="shared" si="69"/>
        <v>-1.1678394371679266</v>
      </c>
      <c r="H164" s="2">
        <v>26</v>
      </c>
      <c r="I164" s="11">
        <f t="shared" si="64"/>
        <v>-1.4300213331259577</v>
      </c>
      <c r="J164" s="2">
        <v>26</v>
      </c>
      <c r="K164" s="11">
        <f t="shared" si="68"/>
        <v>1.2497264131833816</v>
      </c>
      <c r="L164" s="2">
        <v>106</v>
      </c>
      <c r="M164" s="11">
        <f t="shared" si="65"/>
        <v>-1.170892919660282</v>
      </c>
      <c r="N164" s="2">
        <v>7.3</v>
      </c>
      <c r="O164" s="11">
        <f t="shared" si="66"/>
        <v>-0.17780489046583089</v>
      </c>
      <c r="P164" s="2">
        <v>4.78</v>
      </c>
      <c r="Q164" s="11">
        <f t="shared" si="67"/>
        <v>-1.3236062927151355</v>
      </c>
      <c r="R164" s="13">
        <f t="shared" si="56"/>
        <v>-4.0204384599517518</v>
      </c>
      <c r="S164" s="13">
        <f t="shared" si="57"/>
        <v>-0.67007307665862526</v>
      </c>
      <c r="T164">
        <v>2</v>
      </c>
      <c r="U164">
        <v>63</v>
      </c>
      <c r="V164">
        <f>RANK(U164,$U$2:$U$327,1)</f>
        <v>58</v>
      </c>
      <c r="AC164" s="2"/>
    </row>
    <row r="165" spans="1:29" x14ac:dyDescent="0.25">
      <c r="A165" s="1" t="s">
        <v>231</v>
      </c>
      <c r="B165" s="2" t="s">
        <v>463</v>
      </c>
      <c r="C165" s="2" t="s">
        <v>49</v>
      </c>
      <c r="D165" s="4">
        <v>77</v>
      </c>
      <c r="E165" s="2">
        <v>300</v>
      </c>
      <c r="F165" s="9">
        <v>5.27</v>
      </c>
      <c r="G165" s="11">
        <f t="shared" si="69"/>
        <v>-1.6845846759435699</v>
      </c>
      <c r="H165" s="2">
        <v>30</v>
      </c>
      <c r="I165" s="11">
        <f t="shared" si="64"/>
        <v>-0.46586352347928084</v>
      </c>
      <c r="J165" s="2">
        <v>21</v>
      </c>
      <c r="K165" s="11">
        <f t="shared" si="68"/>
        <v>0.39670591734275096</v>
      </c>
      <c r="L165" s="2">
        <v>114</v>
      </c>
      <c r="M165" s="11">
        <f t="shared" si="65"/>
        <v>-0.31645754585413016</v>
      </c>
      <c r="N165" s="2">
        <v>8.39</v>
      </c>
      <c r="O165" s="11">
        <f t="shared" si="66"/>
        <v>-2.7434567687254345</v>
      </c>
      <c r="P165" s="2">
        <v>5.09</v>
      </c>
      <c r="Q165" s="11">
        <f t="shared" si="67"/>
        <v>-2.4773322674899778</v>
      </c>
      <c r="R165" s="13">
        <f t="shared" si="56"/>
        <v>-7.2909888641496412</v>
      </c>
      <c r="S165" s="13">
        <f t="shared" si="57"/>
        <v>-1.2151648106916069</v>
      </c>
      <c r="T165">
        <v>4</v>
      </c>
      <c r="U165">
        <v>115</v>
      </c>
      <c r="V165">
        <f>RANK(U165,$U$2:$U$327,1)</f>
        <v>104</v>
      </c>
      <c r="AC165" s="2"/>
    </row>
    <row r="166" spans="1:29" x14ac:dyDescent="0.25">
      <c r="A166" s="1" t="s">
        <v>28</v>
      </c>
      <c r="B166" s="2" t="s">
        <v>463</v>
      </c>
      <c r="C166" s="2" t="s">
        <v>29</v>
      </c>
      <c r="D166" s="4">
        <v>75</v>
      </c>
      <c r="E166" s="2">
        <v>301</v>
      </c>
      <c r="F166" s="9">
        <v>5.23</v>
      </c>
      <c r="G166" s="11">
        <f t="shared" si="69"/>
        <v>-1.5553983662496613</v>
      </c>
      <c r="H166" s="2">
        <v>27.5</v>
      </c>
      <c r="I166" s="11">
        <f t="shared" si="64"/>
        <v>-1.0684621545084538</v>
      </c>
      <c r="J166" s="2">
        <v>24</v>
      </c>
      <c r="K166" s="11">
        <f t="shared" si="68"/>
        <v>0.90851821484712936</v>
      </c>
      <c r="L166" s="2">
        <v>107</v>
      </c>
      <c r="M166" s="11">
        <f t="shared" si="65"/>
        <v>-1.0640884979345129</v>
      </c>
      <c r="N166" s="2">
        <v>8.1300000000000008</v>
      </c>
      <c r="O166" s="11">
        <f t="shared" si="66"/>
        <v>-2.131466412443328</v>
      </c>
      <c r="P166" s="2">
        <v>4.9000000000000004</v>
      </c>
      <c r="Q166" s="11">
        <f t="shared" si="67"/>
        <v>-1.7702098958537851</v>
      </c>
      <c r="R166" s="13">
        <f t="shared" si="56"/>
        <v>-6.6811071121426124</v>
      </c>
      <c r="S166" s="13">
        <f t="shared" si="57"/>
        <v>-1.1135178520237687</v>
      </c>
      <c r="T166">
        <v>8</v>
      </c>
      <c r="AC166" s="2"/>
    </row>
    <row r="167" spans="1:29" x14ac:dyDescent="0.25">
      <c r="A167" s="1" t="s">
        <v>108</v>
      </c>
      <c r="B167" s="2" t="s">
        <v>463</v>
      </c>
      <c r="C167" s="2" t="s">
        <v>109</v>
      </c>
      <c r="D167" s="4">
        <v>74</v>
      </c>
      <c r="E167" s="2">
        <v>322</v>
      </c>
      <c r="F167" s="9">
        <v>5.36</v>
      </c>
      <c r="G167" s="11">
        <f t="shared" si="69"/>
        <v>-1.975253872754873</v>
      </c>
      <c r="H167" s="2">
        <v>24.5</v>
      </c>
      <c r="I167" s="11">
        <f t="shared" si="64"/>
        <v>-1.7915805117434613</v>
      </c>
      <c r="J167" s="2">
        <v>26</v>
      </c>
      <c r="K167" s="11">
        <f t="shared" si="68"/>
        <v>1.2497264131833816</v>
      </c>
      <c r="L167" s="2">
        <v>99</v>
      </c>
      <c r="M167" s="11">
        <f t="shared" si="65"/>
        <v>-1.9185238717406647</v>
      </c>
      <c r="N167" s="2">
        <v>8.02</v>
      </c>
      <c r="O167" s="11">
        <f t="shared" si="66"/>
        <v>-1.8725474155547417</v>
      </c>
      <c r="P167" s="2">
        <v>4.88</v>
      </c>
      <c r="Q167" s="11">
        <f t="shared" si="67"/>
        <v>-1.6957759619973418</v>
      </c>
      <c r="R167" s="13">
        <f t="shared" si="56"/>
        <v>-8.0039552206077005</v>
      </c>
      <c r="S167" s="13">
        <f t="shared" si="57"/>
        <v>-1.3339925367679502</v>
      </c>
      <c r="T167">
        <v>8</v>
      </c>
      <c r="AC167" s="2"/>
    </row>
    <row r="168" spans="1:29" x14ac:dyDescent="0.25">
      <c r="A168" s="1" t="s">
        <v>341</v>
      </c>
      <c r="B168" s="2" t="s">
        <v>463</v>
      </c>
      <c r="C168" s="2" t="s">
        <v>17</v>
      </c>
      <c r="D168" s="4">
        <v>78</v>
      </c>
      <c r="E168" s="2">
        <v>310</v>
      </c>
      <c r="F168" s="9">
        <v>5.15</v>
      </c>
      <c r="G168" s="11">
        <f t="shared" si="69"/>
        <v>-1.2970257468618382</v>
      </c>
      <c r="H168" s="2">
        <v>27</v>
      </c>
      <c r="I168" s="11">
        <f t="shared" si="64"/>
        <v>-1.1889818807142885</v>
      </c>
      <c r="J168" s="2">
        <v>26</v>
      </c>
      <c r="K168" s="11">
        <f t="shared" si="68"/>
        <v>1.2497264131833816</v>
      </c>
      <c r="L168" s="2">
        <v>107</v>
      </c>
      <c r="M168" s="11">
        <f t="shared" si="65"/>
        <v>-1.0640884979345129</v>
      </c>
      <c r="N168" s="2">
        <v>7.89</v>
      </c>
      <c r="O168" s="11">
        <f t="shared" si="66"/>
        <v>-1.5665522374136884</v>
      </c>
      <c r="P168" s="2">
        <v>4.8099999999999996</v>
      </c>
      <c r="Q168" s="11">
        <f t="shared" si="67"/>
        <v>-1.4352571934997955</v>
      </c>
      <c r="R168" s="13">
        <f t="shared" ref="R168:R199" si="70">G168+I168+K168+M168+O168+Q168</f>
        <v>-5.3021791432407426</v>
      </c>
      <c r="S168" s="13">
        <f t="shared" ref="S168:S184" si="71">AVERAGE(G168,I168,K168,M168,O168,Q168)</f>
        <v>-0.8836965238734571</v>
      </c>
      <c r="T168">
        <v>2</v>
      </c>
      <c r="U168">
        <v>58</v>
      </c>
      <c r="V168">
        <f>RANK(U168,$U$2:$U$327,1)</f>
        <v>54</v>
      </c>
      <c r="AC168" s="2"/>
    </row>
    <row r="169" spans="1:29" x14ac:dyDescent="0.25">
      <c r="A169" s="1" t="s">
        <v>261</v>
      </c>
      <c r="B169" s="2" t="s">
        <v>463</v>
      </c>
      <c r="C169" s="2" t="s">
        <v>262</v>
      </c>
      <c r="D169" s="4">
        <v>76</v>
      </c>
      <c r="E169" s="2">
        <v>309</v>
      </c>
      <c r="F169" s="9">
        <v>5</v>
      </c>
      <c r="G169" s="11">
        <f t="shared" si="69"/>
        <v>-0.81257708550966923</v>
      </c>
      <c r="H169" s="2">
        <v>27.5</v>
      </c>
      <c r="I169" s="11">
        <f t="shared" si="64"/>
        <v>-1.0684621545084538</v>
      </c>
      <c r="J169" s="2">
        <v>34</v>
      </c>
      <c r="K169" s="11">
        <f t="shared" si="68"/>
        <v>2.6145592065283907</v>
      </c>
      <c r="L169" s="2">
        <v>111</v>
      </c>
      <c r="M169" s="11">
        <f t="shared" si="65"/>
        <v>-0.63687081103143706</v>
      </c>
      <c r="N169" s="2">
        <v>7.55</v>
      </c>
      <c r="O169" s="11">
        <f t="shared" si="66"/>
        <v>-0.76625715612170286</v>
      </c>
      <c r="P169" s="2">
        <v>4.62</v>
      </c>
      <c r="Q169" s="11">
        <f t="shared" si="67"/>
        <v>-0.72813482186360279</v>
      </c>
      <c r="R169" s="13">
        <f t="shared" si="70"/>
        <v>-1.397742822506475</v>
      </c>
      <c r="S169" s="13">
        <f t="shared" si="71"/>
        <v>-0.23295713708441249</v>
      </c>
      <c r="T169">
        <v>2</v>
      </c>
      <c r="U169">
        <v>38</v>
      </c>
      <c r="V169">
        <f>RANK(U169,$U$2:$U$327,1)</f>
        <v>37</v>
      </c>
      <c r="AC169" s="2"/>
    </row>
    <row r="170" spans="1:29" x14ac:dyDescent="0.25">
      <c r="A170" s="1" t="s">
        <v>50</v>
      </c>
      <c r="B170" s="2" t="s">
        <v>463</v>
      </c>
      <c r="C170" s="2" t="s">
        <v>23</v>
      </c>
      <c r="D170" s="4">
        <v>77</v>
      </c>
      <c r="E170" s="2">
        <v>297</v>
      </c>
      <c r="F170" s="9">
        <v>4.95</v>
      </c>
      <c r="G170" s="11">
        <f t="shared" si="69"/>
        <v>-0.65109419839228055</v>
      </c>
      <c r="H170" s="2">
        <v>28</v>
      </c>
      <c r="I170" s="11">
        <f t="shared" si="64"/>
        <v>-0.94794242830261921</v>
      </c>
      <c r="J170" s="2"/>
      <c r="K170" s="11"/>
      <c r="L170" s="2">
        <v>115</v>
      </c>
      <c r="M170" s="11">
        <f t="shared" si="65"/>
        <v>-0.20965312412836121</v>
      </c>
      <c r="N170" s="2">
        <v>7.29</v>
      </c>
      <c r="O170" s="11">
        <f t="shared" si="66"/>
        <v>-0.15426679983959654</v>
      </c>
      <c r="P170" s="2">
        <v>4.55</v>
      </c>
      <c r="Q170" s="11">
        <f t="shared" si="67"/>
        <v>-0.46761605336605638</v>
      </c>
      <c r="R170" s="13">
        <f t="shared" si="70"/>
        <v>-2.4305726040289142</v>
      </c>
      <c r="S170" s="13">
        <f t="shared" si="71"/>
        <v>-0.48611452080578282</v>
      </c>
      <c r="T170">
        <v>1</v>
      </c>
      <c r="U170">
        <v>20</v>
      </c>
      <c r="V170">
        <f>RANK(U170,$U$2:$U$327,1)</f>
        <v>20</v>
      </c>
      <c r="AC170" s="2"/>
    </row>
    <row r="171" spans="1:29" x14ac:dyDescent="0.25">
      <c r="A171" s="1" t="s">
        <v>27</v>
      </c>
      <c r="B171" s="2" t="s">
        <v>463</v>
      </c>
      <c r="C171" s="2" t="s">
        <v>23</v>
      </c>
      <c r="D171" s="4">
        <v>75</v>
      </c>
      <c r="E171" s="2">
        <v>323</v>
      </c>
      <c r="F171" s="9">
        <v>5.34</v>
      </c>
      <c r="G171" s="11">
        <f t="shared" si="69"/>
        <v>-1.9106607179079158</v>
      </c>
      <c r="H171" s="2">
        <v>25.5</v>
      </c>
      <c r="I171" s="11">
        <f t="shared" si="64"/>
        <v>-1.5505410593317923</v>
      </c>
      <c r="J171" s="2">
        <v>35</v>
      </c>
      <c r="K171" s="11">
        <f t="shared" ref="K171:K179" si="72">(STANDARDIZE(J171,$J$329,$J$330))</f>
        <v>2.7851633056965168</v>
      </c>
      <c r="L171" s="2">
        <v>102</v>
      </c>
      <c r="M171" s="11">
        <f t="shared" si="65"/>
        <v>-1.5981106065633579</v>
      </c>
      <c r="N171" s="2">
        <v>7.83</v>
      </c>
      <c r="O171" s="11">
        <f t="shared" si="66"/>
        <v>-1.4253236936562801</v>
      </c>
      <c r="P171" s="2">
        <v>4.93</v>
      </c>
      <c r="Q171" s="11">
        <f t="shared" si="67"/>
        <v>-1.8818607966384451</v>
      </c>
      <c r="R171" s="13">
        <f t="shared" si="70"/>
        <v>-5.5813335684012744</v>
      </c>
      <c r="S171" s="13">
        <f t="shared" si="71"/>
        <v>-0.93022226140021236</v>
      </c>
      <c r="T171">
        <v>5</v>
      </c>
      <c r="U171">
        <v>164</v>
      </c>
      <c r="V171">
        <f>RANK(U171,$U$2:$U$327,1)</f>
        <v>148</v>
      </c>
      <c r="AC171" s="2"/>
    </row>
    <row r="172" spans="1:29" x14ac:dyDescent="0.25">
      <c r="A172" s="1" t="s">
        <v>132</v>
      </c>
      <c r="B172" s="2" t="s">
        <v>463</v>
      </c>
      <c r="C172" s="2" t="s">
        <v>23</v>
      </c>
      <c r="D172" s="4">
        <v>77</v>
      </c>
      <c r="E172" s="2">
        <v>309</v>
      </c>
      <c r="F172" s="9"/>
      <c r="G172" s="11"/>
      <c r="H172" s="2"/>
      <c r="I172" s="11"/>
      <c r="J172" s="2">
        <v>27</v>
      </c>
      <c r="K172" s="11">
        <f t="shared" si="72"/>
        <v>1.4203305123515078</v>
      </c>
      <c r="L172" s="2"/>
      <c r="M172" s="11"/>
      <c r="N172" s="2"/>
      <c r="O172" s="11"/>
      <c r="P172" s="2"/>
      <c r="Q172" s="11"/>
      <c r="R172" s="13">
        <f t="shared" si="70"/>
        <v>1.4203305123515078</v>
      </c>
      <c r="S172" s="13">
        <f t="shared" si="71"/>
        <v>1.4203305123515078</v>
      </c>
      <c r="T172">
        <v>8</v>
      </c>
      <c r="AC172" s="2"/>
    </row>
    <row r="173" spans="1:29" x14ac:dyDescent="0.25">
      <c r="A173" s="1" t="s">
        <v>270</v>
      </c>
      <c r="B173" s="2" t="s">
        <v>463</v>
      </c>
      <c r="C173" s="2" t="s">
        <v>271</v>
      </c>
      <c r="D173" s="4">
        <v>79</v>
      </c>
      <c r="E173" s="2">
        <v>332</v>
      </c>
      <c r="F173" s="9"/>
      <c r="G173" s="11"/>
      <c r="H173" s="2">
        <v>23.5</v>
      </c>
      <c r="I173" s="11">
        <f>(STANDARDIZE(H173,$H$329,$H$330))</f>
        <v>-2.0326199641551308</v>
      </c>
      <c r="J173" s="2">
        <v>22</v>
      </c>
      <c r="K173" s="11">
        <f t="shared" si="72"/>
        <v>0.56731001651087709</v>
      </c>
      <c r="L173" s="2"/>
      <c r="M173" s="11"/>
      <c r="N173" s="2"/>
      <c r="O173" s="11"/>
      <c r="P173" s="2"/>
      <c r="Q173" s="11"/>
      <c r="R173" s="13">
        <f t="shared" si="70"/>
        <v>-1.4653099476442537</v>
      </c>
      <c r="S173" s="13">
        <f t="shared" si="71"/>
        <v>-0.73265497382212685</v>
      </c>
      <c r="T173">
        <v>8</v>
      </c>
      <c r="AC173" s="2"/>
    </row>
    <row r="174" spans="1:29" x14ac:dyDescent="0.25">
      <c r="A174" s="1" t="s">
        <v>148</v>
      </c>
      <c r="B174" s="2" t="s">
        <v>463</v>
      </c>
      <c r="C174" s="2" t="s">
        <v>149</v>
      </c>
      <c r="D174" s="4">
        <v>76</v>
      </c>
      <c r="E174" s="2">
        <v>332</v>
      </c>
      <c r="F174" s="9">
        <v>5.22</v>
      </c>
      <c r="G174" s="11">
        <f t="shared" ref="G174:G184" si="73">(STANDARDIZE(F174,$F$329,$F$330))*-1</f>
        <v>-1.5231017888261811</v>
      </c>
      <c r="H174" s="2"/>
      <c r="I174" s="11"/>
      <c r="J174" s="2">
        <v>34</v>
      </c>
      <c r="K174" s="11">
        <f t="shared" si="72"/>
        <v>2.6145592065283907</v>
      </c>
      <c r="L174" s="2"/>
      <c r="M174" s="11"/>
      <c r="N174" s="2"/>
      <c r="O174" s="11"/>
      <c r="P174" s="2"/>
      <c r="Q174" s="11"/>
      <c r="R174" s="13">
        <f t="shared" si="70"/>
        <v>1.0914574177022096</v>
      </c>
      <c r="S174" s="13">
        <f t="shared" si="71"/>
        <v>0.5457287088511048</v>
      </c>
      <c r="T174">
        <v>5</v>
      </c>
      <c r="U174">
        <v>159</v>
      </c>
      <c r="V174">
        <f>RANK(U174,$U$2:$U$327,1)</f>
        <v>143</v>
      </c>
      <c r="AC174" s="2"/>
    </row>
    <row r="175" spans="1:29" x14ac:dyDescent="0.25">
      <c r="A175" s="1" t="s">
        <v>421</v>
      </c>
      <c r="B175" s="2" t="s">
        <v>463</v>
      </c>
      <c r="C175" s="2" t="s">
        <v>422</v>
      </c>
      <c r="D175" s="4">
        <v>79</v>
      </c>
      <c r="E175" s="2">
        <v>321</v>
      </c>
      <c r="F175" s="9">
        <v>5.61</v>
      </c>
      <c r="G175" s="11">
        <f t="shared" si="73"/>
        <v>-2.7826683083418193</v>
      </c>
      <c r="H175" s="2">
        <v>26</v>
      </c>
      <c r="I175" s="11">
        <f t="shared" ref="I175:I184" si="74">(STANDARDIZE(H175,$H$329,$H$330))</f>
        <v>-1.4300213331259577</v>
      </c>
      <c r="J175" s="2">
        <v>18</v>
      </c>
      <c r="K175" s="11">
        <f t="shared" si="72"/>
        <v>-0.1151063801616275</v>
      </c>
      <c r="L175" s="2">
        <v>103</v>
      </c>
      <c r="M175" s="11">
        <f t="shared" ref="M175:M184" si="75">(STANDARDIZE(L175,$L$329,$L$330))</f>
        <v>-1.4913061848375888</v>
      </c>
      <c r="N175" s="2">
        <v>8.35</v>
      </c>
      <c r="O175" s="11">
        <f>(STANDARDIZE(N175,$N$329,$N$330))*-1</f>
        <v>-2.6493044062204927</v>
      </c>
      <c r="P175" s="2">
        <v>5.17</v>
      </c>
      <c r="Q175" s="11">
        <f>(STANDARDIZE(P175,$P$329,$P$330))*-1</f>
        <v>-2.7750680029157442</v>
      </c>
      <c r="R175" s="13">
        <f t="shared" si="70"/>
        <v>-11.24347461560323</v>
      </c>
      <c r="S175" s="13">
        <f t="shared" si="71"/>
        <v>-1.8739124359338717</v>
      </c>
      <c r="T175">
        <v>8</v>
      </c>
      <c r="AC175" s="2"/>
    </row>
    <row r="176" spans="1:29" x14ac:dyDescent="0.25">
      <c r="A176" s="1" t="s">
        <v>138</v>
      </c>
      <c r="B176" s="2" t="s">
        <v>463</v>
      </c>
      <c r="C176" s="2" t="s">
        <v>139</v>
      </c>
      <c r="D176" s="4">
        <v>76</v>
      </c>
      <c r="E176" s="2">
        <v>318</v>
      </c>
      <c r="F176" s="9">
        <v>4.9800000000000004</v>
      </c>
      <c r="G176" s="11">
        <f t="shared" si="73"/>
        <v>-0.74798393066271485</v>
      </c>
      <c r="H176" s="2">
        <v>28.5</v>
      </c>
      <c r="I176" s="11">
        <f t="shared" si="74"/>
        <v>-0.82742270209678459</v>
      </c>
      <c r="J176" s="2">
        <v>23</v>
      </c>
      <c r="K176" s="11">
        <f t="shared" si="72"/>
        <v>0.73791411567900322</v>
      </c>
      <c r="L176" s="2">
        <v>108</v>
      </c>
      <c r="M176" s="11">
        <f t="shared" si="75"/>
        <v>-0.95728407620874401</v>
      </c>
      <c r="N176" s="2"/>
      <c r="O176" s="11"/>
      <c r="P176" s="2"/>
      <c r="Q176" s="11"/>
      <c r="R176" s="13">
        <f t="shared" si="70"/>
        <v>-1.7947765932892403</v>
      </c>
      <c r="S176" s="13">
        <f t="shared" si="71"/>
        <v>-0.44869414832231008</v>
      </c>
      <c r="T176">
        <v>8</v>
      </c>
      <c r="AC176" s="2"/>
    </row>
    <row r="177" spans="1:29" x14ac:dyDescent="0.25">
      <c r="A177" s="1" t="s">
        <v>414</v>
      </c>
      <c r="B177" s="2" t="s">
        <v>463</v>
      </c>
      <c r="C177" s="2" t="s">
        <v>415</v>
      </c>
      <c r="D177" s="4">
        <v>77</v>
      </c>
      <c r="E177" s="2">
        <v>307</v>
      </c>
      <c r="F177" s="9">
        <v>5.51</v>
      </c>
      <c r="G177" s="11">
        <f t="shared" si="73"/>
        <v>-2.4597025341070391</v>
      </c>
      <c r="H177" s="2">
        <v>25.5</v>
      </c>
      <c r="I177" s="11">
        <f t="shared" si="74"/>
        <v>-1.5505410593317923</v>
      </c>
      <c r="J177" s="2">
        <v>21</v>
      </c>
      <c r="K177" s="11">
        <f t="shared" si="72"/>
        <v>0.39670591734275096</v>
      </c>
      <c r="L177" s="2">
        <v>100</v>
      </c>
      <c r="M177" s="11">
        <f t="shared" si="75"/>
        <v>-1.8117194500148959</v>
      </c>
      <c r="N177" s="2">
        <v>8.09</v>
      </c>
      <c r="O177" s="11">
        <f t="shared" ref="O177:O184" si="76">(STANDARDIZE(N177,$N$329,$N$330))*-1</f>
        <v>-2.0373140499383866</v>
      </c>
      <c r="P177" s="2">
        <v>4.84</v>
      </c>
      <c r="Q177" s="11">
        <f t="shared" ref="Q177:Q184" si="77">(STANDARDIZE(P177,$P$329,$P$330))*-1</f>
        <v>-1.5469080942844586</v>
      </c>
      <c r="R177" s="13">
        <f t="shared" si="70"/>
        <v>-9.00947927033382</v>
      </c>
      <c r="S177" s="13">
        <f t="shared" si="71"/>
        <v>-1.50157987838897</v>
      </c>
      <c r="T177">
        <v>8</v>
      </c>
      <c r="AC177" s="2"/>
    </row>
    <row r="178" spans="1:29" x14ac:dyDescent="0.25">
      <c r="A178" s="1" t="s">
        <v>315</v>
      </c>
      <c r="B178" s="2" t="s">
        <v>463</v>
      </c>
      <c r="C178" s="2" t="s">
        <v>316</v>
      </c>
      <c r="D178" s="4">
        <v>75</v>
      </c>
      <c r="E178" s="2">
        <v>309</v>
      </c>
      <c r="F178" s="9">
        <v>5.36</v>
      </c>
      <c r="G178" s="11">
        <f t="shared" si="73"/>
        <v>-1.975253872754873</v>
      </c>
      <c r="H178" s="2">
        <v>27</v>
      </c>
      <c r="I178" s="11">
        <f t="shared" si="74"/>
        <v>-1.1889818807142885</v>
      </c>
      <c r="J178" s="2">
        <v>21</v>
      </c>
      <c r="K178" s="11">
        <f t="shared" si="72"/>
        <v>0.39670591734275096</v>
      </c>
      <c r="L178" s="2">
        <v>102</v>
      </c>
      <c r="M178" s="11">
        <f t="shared" si="75"/>
        <v>-1.5981106065633579</v>
      </c>
      <c r="N178" s="2">
        <v>8.1300000000000008</v>
      </c>
      <c r="O178" s="11">
        <f t="shared" si="76"/>
        <v>-2.131466412443328</v>
      </c>
      <c r="P178" s="2">
        <v>4.7300000000000004</v>
      </c>
      <c r="Q178" s="11">
        <f t="shared" si="77"/>
        <v>-1.1375214580740323</v>
      </c>
      <c r="R178" s="13">
        <f t="shared" si="70"/>
        <v>-7.6346283132071289</v>
      </c>
      <c r="S178" s="13">
        <f t="shared" si="71"/>
        <v>-1.2724380522011882</v>
      </c>
      <c r="T178">
        <v>8</v>
      </c>
      <c r="AC178" s="2"/>
    </row>
    <row r="179" spans="1:29" x14ac:dyDescent="0.25">
      <c r="A179" s="1" t="s">
        <v>114</v>
      </c>
      <c r="B179" s="2" t="s">
        <v>463</v>
      </c>
      <c r="C179" s="2" t="s">
        <v>115</v>
      </c>
      <c r="D179" s="4">
        <v>79</v>
      </c>
      <c r="E179" s="2">
        <v>318</v>
      </c>
      <c r="F179" s="9">
        <v>5.45</v>
      </c>
      <c r="G179" s="11">
        <f t="shared" si="73"/>
        <v>-2.2659230695661732</v>
      </c>
      <c r="H179" s="2">
        <v>27</v>
      </c>
      <c r="I179" s="11">
        <f t="shared" si="74"/>
        <v>-1.1889818807142885</v>
      </c>
      <c r="J179" s="2">
        <v>18</v>
      </c>
      <c r="K179" s="11">
        <f t="shared" si="72"/>
        <v>-0.1151063801616275</v>
      </c>
      <c r="L179" s="2">
        <v>106</v>
      </c>
      <c r="M179" s="11">
        <f t="shared" si="75"/>
        <v>-1.170892919660282</v>
      </c>
      <c r="N179" s="2">
        <v>7.57</v>
      </c>
      <c r="O179" s="11">
        <f t="shared" si="76"/>
        <v>-0.81333333737417379</v>
      </c>
      <c r="P179" s="2">
        <v>4.6900000000000004</v>
      </c>
      <c r="Q179" s="11">
        <f t="shared" si="77"/>
        <v>-0.98865359036114919</v>
      </c>
      <c r="R179" s="13">
        <f t="shared" si="70"/>
        <v>-6.5428911778376948</v>
      </c>
      <c r="S179" s="13">
        <f t="shared" si="71"/>
        <v>-1.0904818629729491</v>
      </c>
      <c r="T179">
        <v>8</v>
      </c>
      <c r="AC179" s="2"/>
    </row>
    <row r="180" spans="1:29" x14ac:dyDescent="0.25">
      <c r="A180" s="1" t="s">
        <v>377</v>
      </c>
      <c r="B180" s="2" t="s">
        <v>463</v>
      </c>
      <c r="C180" s="2" t="s">
        <v>366</v>
      </c>
      <c r="D180" s="4">
        <v>77</v>
      </c>
      <c r="E180" s="2">
        <v>331</v>
      </c>
      <c r="F180" s="9">
        <v>5.55</v>
      </c>
      <c r="G180" s="11">
        <f t="shared" si="73"/>
        <v>-2.5888888438009507</v>
      </c>
      <c r="H180" s="2">
        <v>23</v>
      </c>
      <c r="I180" s="11">
        <f t="shared" si="74"/>
        <v>-2.1531396903609652</v>
      </c>
      <c r="J180" s="2"/>
      <c r="K180" s="11"/>
      <c r="L180" s="2">
        <v>98</v>
      </c>
      <c r="M180" s="11">
        <f t="shared" si="75"/>
        <v>-2.0253282934664338</v>
      </c>
      <c r="N180" s="2">
        <v>8.19</v>
      </c>
      <c r="O180" s="11">
        <f t="shared" si="76"/>
        <v>-2.2726949562007346</v>
      </c>
      <c r="P180" s="2">
        <v>5.0599999999999996</v>
      </c>
      <c r="Q180" s="11">
        <f t="shared" si="77"/>
        <v>-2.3656813667053145</v>
      </c>
      <c r="R180" s="13">
        <f t="shared" si="70"/>
        <v>-11.405733150534399</v>
      </c>
      <c r="S180" s="13">
        <f t="shared" si="71"/>
        <v>-2.2811466301068797</v>
      </c>
      <c r="T180">
        <v>6</v>
      </c>
      <c r="U180">
        <v>210</v>
      </c>
      <c r="V180">
        <f>RANK(U180,$U$2:$U$327,1)</f>
        <v>180</v>
      </c>
      <c r="AC180" s="2"/>
    </row>
    <row r="181" spans="1:29" x14ac:dyDescent="0.25">
      <c r="A181" s="1" t="s">
        <v>167</v>
      </c>
      <c r="B181" s="2" t="s">
        <v>463</v>
      </c>
      <c r="C181" s="2" t="s">
        <v>82</v>
      </c>
      <c r="D181" s="4">
        <v>77</v>
      </c>
      <c r="E181" s="2">
        <v>307</v>
      </c>
      <c r="F181" s="9">
        <v>5.24</v>
      </c>
      <c r="G181" s="11">
        <f t="shared" si="73"/>
        <v>-1.5876949436731385</v>
      </c>
      <c r="H181" s="2">
        <v>26</v>
      </c>
      <c r="I181" s="11">
        <f t="shared" si="74"/>
        <v>-1.4300213331259577</v>
      </c>
      <c r="J181" s="2">
        <v>23</v>
      </c>
      <c r="K181" s="11">
        <f>(STANDARDIZE(J181,$J$329,$J$330))</f>
        <v>0.73791411567900322</v>
      </c>
      <c r="L181" s="2">
        <v>96</v>
      </c>
      <c r="M181" s="11">
        <f t="shared" si="75"/>
        <v>-2.2389371369179716</v>
      </c>
      <c r="N181" s="2">
        <v>7.71</v>
      </c>
      <c r="O181" s="11">
        <f t="shared" si="76"/>
        <v>-1.1428666061414614</v>
      </c>
      <c r="P181" s="2">
        <v>4.84</v>
      </c>
      <c r="Q181" s="11">
        <f t="shared" si="77"/>
        <v>-1.5469080942844586</v>
      </c>
      <c r="R181" s="13">
        <f t="shared" si="70"/>
        <v>-7.2085139984639843</v>
      </c>
      <c r="S181" s="13">
        <f t="shared" si="71"/>
        <v>-1.2014189997439975</v>
      </c>
      <c r="T181">
        <v>7</v>
      </c>
      <c r="U181">
        <v>243</v>
      </c>
      <c r="V181">
        <f>RANK(U181,$U$2:$U$327,1)</f>
        <v>200</v>
      </c>
      <c r="AC181" s="2"/>
    </row>
    <row r="182" spans="1:29" x14ac:dyDescent="0.25">
      <c r="A182" s="1" t="s">
        <v>406</v>
      </c>
      <c r="B182" s="2" t="s">
        <v>463</v>
      </c>
      <c r="C182" s="2" t="s">
        <v>407</v>
      </c>
      <c r="D182" s="4">
        <v>77</v>
      </c>
      <c r="E182" s="2">
        <v>315</v>
      </c>
      <c r="F182" s="9">
        <v>5.41</v>
      </c>
      <c r="G182" s="11">
        <f t="shared" si="73"/>
        <v>-2.1367367598722615</v>
      </c>
      <c r="H182" s="2">
        <v>27</v>
      </c>
      <c r="I182" s="11">
        <f t="shared" si="74"/>
        <v>-1.1889818807142885</v>
      </c>
      <c r="J182" s="2">
        <v>23</v>
      </c>
      <c r="K182" s="11">
        <f>(STANDARDIZE(J182,$J$329,$J$330))</f>
        <v>0.73791411567900322</v>
      </c>
      <c r="L182" s="2">
        <v>105</v>
      </c>
      <c r="M182" s="11">
        <f t="shared" si="75"/>
        <v>-1.2776973413860508</v>
      </c>
      <c r="N182" s="2">
        <v>7.97</v>
      </c>
      <c r="O182" s="11">
        <f t="shared" si="76"/>
        <v>-1.7548569624235677</v>
      </c>
      <c r="P182" s="2">
        <v>4.8899999999999997</v>
      </c>
      <c r="Q182" s="11">
        <f t="shared" si="77"/>
        <v>-1.7329929289255619</v>
      </c>
      <c r="R182" s="13">
        <f t="shared" si="70"/>
        <v>-7.3533517576427272</v>
      </c>
      <c r="S182" s="13">
        <f t="shared" si="71"/>
        <v>-1.2255586262737879</v>
      </c>
      <c r="T182">
        <v>8</v>
      </c>
      <c r="AC182" s="2"/>
    </row>
    <row r="183" spans="1:29" x14ac:dyDescent="0.25">
      <c r="A183" s="1" t="s">
        <v>383</v>
      </c>
      <c r="B183" s="2" t="s">
        <v>463</v>
      </c>
      <c r="C183" s="2" t="s">
        <v>73</v>
      </c>
      <c r="D183" s="4">
        <v>76</v>
      </c>
      <c r="E183" s="2">
        <v>319</v>
      </c>
      <c r="F183" s="9">
        <v>5.35</v>
      </c>
      <c r="G183" s="11">
        <f t="shared" si="73"/>
        <v>-1.9429572953313929</v>
      </c>
      <c r="H183" s="2">
        <v>32</v>
      </c>
      <c r="I183" s="11">
        <f t="shared" si="74"/>
        <v>1.6215381344057558E-2</v>
      </c>
      <c r="J183" s="2">
        <v>28</v>
      </c>
      <c r="K183" s="11">
        <f>(STANDARDIZE(J183,$J$329,$J$330))</f>
        <v>1.5909346115196339</v>
      </c>
      <c r="L183" s="2">
        <v>110</v>
      </c>
      <c r="M183" s="11">
        <f t="shared" si="75"/>
        <v>-0.74367523275720604</v>
      </c>
      <c r="N183" s="2">
        <v>7.71</v>
      </c>
      <c r="O183" s="11">
        <f t="shared" si="76"/>
        <v>-1.1428666061414614</v>
      </c>
      <c r="P183" s="2">
        <v>4.5599999999999996</v>
      </c>
      <c r="Q183" s="11">
        <f t="shared" si="77"/>
        <v>-0.50483302029427635</v>
      </c>
      <c r="R183" s="13">
        <f t="shared" si="70"/>
        <v>-2.7271821616606449</v>
      </c>
      <c r="S183" s="13">
        <f t="shared" si="71"/>
        <v>-0.45453036027677413</v>
      </c>
      <c r="T183">
        <v>4</v>
      </c>
      <c r="U183">
        <v>122</v>
      </c>
      <c r="V183">
        <f t="shared" ref="V183:V189" si="78">RANK(U183,$U$2:$U$327,1)</f>
        <v>110</v>
      </c>
      <c r="AC183" s="2"/>
    </row>
    <row r="184" spans="1:29" x14ac:dyDescent="0.25">
      <c r="A184" s="1" t="s">
        <v>144</v>
      </c>
      <c r="B184" s="2" t="s">
        <v>463</v>
      </c>
      <c r="C184" s="2" t="s">
        <v>65</v>
      </c>
      <c r="D184" s="4">
        <v>75</v>
      </c>
      <c r="E184" s="2">
        <v>303</v>
      </c>
      <c r="F184" s="9">
        <v>5.32</v>
      </c>
      <c r="G184" s="11">
        <f t="shared" si="73"/>
        <v>-1.8460675630609615</v>
      </c>
      <c r="H184" s="2">
        <v>23.5</v>
      </c>
      <c r="I184" s="11">
        <f t="shared" si="74"/>
        <v>-2.0326199641551308</v>
      </c>
      <c r="J184" s="2">
        <v>22</v>
      </c>
      <c r="K184" s="11">
        <f>(STANDARDIZE(J184,$J$329,$J$330))</f>
        <v>0.56731001651087709</v>
      </c>
      <c r="L184" s="2">
        <v>99</v>
      </c>
      <c r="M184" s="11">
        <f t="shared" si="75"/>
        <v>-1.9185238717406647</v>
      </c>
      <c r="N184" s="2">
        <v>7.94</v>
      </c>
      <c r="O184" s="11">
        <f t="shared" si="76"/>
        <v>-1.6842426905448646</v>
      </c>
      <c r="P184" s="2">
        <v>4.71</v>
      </c>
      <c r="Q184" s="11">
        <f t="shared" si="77"/>
        <v>-1.0630875242175892</v>
      </c>
      <c r="R184" s="13">
        <f t="shared" si="70"/>
        <v>-7.9772315972083341</v>
      </c>
      <c r="S184" s="13">
        <f t="shared" si="71"/>
        <v>-1.3295385995347224</v>
      </c>
      <c r="T184">
        <v>3</v>
      </c>
      <c r="U184">
        <v>70</v>
      </c>
      <c r="V184">
        <f t="shared" si="78"/>
        <v>63</v>
      </c>
      <c r="AC184" s="2"/>
    </row>
    <row r="185" spans="1:29" x14ac:dyDescent="0.25">
      <c r="A185" s="1" t="s">
        <v>226</v>
      </c>
      <c r="B185" s="2" t="s">
        <v>463</v>
      </c>
      <c r="C185" s="2" t="s">
        <v>107</v>
      </c>
      <c r="D185" s="4">
        <v>79</v>
      </c>
      <c r="E185" s="2">
        <v>298</v>
      </c>
      <c r="F185" s="9"/>
      <c r="G185" s="11"/>
      <c r="H185" s="2"/>
      <c r="I185" s="11"/>
      <c r="J185" s="2"/>
      <c r="K185" s="11"/>
      <c r="L185" s="2"/>
      <c r="M185" s="11"/>
      <c r="N185" s="2"/>
      <c r="O185" s="11"/>
      <c r="P185" s="2"/>
      <c r="Q185" s="11"/>
      <c r="R185" s="13"/>
      <c r="S185" s="13"/>
      <c r="T185">
        <v>5</v>
      </c>
      <c r="U185">
        <v>160</v>
      </c>
      <c r="V185">
        <f t="shared" si="78"/>
        <v>144</v>
      </c>
      <c r="AC185" s="2"/>
    </row>
    <row r="186" spans="1:29" x14ac:dyDescent="0.25">
      <c r="A186" s="1" t="s">
        <v>346</v>
      </c>
      <c r="B186" s="2" t="s">
        <v>463</v>
      </c>
      <c r="C186" s="2" t="s">
        <v>47</v>
      </c>
      <c r="D186" s="4">
        <v>78</v>
      </c>
      <c r="E186" s="2">
        <v>310</v>
      </c>
      <c r="F186" s="9"/>
      <c r="G186" s="11"/>
      <c r="H186" s="2"/>
      <c r="I186" s="11"/>
      <c r="J186" s="2">
        <v>25</v>
      </c>
      <c r="K186" s="11">
        <f t="shared" ref="K186:K192" si="79">(STANDARDIZE(J186,$J$329,$J$330))</f>
        <v>1.0791223140152555</v>
      </c>
      <c r="L186" s="2"/>
      <c r="M186" s="11"/>
      <c r="N186" s="2"/>
      <c r="O186" s="11"/>
      <c r="P186" s="2"/>
      <c r="Q186" s="11"/>
      <c r="R186" s="13">
        <f t="shared" ref="R186:R192" si="80">G186+I186+K186+M186+O186+Q186</f>
        <v>1.0791223140152555</v>
      </c>
      <c r="S186" s="13">
        <f t="shared" ref="S186:S192" si="81">AVERAGE(G186,I186,K186,M186,O186,Q186)</f>
        <v>1.0791223140152555</v>
      </c>
      <c r="T186">
        <v>1</v>
      </c>
      <c r="U186">
        <v>32</v>
      </c>
      <c r="V186">
        <f t="shared" si="78"/>
        <v>32</v>
      </c>
      <c r="AC186" s="2"/>
    </row>
    <row r="187" spans="1:29" x14ac:dyDescent="0.25">
      <c r="A187" s="1" t="s">
        <v>405</v>
      </c>
      <c r="B187" s="2" t="s">
        <v>463</v>
      </c>
      <c r="C187" s="2" t="s">
        <v>23</v>
      </c>
      <c r="D187" s="4">
        <v>77</v>
      </c>
      <c r="E187" s="2">
        <v>311</v>
      </c>
      <c r="F187" s="9">
        <v>5.27</v>
      </c>
      <c r="G187" s="11">
        <f>(STANDARDIZE(F187,$F$329,$F$330))*-1</f>
        <v>-1.6845846759435699</v>
      </c>
      <c r="H187" s="2">
        <v>26</v>
      </c>
      <c r="I187" s="11">
        <f>(STANDARDIZE(H187,$H$329,$H$330))</f>
        <v>-1.4300213331259577</v>
      </c>
      <c r="J187" s="2">
        <v>15</v>
      </c>
      <c r="K187" s="11">
        <f t="shared" si="79"/>
        <v>-0.62691867766600595</v>
      </c>
      <c r="L187" s="2">
        <v>107</v>
      </c>
      <c r="M187" s="11">
        <f>(STANDARDIZE(L187,$L$329,$L$330))</f>
        <v>-1.0640884979345129</v>
      </c>
      <c r="N187" s="2">
        <v>7.84</v>
      </c>
      <c r="O187" s="11">
        <f>(STANDARDIZE(N187,$N$329,$N$330))*-1</f>
        <v>-1.4488617842825144</v>
      </c>
      <c r="P187" s="2">
        <v>4.5999999999999996</v>
      </c>
      <c r="Q187" s="11">
        <f>(STANDARDIZE(P187,$P$329,$P$330))*-1</f>
        <v>-0.65370088800715953</v>
      </c>
      <c r="R187" s="13">
        <f t="shared" si="80"/>
        <v>-6.9081758569597209</v>
      </c>
      <c r="S187" s="13">
        <f t="shared" si="81"/>
        <v>-1.1513626428266202</v>
      </c>
      <c r="T187">
        <v>6</v>
      </c>
      <c r="U187">
        <v>190</v>
      </c>
      <c r="V187">
        <f t="shared" si="78"/>
        <v>167</v>
      </c>
      <c r="AC187" s="2"/>
    </row>
    <row r="188" spans="1:29" x14ac:dyDescent="0.25">
      <c r="A188" s="1" t="s">
        <v>190</v>
      </c>
      <c r="B188" s="2" t="s">
        <v>463</v>
      </c>
      <c r="C188" s="2" t="s">
        <v>131</v>
      </c>
      <c r="D188" s="4">
        <v>76</v>
      </c>
      <c r="E188" s="2">
        <v>303</v>
      </c>
      <c r="F188" s="9">
        <v>5.15</v>
      </c>
      <c r="G188" s="11">
        <f>(STANDARDIZE(F188,$F$329,$F$330))*-1</f>
        <v>-1.2970257468618382</v>
      </c>
      <c r="H188" s="2">
        <v>30.5</v>
      </c>
      <c r="I188" s="11">
        <f>(STANDARDIZE(H188,$H$329,$H$330))</f>
        <v>-0.34534379727344622</v>
      </c>
      <c r="J188" s="2">
        <v>26</v>
      </c>
      <c r="K188" s="11">
        <f t="shared" si="79"/>
        <v>1.2497264131833816</v>
      </c>
      <c r="L188" s="2">
        <v>105</v>
      </c>
      <c r="M188" s="11">
        <f>(STANDARDIZE(L188,$L$329,$L$330))</f>
        <v>-1.2776973413860508</v>
      </c>
      <c r="N188" s="2">
        <v>8.16</v>
      </c>
      <c r="O188" s="11">
        <f>(STANDARDIZE(N188,$N$329,$N$330))*-1</f>
        <v>-2.2020806843220315</v>
      </c>
      <c r="P188" s="2">
        <v>4.8099999999999996</v>
      </c>
      <c r="Q188" s="11">
        <f>(STANDARDIZE(P188,$P$329,$P$330))*-1</f>
        <v>-1.4352571934997955</v>
      </c>
      <c r="R188" s="13">
        <f t="shared" si="80"/>
        <v>-5.3076783501597804</v>
      </c>
      <c r="S188" s="13">
        <f t="shared" si="81"/>
        <v>-0.8846130583599634</v>
      </c>
      <c r="T188">
        <v>4</v>
      </c>
      <c r="U188">
        <v>136</v>
      </c>
      <c r="V188">
        <f t="shared" si="78"/>
        <v>122</v>
      </c>
      <c r="AC188" s="2"/>
    </row>
    <row r="189" spans="1:29" x14ac:dyDescent="0.25">
      <c r="A189" s="1" t="s">
        <v>320</v>
      </c>
      <c r="B189" s="2" t="s">
        <v>463</v>
      </c>
      <c r="C189" s="2" t="s">
        <v>125</v>
      </c>
      <c r="D189" s="4">
        <v>77</v>
      </c>
      <c r="E189" s="2">
        <v>319</v>
      </c>
      <c r="F189" s="9">
        <v>5.18</v>
      </c>
      <c r="G189" s="11">
        <f>(STANDARDIZE(F189,$F$329,$F$330))*-1</f>
        <v>-1.3939154791322697</v>
      </c>
      <c r="H189" s="2">
        <v>30.5</v>
      </c>
      <c r="I189" s="11">
        <f>(STANDARDIZE(H189,$H$329,$H$330))</f>
        <v>-0.34534379727344622</v>
      </c>
      <c r="J189" s="2">
        <v>23</v>
      </c>
      <c r="K189" s="11">
        <f t="shared" si="79"/>
        <v>0.73791411567900322</v>
      </c>
      <c r="L189" s="2">
        <v>109</v>
      </c>
      <c r="M189" s="11">
        <f>(STANDARDIZE(L189,$L$329,$L$330))</f>
        <v>-0.85047965448297502</v>
      </c>
      <c r="N189" s="2">
        <v>7.73</v>
      </c>
      <c r="O189" s="11">
        <f>(STANDARDIZE(N189,$N$329,$N$330))*-1</f>
        <v>-1.1899427873939321</v>
      </c>
      <c r="P189" s="2">
        <v>4.58</v>
      </c>
      <c r="Q189" s="11">
        <f>(STANDARDIZE(P189,$P$329,$P$330))*-1</f>
        <v>-0.5792669541507196</v>
      </c>
      <c r="R189" s="13">
        <f t="shared" si="80"/>
        <v>-3.6210345567543394</v>
      </c>
      <c r="S189" s="13">
        <f t="shared" si="81"/>
        <v>-0.6035057594590566</v>
      </c>
      <c r="T189">
        <v>2</v>
      </c>
      <c r="U189">
        <v>64</v>
      </c>
      <c r="V189">
        <f t="shared" si="78"/>
        <v>59</v>
      </c>
      <c r="AC189" s="2"/>
    </row>
    <row r="190" spans="1:29" x14ac:dyDescent="0.25">
      <c r="A190" s="1" t="s">
        <v>331</v>
      </c>
      <c r="B190" s="2" t="s">
        <v>463</v>
      </c>
      <c r="C190" s="2" t="s">
        <v>137</v>
      </c>
      <c r="D190" s="4">
        <v>75</v>
      </c>
      <c r="E190" s="2">
        <v>298</v>
      </c>
      <c r="F190" s="9"/>
      <c r="G190" s="11"/>
      <c r="H190" s="2"/>
      <c r="I190" s="11"/>
      <c r="J190" s="2">
        <v>24</v>
      </c>
      <c r="K190" s="11">
        <f t="shared" si="79"/>
        <v>0.90851821484712936</v>
      </c>
      <c r="L190" s="2"/>
      <c r="M190" s="11"/>
      <c r="N190" s="2"/>
      <c r="O190" s="11"/>
      <c r="P190" s="2"/>
      <c r="Q190" s="11"/>
      <c r="R190" s="13">
        <f t="shared" si="80"/>
        <v>0.90851821484712936</v>
      </c>
      <c r="S190" s="13">
        <f t="shared" si="81"/>
        <v>0.90851821484712936</v>
      </c>
      <c r="T190">
        <v>8</v>
      </c>
      <c r="AC190" s="2"/>
    </row>
    <row r="191" spans="1:29" x14ac:dyDescent="0.25">
      <c r="A191" s="1" t="s">
        <v>211</v>
      </c>
      <c r="B191" s="2" t="s">
        <v>463</v>
      </c>
      <c r="C191" s="2" t="s">
        <v>111</v>
      </c>
      <c r="D191" s="4">
        <v>79</v>
      </c>
      <c r="E191" s="2">
        <v>311</v>
      </c>
      <c r="F191" s="9">
        <v>5.47</v>
      </c>
      <c r="G191" s="11">
        <f>(STANDARDIZE(F191,$F$329,$F$330))*-1</f>
        <v>-2.3305162244131274</v>
      </c>
      <c r="H191" s="2">
        <v>28</v>
      </c>
      <c r="I191" s="11">
        <f>(STANDARDIZE(H191,$H$329,$H$330))</f>
        <v>-0.94794242830261921</v>
      </c>
      <c r="J191" s="2">
        <v>23</v>
      </c>
      <c r="K191" s="11">
        <f t="shared" si="79"/>
        <v>0.73791411567900322</v>
      </c>
      <c r="L191" s="2">
        <v>111</v>
      </c>
      <c r="M191" s="11">
        <f>(STANDARDIZE(L191,$L$329,$L$330))</f>
        <v>-0.63687081103143706</v>
      </c>
      <c r="N191" s="2">
        <v>7.71</v>
      </c>
      <c r="O191" s="11">
        <f>(STANDARDIZE(N191,$N$329,$N$330))*-1</f>
        <v>-1.1428666061414614</v>
      </c>
      <c r="P191" s="2">
        <v>4.72</v>
      </c>
      <c r="Q191" s="11">
        <f>(STANDARDIZE(P191,$P$329,$P$330))*-1</f>
        <v>-1.1003044911458091</v>
      </c>
      <c r="R191" s="13">
        <f t="shared" si="80"/>
        <v>-5.4205864453554513</v>
      </c>
      <c r="S191" s="13">
        <f t="shared" si="81"/>
        <v>-0.90343107422590851</v>
      </c>
      <c r="T191">
        <v>5</v>
      </c>
      <c r="U191">
        <v>157</v>
      </c>
      <c r="V191">
        <f>RANK(U191,$U$2:$U$327,1)</f>
        <v>141</v>
      </c>
      <c r="AC191" s="2"/>
    </row>
    <row r="192" spans="1:29" x14ac:dyDescent="0.25">
      <c r="A192" s="1" t="s">
        <v>36</v>
      </c>
      <c r="B192" s="2" t="s">
        <v>463</v>
      </c>
      <c r="C192" s="2" t="s">
        <v>37</v>
      </c>
      <c r="D192" s="4">
        <v>80</v>
      </c>
      <c r="E192" s="2">
        <v>353</v>
      </c>
      <c r="F192" s="9">
        <v>5.58</v>
      </c>
      <c r="G192" s="11">
        <f>(STANDARDIZE(F192,$F$329,$F$330))*-1</f>
        <v>-2.6857785760713848</v>
      </c>
      <c r="H192" s="2">
        <v>23.5</v>
      </c>
      <c r="I192" s="11">
        <f>(STANDARDIZE(H192,$H$329,$H$330))</f>
        <v>-2.0326199641551308</v>
      </c>
      <c r="J192" s="2">
        <v>22</v>
      </c>
      <c r="K192" s="11">
        <f t="shared" si="79"/>
        <v>0.56731001651087709</v>
      </c>
      <c r="L192" s="2">
        <v>92</v>
      </c>
      <c r="M192" s="11">
        <f>(STANDARDIZE(L192,$L$329,$L$330))</f>
        <v>-2.6661548238210475</v>
      </c>
      <c r="N192" s="2">
        <v>8.31</v>
      </c>
      <c r="O192" s="11">
        <f>(STANDARDIZE(N192,$N$329,$N$330))*-1</f>
        <v>-2.5551520437155553</v>
      </c>
      <c r="P192" s="2">
        <v>5.21</v>
      </c>
      <c r="Q192" s="11">
        <f>(STANDARDIZE(P192,$P$329,$P$330))*-1</f>
        <v>-2.9239358706286271</v>
      </c>
      <c r="R192" s="13">
        <f t="shared" si="80"/>
        <v>-12.296331261880868</v>
      </c>
      <c r="S192" s="13">
        <f t="shared" si="81"/>
        <v>-2.0493885436468111</v>
      </c>
      <c r="T192">
        <v>4</v>
      </c>
      <c r="U192">
        <v>137</v>
      </c>
      <c r="V192">
        <f>RANK(U192,$U$2:$U$327,1)</f>
        <v>123</v>
      </c>
      <c r="AC192" s="2"/>
    </row>
    <row r="193" spans="1:29" x14ac:dyDescent="0.25">
      <c r="A193" s="1" t="s">
        <v>249</v>
      </c>
      <c r="B193" s="2" t="s">
        <v>43</v>
      </c>
      <c r="C193" s="2" t="s">
        <v>89</v>
      </c>
      <c r="D193" s="4">
        <v>76</v>
      </c>
      <c r="E193" s="2">
        <v>214</v>
      </c>
      <c r="F193" s="9"/>
      <c r="G193" s="11"/>
      <c r="H193" s="2"/>
      <c r="I193" s="11"/>
      <c r="J193" s="2"/>
      <c r="K193" s="11"/>
      <c r="L193" s="2"/>
      <c r="M193" s="11"/>
      <c r="N193" s="2"/>
      <c r="O193" s="11"/>
      <c r="P193" s="2"/>
      <c r="Q193" s="11"/>
      <c r="R193" s="13"/>
      <c r="S193" s="13"/>
      <c r="T193">
        <v>6</v>
      </c>
      <c r="U193">
        <v>215</v>
      </c>
      <c r="V193">
        <f>RANK(U193,$U$2:$U$327,1)</f>
        <v>184</v>
      </c>
      <c r="AC193" s="2"/>
    </row>
    <row r="194" spans="1:29" x14ac:dyDescent="0.25">
      <c r="A194" s="1" t="s">
        <v>42</v>
      </c>
      <c r="B194" s="2" t="s">
        <v>43</v>
      </c>
      <c r="C194" s="2" t="s">
        <v>44</v>
      </c>
      <c r="D194" s="4">
        <v>74</v>
      </c>
      <c r="E194" s="2">
        <v>219</v>
      </c>
      <c r="F194" s="9"/>
      <c r="G194" s="11"/>
      <c r="H194" s="2">
        <v>31</v>
      </c>
      <c r="I194" s="11">
        <f t="shared" ref="I194:I205" si="82">(STANDARDIZE(H194,$H$329,$H$330))</f>
        <v>-0.22482407106761165</v>
      </c>
      <c r="J194" s="2"/>
      <c r="K194" s="11"/>
      <c r="L194" s="2">
        <v>113</v>
      </c>
      <c r="M194" s="11">
        <f t="shared" ref="M194:M205" si="83">(STANDARDIZE(L194,$L$329,$L$330))</f>
        <v>-0.42326196757989915</v>
      </c>
      <c r="N194" s="2"/>
      <c r="O194" s="11"/>
      <c r="P194" s="2"/>
      <c r="Q194" s="11"/>
      <c r="R194" s="13">
        <f t="shared" ref="R194:R205" si="84">G194+I194+K194+M194+O194+Q194</f>
        <v>-0.6480860386475108</v>
      </c>
      <c r="S194" s="13">
        <f t="shared" ref="S194:S205" si="85">AVERAGE(G194,I194,K194,M194,O194,Q194)</f>
        <v>-0.3240430193237554</v>
      </c>
      <c r="T194">
        <v>3</v>
      </c>
      <c r="U194">
        <v>104</v>
      </c>
      <c r="V194">
        <f>RANK(U194,$U$2:$U$327,1)</f>
        <v>93</v>
      </c>
      <c r="AC194" s="2"/>
    </row>
    <row r="195" spans="1:29" x14ac:dyDescent="0.25">
      <c r="A195" s="1" t="s">
        <v>369</v>
      </c>
      <c r="B195" s="2" t="s">
        <v>43</v>
      </c>
      <c r="C195" s="2" t="s">
        <v>370</v>
      </c>
      <c r="D195" s="4">
        <v>75</v>
      </c>
      <c r="E195" s="2">
        <v>228</v>
      </c>
      <c r="F195" s="9">
        <v>4.93</v>
      </c>
      <c r="G195" s="11">
        <f t="shared" ref="G195:G205" si="86">(STANDARDIZE(F195,$F$329,$F$330))*-1</f>
        <v>-0.58650104354532329</v>
      </c>
      <c r="H195" s="2">
        <v>27</v>
      </c>
      <c r="I195" s="11">
        <f t="shared" si="82"/>
        <v>-1.1889818807142885</v>
      </c>
      <c r="J195" s="2"/>
      <c r="K195" s="11"/>
      <c r="L195" s="2">
        <v>105</v>
      </c>
      <c r="M195" s="11">
        <f t="shared" si="83"/>
        <v>-1.2776973413860508</v>
      </c>
      <c r="N195" s="2">
        <v>7.23</v>
      </c>
      <c r="O195" s="11">
        <f>(STANDARDIZE(N195,$N$329,$N$330))*-1</f>
        <v>-1.3038256082188173E-2</v>
      </c>
      <c r="P195" s="2">
        <v>4.47</v>
      </c>
      <c r="Q195" s="11">
        <f t="shared" ref="Q195:Q205" si="87">(STANDARDIZE(P195,$P$329,$P$330))*-1</f>
        <v>-0.16988031794028999</v>
      </c>
      <c r="R195" s="13">
        <f t="shared" si="84"/>
        <v>-3.2360988396681409</v>
      </c>
      <c r="S195" s="13">
        <f t="shared" si="85"/>
        <v>-0.64721976793362823</v>
      </c>
      <c r="T195">
        <v>8</v>
      </c>
      <c r="AC195" s="2"/>
    </row>
    <row r="196" spans="1:29" x14ac:dyDescent="0.25">
      <c r="A196" s="1" t="s">
        <v>432</v>
      </c>
      <c r="B196" s="2" t="s">
        <v>43</v>
      </c>
      <c r="C196" s="2" t="s">
        <v>189</v>
      </c>
      <c r="D196" s="4">
        <v>77</v>
      </c>
      <c r="E196" s="2">
        <v>229</v>
      </c>
      <c r="F196" s="9">
        <v>4.79</v>
      </c>
      <c r="G196" s="11">
        <f t="shared" si="86"/>
        <v>-0.13434895961663443</v>
      </c>
      <c r="H196" s="2">
        <v>33</v>
      </c>
      <c r="I196" s="11">
        <f t="shared" si="82"/>
        <v>0.25725483375572678</v>
      </c>
      <c r="J196" s="2"/>
      <c r="K196" s="11"/>
      <c r="L196" s="2">
        <v>118</v>
      </c>
      <c r="M196" s="11">
        <f t="shared" si="83"/>
        <v>0.11076014104894571</v>
      </c>
      <c r="N196" s="2">
        <v>6.92</v>
      </c>
      <c r="O196" s="11">
        <f>(STANDARDIZE(N196,$N$329,$N$330))*-1</f>
        <v>0.71664255333109428</v>
      </c>
      <c r="P196" s="2">
        <v>4.21</v>
      </c>
      <c r="Q196" s="11">
        <f t="shared" si="87"/>
        <v>0.79776082219344913</v>
      </c>
      <c r="R196" s="13">
        <f t="shared" si="84"/>
        <v>1.7480693907125815</v>
      </c>
      <c r="S196" s="13">
        <f t="shared" si="85"/>
        <v>0.34961387814251632</v>
      </c>
      <c r="T196">
        <v>3</v>
      </c>
      <c r="U196">
        <v>87</v>
      </c>
      <c r="V196">
        <f>RANK(U196,$U$2:$U$327,1)</f>
        <v>79</v>
      </c>
      <c r="AC196" s="2"/>
    </row>
    <row r="197" spans="1:29" x14ac:dyDescent="0.25">
      <c r="A197" s="1" t="s">
        <v>430</v>
      </c>
      <c r="B197" s="2" t="s">
        <v>43</v>
      </c>
      <c r="C197" s="2" t="s">
        <v>52</v>
      </c>
      <c r="D197" s="4">
        <v>74</v>
      </c>
      <c r="E197" s="2">
        <v>221</v>
      </c>
      <c r="F197" s="9">
        <v>4.66</v>
      </c>
      <c r="G197" s="11">
        <f t="shared" si="86"/>
        <v>0.28550654688857735</v>
      </c>
      <c r="H197" s="2">
        <v>32.5</v>
      </c>
      <c r="I197" s="11">
        <f t="shared" si="82"/>
        <v>0.13673510754989215</v>
      </c>
      <c r="J197" s="2"/>
      <c r="K197" s="11"/>
      <c r="L197" s="2">
        <v>119</v>
      </c>
      <c r="M197" s="11">
        <f t="shared" si="83"/>
        <v>0.21756456277471467</v>
      </c>
      <c r="N197" s="2">
        <v>6.95</v>
      </c>
      <c r="O197" s="11">
        <f>(STANDARDIZE(N197,$N$329,$N$330))*-1</f>
        <v>0.646028281452389</v>
      </c>
      <c r="P197" s="2">
        <v>4.3099999999999996</v>
      </c>
      <c r="Q197" s="11">
        <f t="shared" si="87"/>
        <v>0.42559115291124278</v>
      </c>
      <c r="R197" s="13">
        <f t="shared" si="84"/>
        <v>1.711425651576816</v>
      </c>
      <c r="S197" s="13">
        <f t="shared" si="85"/>
        <v>0.34228513031536323</v>
      </c>
      <c r="T197">
        <v>1</v>
      </c>
      <c r="U197">
        <v>12</v>
      </c>
      <c r="V197">
        <f>RANK(U197,$U$2:$U$327,1)</f>
        <v>12</v>
      </c>
      <c r="AC197" s="2"/>
    </row>
    <row r="198" spans="1:29" x14ac:dyDescent="0.25">
      <c r="A198" s="1" t="s">
        <v>256</v>
      </c>
      <c r="B198" s="2" t="s">
        <v>43</v>
      </c>
      <c r="C198" s="2" t="s">
        <v>239</v>
      </c>
      <c r="D198" s="4">
        <v>76</v>
      </c>
      <c r="E198" s="2">
        <v>233</v>
      </c>
      <c r="F198" s="9">
        <v>4.83</v>
      </c>
      <c r="G198" s="11">
        <f t="shared" si="86"/>
        <v>-0.26353526931054594</v>
      </c>
      <c r="H198" s="2">
        <v>30.5</v>
      </c>
      <c r="I198" s="11">
        <f t="shared" si="82"/>
        <v>-0.34534379727344622</v>
      </c>
      <c r="J198" s="2"/>
      <c r="K198" s="11"/>
      <c r="L198" s="2">
        <v>107</v>
      </c>
      <c r="M198" s="11">
        <f t="shared" si="83"/>
        <v>-1.0640884979345129</v>
      </c>
      <c r="N198" s="2">
        <v>7.4</v>
      </c>
      <c r="O198" s="11">
        <f>(STANDARDIZE(N198,$N$329,$N$330))*-1</f>
        <v>-0.41318579672818095</v>
      </c>
      <c r="P198" s="2">
        <v>4.53</v>
      </c>
      <c r="Q198" s="11">
        <f t="shared" si="87"/>
        <v>-0.3931821195096164</v>
      </c>
      <c r="R198" s="13">
        <f t="shared" si="84"/>
        <v>-2.4793354807563026</v>
      </c>
      <c r="S198" s="13">
        <f t="shared" si="85"/>
        <v>-0.49586709615126051</v>
      </c>
      <c r="T198">
        <v>2</v>
      </c>
      <c r="U198">
        <v>52</v>
      </c>
      <c r="V198">
        <f>RANK(U198,$U$2:$U$327,1)</f>
        <v>48</v>
      </c>
      <c r="AC198" s="2"/>
    </row>
    <row r="199" spans="1:29" x14ac:dyDescent="0.25">
      <c r="A199" s="1" t="s">
        <v>154</v>
      </c>
      <c r="B199" s="2" t="s">
        <v>43</v>
      </c>
      <c r="C199" s="2" t="s">
        <v>96</v>
      </c>
      <c r="D199" s="4">
        <v>75</v>
      </c>
      <c r="E199" s="2">
        <v>232</v>
      </c>
      <c r="F199" s="9">
        <v>4.8</v>
      </c>
      <c r="G199" s="11">
        <f t="shared" si="86"/>
        <v>-0.16664553704011159</v>
      </c>
      <c r="H199" s="2">
        <v>26.5</v>
      </c>
      <c r="I199" s="11">
        <f t="shared" si="82"/>
        <v>-1.3095016069201231</v>
      </c>
      <c r="J199" s="2"/>
      <c r="K199" s="11"/>
      <c r="L199" s="2">
        <v>112</v>
      </c>
      <c r="M199" s="11">
        <f t="shared" si="83"/>
        <v>-0.53006638930566807</v>
      </c>
      <c r="N199" s="2"/>
      <c r="O199" s="11"/>
      <c r="P199" s="2">
        <v>4.41</v>
      </c>
      <c r="Q199" s="11">
        <f t="shared" si="87"/>
        <v>5.3421483629033151E-2</v>
      </c>
      <c r="R199" s="13">
        <f t="shared" si="84"/>
        <v>-1.9527920496368696</v>
      </c>
      <c r="S199" s="13">
        <f t="shared" si="85"/>
        <v>-0.4881980124092174</v>
      </c>
      <c r="T199">
        <v>8</v>
      </c>
      <c r="AC199" s="2"/>
    </row>
    <row r="200" spans="1:29" x14ac:dyDescent="0.25">
      <c r="A200" s="1" t="s">
        <v>133</v>
      </c>
      <c r="B200" s="2" t="s">
        <v>43</v>
      </c>
      <c r="C200" s="2" t="s">
        <v>39</v>
      </c>
      <c r="D200" s="4">
        <v>75</v>
      </c>
      <c r="E200" s="2">
        <v>216</v>
      </c>
      <c r="F200" s="9">
        <v>4.6399999999999997</v>
      </c>
      <c r="G200" s="11">
        <f t="shared" si="86"/>
        <v>0.35009970173553451</v>
      </c>
      <c r="H200" s="2">
        <v>33</v>
      </c>
      <c r="I200" s="11">
        <f t="shared" si="82"/>
        <v>0.25725483375572678</v>
      </c>
      <c r="J200" s="2"/>
      <c r="K200" s="11"/>
      <c r="L200" s="2">
        <v>122</v>
      </c>
      <c r="M200" s="11">
        <f t="shared" si="83"/>
        <v>0.53797782795202165</v>
      </c>
      <c r="N200" s="2">
        <v>6.75</v>
      </c>
      <c r="O200" s="11">
        <f t="shared" ref="O200:O205" si="88">(STANDARDIZE(N200,$N$329,$N$330))*-1</f>
        <v>1.116790093977087</v>
      </c>
      <c r="P200" s="2">
        <v>4.3099999999999996</v>
      </c>
      <c r="Q200" s="11">
        <f t="shared" si="87"/>
        <v>0.42559115291124278</v>
      </c>
      <c r="R200" s="13">
        <f t="shared" si="84"/>
        <v>2.6877136103316124</v>
      </c>
      <c r="S200" s="13">
        <f t="shared" si="85"/>
        <v>0.53754272206632248</v>
      </c>
      <c r="T200">
        <v>4</v>
      </c>
      <c r="U200">
        <v>135</v>
      </c>
      <c r="V200">
        <f>RANK(U200,$U$2:$U$327,1)</f>
        <v>121</v>
      </c>
      <c r="AC200" s="2"/>
    </row>
    <row r="201" spans="1:29" x14ac:dyDescent="0.25">
      <c r="A201" s="1" t="s">
        <v>278</v>
      </c>
      <c r="B201" s="2" t="s">
        <v>43</v>
      </c>
      <c r="C201" s="2" t="s">
        <v>279</v>
      </c>
      <c r="D201" s="4">
        <v>75</v>
      </c>
      <c r="E201" s="2">
        <v>226</v>
      </c>
      <c r="F201" s="9">
        <v>4.93</v>
      </c>
      <c r="G201" s="11">
        <f t="shared" si="86"/>
        <v>-0.58650104354532329</v>
      </c>
      <c r="H201" s="2">
        <v>34.5</v>
      </c>
      <c r="I201" s="11">
        <f t="shared" si="82"/>
        <v>0.61881401237323053</v>
      </c>
      <c r="J201" s="2"/>
      <c r="K201" s="11"/>
      <c r="L201" s="2">
        <v>123</v>
      </c>
      <c r="M201" s="11">
        <f t="shared" si="83"/>
        <v>0.64478224967779052</v>
      </c>
      <c r="N201" s="2">
        <v>6.96</v>
      </c>
      <c r="O201" s="11">
        <f t="shared" si="88"/>
        <v>0.62249019082615464</v>
      </c>
      <c r="P201" s="2">
        <v>4.25</v>
      </c>
      <c r="Q201" s="11">
        <f t="shared" si="87"/>
        <v>0.64889295448056594</v>
      </c>
      <c r="R201" s="13">
        <f t="shared" si="84"/>
        <v>1.9484783638124183</v>
      </c>
      <c r="S201" s="13">
        <f t="shared" si="85"/>
        <v>0.38969567276248368</v>
      </c>
      <c r="T201">
        <v>8</v>
      </c>
      <c r="AC201" s="2"/>
    </row>
    <row r="202" spans="1:29" x14ac:dyDescent="0.25">
      <c r="A202" s="1" t="s">
        <v>417</v>
      </c>
      <c r="B202" s="2" t="s">
        <v>43</v>
      </c>
      <c r="C202" s="2" t="s">
        <v>213</v>
      </c>
      <c r="D202" s="4">
        <v>74</v>
      </c>
      <c r="E202" s="2">
        <v>222</v>
      </c>
      <c r="F202" s="9">
        <v>4.67</v>
      </c>
      <c r="G202" s="11">
        <f t="shared" si="86"/>
        <v>0.25320996946510016</v>
      </c>
      <c r="H202" s="2">
        <v>27.5</v>
      </c>
      <c r="I202" s="11">
        <f t="shared" si="82"/>
        <v>-1.0684621545084538</v>
      </c>
      <c r="J202" s="2"/>
      <c r="K202" s="11"/>
      <c r="L202" s="2">
        <v>116</v>
      </c>
      <c r="M202" s="11">
        <f t="shared" si="83"/>
        <v>-0.10284870240259222</v>
      </c>
      <c r="N202" s="2">
        <v>6.87</v>
      </c>
      <c r="O202" s="11">
        <f t="shared" si="88"/>
        <v>0.83433300646226827</v>
      </c>
      <c r="P202" s="2">
        <v>4.25</v>
      </c>
      <c r="Q202" s="11">
        <f t="shared" si="87"/>
        <v>0.64889295448056594</v>
      </c>
      <c r="R202" s="13">
        <f t="shared" si="84"/>
        <v>0.56512507349688834</v>
      </c>
      <c r="S202" s="13">
        <f t="shared" si="85"/>
        <v>0.11302501469937767</v>
      </c>
      <c r="T202">
        <v>1</v>
      </c>
      <c r="U202">
        <v>2</v>
      </c>
      <c r="V202">
        <f>RANK(U202,$U$2:$U$327,1)</f>
        <v>2</v>
      </c>
      <c r="AC202" s="2"/>
    </row>
    <row r="203" spans="1:29" x14ac:dyDescent="0.25">
      <c r="A203" s="1" t="s">
        <v>338</v>
      </c>
      <c r="B203" s="2" t="s">
        <v>43</v>
      </c>
      <c r="C203" s="2" t="s">
        <v>49</v>
      </c>
      <c r="D203" s="4">
        <v>74</v>
      </c>
      <c r="E203" s="2">
        <v>226</v>
      </c>
      <c r="F203" s="9">
        <v>4.82</v>
      </c>
      <c r="G203" s="11">
        <f t="shared" si="86"/>
        <v>-0.23123869188706878</v>
      </c>
      <c r="H203" s="2">
        <v>31</v>
      </c>
      <c r="I203" s="11">
        <f t="shared" si="82"/>
        <v>-0.22482407106761165</v>
      </c>
      <c r="J203" s="2"/>
      <c r="K203" s="11"/>
      <c r="L203" s="2">
        <v>110</v>
      </c>
      <c r="M203" s="11">
        <f t="shared" si="83"/>
        <v>-0.74367523275720604</v>
      </c>
      <c r="N203" s="2">
        <v>7.14</v>
      </c>
      <c r="O203" s="11">
        <f t="shared" si="88"/>
        <v>0.19880455955392751</v>
      </c>
      <c r="P203" s="2">
        <v>4.3099999999999996</v>
      </c>
      <c r="Q203" s="11">
        <f t="shared" si="87"/>
        <v>0.42559115291124278</v>
      </c>
      <c r="R203" s="13">
        <f t="shared" si="84"/>
        <v>-0.5753422832467161</v>
      </c>
      <c r="S203" s="13">
        <f t="shared" si="85"/>
        <v>-0.11506845664934322</v>
      </c>
      <c r="T203">
        <v>5</v>
      </c>
      <c r="U203">
        <v>171</v>
      </c>
      <c r="V203">
        <f>RANK(U203,$U$2:$U$327,1)</f>
        <v>153</v>
      </c>
      <c r="AC203" s="2"/>
    </row>
    <row r="204" spans="1:29" ht="15" customHeight="1" x14ac:dyDescent="0.25">
      <c r="A204" s="1" t="s">
        <v>291</v>
      </c>
      <c r="B204" s="2" t="s">
        <v>43</v>
      </c>
      <c r="C204" s="2" t="s">
        <v>292</v>
      </c>
      <c r="D204" s="4">
        <v>74</v>
      </c>
      <c r="E204" s="2">
        <v>225</v>
      </c>
      <c r="F204" s="9">
        <v>4.8</v>
      </c>
      <c r="G204" s="11">
        <f t="shared" si="86"/>
        <v>-0.16664553704011159</v>
      </c>
      <c r="H204" s="2">
        <v>30</v>
      </c>
      <c r="I204" s="11">
        <f t="shared" si="82"/>
        <v>-0.46586352347928084</v>
      </c>
      <c r="J204" s="2"/>
      <c r="K204" s="11"/>
      <c r="L204" s="2">
        <v>114</v>
      </c>
      <c r="M204" s="11">
        <f t="shared" si="83"/>
        <v>-0.31645754585413016</v>
      </c>
      <c r="N204" s="2">
        <v>6.88</v>
      </c>
      <c r="O204" s="11">
        <f t="shared" si="88"/>
        <v>0.81079491583603391</v>
      </c>
      <c r="P204" s="2">
        <v>4.08</v>
      </c>
      <c r="Q204" s="11">
        <f t="shared" si="87"/>
        <v>1.2815813922603188</v>
      </c>
      <c r="R204" s="13">
        <f t="shared" si="84"/>
        <v>1.1434097017228302</v>
      </c>
      <c r="S204" s="13">
        <f t="shared" si="85"/>
        <v>0.22868194034456604</v>
      </c>
      <c r="T204">
        <v>1</v>
      </c>
      <c r="U204">
        <v>10</v>
      </c>
      <c r="V204">
        <f>RANK(U204,$U$2:$U$327,1)</f>
        <v>10</v>
      </c>
      <c r="AC204" s="2"/>
    </row>
    <row r="205" spans="1:29" x14ac:dyDescent="0.25">
      <c r="A205" s="1" t="s">
        <v>284</v>
      </c>
      <c r="B205" s="2" t="s">
        <v>43</v>
      </c>
      <c r="C205" s="2" t="s">
        <v>31</v>
      </c>
      <c r="D205" s="4">
        <v>75</v>
      </c>
      <c r="E205" s="2">
        <v>232</v>
      </c>
      <c r="F205" s="9">
        <v>5.08</v>
      </c>
      <c r="G205" s="11">
        <f t="shared" si="86"/>
        <v>-1.0709497048974923</v>
      </c>
      <c r="H205" s="2">
        <v>27</v>
      </c>
      <c r="I205" s="11">
        <f t="shared" si="82"/>
        <v>-1.1889818807142885</v>
      </c>
      <c r="J205" s="2"/>
      <c r="K205" s="11"/>
      <c r="L205" s="2">
        <v>105</v>
      </c>
      <c r="M205" s="11">
        <f t="shared" si="83"/>
        <v>-1.2776973413860508</v>
      </c>
      <c r="N205" s="2">
        <v>7.32</v>
      </c>
      <c r="O205" s="11">
        <f t="shared" si="88"/>
        <v>-0.22488107171830177</v>
      </c>
      <c r="P205" s="2">
        <v>4.45</v>
      </c>
      <c r="Q205" s="11">
        <f t="shared" si="87"/>
        <v>-9.5446384083850033E-2</v>
      </c>
      <c r="R205" s="13">
        <f t="shared" si="84"/>
        <v>-3.8579563827999834</v>
      </c>
      <c r="S205" s="13">
        <f t="shared" si="85"/>
        <v>-0.77159127655999671</v>
      </c>
      <c r="T205">
        <v>8</v>
      </c>
      <c r="AC205" s="2"/>
    </row>
    <row r="206" spans="1:29" x14ac:dyDescent="0.25">
      <c r="A206" s="1" t="s">
        <v>371</v>
      </c>
      <c r="B206" s="2" t="s">
        <v>43</v>
      </c>
      <c r="C206" s="2" t="s">
        <v>82</v>
      </c>
      <c r="D206" s="4">
        <v>75</v>
      </c>
      <c r="E206" s="2">
        <v>213</v>
      </c>
      <c r="F206" s="9"/>
      <c r="G206" s="11"/>
      <c r="H206" s="2"/>
      <c r="I206" s="11"/>
      <c r="J206" s="2"/>
      <c r="K206" s="11"/>
      <c r="L206" s="2"/>
      <c r="M206" s="11"/>
      <c r="N206" s="2"/>
      <c r="O206" s="11"/>
      <c r="P206" s="2"/>
      <c r="Q206" s="11"/>
      <c r="R206" s="13"/>
      <c r="S206" s="13"/>
      <c r="T206">
        <v>8</v>
      </c>
      <c r="AC206" s="2"/>
    </row>
    <row r="207" spans="1:29" x14ac:dyDescent="0.25">
      <c r="A207" s="1" t="s">
        <v>257</v>
      </c>
      <c r="B207" s="2" t="s">
        <v>43</v>
      </c>
      <c r="C207" s="2" t="s">
        <v>149</v>
      </c>
      <c r="D207" s="4">
        <v>73</v>
      </c>
      <c r="E207" s="2">
        <v>219</v>
      </c>
      <c r="F207" s="9">
        <v>4.54</v>
      </c>
      <c r="G207" s="11">
        <f t="shared" ref="G207:G216" si="89">(STANDARDIZE(F207,$F$329,$F$330))*-1</f>
        <v>0.67306547597031186</v>
      </c>
      <c r="H207" s="2">
        <v>35.5</v>
      </c>
      <c r="I207" s="11">
        <f t="shared" ref="I207:I219" si="90">(STANDARDIZE(H207,$H$329,$H$330))</f>
        <v>0.85985346478489977</v>
      </c>
      <c r="J207" s="2"/>
      <c r="K207" s="11"/>
      <c r="L207" s="2">
        <v>125</v>
      </c>
      <c r="M207" s="11">
        <f t="shared" ref="M207:M219" si="91">(STANDARDIZE(L207,$L$329,$L$330))</f>
        <v>0.85839109312932849</v>
      </c>
      <c r="N207" s="2">
        <v>7.04</v>
      </c>
      <c r="O207" s="11">
        <f>(STANDARDIZE(N207,$N$329,$N$330))*-1</f>
        <v>0.43418546581627548</v>
      </c>
      <c r="P207" s="2">
        <v>4.1399999999999997</v>
      </c>
      <c r="Q207" s="11">
        <f>(STANDARDIZE(P207,$P$329,$P$330))*-1</f>
        <v>1.0582795906909954</v>
      </c>
      <c r="R207" s="13">
        <f t="shared" ref="R207:R240" si="92">G207+I207+K207+M207+O207+Q207</f>
        <v>3.8837750903918109</v>
      </c>
      <c r="S207" s="13">
        <f t="shared" ref="S207:S240" si="93">AVERAGE(G207,I207,K207,M207,O207,Q207)</f>
        <v>0.77675501807836222</v>
      </c>
      <c r="T207">
        <v>8</v>
      </c>
      <c r="AC207" s="2"/>
    </row>
    <row r="208" spans="1:29" x14ac:dyDescent="0.25">
      <c r="A208" s="1" t="s">
        <v>241</v>
      </c>
      <c r="B208" s="2" t="s">
        <v>86</v>
      </c>
      <c r="C208" s="2" t="s">
        <v>242</v>
      </c>
      <c r="D208" s="4">
        <v>69</v>
      </c>
      <c r="E208" s="2">
        <v>208</v>
      </c>
      <c r="F208" s="9">
        <v>4.5599999999999996</v>
      </c>
      <c r="G208" s="11">
        <f t="shared" si="89"/>
        <v>0.60847232112335758</v>
      </c>
      <c r="H208" s="2">
        <v>37.5</v>
      </c>
      <c r="I208" s="11">
        <f t="shared" si="90"/>
        <v>1.3419323696082381</v>
      </c>
      <c r="J208" s="2">
        <v>16</v>
      </c>
      <c r="K208" s="11">
        <f t="shared" ref="K208:K224" si="94">(STANDARDIZE(J208,$J$329,$J$330))</f>
        <v>-0.45631457849787976</v>
      </c>
      <c r="L208" s="2">
        <v>127</v>
      </c>
      <c r="M208" s="11">
        <f t="shared" si="91"/>
        <v>1.0719999365808666</v>
      </c>
      <c r="N208" s="2">
        <v>6.82</v>
      </c>
      <c r="O208" s="11">
        <f>(STANDARDIZE(N208,$N$329,$N$330))*-1</f>
        <v>0.95202345959344226</v>
      </c>
      <c r="P208" s="2">
        <v>4.2</v>
      </c>
      <c r="Q208" s="11">
        <f>(STANDARDIZE(P208,$P$329,$P$330))*-1</f>
        <v>0.83497778912166909</v>
      </c>
      <c r="R208" s="13">
        <f t="shared" si="92"/>
        <v>4.3530912975296934</v>
      </c>
      <c r="S208" s="13">
        <f t="shared" si="93"/>
        <v>0.72551521625494886</v>
      </c>
      <c r="T208">
        <v>5</v>
      </c>
      <c r="U208">
        <v>182</v>
      </c>
      <c r="V208">
        <f>RANK(U208,$U$2:$U$327,1)</f>
        <v>160</v>
      </c>
      <c r="AC208" s="2"/>
    </row>
    <row r="209" spans="1:29" x14ac:dyDescent="0.25">
      <c r="A209" s="1" t="s">
        <v>250</v>
      </c>
      <c r="B209" s="2" t="s">
        <v>86</v>
      </c>
      <c r="C209" s="2" t="s">
        <v>39</v>
      </c>
      <c r="D209" s="4">
        <v>70</v>
      </c>
      <c r="E209" s="2">
        <v>214</v>
      </c>
      <c r="F209" s="9">
        <v>4.5599999999999996</v>
      </c>
      <c r="G209" s="11">
        <f t="shared" si="89"/>
        <v>0.60847232112335758</v>
      </c>
      <c r="H209" s="2">
        <v>39.5</v>
      </c>
      <c r="I209" s="11">
        <f t="shared" si="90"/>
        <v>1.8240112744315766</v>
      </c>
      <c r="J209" s="2">
        <v>15</v>
      </c>
      <c r="K209" s="11">
        <f t="shared" si="94"/>
        <v>-0.62691867766600595</v>
      </c>
      <c r="L209" s="2">
        <v>131</v>
      </c>
      <c r="M209" s="11">
        <f t="shared" si="91"/>
        <v>1.4992176234839423</v>
      </c>
      <c r="N209" s="2"/>
      <c r="O209" s="11"/>
      <c r="P209" s="2"/>
      <c r="Q209" s="11"/>
      <c r="R209" s="13">
        <f t="shared" si="92"/>
        <v>3.3047825413728704</v>
      </c>
      <c r="S209" s="13">
        <f t="shared" si="93"/>
        <v>0.8261956353432176</v>
      </c>
      <c r="T209">
        <v>3</v>
      </c>
      <c r="U209">
        <v>67</v>
      </c>
      <c r="V209">
        <f>RANK(U209,$U$2:$U$327,1)</f>
        <v>61</v>
      </c>
      <c r="AC209" s="2"/>
    </row>
    <row r="210" spans="1:29" x14ac:dyDescent="0.25">
      <c r="A210" s="1" t="s">
        <v>207</v>
      </c>
      <c r="B210" s="2" t="s">
        <v>86</v>
      </c>
      <c r="C210" s="2" t="s">
        <v>208</v>
      </c>
      <c r="D210" s="4">
        <v>73</v>
      </c>
      <c r="E210" s="2">
        <v>219</v>
      </c>
      <c r="F210" s="9">
        <v>4.54</v>
      </c>
      <c r="G210" s="11">
        <f t="shared" si="89"/>
        <v>0.67306547597031186</v>
      </c>
      <c r="H210" s="2">
        <v>34</v>
      </c>
      <c r="I210" s="11">
        <f t="shared" si="90"/>
        <v>0.49829428616739596</v>
      </c>
      <c r="J210" s="2">
        <v>15</v>
      </c>
      <c r="K210" s="11">
        <f t="shared" si="94"/>
        <v>-0.62691867766600595</v>
      </c>
      <c r="L210" s="2">
        <v>125</v>
      </c>
      <c r="M210" s="11">
        <f t="shared" si="91"/>
        <v>0.85839109312932849</v>
      </c>
      <c r="N210" s="2">
        <v>7.03</v>
      </c>
      <c r="O210" s="11">
        <f>(STANDARDIZE(N210,$N$329,$N$330))*-1</f>
        <v>0.45772355644250984</v>
      </c>
      <c r="P210" s="2">
        <v>4.32</v>
      </c>
      <c r="Q210" s="11">
        <f>(STANDARDIZE(P210,$P$329,$P$330))*-1</f>
        <v>0.38837418598301948</v>
      </c>
      <c r="R210" s="13">
        <f t="shared" si="92"/>
        <v>2.2489299200265598</v>
      </c>
      <c r="S210" s="13">
        <f t="shared" si="93"/>
        <v>0.37482165333775996</v>
      </c>
      <c r="T210">
        <v>5</v>
      </c>
      <c r="U210">
        <v>156</v>
      </c>
      <c r="V210">
        <f>RANK(U210,$U$2:$U$327,1)</f>
        <v>140</v>
      </c>
      <c r="AC210" s="2"/>
    </row>
    <row r="211" spans="1:29" x14ac:dyDescent="0.25">
      <c r="A211" s="1" t="s">
        <v>85</v>
      </c>
      <c r="B211" s="2" t="s">
        <v>86</v>
      </c>
      <c r="C211" s="2" t="s">
        <v>87</v>
      </c>
      <c r="D211" s="4">
        <v>72</v>
      </c>
      <c r="E211" s="2">
        <v>218</v>
      </c>
      <c r="F211" s="9">
        <v>4.58</v>
      </c>
      <c r="G211" s="11">
        <f t="shared" si="89"/>
        <v>0.54387916627640043</v>
      </c>
      <c r="H211" s="2">
        <v>37</v>
      </c>
      <c r="I211" s="11">
        <f t="shared" si="90"/>
        <v>1.2214126434024035</v>
      </c>
      <c r="J211" s="2">
        <v>23</v>
      </c>
      <c r="K211" s="11">
        <f t="shared" si="94"/>
        <v>0.73791411567900322</v>
      </c>
      <c r="L211" s="2">
        <v>130</v>
      </c>
      <c r="M211" s="11">
        <f t="shared" si="91"/>
        <v>1.3924132017581734</v>
      </c>
      <c r="N211" s="2"/>
      <c r="O211" s="11"/>
      <c r="P211" s="2"/>
      <c r="Q211" s="11"/>
      <c r="R211" s="13">
        <f t="shared" si="92"/>
        <v>3.8956191271159808</v>
      </c>
      <c r="S211" s="13">
        <f t="shared" si="93"/>
        <v>0.9739047817789952</v>
      </c>
      <c r="T211">
        <v>7</v>
      </c>
      <c r="U211">
        <v>249</v>
      </c>
      <c r="V211">
        <f>RANK(U211,$U$2:$U$327,1)</f>
        <v>204</v>
      </c>
      <c r="AC211" s="2"/>
    </row>
    <row r="212" spans="1:29" x14ac:dyDescent="0.25">
      <c r="A212" s="1" t="s">
        <v>299</v>
      </c>
      <c r="B212" s="2" t="s">
        <v>86</v>
      </c>
      <c r="C212" s="2" t="s">
        <v>300</v>
      </c>
      <c r="D212" s="4">
        <v>71</v>
      </c>
      <c r="E212" s="2">
        <v>202</v>
      </c>
      <c r="F212" s="9">
        <v>4.4800000000000004</v>
      </c>
      <c r="G212" s="11">
        <f t="shared" si="89"/>
        <v>0.86684494051117778</v>
      </c>
      <c r="H212" s="2">
        <v>37.5</v>
      </c>
      <c r="I212" s="11">
        <f t="shared" si="90"/>
        <v>1.3419323696082381</v>
      </c>
      <c r="J212" s="2">
        <v>10</v>
      </c>
      <c r="K212" s="11">
        <f t="shared" si="94"/>
        <v>-1.4799391735066367</v>
      </c>
      <c r="L212" s="2">
        <v>121</v>
      </c>
      <c r="M212" s="11">
        <f t="shared" si="91"/>
        <v>0.43117340622625261</v>
      </c>
      <c r="N212" s="2">
        <v>6.57</v>
      </c>
      <c r="O212" s="11">
        <f>(STANDARDIZE(N212,$N$329,$N$330))*-1</f>
        <v>1.5404757252493142</v>
      </c>
      <c r="P212" s="2">
        <v>4.22</v>
      </c>
      <c r="Q212" s="11">
        <f>(STANDARDIZE(P212,$P$329,$P$330))*-1</f>
        <v>0.76054385526522916</v>
      </c>
      <c r="R212" s="13">
        <f t="shared" si="92"/>
        <v>3.4610311233535751</v>
      </c>
      <c r="S212" s="13">
        <f t="shared" si="93"/>
        <v>0.57683852055892915</v>
      </c>
      <c r="T212">
        <v>1</v>
      </c>
      <c r="U212">
        <v>8</v>
      </c>
      <c r="V212">
        <f>RANK(U212,$U$2:$U$327,1)</f>
        <v>8</v>
      </c>
      <c r="AC212" s="2"/>
    </row>
    <row r="213" spans="1:29" x14ac:dyDescent="0.25">
      <c r="A213" s="1" t="s">
        <v>97</v>
      </c>
      <c r="B213" s="2" t="s">
        <v>86</v>
      </c>
      <c r="C213" s="2" t="s">
        <v>47</v>
      </c>
      <c r="D213" s="4">
        <v>70</v>
      </c>
      <c r="E213" s="2">
        <v>220</v>
      </c>
      <c r="F213" s="9">
        <v>4.68</v>
      </c>
      <c r="G213" s="11">
        <f t="shared" si="89"/>
        <v>0.220913392041623</v>
      </c>
      <c r="H213" s="2">
        <v>28.5</v>
      </c>
      <c r="I213" s="11">
        <f t="shared" si="90"/>
        <v>-0.82742270209678459</v>
      </c>
      <c r="J213" s="2">
        <v>19</v>
      </c>
      <c r="K213" s="11">
        <f t="shared" si="94"/>
        <v>5.549771900649865E-2</v>
      </c>
      <c r="L213" s="2">
        <v>115</v>
      </c>
      <c r="M213" s="11">
        <f t="shared" si="91"/>
        <v>-0.20965312412836121</v>
      </c>
      <c r="N213" s="2"/>
      <c r="O213" s="11"/>
      <c r="P213" s="2"/>
      <c r="Q213" s="11"/>
      <c r="R213" s="13">
        <f t="shared" si="92"/>
        <v>-0.76066471517702416</v>
      </c>
      <c r="S213" s="13">
        <f t="shared" si="93"/>
        <v>-0.19016617879425604</v>
      </c>
      <c r="T213">
        <v>8</v>
      </c>
      <c r="AC213" s="2"/>
    </row>
    <row r="214" spans="1:29" x14ac:dyDescent="0.25">
      <c r="A214" s="1" t="s">
        <v>106</v>
      </c>
      <c r="B214" s="2" t="s">
        <v>86</v>
      </c>
      <c r="C214" s="2" t="s">
        <v>107</v>
      </c>
      <c r="D214" s="4">
        <v>70</v>
      </c>
      <c r="E214" s="2">
        <v>210</v>
      </c>
      <c r="F214" s="9">
        <v>4.49</v>
      </c>
      <c r="G214" s="11">
        <f t="shared" si="89"/>
        <v>0.83454836308770064</v>
      </c>
      <c r="H214" s="2">
        <v>30.5</v>
      </c>
      <c r="I214" s="11">
        <f t="shared" si="90"/>
        <v>-0.34534379727344622</v>
      </c>
      <c r="J214" s="2">
        <v>22</v>
      </c>
      <c r="K214" s="11">
        <f t="shared" si="94"/>
        <v>0.56731001651087709</v>
      </c>
      <c r="L214" s="2">
        <v>116</v>
      </c>
      <c r="M214" s="11">
        <f t="shared" si="91"/>
        <v>-0.10284870240259222</v>
      </c>
      <c r="N214" s="2">
        <v>7.27</v>
      </c>
      <c r="O214" s="11">
        <f>(STANDARDIZE(N214,$N$329,$N$330))*-1</f>
        <v>-0.10719061858712568</v>
      </c>
      <c r="P214" s="2">
        <v>4.53</v>
      </c>
      <c r="Q214" s="11">
        <f>(STANDARDIZE(P214,$P$329,$P$330))*-1</f>
        <v>-0.3931821195096164</v>
      </c>
      <c r="R214" s="13">
        <f t="shared" si="92"/>
        <v>0.45329314182579733</v>
      </c>
      <c r="S214" s="13">
        <f t="shared" si="93"/>
        <v>7.5548856970966222E-2</v>
      </c>
      <c r="T214">
        <v>2</v>
      </c>
      <c r="U214">
        <v>41</v>
      </c>
      <c r="V214">
        <f>RANK(U214,$U$2:$U$327,1)</f>
        <v>40</v>
      </c>
      <c r="AC214" s="2"/>
    </row>
    <row r="215" spans="1:29" x14ac:dyDescent="0.25">
      <c r="A215" s="1" t="s">
        <v>330</v>
      </c>
      <c r="B215" s="2" t="s">
        <v>86</v>
      </c>
      <c r="C215" s="2" t="s">
        <v>47</v>
      </c>
      <c r="D215" s="4">
        <v>71</v>
      </c>
      <c r="E215" s="2">
        <v>213</v>
      </c>
      <c r="F215" s="9">
        <v>4.6500000000000004</v>
      </c>
      <c r="G215" s="11">
        <f t="shared" si="89"/>
        <v>0.31780312431205449</v>
      </c>
      <c r="H215" s="2">
        <v>35</v>
      </c>
      <c r="I215" s="11">
        <f t="shared" si="90"/>
        <v>0.73933373857906515</v>
      </c>
      <c r="J215" s="2">
        <v>14</v>
      </c>
      <c r="K215" s="11">
        <f t="shared" si="94"/>
        <v>-0.79752277683413209</v>
      </c>
      <c r="L215" s="2">
        <v>120</v>
      </c>
      <c r="M215" s="11">
        <f t="shared" si="91"/>
        <v>0.32436898450048368</v>
      </c>
      <c r="N215" s="2">
        <v>6.99</v>
      </c>
      <c r="O215" s="11">
        <f>(STANDARDIZE(N215,$N$329,$N$330))*-1</f>
        <v>0.55187591894744947</v>
      </c>
      <c r="P215" s="2">
        <v>4.34</v>
      </c>
      <c r="Q215" s="11">
        <f>(STANDARDIZE(P215,$P$329,$P$330))*-1</f>
        <v>0.31394025212657956</v>
      </c>
      <c r="R215" s="13">
        <f t="shared" si="92"/>
        <v>1.4497992416315004</v>
      </c>
      <c r="S215" s="13">
        <f t="shared" si="93"/>
        <v>0.24163320693858339</v>
      </c>
      <c r="T215">
        <v>8</v>
      </c>
      <c r="AC215" s="2"/>
    </row>
    <row r="216" spans="1:29" x14ac:dyDescent="0.25">
      <c r="A216" s="1" t="s">
        <v>197</v>
      </c>
      <c r="B216" s="2" t="s">
        <v>86</v>
      </c>
      <c r="C216" s="2" t="s">
        <v>198</v>
      </c>
      <c r="D216" s="4">
        <v>67</v>
      </c>
      <c r="E216" s="2">
        <v>208</v>
      </c>
      <c r="F216" s="9">
        <v>4.4800000000000004</v>
      </c>
      <c r="G216" s="11">
        <f t="shared" si="89"/>
        <v>0.86684494051117778</v>
      </c>
      <c r="H216" s="2">
        <v>34</v>
      </c>
      <c r="I216" s="11">
        <f t="shared" si="90"/>
        <v>0.49829428616739596</v>
      </c>
      <c r="J216" s="2">
        <v>20</v>
      </c>
      <c r="K216" s="11">
        <f t="shared" si="94"/>
        <v>0.2261018181746248</v>
      </c>
      <c r="L216" s="2">
        <v>120</v>
      </c>
      <c r="M216" s="11">
        <f t="shared" si="91"/>
        <v>0.32436898450048368</v>
      </c>
      <c r="N216" s="2"/>
      <c r="O216" s="11"/>
      <c r="P216" s="2"/>
      <c r="Q216" s="11"/>
      <c r="R216" s="13">
        <f t="shared" si="92"/>
        <v>1.9156100293536822</v>
      </c>
      <c r="S216" s="13">
        <f t="shared" si="93"/>
        <v>0.47890250733842055</v>
      </c>
      <c r="T216">
        <v>8</v>
      </c>
      <c r="AC216" s="2"/>
    </row>
    <row r="217" spans="1:29" x14ac:dyDescent="0.25">
      <c r="A217" s="1" t="s">
        <v>389</v>
      </c>
      <c r="B217" s="2" t="s">
        <v>86</v>
      </c>
      <c r="C217" s="2" t="s">
        <v>59</v>
      </c>
      <c r="D217" s="4">
        <v>71</v>
      </c>
      <c r="E217" s="2">
        <v>223</v>
      </c>
      <c r="F217" s="9"/>
      <c r="G217" s="11"/>
      <c r="H217" s="2">
        <v>29</v>
      </c>
      <c r="I217" s="11">
        <f t="shared" si="90"/>
        <v>-0.70690297589095008</v>
      </c>
      <c r="J217" s="2">
        <v>22</v>
      </c>
      <c r="K217" s="11">
        <f t="shared" si="94"/>
        <v>0.56731001651087709</v>
      </c>
      <c r="L217" s="2">
        <v>108</v>
      </c>
      <c r="M217" s="11">
        <f t="shared" si="91"/>
        <v>-0.95728407620874401</v>
      </c>
      <c r="N217" s="2">
        <v>7.3</v>
      </c>
      <c r="O217" s="11">
        <f>(STANDARDIZE(N217,$N$329,$N$330))*-1</f>
        <v>-0.17780489046583089</v>
      </c>
      <c r="P217" s="2">
        <v>4.5599999999999996</v>
      </c>
      <c r="Q217" s="11">
        <f>(STANDARDIZE(P217,$P$329,$P$330))*-1</f>
        <v>-0.50483302029427635</v>
      </c>
      <c r="R217" s="13">
        <f t="shared" si="92"/>
        <v>-1.7795149463489242</v>
      </c>
      <c r="S217" s="13">
        <f t="shared" si="93"/>
        <v>-0.35590298926978481</v>
      </c>
      <c r="T217">
        <v>8</v>
      </c>
      <c r="AC217" s="2"/>
    </row>
    <row r="218" spans="1:29" x14ac:dyDescent="0.25">
      <c r="A218" s="1" t="s">
        <v>349</v>
      </c>
      <c r="B218" s="2" t="s">
        <v>86</v>
      </c>
      <c r="C218" s="2" t="s">
        <v>158</v>
      </c>
      <c r="D218" s="4">
        <v>68</v>
      </c>
      <c r="E218" s="2">
        <v>205</v>
      </c>
      <c r="F218" s="9">
        <v>4.76</v>
      </c>
      <c r="G218" s="11">
        <f>(STANDARDIZE(F218,$F$329,$F$330))*-1</f>
        <v>-3.7459227346200059E-2</v>
      </c>
      <c r="H218" s="2">
        <v>30.5</v>
      </c>
      <c r="I218" s="11">
        <f t="shared" si="90"/>
        <v>-0.34534379727344622</v>
      </c>
      <c r="J218" s="2">
        <v>16</v>
      </c>
      <c r="K218" s="11">
        <f t="shared" si="94"/>
        <v>-0.45631457849787976</v>
      </c>
      <c r="L218" s="2">
        <v>116</v>
      </c>
      <c r="M218" s="11">
        <f t="shared" si="91"/>
        <v>-0.10284870240259222</v>
      </c>
      <c r="N218" s="2">
        <v>7.18</v>
      </c>
      <c r="O218" s="11">
        <f>(STANDARDIZE(N218,$N$329,$N$330))*-1</f>
        <v>0.1046521970489879</v>
      </c>
      <c r="P218" s="2">
        <v>4.46</v>
      </c>
      <c r="Q218" s="11">
        <f>(STANDARDIZE(P218,$P$329,$P$330))*-1</f>
        <v>-0.13266335101207002</v>
      </c>
      <c r="R218" s="13">
        <f t="shared" si="92"/>
        <v>-0.96997745948320047</v>
      </c>
      <c r="S218" s="13">
        <f t="shared" si="93"/>
        <v>-0.16166290991386675</v>
      </c>
      <c r="T218">
        <v>8</v>
      </c>
      <c r="AC218" s="2"/>
    </row>
    <row r="219" spans="1:29" x14ac:dyDescent="0.25">
      <c r="A219" s="1" t="s">
        <v>343</v>
      </c>
      <c r="B219" s="2" t="s">
        <v>86</v>
      </c>
      <c r="C219" s="2" t="s">
        <v>73</v>
      </c>
      <c r="D219" s="4">
        <v>68</v>
      </c>
      <c r="E219" s="2">
        <v>176</v>
      </c>
      <c r="F219" s="9">
        <v>4.4800000000000004</v>
      </c>
      <c r="G219" s="11">
        <f>(STANDARDIZE(F219,$F$329,$F$330))*-1</f>
        <v>0.86684494051117778</v>
      </c>
      <c r="H219" s="2">
        <v>33.5</v>
      </c>
      <c r="I219" s="11">
        <f t="shared" si="90"/>
        <v>0.37777455996156134</v>
      </c>
      <c r="J219" s="2">
        <v>5</v>
      </c>
      <c r="K219" s="11">
        <f t="shared" si="94"/>
        <v>-2.3329596693472676</v>
      </c>
      <c r="L219" s="2">
        <v>117</v>
      </c>
      <c r="M219" s="11">
        <f t="shared" si="91"/>
        <v>3.9557193231767413E-3</v>
      </c>
      <c r="N219" s="2"/>
      <c r="O219" s="11"/>
      <c r="P219" s="2"/>
      <c r="Q219" s="11"/>
      <c r="R219" s="13">
        <f t="shared" si="92"/>
        <v>-1.0843844495513517</v>
      </c>
      <c r="S219" s="13">
        <f t="shared" si="93"/>
        <v>-0.27109611238783793</v>
      </c>
      <c r="T219">
        <v>4</v>
      </c>
      <c r="U219">
        <v>132</v>
      </c>
      <c r="V219">
        <f>RANK(U219,$U$2:$U$327,1)</f>
        <v>118</v>
      </c>
      <c r="AC219" s="2"/>
    </row>
    <row r="220" spans="1:29" x14ac:dyDescent="0.25">
      <c r="A220" s="1" t="s">
        <v>163</v>
      </c>
      <c r="B220" s="2" t="s">
        <v>86</v>
      </c>
      <c r="C220" s="2" t="s">
        <v>164</v>
      </c>
      <c r="D220" s="4">
        <v>72</v>
      </c>
      <c r="E220" s="2">
        <v>233</v>
      </c>
      <c r="F220" s="9"/>
      <c r="G220" s="11"/>
      <c r="H220" s="2"/>
      <c r="I220" s="11"/>
      <c r="J220" s="2">
        <v>18</v>
      </c>
      <c r="K220" s="11">
        <f t="shared" si="94"/>
        <v>-0.1151063801616275</v>
      </c>
      <c r="L220" s="2"/>
      <c r="M220" s="11"/>
      <c r="N220" s="2"/>
      <c r="O220" s="11"/>
      <c r="P220" s="2"/>
      <c r="Q220" s="11"/>
      <c r="R220" s="13">
        <f t="shared" si="92"/>
        <v>-0.1151063801616275</v>
      </c>
      <c r="S220" s="13">
        <f t="shared" si="93"/>
        <v>-0.1151063801616275</v>
      </c>
      <c r="T220">
        <v>3</v>
      </c>
      <c r="U220">
        <v>89</v>
      </c>
      <c r="V220">
        <f>RANK(U220,$U$2:$U$327,1)</f>
        <v>81</v>
      </c>
      <c r="AC220" s="2"/>
    </row>
    <row r="221" spans="1:29" x14ac:dyDescent="0.25">
      <c r="A221" s="1" t="s">
        <v>214</v>
      </c>
      <c r="B221" s="2" t="s">
        <v>86</v>
      </c>
      <c r="C221" s="2" t="s">
        <v>213</v>
      </c>
      <c r="D221" s="4">
        <v>72</v>
      </c>
      <c r="E221" s="2">
        <v>232</v>
      </c>
      <c r="F221" s="9"/>
      <c r="G221" s="11"/>
      <c r="H221" s="2"/>
      <c r="I221" s="11"/>
      <c r="J221" s="2">
        <v>18</v>
      </c>
      <c r="K221" s="11">
        <f t="shared" si="94"/>
        <v>-0.1151063801616275</v>
      </c>
      <c r="L221" s="2"/>
      <c r="M221" s="11"/>
      <c r="N221" s="2"/>
      <c r="O221" s="11"/>
      <c r="P221" s="2"/>
      <c r="Q221" s="11"/>
      <c r="R221" s="13">
        <f t="shared" si="92"/>
        <v>-0.1151063801616275</v>
      </c>
      <c r="S221" s="13">
        <f t="shared" si="93"/>
        <v>-0.1151063801616275</v>
      </c>
      <c r="T221">
        <v>7</v>
      </c>
      <c r="U221">
        <v>242</v>
      </c>
      <c r="V221">
        <f>RANK(U221,$U$2:$U$327,1)</f>
        <v>199</v>
      </c>
      <c r="AC221" s="2"/>
    </row>
    <row r="222" spans="1:29" x14ac:dyDescent="0.25">
      <c r="A222" s="1" t="s">
        <v>303</v>
      </c>
      <c r="B222" s="2" t="s">
        <v>86</v>
      </c>
      <c r="C222" s="2" t="s">
        <v>304</v>
      </c>
      <c r="D222" s="4">
        <v>70</v>
      </c>
      <c r="E222" s="2">
        <v>214</v>
      </c>
      <c r="F222" s="9">
        <v>4.53</v>
      </c>
      <c r="G222" s="11">
        <f t="shared" ref="G222:G228" si="95">(STANDARDIZE(F222,$F$329,$F$330))*-1</f>
        <v>0.7053620533937891</v>
      </c>
      <c r="H222" s="2">
        <v>36</v>
      </c>
      <c r="I222" s="11">
        <f t="shared" ref="I222:I228" si="96">(STANDARDIZE(H222,$H$329,$H$330))</f>
        <v>0.98037319099073439</v>
      </c>
      <c r="J222" s="2">
        <v>15</v>
      </c>
      <c r="K222" s="11">
        <f t="shared" si="94"/>
        <v>-0.62691867766600595</v>
      </c>
      <c r="L222" s="2">
        <v>120</v>
      </c>
      <c r="M222" s="11">
        <f t="shared" ref="M222:M228" si="97">(STANDARDIZE(L222,$L$329,$L$330))</f>
        <v>0.32436898450048368</v>
      </c>
      <c r="N222" s="2">
        <v>7.26</v>
      </c>
      <c r="O222" s="11">
        <f>(STANDARDIZE(N222,$N$329,$N$330))*-1</f>
        <v>-8.3652527960891301E-2</v>
      </c>
      <c r="P222" s="2">
        <v>4.5599999999999996</v>
      </c>
      <c r="Q222" s="11">
        <f>(STANDARDIZE(P222,$P$329,$P$330))*-1</f>
        <v>-0.50483302029427635</v>
      </c>
      <c r="R222" s="13">
        <f t="shared" si="92"/>
        <v>0.79470000296383358</v>
      </c>
      <c r="S222" s="13">
        <f t="shared" si="93"/>
        <v>0.13245000049397226</v>
      </c>
      <c r="T222">
        <v>6</v>
      </c>
      <c r="U222">
        <v>188</v>
      </c>
      <c r="V222">
        <f>RANK(U222,$U$2:$U$327,1)</f>
        <v>165</v>
      </c>
      <c r="AC222" s="2"/>
    </row>
    <row r="223" spans="1:29" x14ac:dyDescent="0.25">
      <c r="A223" s="1" t="s">
        <v>394</v>
      </c>
      <c r="B223" s="2" t="s">
        <v>86</v>
      </c>
      <c r="C223" s="2" t="s">
        <v>107</v>
      </c>
      <c r="D223" s="4">
        <v>72</v>
      </c>
      <c r="E223" s="2">
        <v>234</v>
      </c>
      <c r="F223" s="9">
        <v>4.75</v>
      </c>
      <c r="G223" s="11">
        <f t="shared" si="95"/>
        <v>-5.1626499227228929E-3</v>
      </c>
      <c r="H223" s="2">
        <v>28</v>
      </c>
      <c r="I223" s="11">
        <f t="shared" si="96"/>
        <v>-0.94794242830261921</v>
      </c>
      <c r="J223" s="2">
        <v>24</v>
      </c>
      <c r="K223" s="11">
        <f t="shared" si="94"/>
        <v>0.90851821484712936</v>
      </c>
      <c r="L223" s="2">
        <v>111</v>
      </c>
      <c r="M223" s="11">
        <f t="shared" si="97"/>
        <v>-0.63687081103143706</v>
      </c>
      <c r="N223" s="2">
        <v>7.65</v>
      </c>
      <c r="O223" s="11">
        <f>(STANDARDIZE(N223,$N$329,$N$330))*-1</f>
        <v>-1.0016380623840528</v>
      </c>
      <c r="P223" s="2">
        <v>4.45</v>
      </c>
      <c r="Q223" s="11">
        <f>(STANDARDIZE(P223,$P$329,$P$330))*-1</f>
        <v>-9.5446384083850033E-2</v>
      </c>
      <c r="R223" s="13">
        <f t="shared" si="92"/>
        <v>-1.7785421208775527</v>
      </c>
      <c r="S223" s="13">
        <f t="shared" si="93"/>
        <v>-0.29642368681292547</v>
      </c>
      <c r="T223">
        <v>8</v>
      </c>
      <c r="AC223" s="2"/>
    </row>
    <row r="224" spans="1:29" x14ac:dyDescent="0.25">
      <c r="A224" s="1" t="s">
        <v>410</v>
      </c>
      <c r="B224" s="2" t="s">
        <v>86</v>
      </c>
      <c r="C224" s="2" t="s">
        <v>127</v>
      </c>
      <c r="D224" s="4">
        <v>70</v>
      </c>
      <c r="E224" s="2">
        <v>190</v>
      </c>
      <c r="F224" s="9">
        <v>4.62</v>
      </c>
      <c r="G224" s="11">
        <f t="shared" si="95"/>
        <v>0.41469285658248883</v>
      </c>
      <c r="H224" s="2">
        <v>32</v>
      </c>
      <c r="I224" s="11">
        <f t="shared" si="96"/>
        <v>1.6215381344057558E-2</v>
      </c>
      <c r="J224" s="2">
        <v>11</v>
      </c>
      <c r="K224" s="11">
        <f t="shared" si="94"/>
        <v>-1.3093350743385106</v>
      </c>
      <c r="L224" s="2">
        <v>116</v>
      </c>
      <c r="M224" s="11">
        <f t="shared" si="97"/>
        <v>-0.10284870240259222</v>
      </c>
      <c r="N224" s="2"/>
      <c r="O224" s="11"/>
      <c r="P224" s="2"/>
      <c r="Q224" s="11"/>
      <c r="R224" s="13">
        <f t="shared" si="92"/>
        <v>-0.98127553881455654</v>
      </c>
      <c r="S224" s="13">
        <f t="shared" si="93"/>
        <v>-0.24531888470363913</v>
      </c>
      <c r="T224">
        <v>8</v>
      </c>
      <c r="AC224" s="2"/>
    </row>
    <row r="225" spans="1:29" x14ac:dyDescent="0.25">
      <c r="A225" s="1" t="s">
        <v>443</v>
      </c>
      <c r="B225" s="2" t="s">
        <v>86</v>
      </c>
      <c r="C225" s="2" t="s">
        <v>267</v>
      </c>
      <c r="D225" s="4">
        <v>72</v>
      </c>
      <c r="E225" s="2">
        <v>212</v>
      </c>
      <c r="F225" s="9">
        <v>4.59</v>
      </c>
      <c r="G225" s="11">
        <f t="shared" si="95"/>
        <v>0.51158258885292318</v>
      </c>
      <c r="H225" s="2">
        <v>30</v>
      </c>
      <c r="I225" s="11">
        <f t="shared" si="96"/>
        <v>-0.46586352347928084</v>
      </c>
      <c r="J225" s="2"/>
      <c r="K225" s="11"/>
      <c r="L225" s="2">
        <v>123</v>
      </c>
      <c r="M225" s="11">
        <f t="shared" si="97"/>
        <v>0.64478224967779052</v>
      </c>
      <c r="N225" s="2">
        <v>7.25</v>
      </c>
      <c r="O225" s="11">
        <f>(STANDARDIZE(N225,$N$329,$N$330))*-1</f>
        <v>-6.0114437334656927E-2</v>
      </c>
      <c r="P225" s="2">
        <v>4.53</v>
      </c>
      <c r="Q225" s="11">
        <f>(STANDARDIZE(P225,$P$329,$P$330))*-1</f>
        <v>-0.3931821195096164</v>
      </c>
      <c r="R225" s="13">
        <f t="shared" si="92"/>
        <v>0.23720475820715953</v>
      </c>
      <c r="S225" s="13">
        <f t="shared" si="93"/>
        <v>4.7440951641431903E-2</v>
      </c>
      <c r="T225">
        <v>4</v>
      </c>
      <c r="U225">
        <v>134</v>
      </c>
      <c r="V225">
        <f>RANK(U225,$U$2:$U$327,1)</f>
        <v>120</v>
      </c>
      <c r="AC225" s="2"/>
    </row>
    <row r="226" spans="1:29" x14ac:dyDescent="0.25">
      <c r="A226" s="1" t="s">
        <v>105</v>
      </c>
      <c r="B226" s="2" t="s">
        <v>86</v>
      </c>
      <c r="C226" s="2" t="s">
        <v>49</v>
      </c>
      <c r="D226" s="4">
        <v>73</v>
      </c>
      <c r="E226" s="2">
        <v>233</v>
      </c>
      <c r="F226" s="9">
        <v>4.6500000000000004</v>
      </c>
      <c r="G226" s="11">
        <f t="shared" si="95"/>
        <v>0.31780312431205449</v>
      </c>
      <c r="H226" s="2">
        <v>29</v>
      </c>
      <c r="I226" s="11">
        <f t="shared" si="96"/>
        <v>-0.70690297589095008</v>
      </c>
      <c r="J226" s="2">
        <v>20</v>
      </c>
      <c r="K226" s="11">
        <f>(STANDARDIZE(J226,$J$329,$J$330))</f>
        <v>0.2261018181746248</v>
      </c>
      <c r="L226" s="2">
        <v>113</v>
      </c>
      <c r="M226" s="11">
        <f t="shared" si="97"/>
        <v>-0.42326196757989915</v>
      </c>
      <c r="N226" s="2"/>
      <c r="O226" s="11"/>
      <c r="P226" s="2"/>
      <c r="Q226" s="11"/>
      <c r="R226" s="13">
        <f t="shared" si="92"/>
        <v>-0.58626000098416997</v>
      </c>
      <c r="S226" s="13">
        <f t="shared" si="93"/>
        <v>-0.14656500024604249</v>
      </c>
      <c r="T226">
        <v>3</v>
      </c>
      <c r="U226">
        <v>105</v>
      </c>
      <c r="V226">
        <f>RANK(U226,$U$2:$U$327,1)</f>
        <v>94</v>
      </c>
      <c r="AC226" s="2"/>
    </row>
    <row r="227" spans="1:29" x14ac:dyDescent="0.25">
      <c r="A227" s="1" t="s">
        <v>309</v>
      </c>
      <c r="B227" s="2" t="s">
        <v>86</v>
      </c>
      <c r="C227" s="2" t="s">
        <v>310</v>
      </c>
      <c r="D227" s="4">
        <v>69</v>
      </c>
      <c r="E227" s="2">
        <v>214</v>
      </c>
      <c r="F227" s="9">
        <v>4.49</v>
      </c>
      <c r="G227" s="11">
        <f t="shared" si="95"/>
        <v>0.83454836308770064</v>
      </c>
      <c r="H227" s="2">
        <v>35.5</v>
      </c>
      <c r="I227" s="11">
        <f t="shared" si="96"/>
        <v>0.85985346478489977</v>
      </c>
      <c r="J227" s="2"/>
      <c r="K227" s="11"/>
      <c r="L227" s="2">
        <v>121</v>
      </c>
      <c r="M227" s="11">
        <f t="shared" si="97"/>
        <v>0.43117340622625261</v>
      </c>
      <c r="N227" s="2">
        <v>6.93</v>
      </c>
      <c r="O227" s="11">
        <f>(STANDARDIZE(N227,$N$329,$N$330))*-1</f>
        <v>0.69310446270485992</v>
      </c>
      <c r="P227" s="2">
        <v>4.28</v>
      </c>
      <c r="Q227" s="11">
        <f>(STANDARDIZE(P227,$P$329,$P$330))*-1</f>
        <v>0.53724205369590272</v>
      </c>
      <c r="R227" s="13">
        <f t="shared" si="92"/>
        <v>3.3559217504996157</v>
      </c>
      <c r="S227" s="13">
        <f t="shared" si="93"/>
        <v>0.67118435009992317</v>
      </c>
      <c r="T227">
        <v>5</v>
      </c>
      <c r="U227">
        <v>162</v>
      </c>
      <c r="V227">
        <f>RANK(U227,$U$2:$U$327,1)</f>
        <v>146</v>
      </c>
      <c r="AC227" s="2"/>
    </row>
    <row r="228" spans="1:29" x14ac:dyDescent="0.25">
      <c r="A228" s="1" t="s">
        <v>442</v>
      </c>
      <c r="B228" s="2" t="s">
        <v>86</v>
      </c>
      <c r="C228" s="2" t="s">
        <v>23</v>
      </c>
      <c r="D228" s="4">
        <v>71</v>
      </c>
      <c r="E228" s="2">
        <v>210</v>
      </c>
      <c r="F228" s="9">
        <v>4.41</v>
      </c>
      <c r="G228" s="11">
        <f t="shared" si="95"/>
        <v>1.0929209824755237</v>
      </c>
      <c r="H228" s="2">
        <v>35</v>
      </c>
      <c r="I228" s="11">
        <f t="shared" si="96"/>
        <v>0.73933373857906515</v>
      </c>
      <c r="J228" s="2">
        <v>14</v>
      </c>
      <c r="K228" s="11">
        <f>(STANDARDIZE(J228,$J$329,$J$330))</f>
        <v>-0.79752277683413209</v>
      </c>
      <c r="L228" s="2">
        <v>125</v>
      </c>
      <c r="M228" s="11">
        <f t="shared" si="97"/>
        <v>0.85839109312932849</v>
      </c>
      <c r="N228" s="2">
        <v>7.19</v>
      </c>
      <c r="O228" s="11">
        <f>(STANDARDIZE(N228,$N$329,$N$330))*-1</f>
        <v>8.1114106422751436E-2</v>
      </c>
      <c r="P228" s="2">
        <v>4.1900000000000004</v>
      </c>
      <c r="Q228" s="11">
        <f>(STANDARDIZE(P228,$P$329,$P$330))*-1</f>
        <v>0.87219475604988905</v>
      </c>
      <c r="R228" s="13">
        <f t="shared" si="92"/>
        <v>2.8464318998224254</v>
      </c>
      <c r="S228" s="13">
        <f t="shared" si="93"/>
        <v>0.47440531663707092</v>
      </c>
      <c r="T228">
        <v>4</v>
      </c>
      <c r="U228">
        <v>121</v>
      </c>
      <c r="V228">
        <f>RANK(U228,$U$2:$U$327,1)</f>
        <v>109</v>
      </c>
      <c r="AC228" s="2"/>
    </row>
    <row r="229" spans="1:29" x14ac:dyDescent="0.25">
      <c r="A229" s="1" t="s">
        <v>122</v>
      </c>
      <c r="B229" s="2" t="s">
        <v>86</v>
      </c>
      <c r="C229" s="2" t="s">
        <v>37</v>
      </c>
      <c r="D229" s="4">
        <v>73</v>
      </c>
      <c r="E229" s="2">
        <v>208</v>
      </c>
      <c r="F229" s="9"/>
      <c r="G229" s="11"/>
      <c r="H229" s="2"/>
      <c r="I229" s="11"/>
      <c r="J229" s="2">
        <v>21</v>
      </c>
      <c r="K229" s="11">
        <f>(STANDARDIZE(J229,$J$329,$J$330))</f>
        <v>0.39670591734275096</v>
      </c>
      <c r="L229" s="2"/>
      <c r="M229" s="11"/>
      <c r="N229" s="2"/>
      <c r="O229" s="11"/>
      <c r="P229" s="2"/>
      <c r="Q229" s="11"/>
      <c r="R229" s="13">
        <f t="shared" si="92"/>
        <v>0.39670591734275096</v>
      </c>
      <c r="S229" s="13">
        <f t="shared" si="93"/>
        <v>0.39670591734275096</v>
      </c>
      <c r="T229">
        <v>8</v>
      </c>
      <c r="AC229" s="2"/>
    </row>
    <row r="230" spans="1:29" x14ac:dyDescent="0.25">
      <c r="A230" s="1" t="s">
        <v>220</v>
      </c>
      <c r="B230" s="2" t="s">
        <v>86</v>
      </c>
      <c r="C230" s="2" t="s">
        <v>204</v>
      </c>
      <c r="D230" s="4">
        <v>70</v>
      </c>
      <c r="E230" s="2">
        <v>216</v>
      </c>
      <c r="F230" s="9">
        <v>4.62</v>
      </c>
      <c r="G230" s="11">
        <f t="shared" ref="G230:G240" si="98">(STANDARDIZE(F230,$F$329,$F$330))*-1</f>
        <v>0.41469285658248883</v>
      </c>
      <c r="H230" s="2">
        <v>36.5</v>
      </c>
      <c r="I230" s="11">
        <f t="shared" ref="I230:I240" si="99">(STANDARDIZE(H230,$H$329,$H$330))</f>
        <v>1.1008929171965689</v>
      </c>
      <c r="J230" s="2">
        <v>18</v>
      </c>
      <c r="K230" s="11">
        <f>(STANDARDIZE(J230,$J$329,$J$330))</f>
        <v>-0.1151063801616275</v>
      </c>
      <c r="L230" s="2">
        <v>119</v>
      </c>
      <c r="M230" s="11">
        <f>(STANDARDIZE(L230,$L$329,$L$330))</f>
        <v>0.21756456277471467</v>
      </c>
      <c r="N230" s="2"/>
      <c r="O230" s="11"/>
      <c r="P230" s="2"/>
      <c r="Q230" s="11"/>
      <c r="R230" s="13">
        <f t="shared" si="92"/>
        <v>1.6180439563921449</v>
      </c>
      <c r="S230" s="13">
        <f t="shared" si="93"/>
        <v>0.40451098909803623</v>
      </c>
      <c r="T230">
        <v>3</v>
      </c>
      <c r="U230">
        <v>86</v>
      </c>
      <c r="V230">
        <f>RANK(U230,$U$2:$U$327,1)</f>
        <v>78</v>
      </c>
      <c r="AC230" s="2"/>
    </row>
    <row r="231" spans="1:29" x14ac:dyDescent="0.25">
      <c r="A231" s="1" t="s">
        <v>166</v>
      </c>
      <c r="B231" s="2" t="s">
        <v>86</v>
      </c>
      <c r="C231" s="2" t="s">
        <v>17</v>
      </c>
      <c r="D231" s="4">
        <v>72</v>
      </c>
      <c r="E231" s="2">
        <v>240</v>
      </c>
      <c r="F231" s="9">
        <v>4.51</v>
      </c>
      <c r="G231" s="11">
        <f t="shared" si="98"/>
        <v>0.76995520824074626</v>
      </c>
      <c r="H231" s="2">
        <v>28.5</v>
      </c>
      <c r="I231" s="11">
        <f t="shared" si="99"/>
        <v>-0.82742270209678459</v>
      </c>
      <c r="J231" s="2"/>
      <c r="K231" s="11"/>
      <c r="L231" s="2"/>
      <c r="M231" s="11"/>
      <c r="N231" s="2"/>
      <c r="O231" s="11"/>
      <c r="P231" s="2"/>
      <c r="Q231" s="11"/>
      <c r="R231" s="13">
        <f t="shared" si="92"/>
        <v>-5.7467493856038332E-2</v>
      </c>
      <c r="S231" s="13">
        <f t="shared" si="93"/>
        <v>-2.8733746928019166E-2</v>
      </c>
      <c r="T231">
        <v>1</v>
      </c>
      <c r="U231">
        <v>4</v>
      </c>
      <c r="V231">
        <f>RANK(U231,$U$2:$U$327,1)</f>
        <v>4</v>
      </c>
      <c r="AC231" s="2"/>
    </row>
    <row r="232" spans="1:29" x14ac:dyDescent="0.25">
      <c r="A232" s="1" t="s">
        <v>290</v>
      </c>
      <c r="B232" s="2" t="s">
        <v>86</v>
      </c>
      <c r="C232" s="2" t="s">
        <v>13</v>
      </c>
      <c r="D232" s="4">
        <v>71</v>
      </c>
      <c r="E232" s="2">
        <v>213</v>
      </c>
      <c r="F232" s="9">
        <v>4.5</v>
      </c>
      <c r="G232" s="11">
        <f t="shared" si="98"/>
        <v>0.80225178566422339</v>
      </c>
      <c r="H232" s="2">
        <v>35.5</v>
      </c>
      <c r="I232" s="11">
        <f t="shared" si="99"/>
        <v>0.85985346478489977</v>
      </c>
      <c r="J232" s="2">
        <v>15</v>
      </c>
      <c r="K232" s="11">
        <f t="shared" ref="K232:K240" si="100">(STANDARDIZE(J232,$J$329,$J$330))</f>
        <v>-0.62691867766600595</v>
      </c>
      <c r="L232" s="2">
        <v>125</v>
      </c>
      <c r="M232" s="11">
        <f>(STANDARDIZE(L232,$L$329,$L$330))</f>
        <v>0.85839109312932849</v>
      </c>
      <c r="N232" s="2"/>
      <c r="O232" s="11"/>
      <c r="P232" s="2"/>
      <c r="Q232" s="11"/>
      <c r="R232" s="13">
        <f t="shared" si="92"/>
        <v>1.8935776659124457</v>
      </c>
      <c r="S232" s="13">
        <f t="shared" si="93"/>
        <v>0.47339441647811142</v>
      </c>
      <c r="T232">
        <v>4</v>
      </c>
      <c r="U232">
        <v>143</v>
      </c>
      <c r="V232">
        <f>RANK(U232,$U$2:$U$327,1)</f>
        <v>129</v>
      </c>
      <c r="AC232" s="2"/>
    </row>
    <row r="233" spans="1:29" x14ac:dyDescent="0.25">
      <c r="A233" s="1" t="s">
        <v>128</v>
      </c>
      <c r="B233" s="2" t="s">
        <v>86</v>
      </c>
      <c r="C233" s="2" t="s">
        <v>129</v>
      </c>
      <c r="D233" s="4">
        <v>69</v>
      </c>
      <c r="E233" s="2">
        <v>205</v>
      </c>
      <c r="F233" s="9">
        <v>4.47</v>
      </c>
      <c r="G233" s="11">
        <f t="shared" si="98"/>
        <v>0.8991415179346578</v>
      </c>
      <c r="H233" s="2">
        <v>28</v>
      </c>
      <c r="I233" s="11">
        <f t="shared" si="99"/>
        <v>-0.94794242830261921</v>
      </c>
      <c r="J233" s="2">
        <v>18</v>
      </c>
      <c r="K233" s="11">
        <f t="shared" si="100"/>
        <v>-0.1151063801616275</v>
      </c>
      <c r="L233" s="2">
        <v>109</v>
      </c>
      <c r="M233" s="11">
        <f>(STANDARDIZE(L233,$L$329,$L$330))</f>
        <v>-0.85047965448297502</v>
      </c>
      <c r="N233" s="2"/>
      <c r="O233" s="11"/>
      <c r="P233" s="2"/>
      <c r="Q233" s="11"/>
      <c r="R233" s="13">
        <f t="shared" si="92"/>
        <v>-1.014386945012564</v>
      </c>
      <c r="S233" s="13">
        <f t="shared" si="93"/>
        <v>-0.253596736253141</v>
      </c>
      <c r="T233">
        <v>7</v>
      </c>
      <c r="U233">
        <v>252</v>
      </c>
      <c r="V233">
        <f>RANK(U233,$U$2:$U$327,1)</f>
        <v>205</v>
      </c>
      <c r="AC233" s="2"/>
    </row>
    <row r="234" spans="1:29" x14ac:dyDescent="0.25">
      <c r="A234" s="1" t="s">
        <v>221</v>
      </c>
      <c r="B234" s="2" t="s">
        <v>86</v>
      </c>
      <c r="C234" s="2" t="s">
        <v>137</v>
      </c>
      <c r="D234" s="4">
        <v>70</v>
      </c>
      <c r="E234" s="2">
        <v>227</v>
      </c>
      <c r="F234" s="9">
        <v>4.74</v>
      </c>
      <c r="G234" s="11">
        <f t="shared" si="98"/>
        <v>2.713392750075427E-2</v>
      </c>
      <c r="H234" s="2">
        <v>32.5</v>
      </c>
      <c r="I234" s="11">
        <f t="shared" si="99"/>
        <v>0.13673510754989215</v>
      </c>
      <c r="J234" s="2">
        <v>21</v>
      </c>
      <c r="K234" s="11">
        <f t="shared" si="100"/>
        <v>0.39670591734275096</v>
      </c>
      <c r="L234" s="2"/>
      <c r="M234" s="11"/>
      <c r="N234" s="2"/>
      <c r="O234" s="11"/>
      <c r="P234" s="2"/>
      <c r="Q234" s="11"/>
      <c r="R234" s="13">
        <f t="shared" si="92"/>
        <v>0.56057495239339739</v>
      </c>
      <c r="S234" s="13">
        <f t="shared" si="93"/>
        <v>0.1868583174644658</v>
      </c>
      <c r="T234">
        <v>8</v>
      </c>
      <c r="AC234" s="2"/>
    </row>
    <row r="235" spans="1:29" x14ac:dyDescent="0.25">
      <c r="A235" s="1" t="s">
        <v>362</v>
      </c>
      <c r="B235" s="2" t="s">
        <v>86</v>
      </c>
      <c r="C235" s="2" t="s">
        <v>96</v>
      </c>
      <c r="D235" s="4">
        <v>70</v>
      </c>
      <c r="E235" s="2">
        <v>231</v>
      </c>
      <c r="F235" s="9">
        <v>4.93</v>
      </c>
      <c r="G235" s="11">
        <f t="shared" si="98"/>
        <v>-0.58650104354532329</v>
      </c>
      <c r="H235" s="2">
        <v>32</v>
      </c>
      <c r="I235" s="11">
        <f t="shared" si="99"/>
        <v>1.6215381344057558E-2</v>
      </c>
      <c r="J235" s="2">
        <v>19</v>
      </c>
      <c r="K235" s="11">
        <f t="shared" si="100"/>
        <v>5.549771900649865E-2</v>
      </c>
      <c r="L235" s="2">
        <v>114</v>
      </c>
      <c r="M235" s="11">
        <f t="shared" ref="M235:M240" si="101">(STANDARDIZE(L235,$L$329,$L$330))</f>
        <v>-0.31645754585413016</v>
      </c>
      <c r="N235" s="2">
        <v>7.27</v>
      </c>
      <c r="O235" s="11">
        <f>(STANDARDIZE(N235,$N$329,$N$330))*-1</f>
        <v>-0.10719061858712568</v>
      </c>
      <c r="P235" s="2">
        <v>4.34</v>
      </c>
      <c r="Q235" s="11">
        <f>(STANDARDIZE(P235,$P$329,$P$330))*-1</f>
        <v>0.31394025212657956</v>
      </c>
      <c r="R235" s="13">
        <f t="shared" si="92"/>
        <v>-0.62449585550944331</v>
      </c>
      <c r="S235" s="13">
        <f t="shared" si="93"/>
        <v>-0.10408264258490722</v>
      </c>
      <c r="T235">
        <v>6</v>
      </c>
      <c r="U235">
        <v>206</v>
      </c>
      <c r="V235">
        <f>RANK(U235,$U$2:$U$327,1)</f>
        <v>178</v>
      </c>
      <c r="AC235" s="2"/>
    </row>
    <row r="236" spans="1:29" x14ac:dyDescent="0.25">
      <c r="A236" s="1" t="s">
        <v>336</v>
      </c>
      <c r="B236" s="2" t="s">
        <v>86</v>
      </c>
      <c r="C236" s="2" t="s">
        <v>337</v>
      </c>
      <c r="D236" s="4">
        <v>71</v>
      </c>
      <c r="E236" s="2">
        <v>233</v>
      </c>
      <c r="F236" s="9">
        <v>4.6500000000000004</v>
      </c>
      <c r="G236" s="11">
        <f t="shared" si="98"/>
        <v>0.31780312431205449</v>
      </c>
      <c r="H236" s="2">
        <v>33</v>
      </c>
      <c r="I236" s="11">
        <f t="shared" si="99"/>
        <v>0.25725483375572678</v>
      </c>
      <c r="J236" s="2">
        <v>30</v>
      </c>
      <c r="K236" s="11">
        <f t="shared" si="100"/>
        <v>1.9321428098558862</v>
      </c>
      <c r="L236" s="2">
        <v>116</v>
      </c>
      <c r="M236" s="11">
        <f t="shared" si="101"/>
        <v>-0.10284870240259222</v>
      </c>
      <c r="N236" s="2">
        <v>7.26</v>
      </c>
      <c r="O236" s="11">
        <f>(STANDARDIZE(N236,$N$329,$N$330))*-1</f>
        <v>-8.3652527960891301E-2</v>
      </c>
      <c r="P236" s="2">
        <v>4.37</v>
      </c>
      <c r="Q236" s="11">
        <f>(STANDARDIZE(P236,$P$329,$P$330))*-1</f>
        <v>0.20228935134191633</v>
      </c>
      <c r="R236" s="13">
        <f t="shared" si="92"/>
        <v>2.5229888889021002</v>
      </c>
      <c r="S236" s="13">
        <f t="shared" si="93"/>
        <v>0.42049814815035003</v>
      </c>
      <c r="T236">
        <v>4</v>
      </c>
      <c r="U236">
        <v>114</v>
      </c>
      <c r="V236">
        <f>RANK(U236,$U$2:$U$327,1)</f>
        <v>103</v>
      </c>
      <c r="AC236" s="2"/>
    </row>
    <row r="237" spans="1:29" x14ac:dyDescent="0.25">
      <c r="A237" s="1" t="s">
        <v>439</v>
      </c>
      <c r="B237" s="2" t="s">
        <v>86</v>
      </c>
      <c r="C237" s="2" t="s">
        <v>415</v>
      </c>
      <c r="D237" s="4">
        <v>67</v>
      </c>
      <c r="E237" s="2">
        <v>190</v>
      </c>
      <c r="F237" s="9">
        <v>4.51</v>
      </c>
      <c r="G237" s="11">
        <f t="shared" si="98"/>
        <v>0.76995520824074626</v>
      </c>
      <c r="H237" s="2">
        <v>36</v>
      </c>
      <c r="I237" s="11">
        <f t="shared" si="99"/>
        <v>0.98037319099073439</v>
      </c>
      <c r="J237" s="2">
        <v>18</v>
      </c>
      <c r="K237" s="11">
        <f t="shared" si="100"/>
        <v>-0.1151063801616275</v>
      </c>
      <c r="L237" s="2">
        <v>121</v>
      </c>
      <c r="M237" s="11">
        <f t="shared" si="101"/>
        <v>0.43117340622625261</v>
      </c>
      <c r="N237" s="2">
        <v>6.86</v>
      </c>
      <c r="O237" s="11">
        <f>(STANDARDIZE(N237,$N$329,$N$330))*-1</f>
        <v>0.85787109708850262</v>
      </c>
      <c r="P237" s="2">
        <v>4.18</v>
      </c>
      <c r="Q237" s="11">
        <f>(STANDARDIZE(P237,$P$329,$P$330))*-1</f>
        <v>0.90941172297811235</v>
      </c>
      <c r="R237" s="13">
        <f t="shared" si="92"/>
        <v>3.8336782453627212</v>
      </c>
      <c r="S237" s="13">
        <f t="shared" si="93"/>
        <v>0.6389463742271202</v>
      </c>
      <c r="T237">
        <v>8</v>
      </c>
      <c r="AC237" s="2"/>
    </row>
    <row r="238" spans="1:29" x14ac:dyDescent="0.25">
      <c r="A238" s="1" t="s">
        <v>285</v>
      </c>
      <c r="B238" s="2" t="s">
        <v>86</v>
      </c>
      <c r="C238" s="2" t="s">
        <v>213</v>
      </c>
      <c r="D238" s="4">
        <v>69</v>
      </c>
      <c r="E238" s="2">
        <v>196</v>
      </c>
      <c r="F238" s="9">
        <v>4.37</v>
      </c>
      <c r="G238" s="11">
        <f t="shared" si="98"/>
        <v>1.2221072921694351</v>
      </c>
      <c r="H238" s="2">
        <v>33.5</v>
      </c>
      <c r="I238" s="11">
        <f t="shared" si="99"/>
        <v>0.37777455996156134</v>
      </c>
      <c r="J238" s="2">
        <v>17</v>
      </c>
      <c r="K238" s="11">
        <f t="shared" si="100"/>
        <v>-0.28571047932975363</v>
      </c>
      <c r="L238" s="2">
        <v>121</v>
      </c>
      <c r="M238" s="11">
        <f t="shared" si="101"/>
        <v>0.43117340622625261</v>
      </c>
      <c r="N238" s="2"/>
      <c r="O238" s="11"/>
      <c r="P238" s="2"/>
      <c r="Q238" s="11"/>
      <c r="R238" s="13">
        <f t="shared" si="92"/>
        <v>1.7453447790274956</v>
      </c>
      <c r="S238" s="13">
        <f t="shared" si="93"/>
        <v>0.43633619475687391</v>
      </c>
      <c r="T238">
        <v>5</v>
      </c>
      <c r="U238">
        <v>179</v>
      </c>
      <c r="V238">
        <f>RANK(U238,$U$2:$U$327,1)</f>
        <v>158</v>
      </c>
      <c r="AC238" s="2"/>
    </row>
    <row r="239" spans="1:29" x14ac:dyDescent="0.25">
      <c r="A239" s="1" t="s">
        <v>100</v>
      </c>
      <c r="B239" s="2" t="s">
        <v>86</v>
      </c>
      <c r="C239" s="2" t="s">
        <v>101</v>
      </c>
      <c r="D239" s="4">
        <v>66</v>
      </c>
      <c r="E239" s="2">
        <v>179</v>
      </c>
      <c r="F239" s="9">
        <v>4.42</v>
      </c>
      <c r="G239" s="11">
        <f t="shared" si="98"/>
        <v>1.0606244050520466</v>
      </c>
      <c r="H239" s="2">
        <v>31.5</v>
      </c>
      <c r="I239" s="11">
        <f t="shared" si="99"/>
        <v>-0.10430434486177705</v>
      </c>
      <c r="J239" s="2">
        <v>11</v>
      </c>
      <c r="K239" s="11">
        <f t="shared" si="100"/>
        <v>-1.3093350743385106</v>
      </c>
      <c r="L239" s="2">
        <v>118</v>
      </c>
      <c r="M239" s="11">
        <f t="shared" si="101"/>
        <v>0.11076014104894571</v>
      </c>
      <c r="N239" s="2"/>
      <c r="O239" s="11"/>
      <c r="P239" s="2"/>
      <c r="Q239" s="11"/>
      <c r="R239" s="13">
        <f t="shared" si="92"/>
        <v>-0.24225487309929539</v>
      </c>
      <c r="S239" s="13">
        <f t="shared" si="93"/>
        <v>-6.0563718274823847E-2</v>
      </c>
      <c r="T239">
        <v>8</v>
      </c>
      <c r="AC239" s="2"/>
    </row>
    <row r="240" spans="1:29" x14ac:dyDescent="0.25">
      <c r="A240" s="1" t="s">
        <v>168</v>
      </c>
      <c r="B240" s="2" t="s">
        <v>86</v>
      </c>
      <c r="C240" s="2" t="s">
        <v>52</v>
      </c>
      <c r="D240" s="4">
        <v>72</v>
      </c>
      <c r="E240" s="2">
        <v>215</v>
      </c>
      <c r="F240" s="9">
        <v>4.5999999999999996</v>
      </c>
      <c r="G240" s="11">
        <f t="shared" si="98"/>
        <v>0.47928601142944605</v>
      </c>
      <c r="H240" s="2">
        <v>29.5</v>
      </c>
      <c r="I240" s="11">
        <f t="shared" si="99"/>
        <v>-0.58638324968511546</v>
      </c>
      <c r="J240" s="2">
        <v>21</v>
      </c>
      <c r="K240" s="11">
        <f t="shared" si="100"/>
        <v>0.39670591734275096</v>
      </c>
      <c r="L240" s="2">
        <v>120</v>
      </c>
      <c r="M240" s="11">
        <f t="shared" si="101"/>
        <v>0.32436898450048368</v>
      </c>
      <c r="N240" s="2">
        <v>7.17</v>
      </c>
      <c r="O240" s="11">
        <f>(STANDARDIZE(N240,$N$329,$N$330))*-1</f>
        <v>0.12819028767522228</v>
      </c>
      <c r="P240" s="2">
        <v>4.28</v>
      </c>
      <c r="Q240" s="11">
        <f>(STANDARDIZE(P240,$P$329,$P$330))*-1</f>
        <v>0.53724205369590272</v>
      </c>
      <c r="R240" s="13">
        <f t="shared" si="92"/>
        <v>1.2794100049586903</v>
      </c>
      <c r="S240" s="13">
        <f t="shared" si="93"/>
        <v>0.21323500082644839</v>
      </c>
      <c r="T240">
        <v>4</v>
      </c>
      <c r="U240">
        <v>140</v>
      </c>
      <c r="V240">
        <f>RANK(U240,$U$2:$U$327,1)</f>
        <v>126</v>
      </c>
      <c r="AC240" s="2"/>
    </row>
    <row r="241" spans="1:29" x14ac:dyDescent="0.25">
      <c r="A241" s="1" t="s">
        <v>351</v>
      </c>
      <c r="B241" s="2" t="s">
        <v>467</v>
      </c>
      <c r="C241" s="2" t="s">
        <v>352</v>
      </c>
      <c r="D241" s="4">
        <v>75</v>
      </c>
      <c r="E241" s="2">
        <v>214</v>
      </c>
      <c r="F241" s="9"/>
      <c r="G241" s="11"/>
      <c r="H241" s="2"/>
      <c r="I241" s="11"/>
      <c r="J241" s="2"/>
      <c r="K241" s="11"/>
      <c r="L241" s="2"/>
      <c r="M241" s="11"/>
      <c r="N241" s="2"/>
      <c r="O241" s="11"/>
      <c r="P241" s="2"/>
      <c r="Q241" s="11"/>
      <c r="R241" s="13"/>
      <c r="S241" s="13"/>
      <c r="T241">
        <v>8</v>
      </c>
      <c r="AC241" s="2"/>
    </row>
    <row r="242" spans="1:29" x14ac:dyDescent="0.25">
      <c r="A242" s="1" t="s">
        <v>327</v>
      </c>
      <c r="B242" s="2" t="s">
        <v>467</v>
      </c>
      <c r="C242" s="2" t="s">
        <v>189</v>
      </c>
      <c r="D242" s="4">
        <v>74</v>
      </c>
      <c r="E242" s="2">
        <v>243</v>
      </c>
      <c r="F242" s="9">
        <v>5.3</v>
      </c>
      <c r="G242" s="11">
        <f>(STANDARDIZE(F242,$F$329,$F$330))*-1</f>
        <v>-1.7814744082140042</v>
      </c>
      <c r="H242" s="2">
        <v>25.5</v>
      </c>
      <c r="I242" s="11">
        <f>(STANDARDIZE(H242,$H$329,$H$330))</f>
        <v>-1.5505410593317923</v>
      </c>
      <c r="J242" s="2"/>
      <c r="K242" s="11"/>
      <c r="L242" s="2">
        <v>99</v>
      </c>
      <c r="M242" s="11">
        <f>(STANDARDIZE(L242,$L$329,$L$330))</f>
        <v>-1.9185238717406647</v>
      </c>
      <c r="N242" s="2"/>
      <c r="O242" s="11"/>
      <c r="P242" s="2"/>
      <c r="Q242" s="11"/>
      <c r="R242" s="13">
        <f>G242+I242+K242+M242+O242+Q242</f>
        <v>-5.250539339286461</v>
      </c>
      <c r="S242" s="13">
        <f>AVERAGE(G242,I242,K242,M242,O242,Q242)</f>
        <v>-1.7501797797621537</v>
      </c>
      <c r="T242">
        <v>8</v>
      </c>
      <c r="AC242" s="2"/>
    </row>
    <row r="243" spans="1:29" x14ac:dyDescent="0.25">
      <c r="A243" s="1" t="s">
        <v>232</v>
      </c>
      <c r="B243" s="2" t="s">
        <v>467</v>
      </c>
      <c r="C243" s="2" t="s">
        <v>65</v>
      </c>
      <c r="D243" s="4">
        <v>71</v>
      </c>
      <c r="E243" s="2">
        <v>194</v>
      </c>
      <c r="F243" s="9">
        <v>4.92</v>
      </c>
      <c r="G243" s="11">
        <f>(STANDARDIZE(F243,$F$329,$F$330))*-1</f>
        <v>-0.55420446612184615</v>
      </c>
      <c r="H243" s="2"/>
      <c r="I243" s="11"/>
      <c r="J243" s="2"/>
      <c r="K243" s="11"/>
      <c r="L243" s="2"/>
      <c r="M243" s="11"/>
      <c r="N243" s="2"/>
      <c r="O243" s="11"/>
      <c r="P243" s="2"/>
      <c r="Q243" s="11"/>
      <c r="R243" s="13">
        <f>G243+I243+K243+M243+O243+Q243</f>
        <v>-0.55420446612184615</v>
      </c>
      <c r="S243" s="13">
        <f>AVERAGE(G243,I243,K243,M243,O243,Q243)</f>
        <v>-0.55420446612184615</v>
      </c>
      <c r="T243">
        <v>8</v>
      </c>
      <c r="AC243" s="2"/>
    </row>
    <row r="244" spans="1:29" x14ac:dyDescent="0.25">
      <c r="A244" s="1" t="s">
        <v>210</v>
      </c>
      <c r="B244" s="2" t="s">
        <v>467</v>
      </c>
      <c r="C244" s="2" t="s">
        <v>160</v>
      </c>
      <c r="D244" s="4">
        <v>76</v>
      </c>
      <c r="E244" s="2">
        <v>248</v>
      </c>
      <c r="F244" s="9">
        <v>5.19</v>
      </c>
      <c r="G244" s="11">
        <f>(STANDARDIZE(F244,$F$329,$F$330))*-1</f>
        <v>-1.4262120565557497</v>
      </c>
      <c r="H244" s="2">
        <v>28</v>
      </c>
      <c r="I244" s="11">
        <f>(STANDARDIZE(H244,$H$329,$H$330))</f>
        <v>-0.94794242830261921</v>
      </c>
      <c r="J244" s="2"/>
      <c r="K244" s="11"/>
      <c r="L244" s="2">
        <v>115</v>
      </c>
      <c r="M244" s="11">
        <f>(STANDARDIZE(L244,$L$329,$L$330))</f>
        <v>-0.20965312412836121</v>
      </c>
      <c r="N244" s="2"/>
      <c r="O244" s="11"/>
      <c r="P244" s="2"/>
      <c r="Q244" s="11"/>
      <c r="R244" s="13">
        <f>G244+I244+K244+M244+O244+Q244</f>
        <v>-2.5838076089867301</v>
      </c>
      <c r="S244" s="13">
        <f>AVERAGE(G244,I244,K244,M244,O244,Q244)</f>
        <v>-0.86126920299557674</v>
      </c>
      <c r="T244">
        <v>6</v>
      </c>
      <c r="U244">
        <v>213</v>
      </c>
      <c r="V244">
        <f>RANK(U244,$U$2:$U$327,1)</f>
        <v>182</v>
      </c>
      <c r="AC244" s="2"/>
    </row>
    <row r="245" spans="1:29" x14ac:dyDescent="0.25">
      <c r="A245" s="1" t="s">
        <v>423</v>
      </c>
      <c r="B245" s="2" t="s">
        <v>467</v>
      </c>
      <c r="C245" s="2" t="s">
        <v>300</v>
      </c>
      <c r="D245" s="4">
        <v>72</v>
      </c>
      <c r="E245" s="2">
        <v>190</v>
      </c>
      <c r="F245" s="9"/>
      <c r="G245" s="11"/>
      <c r="H245" s="2"/>
      <c r="I245" s="11"/>
      <c r="J245" s="2"/>
      <c r="K245" s="11"/>
      <c r="L245" s="2"/>
      <c r="M245" s="11"/>
      <c r="N245" s="2"/>
      <c r="O245" s="11"/>
      <c r="P245" s="2"/>
      <c r="Q245" s="11"/>
      <c r="R245" s="13"/>
      <c r="S245" s="13"/>
      <c r="T245">
        <v>8</v>
      </c>
      <c r="AC245" s="2"/>
    </row>
    <row r="246" spans="1:29" x14ac:dyDescent="0.25">
      <c r="A246" s="1" t="s">
        <v>78</v>
      </c>
      <c r="B246" s="2" t="s">
        <v>467</v>
      </c>
      <c r="C246" s="2" t="s">
        <v>79</v>
      </c>
      <c r="D246" s="4">
        <v>76</v>
      </c>
      <c r="E246" s="2">
        <v>199</v>
      </c>
      <c r="F246" s="9"/>
      <c r="G246" s="11"/>
      <c r="H246" s="2"/>
      <c r="I246" s="11"/>
      <c r="J246" s="2"/>
      <c r="K246" s="11"/>
      <c r="L246" s="2"/>
      <c r="M246" s="11"/>
      <c r="N246" s="2"/>
      <c r="O246" s="11"/>
      <c r="P246" s="2"/>
      <c r="Q246" s="11"/>
      <c r="R246" s="13"/>
      <c r="S246" s="13"/>
      <c r="T246">
        <v>7</v>
      </c>
      <c r="U246">
        <v>233</v>
      </c>
      <c r="V246">
        <f>RANK(U246,$U$2:$U$327,1)</f>
        <v>195</v>
      </c>
      <c r="AC246" s="2"/>
    </row>
    <row r="247" spans="1:29" x14ac:dyDescent="0.25">
      <c r="A247" s="1" t="s">
        <v>219</v>
      </c>
      <c r="B247" s="2" t="s">
        <v>467</v>
      </c>
      <c r="C247" s="2" t="s">
        <v>119</v>
      </c>
      <c r="D247" s="4">
        <v>72</v>
      </c>
      <c r="E247" s="2">
        <v>212</v>
      </c>
      <c r="F247" s="9"/>
      <c r="G247" s="11"/>
      <c r="H247" s="2"/>
      <c r="I247" s="11"/>
      <c r="J247" s="2"/>
      <c r="K247" s="11"/>
      <c r="L247" s="2"/>
      <c r="M247" s="11"/>
      <c r="N247" s="2"/>
      <c r="O247" s="11"/>
      <c r="P247" s="2"/>
      <c r="Q247" s="11"/>
      <c r="R247" s="13"/>
      <c r="S247" s="13"/>
      <c r="T247">
        <v>8</v>
      </c>
      <c r="AC247" s="2"/>
    </row>
    <row r="248" spans="1:29" x14ac:dyDescent="0.25">
      <c r="A248" s="1" t="s">
        <v>145</v>
      </c>
      <c r="B248" s="2" t="s">
        <v>467</v>
      </c>
      <c r="C248" s="2" t="s">
        <v>146</v>
      </c>
      <c r="D248" s="4">
        <v>69</v>
      </c>
      <c r="E248" s="2">
        <v>167</v>
      </c>
      <c r="F248" s="9">
        <v>4.79</v>
      </c>
      <c r="G248" s="11">
        <f>(STANDARDIZE(F248,$F$329,$F$330))*-1</f>
        <v>-0.13434895961663443</v>
      </c>
      <c r="H248" s="2"/>
      <c r="I248" s="11"/>
      <c r="J248" s="2"/>
      <c r="K248" s="11"/>
      <c r="L248" s="2"/>
      <c r="M248" s="11"/>
      <c r="N248" s="2"/>
      <c r="O248" s="11"/>
      <c r="P248" s="2"/>
      <c r="Q248" s="11"/>
      <c r="R248" s="13">
        <f>G248+I248+K248+M248+O248+Q248</f>
        <v>-0.13434895961663443</v>
      </c>
      <c r="S248" s="13">
        <f>AVERAGE(G248,I248,K248,M248,O248,Q248)</f>
        <v>-0.13434895961663443</v>
      </c>
      <c r="T248">
        <v>5</v>
      </c>
      <c r="U248">
        <v>153</v>
      </c>
      <c r="V248">
        <f>RANK(U248,$U$2:$U$327,1)</f>
        <v>137</v>
      </c>
      <c r="AC248" s="2"/>
    </row>
    <row r="249" spans="1:29" x14ac:dyDescent="0.25">
      <c r="A249" s="1" t="s">
        <v>426</v>
      </c>
      <c r="B249" s="2" t="s">
        <v>467</v>
      </c>
      <c r="C249" s="2" t="s">
        <v>89</v>
      </c>
      <c r="D249" s="4">
        <v>76</v>
      </c>
      <c r="E249" s="2">
        <v>219</v>
      </c>
      <c r="F249" s="9">
        <v>4.7</v>
      </c>
      <c r="G249" s="11">
        <f>(STANDARDIZE(F249,$F$329,$F$330))*-1</f>
        <v>0.15632023719466581</v>
      </c>
      <c r="H249" s="2">
        <v>34</v>
      </c>
      <c r="I249" s="11">
        <f>(STANDARDIZE(H249,$H$329,$H$330))</f>
        <v>0.49829428616739596</v>
      </c>
      <c r="J249" s="2"/>
      <c r="K249" s="11"/>
      <c r="L249" s="2"/>
      <c r="M249" s="11"/>
      <c r="N249" s="2"/>
      <c r="O249" s="11"/>
      <c r="P249" s="2"/>
      <c r="Q249" s="11"/>
      <c r="R249" s="13">
        <f>G249+I249+K249+M249+O249+Q249</f>
        <v>0.65461452336206172</v>
      </c>
      <c r="S249" s="13">
        <f>AVERAGE(G249,I249,K249,M249,O249,Q249)</f>
        <v>0.32730726168103086</v>
      </c>
      <c r="T249">
        <v>8</v>
      </c>
      <c r="AC249" s="2"/>
    </row>
    <row r="250" spans="1:29" x14ac:dyDescent="0.25">
      <c r="A250" s="1" t="s">
        <v>32</v>
      </c>
      <c r="B250" s="2" t="s">
        <v>467</v>
      </c>
      <c r="C250" s="2" t="s">
        <v>33</v>
      </c>
      <c r="D250" s="4">
        <v>75</v>
      </c>
      <c r="E250" s="2">
        <v>210</v>
      </c>
      <c r="F250" s="9"/>
      <c r="G250" s="11"/>
      <c r="H250" s="2"/>
      <c r="I250" s="11"/>
      <c r="J250" s="2"/>
      <c r="K250" s="11"/>
      <c r="L250" s="2"/>
      <c r="M250" s="11"/>
      <c r="N250" s="2"/>
      <c r="O250" s="11"/>
      <c r="P250" s="2"/>
      <c r="Q250" s="11"/>
      <c r="R250" s="13"/>
      <c r="S250" s="13"/>
      <c r="T250">
        <v>8</v>
      </c>
      <c r="AC250" s="2"/>
    </row>
    <row r="251" spans="1:29" x14ac:dyDescent="0.25">
      <c r="A251" s="1" t="s">
        <v>182</v>
      </c>
      <c r="B251" s="2" t="s">
        <v>467</v>
      </c>
      <c r="C251" s="2" t="s">
        <v>183</v>
      </c>
      <c r="D251" s="4">
        <v>72</v>
      </c>
      <c r="E251" s="2">
        <v>202</v>
      </c>
      <c r="F251" s="9"/>
      <c r="G251" s="11"/>
      <c r="H251" s="2"/>
      <c r="I251" s="11"/>
      <c r="J251" s="2"/>
      <c r="K251" s="11"/>
      <c r="L251" s="2"/>
      <c r="M251" s="11"/>
      <c r="N251" s="2"/>
      <c r="O251" s="11"/>
      <c r="P251" s="2"/>
      <c r="Q251" s="11"/>
      <c r="R251" s="13"/>
      <c r="S251" s="13"/>
      <c r="T251">
        <v>7</v>
      </c>
      <c r="U251">
        <v>224</v>
      </c>
      <c r="V251">
        <f>RANK(U251,$U$2:$U$327,1)</f>
        <v>191</v>
      </c>
      <c r="AC251" s="2"/>
    </row>
    <row r="252" spans="1:29" x14ac:dyDescent="0.25">
      <c r="A252" s="1" t="s">
        <v>378</v>
      </c>
      <c r="B252" s="2" t="s">
        <v>62</v>
      </c>
      <c r="C252" s="2" t="s">
        <v>379</v>
      </c>
      <c r="D252" s="4">
        <v>78</v>
      </c>
      <c r="E252" s="2">
        <v>278</v>
      </c>
      <c r="F252" s="9">
        <v>4.79</v>
      </c>
      <c r="G252" s="11">
        <f>(STANDARDIZE(F252,$F$329,$F$330))*-1</f>
        <v>-0.13434895961663443</v>
      </c>
      <c r="H252" s="2">
        <v>32.5</v>
      </c>
      <c r="I252" s="11">
        <f>(STANDARDIZE(H252,$H$329,$H$330))</f>
        <v>0.13673510754989215</v>
      </c>
      <c r="J252" s="2">
        <v>24</v>
      </c>
      <c r="K252" s="11">
        <f t="shared" ref="K252:K263" si="102">(STANDARDIZE(J252,$J$329,$J$330))</f>
        <v>0.90851821484712936</v>
      </c>
      <c r="L252" s="2">
        <v>121</v>
      </c>
      <c r="M252" s="11">
        <f>(STANDARDIZE(L252,$L$329,$L$330))</f>
        <v>0.43117340622625261</v>
      </c>
      <c r="N252" s="2">
        <v>7.09</v>
      </c>
      <c r="O252" s="11">
        <f>(STANDARDIZE(N252,$N$329,$N$330))*-1</f>
        <v>0.3164950126851015</v>
      </c>
      <c r="P252" s="2">
        <v>4.38</v>
      </c>
      <c r="Q252" s="11">
        <f>(STANDARDIZE(P252,$P$329,$P$330))*-1</f>
        <v>0.16507238441369637</v>
      </c>
      <c r="R252" s="13">
        <f t="shared" ref="R252:R263" si="103">G252+I252+K252+M252+O252+Q252</f>
        <v>1.8236451661054374</v>
      </c>
      <c r="S252" s="13">
        <f t="shared" ref="S252:S263" si="104">AVERAGE(G252,I252,K252,M252,O252,Q252)</f>
        <v>0.30394086101757289</v>
      </c>
      <c r="T252">
        <v>8</v>
      </c>
      <c r="AC252" s="2"/>
    </row>
    <row r="253" spans="1:29" x14ac:dyDescent="0.25">
      <c r="A253" s="1" t="s">
        <v>70</v>
      </c>
      <c r="B253" s="2" t="s">
        <v>62</v>
      </c>
      <c r="C253" s="2" t="s">
        <v>71</v>
      </c>
      <c r="D253" s="4">
        <v>75</v>
      </c>
      <c r="E253" s="2">
        <v>254</v>
      </c>
      <c r="F253" s="9">
        <v>4.7</v>
      </c>
      <c r="G253" s="11">
        <f>(STANDARDIZE(F253,$F$329,$F$330))*-1</f>
        <v>0.15632023719466581</v>
      </c>
      <c r="H253" s="2">
        <v>29</v>
      </c>
      <c r="I253" s="11">
        <f>(STANDARDIZE(H253,$H$329,$H$330))</f>
        <v>-0.70690297589095008</v>
      </c>
      <c r="J253" s="2">
        <v>23</v>
      </c>
      <c r="K253" s="11">
        <f t="shared" si="102"/>
        <v>0.73791411567900322</v>
      </c>
      <c r="L253" s="2">
        <v>118</v>
      </c>
      <c r="M253" s="11">
        <f>(STANDARDIZE(L253,$L$329,$L$330))</f>
        <v>0.11076014104894571</v>
      </c>
      <c r="N253" s="2"/>
      <c r="O253" s="11"/>
      <c r="P253" s="2"/>
      <c r="Q253" s="11"/>
      <c r="R253" s="13">
        <f t="shared" si="103"/>
        <v>0.29809151803166467</v>
      </c>
      <c r="S253" s="13">
        <f t="shared" si="104"/>
        <v>7.4522879507916168E-2</v>
      </c>
      <c r="T253">
        <v>8</v>
      </c>
      <c r="AC253" s="2"/>
    </row>
    <row r="254" spans="1:29" x14ac:dyDescent="0.25">
      <c r="A254" s="1" t="s">
        <v>209</v>
      </c>
      <c r="B254" s="2" t="s">
        <v>62</v>
      </c>
      <c r="C254" s="2" t="s">
        <v>96</v>
      </c>
      <c r="D254" s="4">
        <v>78</v>
      </c>
      <c r="E254" s="2">
        <v>257</v>
      </c>
      <c r="F254" s="9">
        <v>4.57</v>
      </c>
      <c r="G254" s="11">
        <f>(STANDARDIZE(F254,$F$329,$F$330))*-1</f>
        <v>0.57617574369987756</v>
      </c>
      <c r="H254" s="2">
        <v>39</v>
      </c>
      <c r="I254" s="11">
        <f>(STANDARDIZE(H254,$H$329,$H$330))</f>
        <v>1.703491548225742</v>
      </c>
      <c r="J254" s="2">
        <v>18</v>
      </c>
      <c r="K254" s="11">
        <f t="shared" si="102"/>
        <v>-0.1151063801616275</v>
      </c>
      <c r="L254" s="2">
        <v>134</v>
      </c>
      <c r="M254" s="11">
        <f>(STANDARDIZE(L254,$L$329,$L$330))</f>
        <v>1.8196308886612493</v>
      </c>
      <c r="N254" s="2"/>
      <c r="O254" s="11"/>
      <c r="P254" s="2">
        <v>4.45</v>
      </c>
      <c r="Q254" s="11">
        <f>(STANDARDIZE(P254,$P$329,$P$330))*-1</f>
        <v>-9.5446384083850033E-2</v>
      </c>
      <c r="R254" s="13">
        <f t="shared" si="103"/>
        <v>3.8887454163413917</v>
      </c>
      <c r="S254" s="13">
        <f t="shared" si="104"/>
        <v>0.7777490832682783</v>
      </c>
      <c r="T254">
        <v>6</v>
      </c>
      <c r="U254">
        <v>201</v>
      </c>
      <c r="V254">
        <f>RANK(U254,$U$2:$U$327,1)</f>
        <v>175</v>
      </c>
      <c r="AC254" s="2"/>
    </row>
    <row r="255" spans="1:29" x14ac:dyDescent="0.25">
      <c r="A255" s="1" t="s">
        <v>90</v>
      </c>
      <c r="B255" s="2" t="s">
        <v>62</v>
      </c>
      <c r="C255" s="2" t="s">
        <v>91</v>
      </c>
      <c r="D255" s="4">
        <v>75</v>
      </c>
      <c r="E255" s="2">
        <v>241</v>
      </c>
      <c r="F255" s="9">
        <v>4.68</v>
      </c>
      <c r="G255" s="11">
        <f>(STANDARDIZE(F255,$F$329,$F$330))*-1</f>
        <v>0.220913392041623</v>
      </c>
      <c r="H255" s="2"/>
      <c r="I255" s="11"/>
      <c r="J255" s="2">
        <v>19</v>
      </c>
      <c r="K255" s="11">
        <f t="shared" si="102"/>
        <v>5.549771900649865E-2</v>
      </c>
      <c r="L255" s="2"/>
      <c r="M255" s="11"/>
      <c r="N255" s="2"/>
      <c r="O255" s="11"/>
      <c r="P255" s="2"/>
      <c r="Q255" s="11"/>
      <c r="R255" s="13">
        <f t="shared" si="103"/>
        <v>0.27641111104812166</v>
      </c>
      <c r="S255" s="13">
        <f t="shared" si="104"/>
        <v>0.13820555552406083</v>
      </c>
      <c r="T255">
        <v>8</v>
      </c>
      <c r="AC255" s="2"/>
    </row>
    <row r="256" spans="1:29" x14ac:dyDescent="0.25">
      <c r="A256" s="1" t="s">
        <v>205</v>
      </c>
      <c r="B256" s="2" t="s">
        <v>62</v>
      </c>
      <c r="C256" s="2" t="s">
        <v>160</v>
      </c>
      <c r="D256" s="4">
        <v>76</v>
      </c>
      <c r="E256" s="2">
        <v>247</v>
      </c>
      <c r="F256" s="9"/>
      <c r="G256" s="11"/>
      <c r="H256" s="2"/>
      <c r="I256" s="11"/>
      <c r="J256" s="2">
        <v>20</v>
      </c>
      <c r="K256" s="11">
        <f t="shared" si="102"/>
        <v>0.2261018181746248</v>
      </c>
      <c r="L256" s="2"/>
      <c r="M256" s="11"/>
      <c r="N256" s="2"/>
      <c r="O256" s="11"/>
      <c r="P256" s="2"/>
      <c r="Q256" s="11"/>
      <c r="R256" s="13">
        <f t="shared" si="103"/>
        <v>0.2261018181746248</v>
      </c>
      <c r="S256" s="13">
        <f t="shared" si="104"/>
        <v>0.2261018181746248</v>
      </c>
      <c r="T256">
        <v>8</v>
      </c>
      <c r="AC256" s="2"/>
    </row>
    <row r="257" spans="1:29" x14ac:dyDescent="0.25">
      <c r="A257" s="1" t="s">
        <v>112</v>
      </c>
      <c r="B257" s="2" t="s">
        <v>62</v>
      </c>
      <c r="C257" s="2" t="s">
        <v>35</v>
      </c>
      <c r="D257" s="4">
        <v>75</v>
      </c>
      <c r="E257" s="2">
        <v>247</v>
      </c>
      <c r="F257" s="9">
        <v>4.55</v>
      </c>
      <c r="G257" s="11">
        <f>(STANDARDIZE(F257,$F$329,$F$330))*-1</f>
        <v>0.64076889854683472</v>
      </c>
      <c r="H257" s="2">
        <v>32</v>
      </c>
      <c r="I257" s="11">
        <f t="shared" ref="I257:I263" si="105">(STANDARDIZE(H257,$H$329,$H$330))</f>
        <v>1.6215381344057558E-2</v>
      </c>
      <c r="J257" s="2">
        <v>17</v>
      </c>
      <c r="K257" s="11">
        <f t="shared" si="102"/>
        <v>-0.28571047932975363</v>
      </c>
      <c r="L257" s="2">
        <v>116</v>
      </c>
      <c r="M257" s="11">
        <f t="shared" ref="M257:M263" si="106">(STANDARDIZE(L257,$L$329,$L$330))</f>
        <v>-0.10284870240259222</v>
      </c>
      <c r="N257" s="2">
        <v>7.09</v>
      </c>
      <c r="O257" s="11">
        <f>(STANDARDIZE(N257,$N$329,$N$330))*-1</f>
        <v>0.3164950126851015</v>
      </c>
      <c r="P257" s="2">
        <v>4.47</v>
      </c>
      <c r="Q257" s="11">
        <f>(STANDARDIZE(P257,$P$329,$P$330))*-1</f>
        <v>-0.16988031794028999</v>
      </c>
      <c r="R257" s="13">
        <f t="shared" si="103"/>
        <v>0.41503979290335791</v>
      </c>
      <c r="S257" s="13">
        <f t="shared" si="104"/>
        <v>6.9173298817226322E-2</v>
      </c>
      <c r="T257">
        <v>8</v>
      </c>
      <c r="AC257" s="2"/>
    </row>
    <row r="258" spans="1:29" x14ac:dyDescent="0.25">
      <c r="A258" s="1" t="s">
        <v>325</v>
      </c>
      <c r="B258" s="2" t="s">
        <v>62</v>
      </c>
      <c r="C258" s="2" t="s">
        <v>89</v>
      </c>
      <c r="D258" s="4">
        <v>76</v>
      </c>
      <c r="E258" s="2">
        <v>246</v>
      </c>
      <c r="F258" s="9">
        <v>4.6399999999999997</v>
      </c>
      <c r="G258" s="11">
        <f>(STANDARDIZE(F258,$F$329,$F$330))*-1</f>
        <v>0.35009970173553451</v>
      </c>
      <c r="H258" s="2">
        <v>37.5</v>
      </c>
      <c r="I258" s="11">
        <f t="shared" si="105"/>
        <v>1.3419323696082381</v>
      </c>
      <c r="J258" s="2">
        <v>21</v>
      </c>
      <c r="K258" s="11">
        <f t="shared" si="102"/>
        <v>0.39670591734275096</v>
      </c>
      <c r="L258" s="2">
        <v>133</v>
      </c>
      <c r="M258" s="11">
        <f t="shared" si="106"/>
        <v>1.7128264669354802</v>
      </c>
      <c r="N258" s="2">
        <v>6.97</v>
      </c>
      <c r="O258" s="11">
        <f>(STANDARDIZE(N258,$N$329,$N$330))*-1</f>
        <v>0.59895210019992029</v>
      </c>
      <c r="P258" s="2">
        <v>4.34</v>
      </c>
      <c r="Q258" s="11">
        <f>(STANDARDIZE(P258,$P$329,$P$330))*-1</f>
        <v>0.31394025212657956</v>
      </c>
      <c r="R258" s="13">
        <f t="shared" si="103"/>
        <v>4.7144568079485039</v>
      </c>
      <c r="S258" s="13">
        <f t="shared" si="104"/>
        <v>0.78574280132475061</v>
      </c>
      <c r="T258">
        <v>1</v>
      </c>
      <c r="U258">
        <v>29</v>
      </c>
      <c r="V258">
        <f>RANK(U258,$U$2:$U$327,1)</f>
        <v>29</v>
      </c>
      <c r="AC258" s="2"/>
    </row>
    <row r="259" spans="1:29" x14ac:dyDescent="0.25">
      <c r="A259" s="1" t="s">
        <v>373</v>
      </c>
      <c r="B259" s="2" t="s">
        <v>62</v>
      </c>
      <c r="C259" s="2" t="s">
        <v>374</v>
      </c>
      <c r="D259" s="4">
        <v>77</v>
      </c>
      <c r="E259" s="2">
        <v>253</v>
      </c>
      <c r="F259" s="9"/>
      <c r="G259" s="11"/>
      <c r="H259" s="2">
        <v>33</v>
      </c>
      <c r="I259" s="11">
        <f t="shared" si="105"/>
        <v>0.25725483375572678</v>
      </c>
      <c r="J259" s="2">
        <v>22</v>
      </c>
      <c r="K259" s="11">
        <f t="shared" si="102"/>
        <v>0.56731001651087709</v>
      </c>
      <c r="L259" s="2">
        <v>121</v>
      </c>
      <c r="M259" s="11">
        <f t="shared" si="106"/>
        <v>0.43117340622625261</v>
      </c>
      <c r="N259" s="2"/>
      <c r="O259" s="11"/>
      <c r="P259" s="2"/>
      <c r="Q259" s="11"/>
      <c r="R259" s="13">
        <f t="shared" si="103"/>
        <v>1.2557382564928565</v>
      </c>
      <c r="S259" s="13">
        <f t="shared" si="104"/>
        <v>0.41857941883095218</v>
      </c>
      <c r="T259">
        <v>8</v>
      </c>
      <c r="AC259" s="2"/>
    </row>
    <row r="260" spans="1:29" x14ac:dyDescent="0.25">
      <c r="A260" s="1" t="s">
        <v>150</v>
      </c>
      <c r="B260" s="2" t="s">
        <v>62</v>
      </c>
      <c r="C260" s="2" t="s">
        <v>19</v>
      </c>
      <c r="D260" s="4">
        <v>75</v>
      </c>
      <c r="E260" s="2">
        <v>234</v>
      </c>
      <c r="F260" s="9">
        <v>4.42</v>
      </c>
      <c r="G260" s="11">
        <f>(STANDARDIZE(F260,$F$329,$F$330))*-1</f>
        <v>1.0606244050520466</v>
      </c>
      <c r="H260" s="2">
        <v>36</v>
      </c>
      <c r="I260" s="11">
        <f t="shared" si="105"/>
        <v>0.98037319099073439</v>
      </c>
      <c r="J260" s="2">
        <v>19</v>
      </c>
      <c r="K260" s="11">
        <f t="shared" si="102"/>
        <v>5.549771900649865E-2</v>
      </c>
      <c r="L260" s="2">
        <v>125</v>
      </c>
      <c r="M260" s="11">
        <f t="shared" si="106"/>
        <v>0.85839109312932849</v>
      </c>
      <c r="N260" s="2">
        <v>6.92</v>
      </c>
      <c r="O260" s="11">
        <f>(STANDARDIZE(N260,$N$329,$N$330))*-1</f>
        <v>0.71664255333109428</v>
      </c>
      <c r="P260" s="2">
        <v>4.2300000000000004</v>
      </c>
      <c r="Q260" s="11">
        <f>(STANDARDIZE(P260,$P$329,$P$330))*-1</f>
        <v>0.72332688833700587</v>
      </c>
      <c r="R260" s="13">
        <f t="shared" si="103"/>
        <v>4.3948558498467083</v>
      </c>
      <c r="S260" s="13">
        <f t="shared" si="104"/>
        <v>0.73247597497445138</v>
      </c>
      <c r="T260">
        <v>1</v>
      </c>
      <c r="U260">
        <v>23</v>
      </c>
      <c r="V260">
        <f>RANK(U260,$U$2:$U$327,1)</f>
        <v>23</v>
      </c>
      <c r="AC260" s="2"/>
    </row>
    <row r="261" spans="1:29" x14ac:dyDescent="0.25">
      <c r="A261" s="1" t="s">
        <v>255</v>
      </c>
      <c r="B261" s="2" t="s">
        <v>62</v>
      </c>
      <c r="C261" s="2" t="s">
        <v>44</v>
      </c>
      <c r="D261" s="4">
        <v>76</v>
      </c>
      <c r="E261" s="2">
        <v>247</v>
      </c>
      <c r="F261" s="9">
        <v>4.5199999999999996</v>
      </c>
      <c r="G261" s="11">
        <f>(STANDARDIZE(F261,$F$329,$F$330))*-1</f>
        <v>0.73765863081726912</v>
      </c>
      <c r="H261" s="2">
        <v>35</v>
      </c>
      <c r="I261" s="11">
        <f t="shared" si="105"/>
        <v>0.73933373857906515</v>
      </c>
      <c r="J261" s="2">
        <v>18</v>
      </c>
      <c r="K261" s="11">
        <f t="shared" si="102"/>
        <v>-0.1151063801616275</v>
      </c>
      <c r="L261" s="2">
        <v>132</v>
      </c>
      <c r="M261" s="11">
        <f t="shared" si="106"/>
        <v>1.6060220452097114</v>
      </c>
      <c r="N261" s="2"/>
      <c r="O261" s="11"/>
      <c r="P261" s="2"/>
      <c r="Q261" s="11"/>
      <c r="R261" s="13">
        <f t="shared" si="103"/>
        <v>2.9679080344444184</v>
      </c>
      <c r="S261" s="13">
        <f t="shared" si="104"/>
        <v>0.7419770086111046</v>
      </c>
      <c r="T261">
        <v>5</v>
      </c>
      <c r="U261">
        <v>146</v>
      </c>
      <c r="V261">
        <f>RANK(U261,$U$2:$U$327,1)</f>
        <v>131</v>
      </c>
      <c r="AC261" s="2"/>
    </row>
    <row r="262" spans="1:29" x14ac:dyDescent="0.25">
      <c r="A262" s="1" t="s">
        <v>155</v>
      </c>
      <c r="B262" s="2" t="s">
        <v>62</v>
      </c>
      <c r="C262" s="2" t="s">
        <v>156</v>
      </c>
      <c r="D262" s="4">
        <v>75</v>
      </c>
      <c r="E262" s="2">
        <v>239</v>
      </c>
      <c r="F262" s="9">
        <v>4.62</v>
      </c>
      <c r="G262" s="11">
        <f>(STANDARDIZE(F262,$F$329,$F$330))*-1</f>
        <v>0.41469285658248883</v>
      </c>
      <c r="H262" s="2">
        <v>37.5</v>
      </c>
      <c r="I262" s="11">
        <f t="shared" si="105"/>
        <v>1.3419323696082381</v>
      </c>
      <c r="J262" s="2">
        <v>22</v>
      </c>
      <c r="K262" s="11">
        <f t="shared" si="102"/>
        <v>0.56731001651087709</v>
      </c>
      <c r="L262" s="2">
        <v>126</v>
      </c>
      <c r="M262" s="11">
        <f t="shared" si="106"/>
        <v>0.96519551485509747</v>
      </c>
      <c r="N262" s="2">
        <v>6.99</v>
      </c>
      <c r="O262" s="11">
        <f>(STANDARDIZE(N262,$N$329,$N$330))*-1</f>
        <v>0.55187591894744947</v>
      </c>
      <c r="P262" s="2">
        <v>4.33</v>
      </c>
      <c r="Q262" s="11">
        <f>(STANDARDIZE(P262,$P$329,$P$330))*-1</f>
        <v>0.35115721905479952</v>
      </c>
      <c r="R262" s="13">
        <f t="shared" si="103"/>
        <v>4.1921638955589513</v>
      </c>
      <c r="S262" s="13">
        <f t="shared" si="104"/>
        <v>0.69869398259315851</v>
      </c>
      <c r="T262">
        <v>2</v>
      </c>
      <c r="U262">
        <v>44</v>
      </c>
      <c r="V262">
        <f>RANK(U262,$U$2:$U$327,1)</f>
        <v>42</v>
      </c>
      <c r="AC262" s="2"/>
    </row>
    <row r="263" spans="1:29" x14ac:dyDescent="0.25">
      <c r="A263" s="1" t="s">
        <v>340</v>
      </c>
      <c r="B263" s="2" t="s">
        <v>62</v>
      </c>
      <c r="C263" s="2" t="s">
        <v>242</v>
      </c>
      <c r="D263" s="4">
        <v>76</v>
      </c>
      <c r="E263" s="2">
        <v>264</v>
      </c>
      <c r="F263" s="9">
        <v>4.97</v>
      </c>
      <c r="G263" s="11">
        <f>(STANDARDIZE(F263,$F$329,$F$330))*-1</f>
        <v>-0.71568735323923482</v>
      </c>
      <c r="H263" s="2">
        <v>28</v>
      </c>
      <c r="I263" s="11">
        <f t="shared" si="105"/>
        <v>-0.94794242830261921</v>
      </c>
      <c r="J263" s="2">
        <v>18</v>
      </c>
      <c r="K263" s="11">
        <f t="shared" si="102"/>
        <v>-0.1151063801616275</v>
      </c>
      <c r="L263" s="2">
        <v>109</v>
      </c>
      <c r="M263" s="11">
        <f t="shared" si="106"/>
        <v>-0.85047965448297502</v>
      </c>
      <c r="N263" s="2">
        <v>7.55</v>
      </c>
      <c r="O263" s="11">
        <f>(STANDARDIZE(N263,$N$329,$N$330))*-1</f>
        <v>-0.76625715612170286</v>
      </c>
      <c r="P263" s="2">
        <v>4.59</v>
      </c>
      <c r="Q263" s="11">
        <f>(STANDARDIZE(P263,$P$329,$P$330))*-1</f>
        <v>-0.61648392107893957</v>
      </c>
      <c r="R263" s="13">
        <f t="shared" si="103"/>
        <v>-4.011956893387099</v>
      </c>
      <c r="S263" s="13">
        <f t="shared" si="104"/>
        <v>-0.66865948223118321</v>
      </c>
      <c r="T263">
        <v>8</v>
      </c>
      <c r="AC263" s="2"/>
    </row>
    <row r="264" spans="1:29" x14ac:dyDescent="0.25">
      <c r="A264" s="1" t="s">
        <v>80</v>
      </c>
      <c r="B264" s="2" t="s">
        <v>62</v>
      </c>
      <c r="C264" s="2" t="s">
        <v>59</v>
      </c>
      <c r="D264" s="4">
        <v>77</v>
      </c>
      <c r="E264" s="2">
        <v>246</v>
      </c>
      <c r="F264" s="9"/>
      <c r="G264" s="11"/>
      <c r="H264" s="2"/>
      <c r="I264" s="11"/>
      <c r="J264" s="2"/>
      <c r="K264" s="11"/>
      <c r="L264" s="2"/>
      <c r="M264" s="11"/>
      <c r="N264" s="2"/>
      <c r="O264" s="11"/>
      <c r="P264" s="2"/>
      <c r="Q264" s="11"/>
      <c r="R264" s="13"/>
      <c r="S264" s="13"/>
      <c r="T264">
        <v>5</v>
      </c>
      <c r="U264">
        <v>145</v>
      </c>
      <c r="V264">
        <f t="shared" ref="V264:V269" si="107">RANK(U264,$U$2:$U$327,1)</f>
        <v>130</v>
      </c>
      <c r="AC264" s="2"/>
    </row>
    <row r="265" spans="1:29" x14ac:dyDescent="0.25">
      <c r="A265" s="1" t="s">
        <v>392</v>
      </c>
      <c r="B265" s="2" t="s">
        <v>62</v>
      </c>
      <c r="C265" s="2" t="s">
        <v>33</v>
      </c>
      <c r="D265" s="4">
        <v>77</v>
      </c>
      <c r="E265" s="2">
        <v>252</v>
      </c>
      <c r="F265" s="9">
        <v>4.6900000000000004</v>
      </c>
      <c r="G265" s="11">
        <f>(STANDARDIZE(F265,$F$329,$F$330))*-1</f>
        <v>0.18861681461814298</v>
      </c>
      <c r="H265" s="2">
        <v>29</v>
      </c>
      <c r="I265" s="11">
        <f t="shared" ref="I265:I280" si="108">(STANDARDIZE(H265,$H$329,$H$330))</f>
        <v>-0.70690297589095008</v>
      </c>
      <c r="J265" s="2"/>
      <c r="K265" s="11"/>
      <c r="L265" s="2">
        <v>116</v>
      </c>
      <c r="M265" s="11">
        <f>(STANDARDIZE(L265,$L$329,$L$330))</f>
        <v>-0.10284870240259222</v>
      </c>
      <c r="N265" s="2"/>
      <c r="O265" s="11"/>
      <c r="P265" s="2"/>
      <c r="Q265" s="11"/>
      <c r="R265" s="13">
        <f t="shared" ref="R265:R280" si="109">G265+I265+K265+M265+O265+Q265</f>
        <v>-0.62113486367539938</v>
      </c>
      <c r="S265" s="13">
        <f t="shared" ref="S265:S280" si="110">AVERAGE(G265,I265,K265,M265,O265,Q265)</f>
        <v>-0.20704495455846647</v>
      </c>
      <c r="T265">
        <v>5</v>
      </c>
      <c r="U265">
        <v>154</v>
      </c>
      <c r="V265">
        <f t="shared" si="107"/>
        <v>138</v>
      </c>
      <c r="AC265" s="2"/>
    </row>
    <row r="266" spans="1:29" x14ac:dyDescent="0.25">
      <c r="A266" s="1" t="s">
        <v>387</v>
      </c>
      <c r="B266" s="2" t="s">
        <v>62</v>
      </c>
      <c r="C266" s="2" t="s">
        <v>388</v>
      </c>
      <c r="D266" s="4">
        <v>75</v>
      </c>
      <c r="E266" s="2">
        <v>248</v>
      </c>
      <c r="F266" s="9">
        <v>4.62</v>
      </c>
      <c r="G266" s="11">
        <f>(STANDARDIZE(F266,$F$329,$F$330))*-1</f>
        <v>0.41469285658248883</v>
      </c>
      <c r="H266" s="2">
        <v>38</v>
      </c>
      <c r="I266" s="11">
        <f t="shared" si="108"/>
        <v>1.4624520958140728</v>
      </c>
      <c r="J266" s="2">
        <v>22</v>
      </c>
      <c r="K266" s="11">
        <f>(STANDARDIZE(J266,$J$329,$J$330))</f>
        <v>0.56731001651087709</v>
      </c>
      <c r="L266" s="2">
        <v>127</v>
      </c>
      <c r="M266" s="11">
        <f>(STANDARDIZE(L266,$L$329,$L$330))</f>
        <v>1.0719999365808666</v>
      </c>
      <c r="N266" s="2"/>
      <c r="O266" s="11"/>
      <c r="P266" s="2">
        <v>4.18</v>
      </c>
      <c r="Q266" s="11">
        <f>(STANDARDIZE(P266,$P$329,$P$330))*-1</f>
        <v>0.90941172297811235</v>
      </c>
      <c r="R266" s="13">
        <f t="shared" si="109"/>
        <v>4.4258666284664177</v>
      </c>
      <c r="S266" s="13">
        <f t="shared" si="110"/>
        <v>0.88517332569328355</v>
      </c>
      <c r="T266">
        <v>3</v>
      </c>
      <c r="U266">
        <v>100</v>
      </c>
      <c r="V266">
        <f t="shared" si="107"/>
        <v>90</v>
      </c>
      <c r="AC266" s="2"/>
    </row>
    <row r="267" spans="1:29" x14ac:dyDescent="0.25">
      <c r="A267" s="1" t="s">
        <v>277</v>
      </c>
      <c r="B267" s="2" t="s">
        <v>62</v>
      </c>
      <c r="C267" s="2" t="s">
        <v>52</v>
      </c>
      <c r="D267" s="4">
        <v>77</v>
      </c>
      <c r="E267" s="2">
        <v>258</v>
      </c>
      <c r="F267" s="9"/>
      <c r="G267" s="11"/>
      <c r="H267" s="2">
        <v>33</v>
      </c>
      <c r="I267" s="11">
        <f t="shared" si="108"/>
        <v>0.25725483375572678</v>
      </c>
      <c r="J267" s="2">
        <v>18</v>
      </c>
      <c r="K267" s="11">
        <f>(STANDARDIZE(J267,$J$329,$J$330))</f>
        <v>-0.1151063801616275</v>
      </c>
      <c r="L267" s="2">
        <v>114</v>
      </c>
      <c r="M267" s="11">
        <f>(STANDARDIZE(L267,$L$329,$L$330))</f>
        <v>-0.31645754585413016</v>
      </c>
      <c r="N267" s="2">
        <v>7.12</v>
      </c>
      <c r="O267" s="11">
        <f>(STANDARDIZE(N267,$N$329,$N$330))*-1</f>
        <v>0.24588074080639624</v>
      </c>
      <c r="P267" s="2">
        <v>4.33</v>
      </c>
      <c r="Q267" s="11">
        <f>(STANDARDIZE(P267,$P$329,$P$330))*-1</f>
        <v>0.35115721905479952</v>
      </c>
      <c r="R267" s="13">
        <f t="shared" si="109"/>
        <v>0.4227288676011649</v>
      </c>
      <c r="S267" s="13">
        <f t="shared" si="110"/>
        <v>8.4545773520232986E-2</v>
      </c>
      <c r="T267">
        <v>5</v>
      </c>
      <c r="U267">
        <v>150</v>
      </c>
      <c r="V267">
        <f t="shared" si="107"/>
        <v>134</v>
      </c>
      <c r="AC267" s="2"/>
    </row>
    <row r="268" spans="1:29" x14ac:dyDescent="0.25">
      <c r="A268" s="1" t="s">
        <v>356</v>
      </c>
      <c r="B268" s="2" t="s">
        <v>62</v>
      </c>
      <c r="C268" s="2" t="s">
        <v>204</v>
      </c>
      <c r="D268" s="4">
        <v>76</v>
      </c>
      <c r="E268" s="2">
        <v>270</v>
      </c>
      <c r="F268" s="9">
        <v>4.8600000000000003</v>
      </c>
      <c r="G268" s="11">
        <f>(STANDARDIZE(F268,$F$329,$F$330))*-1</f>
        <v>-0.36042500158098029</v>
      </c>
      <c r="H268" s="2">
        <v>30</v>
      </c>
      <c r="I268" s="11">
        <f t="shared" si="108"/>
        <v>-0.46586352347928084</v>
      </c>
      <c r="J268" s="2"/>
      <c r="K268" s="11"/>
      <c r="L268" s="2">
        <v>110</v>
      </c>
      <c r="M268" s="11">
        <f>(STANDARDIZE(L268,$L$329,$L$330))</f>
        <v>-0.74367523275720604</v>
      </c>
      <c r="N268" s="2">
        <v>7.05</v>
      </c>
      <c r="O268" s="11">
        <f>(STANDARDIZE(N268,$N$329,$N$330))*-1</f>
        <v>0.41064737519004108</v>
      </c>
      <c r="P268" s="2">
        <v>4.51</v>
      </c>
      <c r="Q268" s="11">
        <f>(STANDARDIZE(P268,$P$329,$P$330))*-1</f>
        <v>-0.3187481856531732</v>
      </c>
      <c r="R268" s="13">
        <f t="shared" si="109"/>
        <v>-1.4780645682805993</v>
      </c>
      <c r="S268" s="13">
        <f t="shared" si="110"/>
        <v>-0.29561291365611986</v>
      </c>
      <c r="T268">
        <v>4</v>
      </c>
      <c r="U268">
        <v>127</v>
      </c>
      <c r="V268">
        <f t="shared" si="107"/>
        <v>114</v>
      </c>
      <c r="AC268" s="2"/>
    </row>
    <row r="269" spans="1:29" x14ac:dyDescent="0.25">
      <c r="A269" s="1" t="s">
        <v>216</v>
      </c>
      <c r="B269" s="2" t="s">
        <v>62</v>
      </c>
      <c r="C269" s="2" t="s">
        <v>21</v>
      </c>
      <c r="D269" s="4">
        <v>78</v>
      </c>
      <c r="E269" s="2">
        <v>251</v>
      </c>
      <c r="F269" s="9">
        <v>4.51</v>
      </c>
      <c r="G269" s="11">
        <f>(STANDARDIZE(F269,$F$329,$F$330))*-1</f>
        <v>0.76995520824074626</v>
      </c>
      <c r="H269" s="2">
        <v>30</v>
      </c>
      <c r="I269" s="11">
        <f t="shared" si="108"/>
        <v>-0.46586352347928084</v>
      </c>
      <c r="J269" s="2">
        <v>22</v>
      </c>
      <c r="K269" s="11">
        <f>(STANDARDIZE(J269,$J$329,$J$330))</f>
        <v>0.56731001651087709</v>
      </c>
      <c r="L269" s="2">
        <v>121</v>
      </c>
      <c r="M269" s="11">
        <f>(STANDARDIZE(L269,$L$329,$L$330))</f>
        <v>0.43117340622625261</v>
      </c>
      <c r="N269" s="2">
        <v>6.85</v>
      </c>
      <c r="O269" s="11">
        <f>(STANDARDIZE(N269,$N$329,$N$330))*-1</f>
        <v>0.88140918771473908</v>
      </c>
      <c r="P269" s="2">
        <v>4.16</v>
      </c>
      <c r="Q269" s="11">
        <f>(STANDARDIZE(P269,$P$329,$P$330))*-1</f>
        <v>0.98384565683455227</v>
      </c>
      <c r="R269" s="13">
        <f t="shared" si="109"/>
        <v>3.1678299520478865</v>
      </c>
      <c r="S269" s="13">
        <f t="shared" si="110"/>
        <v>0.52797165867464779</v>
      </c>
      <c r="T269">
        <v>1</v>
      </c>
      <c r="U269">
        <v>19</v>
      </c>
      <c r="V269">
        <f t="shared" si="107"/>
        <v>19</v>
      </c>
      <c r="AC269" s="2"/>
    </row>
    <row r="270" spans="1:29" x14ac:dyDescent="0.25">
      <c r="A270" s="1" t="s">
        <v>61</v>
      </c>
      <c r="B270" s="2" t="s">
        <v>62</v>
      </c>
      <c r="C270" s="2" t="s">
        <v>63</v>
      </c>
      <c r="D270" s="4">
        <v>78</v>
      </c>
      <c r="E270" s="2">
        <v>255</v>
      </c>
      <c r="F270" s="9"/>
      <c r="G270" s="11"/>
      <c r="H270" s="2">
        <v>34</v>
      </c>
      <c r="I270" s="11">
        <f t="shared" si="108"/>
        <v>0.49829428616739596</v>
      </c>
      <c r="J270" s="2">
        <v>24</v>
      </c>
      <c r="K270" s="11">
        <f>(STANDARDIZE(J270,$J$329,$J$330))</f>
        <v>0.90851821484712936</v>
      </c>
      <c r="L270" s="2"/>
      <c r="M270" s="11"/>
      <c r="N270" s="2"/>
      <c r="O270" s="11"/>
      <c r="P270" s="2"/>
      <c r="Q270" s="11"/>
      <c r="R270" s="13">
        <f t="shared" si="109"/>
        <v>1.4068125010145254</v>
      </c>
      <c r="S270" s="13">
        <f t="shared" si="110"/>
        <v>0.70340625050726269</v>
      </c>
      <c r="T270">
        <v>8</v>
      </c>
      <c r="AC270" s="2"/>
    </row>
    <row r="271" spans="1:29" x14ac:dyDescent="0.25">
      <c r="A271" s="1" t="s">
        <v>332</v>
      </c>
      <c r="B271" s="2" t="s">
        <v>62</v>
      </c>
      <c r="C271" s="2" t="s">
        <v>49</v>
      </c>
      <c r="D271" s="4">
        <v>77</v>
      </c>
      <c r="E271" s="2">
        <v>253</v>
      </c>
      <c r="F271" s="9">
        <v>4.84</v>
      </c>
      <c r="G271" s="11">
        <f t="shared" ref="G271:G280" si="111">(STANDARDIZE(F271,$F$329,$F$330))*-1</f>
        <v>-0.29583184673402313</v>
      </c>
      <c r="H271" s="2">
        <v>27</v>
      </c>
      <c r="I271" s="11">
        <f t="shared" si="108"/>
        <v>-1.1889818807142885</v>
      </c>
      <c r="J271" s="2">
        <v>17</v>
      </c>
      <c r="K271" s="11">
        <f>(STANDARDIZE(J271,$J$329,$J$330))</f>
        <v>-0.28571047932975363</v>
      </c>
      <c r="L271" s="2">
        <v>112</v>
      </c>
      <c r="M271" s="11">
        <f t="shared" ref="M271:M280" si="112">(STANDARDIZE(L271,$L$329,$L$330))</f>
        <v>-0.53006638930566807</v>
      </c>
      <c r="N271" s="2">
        <v>7.37</v>
      </c>
      <c r="O271" s="11">
        <f>(STANDARDIZE(N271,$N$329,$N$330))*-1</f>
        <v>-0.34257152484947573</v>
      </c>
      <c r="P271" s="2">
        <v>4.45</v>
      </c>
      <c r="Q271" s="11">
        <f>(STANDARDIZE(P271,$P$329,$P$330))*-1</f>
        <v>-9.5446384083850033E-2</v>
      </c>
      <c r="R271" s="13">
        <f t="shared" si="109"/>
        <v>-2.738608505017059</v>
      </c>
      <c r="S271" s="13">
        <f t="shared" si="110"/>
        <v>-0.45643475083617652</v>
      </c>
      <c r="T271">
        <v>8</v>
      </c>
      <c r="AC271" s="2"/>
    </row>
    <row r="272" spans="1:29" x14ac:dyDescent="0.25">
      <c r="A272" s="1" t="s">
        <v>113</v>
      </c>
      <c r="B272" s="2" t="s">
        <v>12</v>
      </c>
      <c r="C272" s="2" t="s">
        <v>59</v>
      </c>
      <c r="D272" s="4">
        <v>74</v>
      </c>
      <c r="E272" s="2">
        <v>214</v>
      </c>
      <c r="F272" s="9">
        <v>4.45</v>
      </c>
      <c r="G272" s="11">
        <f t="shared" si="111"/>
        <v>0.96373467278161218</v>
      </c>
      <c r="H272" s="2">
        <v>36</v>
      </c>
      <c r="I272" s="11">
        <f t="shared" si="108"/>
        <v>0.98037319099073439</v>
      </c>
      <c r="J272" s="2">
        <v>17</v>
      </c>
      <c r="K272" s="11">
        <f>(STANDARDIZE(J272,$J$329,$J$330))</f>
        <v>-0.28571047932975363</v>
      </c>
      <c r="L272" s="2">
        <v>124</v>
      </c>
      <c r="M272" s="11">
        <f t="shared" si="112"/>
        <v>0.7515866714035595</v>
      </c>
      <c r="N272" s="2"/>
      <c r="O272" s="11"/>
      <c r="P272" s="2"/>
      <c r="Q272" s="11"/>
      <c r="R272" s="13">
        <f t="shared" si="109"/>
        <v>2.4099840558461523</v>
      </c>
      <c r="S272" s="13">
        <f t="shared" si="110"/>
        <v>0.60249601396153807</v>
      </c>
      <c r="T272">
        <v>3</v>
      </c>
      <c r="U272">
        <v>106</v>
      </c>
      <c r="V272">
        <f>RANK(U272,$U$2:$U$327,1)</f>
        <v>95</v>
      </c>
      <c r="AC272" s="2"/>
    </row>
    <row r="273" spans="1:29" x14ac:dyDescent="0.25">
      <c r="A273" s="1" t="s">
        <v>151</v>
      </c>
      <c r="B273" s="2" t="s">
        <v>12</v>
      </c>
      <c r="C273" s="2" t="s">
        <v>152</v>
      </c>
      <c r="D273" s="4">
        <v>73</v>
      </c>
      <c r="E273" s="2">
        <v>208</v>
      </c>
      <c r="F273" s="9">
        <v>4.49</v>
      </c>
      <c r="G273" s="11">
        <f t="shared" si="111"/>
        <v>0.83454836308770064</v>
      </c>
      <c r="H273" s="2">
        <v>31</v>
      </c>
      <c r="I273" s="11">
        <f t="shared" si="108"/>
        <v>-0.22482407106761165</v>
      </c>
      <c r="J273" s="2">
        <v>14</v>
      </c>
      <c r="K273" s="11">
        <f>(STANDARDIZE(J273,$J$329,$J$330))</f>
        <v>-0.79752277683413209</v>
      </c>
      <c r="L273" s="2">
        <v>126</v>
      </c>
      <c r="M273" s="11">
        <f t="shared" si="112"/>
        <v>0.96519551485509747</v>
      </c>
      <c r="N273" s="2">
        <v>6.95</v>
      </c>
      <c r="O273" s="11">
        <f>(STANDARDIZE(N273,$N$329,$N$330))*-1</f>
        <v>0.646028281452389</v>
      </c>
      <c r="P273" s="2">
        <v>4.32</v>
      </c>
      <c r="Q273" s="11">
        <f>(STANDARDIZE(P273,$P$329,$P$330))*-1</f>
        <v>0.38837418598301948</v>
      </c>
      <c r="R273" s="13">
        <f t="shared" si="109"/>
        <v>1.8117994974764629</v>
      </c>
      <c r="S273" s="13">
        <f t="shared" si="110"/>
        <v>0.30196658291274381</v>
      </c>
      <c r="T273">
        <v>8</v>
      </c>
      <c r="AC273" s="2"/>
    </row>
    <row r="274" spans="1:29" x14ac:dyDescent="0.25">
      <c r="A274" s="1" t="s">
        <v>395</v>
      </c>
      <c r="B274" s="2" t="s">
        <v>12</v>
      </c>
      <c r="C274" s="2" t="s">
        <v>21</v>
      </c>
      <c r="D274" s="4">
        <v>71</v>
      </c>
      <c r="E274" s="2">
        <v>204</v>
      </c>
      <c r="F274" s="9">
        <v>4.49</v>
      </c>
      <c r="G274" s="11">
        <f t="shared" si="111"/>
        <v>0.83454836308770064</v>
      </c>
      <c r="H274" s="2">
        <v>34</v>
      </c>
      <c r="I274" s="11">
        <f t="shared" si="108"/>
        <v>0.49829428616739596</v>
      </c>
      <c r="J274" s="2"/>
      <c r="K274" s="11"/>
      <c r="L274" s="2">
        <v>124</v>
      </c>
      <c r="M274" s="11">
        <f t="shared" si="112"/>
        <v>0.7515866714035595</v>
      </c>
      <c r="N274" s="2"/>
      <c r="O274" s="11"/>
      <c r="P274" s="2"/>
      <c r="Q274" s="11"/>
      <c r="R274" s="13">
        <f t="shared" si="109"/>
        <v>2.0844293206586562</v>
      </c>
      <c r="S274" s="13">
        <f t="shared" si="110"/>
        <v>0.69480977355288542</v>
      </c>
      <c r="T274">
        <v>3</v>
      </c>
      <c r="U274">
        <v>79</v>
      </c>
      <c r="V274">
        <f>RANK(U274,$U$2:$U$327,1)</f>
        <v>72</v>
      </c>
      <c r="AC274" s="2"/>
    </row>
    <row r="275" spans="1:29" x14ac:dyDescent="0.25">
      <c r="A275" s="1" t="s">
        <v>375</v>
      </c>
      <c r="B275" s="2" t="s">
        <v>12</v>
      </c>
      <c r="C275" s="2" t="s">
        <v>52</v>
      </c>
      <c r="D275" s="4">
        <v>70</v>
      </c>
      <c r="E275" s="2">
        <v>193</v>
      </c>
      <c r="F275" s="9">
        <v>4.6100000000000003</v>
      </c>
      <c r="G275" s="11">
        <f t="shared" si="111"/>
        <v>0.44698943400596602</v>
      </c>
      <c r="H275" s="2">
        <v>31</v>
      </c>
      <c r="I275" s="11">
        <f t="shared" si="108"/>
        <v>-0.22482407106761165</v>
      </c>
      <c r="J275" s="2">
        <v>13</v>
      </c>
      <c r="K275" s="11">
        <f>(STANDARDIZE(J275,$J$329,$J$330))</f>
        <v>-0.96812687600225822</v>
      </c>
      <c r="L275" s="2">
        <v>116</v>
      </c>
      <c r="M275" s="11">
        <f t="shared" si="112"/>
        <v>-0.10284870240259222</v>
      </c>
      <c r="N275" s="2">
        <v>7.19</v>
      </c>
      <c r="O275" s="11">
        <f t="shared" ref="O275:O280" si="113">(STANDARDIZE(N275,$N$329,$N$330))*-1</f>
        <v>8.1114106422751436E-2</v>
      </c>
      <c r="P275" s="2">
        <v>4.49</v>
      </c>
      <c r="Q275" s="11">
        <f t="shared" ref="Q275:Q280" si="114">(STANDARDIZE(P275,$P$329,$P$330))*-1</f>
        <v>-0.24431425179673322</v>
      </c>
      <c r="R275" s="13">
        <f t="shared" si="109"/>
        <v>-1.012010360840478</v>
      </c>
      <c r="S275" s="13">
        <f t="shared" si="110"/>
        <v>-0.168668393473413</v>
      </c>
      <c r="T275">
        <v>8</v>
      </c>
      <c r="AC275" s="2"/>
    </row>
    <row r="276" spans="1:29" x14ac:dyDescent="0.25">
      <c r="A276" s="1" t="s">
        <v>217</v>
      </c>
      <c r="B276" s="2" t="s">
        <v>12</v>
      </c>
      <c r="C276" s="2" t="s">
        <v>213</v>
      </c>
      <c r="D276" s="4">
        <v>76</v>
      </c>
      <c r="E276" s="2">
        <v>221</v>
      </c>
      <c r="F276" s="9">
        <v>4.58</v>
      </c>
      <c r="G276" s="11">
        <f t="shared" si="111"/>
        <v>0.54387916627640043</v>
      </c>
      <c r="H276" s="2">
        <v>37.5</v>
      </c>
      <c r="I276" s="11">
        <f t="shared" si="108"/>
        <v>1.3419323696082381</v>
      </c>
      <c r="J276" s="2"/>
      <c r="K276" s="11"/>
      <c r="L276" s="2">
        <v>119</v>
      </c>
      <c r="M276" s="11">
        <f t="shared" si="112"/>
        <v>0.21756456277471467</v>
      </c>
      <c r="N276" s="2">
        <v>6.95</v>
      </c>
      <c r="O276" s="11">
        <f t="shared" si="113"/>
        <v>0.646028281452389</v>
      </c>
      <c r="P276" s="2">
        <v>4.1399999999999997</v>
      </c>
      <c r="Q276" s="11">
        <f t="shared" si="114"/>
        <v>1.0582795906909954</v>
      </c>
      <c r="R276" s="13">
        <f t="shared" si="109"/>
        <v>3.8076839708027377</v>
      </c>
      <c r="S276" s="13">
        <f t="shared" si="110"/>
        <v>0.76153679416054754</v>
      </c>
      <c r="T276">
        <v>8</v>
      </c>
      <c r="AC276" s="2"/>
    </row>
    <row r="277" spans="1:29" x14ac:dyDescent="0.25">
      <c r="A277" s="1" t="s">
        <v>199</v>
      </c>
      <c r="B277" s="2" t="s">
        <v>12</v>
      </c>
      <c r="C277" s="2" t="s">
        <v>200</v>
      </c>
      <c r="D277" s="4">
        <v>71</v>
      </c>
      <c r="E277" s="2">
        <v>199</v>
      </c>
      <c r="F277" s="9">
        <v>4.46</v>
      </c>
      <c r="G277" s="11">
        <f t="shared" si="111"/>
        <v>0.93143809535813493</v>
      </c>
      <c r="H277" s="2">
        <v>36</v>
      </c>
      <c r="I277" s="11">
        <f t="shared" si="108"/>
        <v>0.98037319099073439</v>
      </c>
      <c r="J277" s="2">
        <v>13</v>
      </c>
      <c r="K277" s="11">
        <f>(STANDARDIZE(J277,$J$329,$J$330))</f>
        <v>-0.96812687600225822</v>
      </c>
      <c r="L277" s="2">
        <v>131</v>
      </c>
      <c r="M277" s="11">
        <f t="shared" si="112"/>
        <v>1.4992176234839423</v>
      </c>
      <c r="N277" s="2">
        <v>7.18</v>
      </c>
      <c r="O277" s="11">
        <f t="shared" si="113"/>
        <v>0.1046521970489879</v>
      </c>
      <c r="P277" s="2">
        <v>4.3499999999999996</v>
      </c>
      <c r="Q277" s="11">
        <f t="shared" si="114"/>
        <v>0.27672328519835959</v>
      </c>
      <c r="R277" s="13">
        <f t="shared" si="109"/>
        <v>2.8242775160779008</v>
      </c>
      <c r="S277" s="13">
        <f t="shared" si="110"/>
        <v>0.47071291934631682</v>
      </c>
      <c r="T277">
        <v>3</v>
      </c>
      <c r="U277">
        <v>82</v>
      </c>
      <c r="V277">
        <f>RANK(U277,$U$2:$U$327,1)</f>
        <v>75</v>
      </c>
      <c r="AC277" s="2"/>
    </row>
    <row r="278" spans="1:29" x14ac:dyDescent="0.25">
      <c r="A278" s="1" t="s">
        <v>188</v>
      </c>
      <c r="B278" s="2" t="s">
        <v>12</v>
      </c>
      <c r="C278" s="2" t="s">
        <v>189</v>
      </c>
      <c r="D278" s="4">
        <v>74</v>
      </c>
      <c r="E278" s="2">
        <v>202</v>
      </c>
      <c r="F278" s="9">
        <v>4.53</v>
      </c>
      <c r="G278" s="11">
        <f t="shared" si="111"/>
        <v>0.7053620533937891</v>
      </c>
      <c r="H278" s="2">
        <v>35</v>
      </c>
      <c r="I278" s="11">
        <f t="shared" si="108"/>
        <v>0.73933373857906515</v>
      </c>
      <c r="J278" s="2">
        <v>11</v>
      </c>
      <c r="K278" s="11">
        <f>(STANDARDIZE(J278,$J$329,$J$330))</f>
        <v>-1.3093350743385106</v>
      </c>
      <c r="L278" s="2">
        <v>119</v>
      </c>
      <c r="M278" s="11">
        <f t="shared" si="112"/>
        <v>0.21756456277471467</v>
      </c>
      <c r="N278" s="2">
        <v>6.74</v>
      </c>
      <c r="O278" s="11">
        <f t="shared" si="113"/>
        <v>1.1403281846033215</v>
      </c>
      <c r="P278" s="2">
        <v>4.13</v>
      </c>
      <c r="Q278" s="11">
        <f t="shared" si="114"/>
        <v>1.0954965576192155</v>
      </c>
      <c r="R278" s="13">
        <f t="shared" si="109"/>
        <v>2.5887500226315954</v>
      </c>
      <c r="S278" s="13">
        <f t="shared" si="110"/>
        <v>0.43145833710526588</v>
      </c>
      <c r="T278">
        <v>4</v>
      </c>
      <c r="U278">
        <v>141</v>
      </c>
      <c r="V278">
        <f>RANK(U278,$U$2:$U$327,1)</f>
        <v>127</v>
      </c>
      <c r="AC278" s="2"/>
    </row>
    <row r="279" spans="1:29" x14ac:dyDescent="0.25">
      <c r="A279" s="1" t="s">
        <v>178</v>
      </c>
      <c r="B279" s="2" t="s">
        <v>12</v>
      </c>
      <c r="C279" s="2" t="s">
        <v>179</v>
      </c>
      <c r="D279" s="4">
        <v>73</v>
      </c>
      <c r="E279" s="2">
        <v>209</v>
      </c>
      <c r="F279" s="9">
        <v>4.42</v>
      </c>
      <c r="G279" s="11">
        <f t="shared" si="111"/>
        <v>1.0606244050520466</v>
      </c>
      <c r="H279" s="2">
        <v>36</v>
      </c>
      <c r="I279" s="11">
        <f t="shared" si="108"/>
        <v>0.98037319099073439</v>
      </c>
      <c r="J279" s="2">
        <v>19</v>
      </c>
      <c r="K279" s="11">
        <f>(STANDARDIZE(J279,$J$329,$J$330))</f>
        <v>5.549771900649865E-2</v>
      </c>
      <c r="L279" s="2">
        <v>126</v>
      </c>
      <c r="M279" s="11">
        <f t="shared" si="112"/>
        <v>0.96519551485509747</v>
      </c>
      <c r="N279" s="2">
        <v>7.01</v>
      </c>
      <c r="O279" s="11">
        <f t="shared" si="113"/>
        <v>0.50479973769498065</v>
      </c>
      <c r="P279" s="2">
        <v>4</v>
      </c>
      <c r="Q279" s="11">
        <f t="shared" si="114"/>
        <v>1.5793171276860851</v>
      </c>
      <c r="R279" s="13">
        <f t="shared" si="109"/>
        <v>5.145807695285443</v>
      </c>
      <c r="S279" s="13">
        <f t="shared" si="110"/>
        <v>0.85763461588090717</v>
      </c>
      <c r="T279">
        <v>3</v>
      </c>
      <c r="U279">
        <v>84</v>
      </c>
      <c r="V279">
        <f>RANK(U279,$U$2:$U$327,1)</f>
        <v>76</v>
      </c>
      <c r="AC279" s="2"/>
    </row>
    <row r="280" spans="1:29" x14ac:dyDescent="0.25">
      <c r="A280" s="1" t="s">
        <v>260</v>
      </c>
      <c r="B280" s="2" t="s">
        <v>12</v>
      </c>
      <c r="C280" s="2" t="s">
        <v>54</v>
      </c>
      <c r="D280" s="4">
        <v>74</v>
      </c>
      <c r="E280" s="2">
        <v>204</v>
      </c>
      <c r="F280" s="9">
        <v>4.62</v>
      </c>
      <c r="G280" s="11">
        <f t="shared" si="111"/>
        <v>0.41469285658248883</v>
      </c>
      <c r="H280" s="2">
        <v>31</v>
      </c>
      <c r="I280" s="11">
        <f t="shared" si="108"/>
        <v>-0.22482407106761165</v>
      </c>
      <c r="J280" s="2"/>
      <c r="K280" s="11"/>
      <c r="L280" s="2">
        <v>116</v>
      </c>
      <c r="M280" s="11">
        <f t="shared" si="112"/>
        <v>-0.10284870240259222</v>
      </c>
      <c r="N280" s="2">
        <v>6.75</v>
      </c>
      <c r="O280" s="11">
        <f t="shared" si="113"/>
        <v>1.116790093977087</v>
      </c>
      <c r="P280" s="2">
        <v>4.08</v>
      </c>
      <c r="Q280" s="11">
        <f t="shared" si="114"/>
        <v>1.2815813922603188</v>
      </c>
      <c r="R280" s="13">
        <f t="shared" si="109"/>
        <v>2.4853915693496909</v>
      </c>
      <c r="S280" s="13">
        <f t="shared" si="110"/>
        <v>0.49707831386993817</v>
      </c>
      <c r="T280">
        <v>8</v>
      </c>
      <c r="AC280" s="2"/>
    </row>
    <row r="281" spans="1:29" x14ac:dyDescent="0.25">
      <c r="A281" s="1" t="s">
        <v>124</v>
      </c>
      <c r="B281" s="2" t="s">
        <v>12</v>
      </c>
      <c r="C281" s="2" t="s">
        <v>125</v>
      </c>
      <c r="D281" s="4">
        <v>75</v>
      </c>
      <c r="E281" s="2">
        <v>209</v>
      </c>
      <c r="F281" s="9"/>
      <c r="G281" s="11"/>
      <c r="H281" s="2"/>
      <c r="I281" s="11"/>
      <c r="J281" s="2"/>
      <c r="K281" s="11"/>
      <c r="L281" s="2"/>
      <c r="M281" s="11"/>
      <c r="N281" s="2"/>
      <c r="O281" s="11"/>
      <c r="P281" s="2"/>
      <c r="Q281" s="11"/>
      <c r="R281" s="13"/>
      <c r="S281" s="13"/>
      <c r="T281">
        <v>1</v>
      </c>
      <c r="U281">
        <v>5</v>
      </c>
      <c r="V281">
        <f>RANK(U281,$U$2:$U$327,1)</f>
        <v>5</v>
      </c>
      <c r="AC281" s="2"/>
    </row>
    <row r="282" spans="1:29" x14ac:dyDescent="0.25">
      <c r="A282" s="1" t="s">
        <v>372</v>
      </c>
      <c r="B282" s="2" t="s">
        <v>12</v>
      </c>
      <c r="C282" s="2" t="s">
        <v>65</v>
      </c>
      <c r="D282" s="4">
        <v>71</v>
      </c>
      <c r="E282" s="2">
        <v>196</v>
      </c>
      <c r="F282" s="9">
        <v>4.3099999999999996</v>
      </c>
      <c r="G282" s="11">
        <f>(STANDARDIZE(F282,$F$329,$F$330))*-1</f>
        <v>1.415886756710304</v>
      </c>
      <c r="H282" s="2">
        <v>37</v>
      </c>
      <c r="I282" s="11">
        <f>(STANDARDIZE(H282,$H$329,$H$330))</f>
        <v>1.2214126434024035</v>
      </c>
      <c r="J282" s="2">
        <v>18</v>
      </c>
      <c r="K282" s="11">
        <f>(STANDARDIZE(J282,$J$329,$J$330))</f>
        <v>-0.1151063801616275</v>
      </c>
      <c r="L282" s="2">
        <v>119</v>
      </c>
      <c r="M282" s="11">
        <f>(STANDARDIZE(L282,$L$329,$L$330))</f>
        <v>0.21756456277471467</v>
      </c>
      <c r="N282" s="2">
        <v>7.09</v>
      </c>
      <c r="O282" s="11">
        <f>(STANDARDIZE(N282,$N$329,$N$330))*-1</f>
        <v>0.3164950126851015</v>
      </c>
      <c r="P282" s="2">
        <v>4.33</v>
      </c>
      <c r="Q282" s="11">
        <f>(STANDARDIZE(P282,$P$329,$P$330))*-1</f>
        <v>0.35115721905479952</v>
      </c>
      <c r="R282" s="13">
        <f>G282+I282+K282+M282+O282+Q282</f>
        <v>3.4074098144656957</v>
      </c>
      <c r="S282" s="13">
        <f>AVERAGE(G282,I282,K282,M282,O282,Q282)</f>
        <v>0.56790163574428265</v>
      </c>
      <c r="T282">
        <v>2</v>
      </c>
      <c r="U282">
        <v>40</v>
      </c>
      <c r="V282">
        <f>RANK(U282,$U$2:$U$327,1)</f>
        <v>39</v>
      </c>
      <c r="AC282" s="2"/>
    </row>
    <row r="283" spans="1:29" x14ac:dyDescent="0.25">
      <c r="A283" s="1" t="s">
        <v>363</v>
      </c>
      <c r="B283" s="2" t="s">
        <v>12</v>
      </c>
      <c r="C283" s="2" t="s">
        <v>37</v>
      </c>
      <c r="D283" s="4">
        <v>73</v>
      </c>
      <c r="E283" s="2">
        <v>216</v>
      </c>
      <c r="F283" s="9"/>
      <c r="G283" s="11"/>
      <c r="H283" s="2">
        <v>26.5</v>
      </c>
      <c r="I283" s="11">
        <f>(STANDARDIZE(H283,$H$329,$H$330))</f>
        <v>-1.3095016069201231</v>
      </c>
      <c r="J283" s="2">
        <v>8</v>
      </c>
      <c r="K283" s="11">
        <f>(STANDARDIZE(J283,$J$329,$J$330))</f>
        <v>-1.821147371842889</v>
      </c>
      <c r="L283" s="2">
        <v>112</v>
      </c>
      <c r="M283" s="11">
        <f>(STANDARDIZE(L283,$L$329,$L$330))</f>
        <v>-0.53006638930566807</v>
      </c>
      <c r="N283" s="2">
        <v>7.22</v>
      </c>
      <c r="O283" s="11">
        <f>(STANDARDIZE(N283,$N$329,$N$330))*-1</f>
        <v>1.0499834544048296E-2</v>
      </c>
      <c r="P283" s="2">
        <v>4.54</v>
      </c>
      <c r="Q283" s="11">
        <f>(STANDARDIZE(P283,$P$329,$P$330))*-1</f>
        <v>-0.43039908643783636</v>
      </c>
      <c r="R283" s="13">
        <f>G283+I283+K283+M283+O283+Q283</f>
        <v>-4.0806146199624678</v>
      </c>
      <c r="S283" s="13">
        <f>AVERAGE(G283,I283,K283,M283,O283,Q283)</f>
        <v>-0.81612292399249353</v>
      </c>
      <c r="T283">
        <v>8</v>
      </c>
      <c r="AC283" s="2"/>
    </row>
    <row r="284" spans="1:29" x14ac:dyDescent="0.25">
      <c r="A284" s="1" t="s">
        <v>433</v>
      </c>
      <c r="B284" s="2" t="s">
        <v>12</v>
      </c>
      <c r="C284" s="2" t="s">
        <v>337</v>
      </c>
      <c r="D284" s="4">
        <v>72</v>
      </c>
      <c r="E284" s="2">
        <v>178</v>
      </c>
      <c r="F284" s="9"/>
      <c r="G284" s="11"/>
      <c r="H284" s="2"/>
      <c r="I284" s="11"/>
      <c r="J284" s="2"/>
      <c r="K284" s="11"/>
      <c r="L284" s="2"/>
      <c r="M284" s="11"/>
      <c r="N284" s="2"/>
      <c r="O284" s="11"/>
      <c r="P284" s="2"/>
      <c r="Q284" s="11"/>
      <c r="R284" s="13"/>
      <c r="S284" s="13"/>
      <c r="T284">
        <v>4</v>
      </c>
      <c r="U284">
        <v>110</v>
      </c>
      <c r="V284">
        <f>RANK(U284,$U$2:$U$327,1)</f>
        <v>99</v>
      </c>
      <c r="AC284" s="2"/>
    </row>
    <row r="285" spans="1:29" x14ac:dyDescent="0.25">
      <c r="A285" s="1" t="s">
        <v>317</v>
      </c>
      <c r="B285" s="2" t="s">
        <v>12</v>
      </c>
      <c r="C285" s="2" t="s">
        <v>33</v>
      </c>
      <c r="D285" s="4">
        <v>72</v>
      </c>
      <c r="E285" s="2">
        <v>190</v>
      </c>
      <c r="F285" s="9">
        <v>4.74</v>
      </c>
      <c r="G285" s="11">
        <f>(STANDARDIZE(F285,$F$329,$F$330))*-1</f>
        <v>2.713392750075427E-2</v>
      </c>
      <c r="H285" s="2">
        <v>30</v>
      </c>
      <c r="I285" s="11">
        <f>(STANDARDIZE(H285,$H$329,$H$330))</f>
        <v>-0.46586352347928084</v>
      </c>
      <c r="J285" s="2">
        <v>10</v>
      </c>
      <c r="K285" s="11">
        <f t="shared" ref="K285:K291" si="115">(STANDARDIZE(J285,$J$329,$J$330))</f>
        <v>-1.4799391735066367</v>
      </c>
      <c r="L285" s="2">
        <v>112</v>
      </c>
      <c r="M285" s="11">
        <f>(STANDARDIZE(L285,$L$329,$L$330))</f>
        <v>-0.53006638930566807</v>
      </c>
      <c r="N285" s="2">
        <v>6.85</v>
      </c>
      <c r="O285" s="11">
        <f>(STANDARDIZE(N285,$N$329,$N$330))*-1</f>
        <v>0.88140918771473908</v>
      </c>
      <c r="P285" s="2">
        <v>4.12</v>
      </c>
      <c r="Q285" s="11">
        <f>(STANDARDIZE(P285,$P$329,$P$330))*-1</f>
        <v>1.1327135245474353</v>
      </c>
      <c r="R285" s="13">
        <f t="shared" ref="R285:R327" si="116">G285+I285+K285+M285+O285+Q285</f>
        <v>-0.43461244652865694</v>
      </c>
      <c r="S285" s="13">
        <f t="shared" ref="S285:S327" si="117">AVERAGE(G285,I285,K285,M285,O285,Q285)</f>
        <v>-7.2435407754776152E-2</v>
      </c>
      <c r="T285">
        <v>8</v>
      </c>
      <c r="AC285" s="2"/>
    </row>
    <row r="286" spans="1:29" x14ac:dyDescent="0.25">
      <c r="A286" s="1" t="s">
        <v>365</v>
      </c>
      <c r="B286" s="2" t="s">
        <v>12</v>
      </c>
      <c r="C286" s="2" t="s">
        <v>366</v>
      </c>
      <c r="D286" s="4">
        <v>73</v>
      </c>
      <c r="E286" s="2">
        <v>213</v>
      </c>
      <c r="F286" s="9">
        <v>4.51</v>
      </c>
      <c r="G286" s="11">
        <f>(STANDARDIZE(F286,$F$329,$F$330))*-1</f>
        <v>0.76995520824074626</v>
      </c>
      <c r="H286" s="2">
        <v>35</v>
      </c>
      <c r="I286" s="11">
        <f>(STANDARDIZE(H286,$H$329,$H$330))</f>
        <v>0.73933373857906515</v>
      </c>
      <c r="J286" s="2">
        <v>10</v>
      </c>
      <c r="K286" s="11">
        <f t="shared" si="115"/>
        <v>-1.4799391735066367</v>
      </c>
      <c r="L286" s="2">
        <v>113</v>
      </c>
      <c r="M286" s="11">
        <f>(STANDARDIZE(L286,$L$329,$L$330))</f>
        <v>-0.42326196757989915</v>
      </c>
      <c r="N286" s="2">
        <v>6.99</v>
      </c>
      <c r="O286" s="11">
        <f>(STANDARDIZE(N286,$N$329,$N$330))*-1</f>
        <v>0.55187591894744947</v>
      </c>
      <c r="P286" s="2">
        <v>4.28</v>
      </c>
      <c r="Q286" s="11">
        <f>(STANDARDIZE(P286,$P$329,$P$330))*-1</f>
        <v>0.53724205369590272</v>
      </c>
      <c r="R286" s="13">
        <f t="shared" si="116"/>
        <v>0.69520577837662767</v>
      </c>
      <c r="S286" s="13">
        <f t="shared" si="117"/>
        <v>0.11586762972943794</v>
      </c>
      <c r="T286">
        <v>8</v>
      </c>
      <c r="AC286" s="2"/>
    </row>
    <row r="287" spans="1:29" x14ac:dyDescent="0.25">
      <c r="A287" s="1" t="s">
        <v>295</v>
      </c>
      <c r="B287" s="2" t="s">
        <v>12</v>
      </c>
      <c r="C287" s="2" t="s">
        <v>287</v>
      </c>
      <c r="D287" s="4">
        <v>71</v>
      </c>
      <c r="E287" s="2">
        <v>189</v>
      </c>
      <c r="F287" s="9">
        <v>4.5599999999999996</v>
      </c>
      <c r="G287" s="11">
        <f>(STANDARDIZE(F287,$F$329,$F$330))*-1</f>
        <v>0.60847232112335758</v>
      </c>
      <c r="H287" s="2">
        <v>29.5</v>
      </c>
      <c r="I287" s="11">
        <f>(STANDARDIZE(H287,$H$329,$H$330))</f>
        <v>-0.58638324968511546</v>
      </c>
      <c r="J287" s="2">
        <v>11</v>
      </c>
      <c r="K287" s="11">
        <f t="shared" si="115"/>
        <v>-1.3093350743385106</v>
      </c>
      <c r="L287" s="2">
        <v>117</v>
      </c>
      <c r="M287" s="11">
        <f>(STANDARDIZE(L287,$L$329,$L$330))</f>
        <v>3.9557193231767413E-3</v>
      </c>
      <c r="N287" s="2">
        <v>7.01</v>
      </c>
      <c r="O287" s="11">
        <f>(STANDARDIZE(N287,$N$329,$N$330))*-1</f>
        <v>0.50479973769498065</v>
      </c>
      <c r="P287" s="2">
        <v>4.2</v>
      </c>
      <c r="Q287" s="11">
        <f>(STANDARDIZE(P287,$P$329,$P$330))*-1</f>
        <v>0.83497778912166909</v>
      </c>
      <c r="R287" s="13">
        <f t="shared" si="116"/>
        <v>5.6487243239557894E-2</v>
      </c>
      <c r="S287" s="13">
        <f t="shared" si="117"/>
        <v>9.4145405399263162E-3</v>
      </c>
      <c r="T287">
        <v>8</v>
      </c>
      <c r="AC287" s="2"/>
    </row>
    <row r="288" spans="1:29" x14ac:dyDescent="0.25">
      <c r="A288" s="1" t="s">
        <v>244</v>
      </c>
      <c r="B288" s="2" t="s">
        <v>12</v>
      </c>
      <c r="C288" s="2" t="s">
        <v>57</v>
      </c>
      <c r="D288" s="4">
        <v>71</v>
      </c>
      <c r="E288" s="2">
        <v>186</v>
      </c>
      <c r="F288" s="9"/>
      <c r="G288" s="11"/>
      <c r="H288" s="2"/>
      <c r="I288" s="11"/>
      <c r="J288" s="2">
        <v>10</v>
      </c>
      <c r="K288" s="11">
        <f t="shared" si="115"/>
        <v>-1.4799391735066367</v>
      </c>
      <c r="L288" s="2"/>
      <c r="M288" s="11"/>
      <c r="N288" s="2"/>
      <c r="O288" s="11"/>
      <c r="P288" s="2"/>
      <c r="Q288" s="11"/>
      <c r="R288" s="13">
        <f t="shared" si="116"/>
        <v>-1.4799391735066367</v>
      </c>
      <c r="S288" s="13">
        <f t="shared" si="117"/>
        <v>-1.4799391735066367</v>
      </c>
      <c r="T288">
        <v>8</v>
      </c>
      <c r="AC288" s="2"/>
    </row>
    <row r="289" spans="1:29" x14ac:dyDescent="0.25">
      <c r="A289" s="1" t="s">
        <v>162</v>
      </c>
      <c r="B289" s="2" t="s">
        <v>12</v>
      </c>
      <c r="C289" s="2" t="s">
        <v>96</v>
      </c>
      <c r="D289" s="4">
        <v>73</v>
      </c>
      <c r="E289" s="2">
        <v>194</v>
      </c>
      <c r="F289" s="9">
        <v>4.6100000000000003</v>
      </c>
      <c r="G289" s="11">
        <f t="shared" ref="G289:G309" si="118">(STANDARDIZE(F289,$F$329,$F$330))*-1</f>
        <v>0.44698943400596602</v>
      </c>
      <c r="H289" s="2">
        <v>35.5</v>
      </c>
      <c r="I289" s="11">
        <f t="shared" ref="I289:I295" si="119">(STANDARDIZE(H289,$H$329,$H$330))</f>
        <v>0.85985346478489977</v>
      </c>
      <c r="J289" s="2">
        <v>14</v>
      </c>
      <c r="K289" s="11">
        <f t="shared" si="115"/>
        <v>-0.79752277683413209</v>
      </c>
      <c r="L289" s="2">
        <v>127</v>
      </c>
      <c r="M289" s="11">
        <f t="shared" ref="M289:M304" si="120">(STANDARDIZE(L289,$L$329,$L$330))</f>
        <v>1.0719999365808666</v>
      </c>
      <c r="N289" s="2">
        <v>6.94</v>
      </c>
      <c r="O289" s="11">
        <f>(STANDARDIZE(N289,$N$329,$N$330))*-1</f>
        <v>0.66956637207862346</v>
      </c>
      <c r="P289" s="2">
        <v>4.34</v>
      </c>
      <c r="Q289" s="11">
        <f>(STANDARDIZE(P289,$P$329,$P$330))*-1</f>
        <v>0.31394025212657956</v>
      </c>
      <c r="R289" s="13">
        <f t="shared" si="116"/>
        <v>2.5648266827428037</v>
      </c>
      <c r="S289" s="13">
        <f t="shared" si="117"/>
        <v>0.42747111379046726</v>
      </c>
      <c r="T289">
        <v>7</v>
      </c>
      <c r="U289">
        <v>237</v>
      </c>
      <c r="V289">
        <f>RANK(U289,$U$2:$U$327,1)</f>
        <v>197</v>
      </c>
      <c r="AC289" s="2"/>
    </row>
    <row r="290" spans="1:29" x14ac:dyDescent="0.25">
      <c r="A290" s="1" t="s">
        <v>305</v>
      </c>
      <c r="B290" s="2" t="s">
        <v>12</v>
      </c>
      <c r="C290" s="2" t="s">
        <v>306</v>
      </c>
      <c r="D290" s="4">
        <v>67</v>
      </c>
      <c r="E290" s="2">
        <v>173</v>
      </c>
      <c r="F290" s="9">
        <v>4.42</v>
      </c>
      <c r="G290" s="11">
        <f t="shared" si="118"/>
        <v>1.0606244050520466</v>
      </c>
      <c r="H290" s="2">
        <v>36</v>
      </c>
      <c r="I290" s="11">
        <f t="shared" si="119"/>
        <v>0.98037319099073439</v>
      </c>
      <c r="J290" s="2">
        <v>11</v>
      </c>
      <c r="K290" s="11">
        <f t="shared" si="115"/>
        <v>-1.3093350743385106</v>
      </c>
      <c r="L290" s="2">
        <v>123</v>
      </c>
      <c r="M290" s="11">
        <f t="shared" si="120"/>
        <v>0.64478224967779052</v>
      </c>
      <c r="N290" s="2">
        <v>6.64</v>
      </c>
      <c r="O290" s="11">
        <f>(STANDARDIZE(N290,$N$329,$N$330))*-1</f>
        <v>1.3757090908656715</v>
      </c>
      <c r="P290" s="2">
        <v>4.1500000000000004</v>
      </c>
      <c r="Q290" s="11">
        <f>(STANDARDIZE(P290,$P$329,$P$330))*-1</f>
        <v>1.0210626237627722</v>
      </c>
      <c r="R290" s="13">
        <f t="shared" si="116"/>
        <v>3.7732164860105044</v>
      </c>
      <c r="S290" s="13">
        <f t="shared" si="117"/>
        <v>0.62886941433508403</v>
      </c>
      <c r="T290">
        <v>5</v>
      </c>
      <c r="U290">
        <v>172</v>
      </c>
      <c r="V290">
        <f>RANK(U290,$U$2:$U$327,1)</f>
        <v>154</v>
      </c>
      <c r="AC290" s="2"/>
    </row>
    <row r="291" spans="1:29" x14ac:dyDescent="0.25">
      <c r="A291" s="1" t="s">
        <v>357</v>
      </c>
      <c r="B291" s="2" t="s">
        <v>12</v>
      </c>
      <c r="C291" s="2" t="s">
        <v>358</v>
      </c>
      <c r="D291" s="4">
        <v>75</v>
      </c>
      <c r="E291" s="2">
        <v>220</v>
      </c>
      <c r="F291" s="9">
        <v>4.62</v>
      </c>
      <c r="G291" s="11">
        <f t="shared" si="118"/>
        <v>0.41469285658248883</v>
      </c>
      <c r="H291" s="2">
        <v>31.5</v>
      </c>
      <c r="I291" s="11">
        <f t="shared" si="119"/>
        <v>-0.10430434486177705</v>
      </c>
      <c r="J291" s="2">
        <v>13</v>
      </c>
      <c r="K291" s="11">
        <f t="shared" si="115"/>
        <v>-0.96812687600225822</v>
      </c>
      <c r="L291" s="2">
        <v>120</v>
      </c>
      <c r="M291" s="11">
        <f t="shared" si="120"/>
        <v>0.32436898450048368</v>
      </c>
      <c r="N291" s="2">
        <v>6.77</v>
      </c>
      <c r="O291" s="11">
        <f>(STANDARDIZE(N291,$N$329,$N$330))*-1</f>
        <v>1.0697139127246182</v>
      </c>
      <c r="P291" s="2">
        <v>4.46</v>
      </c>
      <c r="Q291" s="11">
        <f>(STANDARDIZE(P291,$P$329,$P$330))*-1</f>
        <v>-0.13266335101207002</v>
      </c>
      <c r="R291" s="13">
        <f t="shared" si="116"/>
        <v>0.60368118193148546</v>
      </c>
      <c r="S291" s="13">
        <f t="shared" si="117"/>
        <v>0.10061353032191424</v>
      </c>
      <c r="T291">
        <v>8</v>
      </c>
      <c r="AC291" s="2"/>
    </row>
    <row r="292" spans="1:29" x14ac:dyDescent="0.25">
      <c r="A292" s="1" t="s">
        <v>393</v>
      </c>
      <c r="B292" s="2" t="s">
        <v>12</v>
      </c>
      <c r="C292" s="2" t="s">
        <v>160</v>
      </c>
      <c r="D292" s="4">
        <v>75</v>
      </c>
      <c r="E292" s="2">
        <v>195</v>
      </c>
      <c r="F292" s="9">
        <v>4.51</v>
      </c>
      <c r="G292" s="11">
        <f t="shared" si="118"/>
        <v>0.76995520824074626</v>
      </c>
      <c r="H292" s="2">
        <v>36</v>
      </c>
      <c r="I292" s="11">
        <f t="shared" si="119"/>
        <v>0.98037319099073439</v>
      </c>
      <c r="J292" s="2"/>
      <c r="K292" s="11"/>
      <c r="L292" s="2">
        <v>130</v>
      </c>
      <c r="M292" s="11">
        <f t="shared" si="120"/>
        <v>1.3924132017581734</v>
      </c>
      <c r="N292" s="2"/>
      <c r="O292" s="11"/>
      <c r="P292" s="2"/>
      <c r="Q292" s="11"/>
      <c r="R292" s="13">
        <f t="shared" si="116"/>
        <v>3.142741600989654</v>
      </c>
      <c r="S292" s="13">
        <f t="shared" si="117"/>
        <v>1.047580533663218</v>
      </c>
      <c r="T292">
        <v>8</v>
      </c>
      <c r="AC292" s="2"/>
    </row>
    <row r="293" spans="1:29" x14ac:dyDescent="0.25">
      <c r="A293" s="1" t="s">
        <v>345</v>
      </c>
      <c r="B293" s="2" t="s">
        <v>12</v>
      </c>
      <c r="C293" s="2" t="s">
        <v>160</v>
      </c>
      <c r="D293" s="4">
        <v>72</v>
      </c>
      <c r="E293" s="2">
        <v>186</v>
      </c>
      <c r="F293" s="9">
        <v>4.5999999999999996</v>
      </c>
      <c r="G293" s="11">
        <f t="shared" si="118"/>
        <v>0.47928601142944605</v>
      </c>
      <c r="H293" s="2">
        <v>31</v>
      </c>
      <c r="I293" s="11">
        <f t="shared" si="119"/>
        <v>-0.22482407106761165</v>
      </c>
      <c r="J293" s="2">
        <v>11</v>
      </c>
      <c r="K293" s="11">
        <f>(STANDARDIZE(J293,$J$329,$J$330))</f>
        <v>-1.3093350743385106</v>
      </c>
      <c r="L293" s="2">
        <v>115</v>
      </c>
      <c r="M293" s="11">
        <f t="shared" si="120"/>
        <v>-0.20965312412836121</v>
      </c>
      <c r="N293" s="2">
        <v>7</v>
      </c>
      <c r="O293" s="11">
        <f>(STANDARDIZE(N293,$N$329,$N$330))*-1</f>
        <v>0.52833782832121501</v>
      </c>
      <c r="P293" s="2">
        <v>4.3899999999999997</v>
      </c>
      <c r="Q293" s="11">
        <f>(STANDARDIZE(P293,$P$329,$P$330))*-1</f>
        <v>0.12785541748547641</v>
      </c>
      <c r="R293" s="13">
        <f t="shared" si="116"/>
        <v>-0.60833301229834591</v>
      </c>
      <c r="S293" s="13">
        <f t="shared" si="117"/>
        <v>-0.10138883538305765</v>
      </c>
      <c r="T293">
        <v>8</v>
      </c>
      <c r="AC293" s="2"/>
    </row>
    <row r="294" spans="1:29" x14ac:dyDescent="0.25">
      <c r="A294" s="1" t="s">
        <v>93</v>
      </c>
      <c r="B294" s="2" t="s">
        <v>12</v>
      </c>
      <c r="C294" s="2" t="s">
        <v>59</v>
      </c>
      <c r="D294" s="4">
        <v>75</v>
      </c>
      <c r="E294" s="2">
        <v>204</v>
      </c>
      <c r="F294" s="9">
        <v>4.47</v>
      </c>
      <c r="G294" s="11">
        <f t="shared" si="118"/>
        <v>0.8991415179346578</v>
      </c>
      <c r="H294" s="2">
        <v>35.5</v>
      </c>
      <c r="I294" s="11">
        <f t="shared" si="119"/>
        <v>0.85985346478489977</v>
      </c>
      <c r="J294" s="2">
        <v>10</v>
      </c>
      <c r="K294" s="11">
        <f>(STANDARDIZE(J294,$J$329,$J$330))</f>
        <v>-1.4799391735066367</v>
      </c>
      <c r="L294" s="2">
        <v>132</v>
      </c>
      <c r="M294" s="11">
        <f t="shared" si="120"/>
        <v>1.6060220452097114</v>
      </c>
      <c r="N294" s="2">
        <v>6.7</v>
      </c>
      <c r="O294" s="11">
        <f>(STANDARDIZE(N294,$N$329,$N$330))*-1</f>
        <v>1.2344805471082609</v>
      </c>
      <c r="P294" s="2">
        <v>4.09</v>
      </c>
      <c r="Q294" s="11">
        <f>(STANDARDIZE(P294,$P$329,$P$330))*-1</f>
        <v>1.2443644253320987</v>
      </c>
      <c r="R294" s="13">
        <f t="shared" si="116"/>
        <v>4.3639228268629919</v>
      </c>
      <c r="S294" s="13">
        <f t="shared" si="117"/>
        <v>0.72732047114383203</v>
      </c>
      <c r="T294">
        <v>4</v>
      </c>
      <c r="U294">
        <v>139</v>
      </c>
      <c r="V294">
        <f>RANK(U294,$U$2:$U$327,1)</f>
        <v>125</v>
      </c>
      <c r="AC294" s="2"/>
    </row>
    <row r="295" spans="1:29" x14ac:dyDescent="0.25">
      <c r="A295" s="1" t="s">
        <v>264</v>
      </c>
      <c r="B295" s="2" t="s">
        <v>12</v>
      </c>
      <c r="C295" s="2" t="s">
        <v>265</v>
      </c>
      <c r="D295" s="4">
        <v>74</v>
      </c>
      <c r="E295" s="2">
        <v>226</v>
      </c>
      <c r="F295" s="9">
        <v>4.5999999999999996</v>
      </c>
      <c r="G295" s="11">
        <f t="shared" si="118"/>
        <v>0.47928601142944605</v>
      </c>
      <c r="H295" s="2">
        <v>35</v>
      </c>
      <c r="I295" s="11">
        <f t="shared" si="119"/>
        <v>0.73933373857906515</v>
      </c>
      <c r="J295" s="2">
        <v>16</v>
      </c>
      <c r="K295" s="11">
        <f>(STANDARDIZE(J295,$J$329,$J$330))</f>
        <v>-0.45631457849787976</v>
      </c>
      <c r="L295" s="2">
        <v>125</v>
      </c>
      <c r="M295" s="11">
        <f t="shared" si="120"/>
        <v>0.85839109312932849</v>
      </c>
      <c r="N295" s="2">
        <v>6.87</v>
      </c>
      <c r="O295" s="11">
        <f>(STANDARDIZE(N295,$N$329,$N$330))*-1</f>
        <v>0.83433300646226827</v>
      </c>
      <c r="P295" s="2">
        <v>4.12</v>
      </c>
      <c r="Q295" s="11">
        <f>(STANDARDIZE(P295,$P$329,$P$330))*-1</f>
        <v>1.1327135245474353</v>
      </c>
      <c r="R295" s="13">
        <f t="shared" si="116"/>
        <v>3.5877427956496639</v>
      </c>
      <c r="S295" s="13">
        <f t="shared" si="117"/>
        <v>0.59795713260827732</v>
      </c>
      <c r="T295">
        <v>8</v>
      </c>
      <c r="AC295" s="2"/>
    </row>
    <row r="296" spans="1:29" x14ac:dyDescent="0.25">
      <c r="A296" s="1" t="s">
        <v>447</v>
      </c>
      <c r="B296" s="2" t="s">
        <v>12</v>
      </c>
      <c r="C296" s="2" t="s">
        <v>107</v>
      </c>
      <c r="D296" s="4">
        <v>69</v>
      </c>
      <c r="E296" s="2">
        <v>189</v>
      </c>
      <c r="F296" s="9">
        <v>4.57</v>
      </c>
      <c r="G296" s="11">
        <f t="shared" si="118"/>
        <v>0.57617574369987756</v>
      </c>
      <c r="H296" s="2"/>
      <c r="I296" s="11"/>
      <c r="J296" s="2">
        <v>10</v>
      </c>
      <c r="K296" s="11">
        <f>(STANDARDIZE(J296,$J$329,$J$330))</f>
        <v>-1.4799391735066367</v>
      </c>
      <c r="L296" s="2">
        <v>119</v>
      </c>
      <c r="M296" s="11">
        <f t="shared" si="120"/>
        <v>0.21756456277471467</v>
      </c>
      <c r="N296" s="2"/>
      <c r="O296" s="11"/>
      <c r="P296" s="2">
        <v>4.57</v>
      </c>
      <c r="Q296" s="11">
        <f>(STANDARDIZE(P296,$P$329,$P$330))*-1</f>
        <v>-0.54204998722249964</v>
      </c>
      <c r="R296" s="13">
        <f t="shared" si="116"/>
        <v>-1.2282488542545442</v>
      </c>
      <c r="S296" s="13">
        <f t="shared" si="117"/>
        <v>-0.30706221356363606</v>
      </c>
      <c r="T296">
        <v>8</v>
      </c>
      <c r="AC296" s="2"/>
    </row>
    <row r="297" spans="1:29" x14ac:dyDescent="0.25">
      <c r="A297" s="1" t="s">
        <v>364</v>
      </c>
      <c r="B297" s="2" t="s">
        <v>12</v>
      </c>
      <c r="C297" s="2" t="s">
        <v>35</v>
      </c>
      <c r="D297" s="4">
        <v>71</v>
      </c>
      <c r="E297" s="2">
        <v>188</v>
      </c>
      <c r="F297" s="9">
        <v>4.22</v>
      </c>
      <c r="G297" s="11">
        <f t="shared" si="118"/>
        <v>1.7065559535216042</v>
      </c>
      <c r="H297" s="2">
        <v>37</v>
      </c>
      <c r="I297" s="11">
        <f t="shared" ref="I297:I304" si="121">(STANDARDIZE(H297,$H$329,$H$330))</f>
        <v>1.2214126434024035</v>
      </c>
      <c r="J297" s="2"/>
      <c r="K297" s="11"/>
      <c r="L297" s="2">
        <v>133</v>
      </c>
      <c r="M297" s="11">
        <f t="shared" si="120"/>
        <v>1.7128264669354802</v>
      </c>
      <c r="N297" s="2"/>
      <c r="O297" s="11"/>
      <c r="P297" s="2"/>
      <c r="Q297" s="11"/>
      <c r="R297" s="13">
        <f t="shared" si="116"/>
        <v>4.6407950638594881</v>
      </c>
      <c r="S297" s="13">
        <f t="shared" si="117"/>
        <v>1.5469316879531627</v>
      </c>
      <c r="T297">
        <v>1</v>
      </c>
      <c r="U297">
        <v>9</v>
      </c>
      <c r="V297">
        <f>RANK(U297,$U$2:$U$327,1)</f>
        <v>9</v>
      </c>
      <c r="AC297" s="2"/>
    </row>
    <row r="298" spans="1:29" x14ac:dyDescent="0.25">
      <c r="A298" s="1" t="s">
        <v>293</v>
      </c>
      <c r="B298" s="2" t="s">
        <v>12</v>
      </c>
      <c r="C298" s="2" t="s">
        <v>39</v>
      </c>
      <c r="D298" s="4">
        <v>75</v>
      </c>
      <c r="E298" s="2">
        <v>208</v>
      </c>
      <c r="F298" s="9">
        <v>4.4000000000000004</v>
      </c>
      <c r="G298" s="11">
        <f t="shared" si="118"/>
        <v>1.1252175598990009</v>
      </c>
      <c r="H298" s="2">
        <v>30.5</v>
      </c>
      <c r="I298" s="11">
        <f t="shared" si="121"/>
        <v>-0.34534379727344622</v>
      </c>
      <c r="J298" s="2">
        <v>10</v>
      </c>
      <c r="K298" s="11">
        <f>(STANDARDIZE(J298,$J$329,$J$330))</f>
        <v>-1.4799391735066367</v>
      </c>
      <c r="L298" s="2">
        <v>121</v>
      </c>
      <c r="M298" s="11">
        <f t="shared" si="120"/>
        <v>0.43117340622625261</v>
      </c>
      <c r="N298" s="2">
        <v>7.05</v>
      </c>
      <c r="O298" s="11">
        <f>(STANDARDIZE(N298,$N$329,$N$330))*-1</f>
        <v>0.41064737519004108</v>
      </c>
      <c r="P298" s="2">
        <v>4.1900000000000004</v>
      </c>
      <c r="Q298" s="11">
        <f>(STANDARDIZE(P298,$P$329,$P$330))*-1</f>
        <v>0.87219475604988905</v>
      </c>
      <c r="R298" s="13">
        <f t="shared" si="116"/>
        <v>1.0139501265851005</v>
      </c>
      <c r="S298" s="13">
        <f t="shared" si="117"/>
        <v>0.16899168776418341</v>
      </c>
      <c r="T298">
        <v>4</v>
      </c>
      <c r="U298">
        <v>128</v>
      </c>
      <c r="V298">
        <f>RANK(U298,$U$2:$U$327,1)</f>
        <v>115</v>
      </c>
      <c r="AC298" s="2"/>
    </row>
    <row r="299" spans="1:29" x14ac:dyDescent="0.25">
      <c r="A299" s="1" t="s">
        <v>353</v>
      </c>
      <c r="B299" s="2" t="s">
        <v>12</v>
      </c>
      <c r="C299" s="2" t="s">
        <v>149</v>
      </c>
      <c r="D299" s="4">
        <v>75</v>
      </c>
      <c r="E299" s="2">
        <v>194</v>
      </c>
      <c r="F299" s="9">
        <v>4.5199999999999996</v>
      </c>
      <c r="G299" s="11">
        <f t="shared" si="118"/>
        <v>0.73765863081726912</v>
      </c>
      <c r="H299" s="2">
        <v>37</v>
      </c>
      <c r="I299" s="11">
        <f t="shared" si="121"/>
        <v>1.2214126434024035</v>
      </c>
      <c r="J299" s="2"/>
      <c r="K299" s="11"/>
      <c r="L299" s="2">
        <v>124</v>
      </c>
      <c r="M299" s="11">
        <f t="shared" si="120"/>
        <v>0.7515866714035595</v>
      </c>
      <c r="N299" s="2">
        <v>6.83</v>
      </c>
      <c r="O299" s="11">
        <f>(STANDARDIZE(N299,$N$329,$N$330))*-1</f>
        <v>0.92848536896720779</v>
      </c>
      <c r="P299" s="2">
        <v>4.13</v>
      </c>
      <c r="Q299" s="11">
        <f>(STANDARDIZE(P299,$P$329,$P$330))*-1</f>
        <v>1.0954965576192155</v>
      </c>
      <c r="R299" s="13">
        <f t="shared" si="116"/>
        <v>4.7346398722096552</v>
      </c>
      <c r="S299" s="13">
        <f t="shared" si="117"/>
        <v>0.946927974441931</v>
      </c>
      <c r="T299">
        <v>4</v>
      </c>
      <c r="U299">
        <v>117</v>
      </c>
      <c r="V299">
        <f>RANK(U299,$U$2:$U$327,1)</f>
        <v>106</v>
      </c>
      <c r="AC299" s="2"/>
    </row>
    <row r="300" spans="1:29" x14ac:dyDescent="0.25">
      <c r="A300" s="1" t="s">
        <v>390</v>
      </c>
      <c r="B300" s="2" t="s">
        <v>12</v>
      </c>
      <c r="C300" s="2" t="s">
        <v>37</v>
      </c>
      <c r="D300" s="4">
        <v>73</v>
      </c>
      <c r="E300" s="2">
        <v>215</v>
      </c>
      <c r="F300" s="9">
        <v>4.54</v>
      </c>
      <c r="G300" s="11">
        <f t="shared" si="118"/>
        <v>0.67306547597031186</v>
      </c>
      <c r="H300" s="2">
        <v>32.5</v>
      </c>
      <c r="I300" s="11">
        <f t="shared" si="121"/>
        <v>0.13673510754989215</v>
      </c>
      <c r="J300" s="2">
        <v>15</v>
      </c>
      <c r="K300" s="11">
        <f t="shared" ref="K300:K306" si="122">(STANDARDIZE(J300,$J$329,$J$330))</f>
        <v>-0.62691867766600595</v>
      </c>
      <c r="L300" s="2">
        <v>120</v>
      </c>
      <c r="M300" s="11">
        <f t="shared" si="120"/>
        <v>0.32436898450048368</v>
      </c>
      <c r="N300" s="2"/>
      <c r="O300" s="11"/>
      <c r="P300" s="2"/>
      <c r="Q300" s="11"/>
      <c r="R300" s="13">
        <f t="shared" si="116"/>
        <v>0.50725089035468174</v>
      </c>
      <c r="S300" s="13">
        <f t="shared" si="117"/>
        <v>0.12681272258867043</v>
      </c>
      <c r="T300">
        <v>2</v>
      </c>
      <c r="U300">
        <v>62</v>
      </c>
      <c r="V300">
        <f>RANK(U300,$U$2:$U$327,1)</f>
        <v>57</v>
      </c>
      <c r="AC300" s="2"/>
    </row>
    <row r="301" spans="1:29" x14ac:dyDescent="0.25">
      <c r="A301" s="1" t="s">
        <v>81</v>
      </c>
      <c r="B301" s="2" t="s">
        <v>12</v>
      </c>
      <c r="C301" s="2" t="s">
        <v>82</v>
      </c>
      <c r="D301" s="4">
        <v>71</v>
      </c>
      <c r="E301" s="2">
        <v>182</v>
      </c>
      <c r="F301" s="9">
        <v>4.41</v>
      </c>
      <c r="G301" s="11">
        <f t="shared" si="118"/>
        <v>1.0929209824755237</v>
      </c>
      <c r="H301" s="2">
        <v>37</v>
      </c>
      <c r="I301" s="11">
        <f t="shared" si="121"/>
        <v>1.2214126434024035</v>
      </c>
      <c r="J301" s="2">
        <v>13</v>
      </c>
      <c r="K301" s="11">
        <f t="shared" si="122"/>
        <v>-0.96812687600225822</v>
      </c>
      <c r="L301" s="2">
        <v>119</v>
      </c>
      <c r="M301" s="11">
        <f t="shared" si="120"/>
        <v>0.21756456277471467</v>
      </c>
      <c r="N301" s="2"/>
      <c r="O301" s="11"/>
      <c r="P301" s="2"/>
      <c r="Q301" s="11"/>
      <c r="R301" s="13">
        <f t="shared" si="116"/>
        <v>1.5637713126503838</v>
      </c>
      <c r="S301" s="13">
        <f t="shared" si="117"/>
        <v>0.39094282816259596</v>
      </c>
      <c r="T301">
        <v>8</v>
      </c>
      <c r="AC301" s="2"/>
    </row>
    <row r="302" spans="1:29" x14ac:dyDescent="0.25">
      <c r="A302" s="1" t="s">
        <v>288</v>
      </c>
      <c r="B302" s="2" t="s">
        <v>12</v>
      </c>
      <c r="C302" s="2" t="s">
        <v>289</v>
      </c>
      <c r="D302" s="4">
        <v>69</v>
      </c>
      <c r="E302" s="2">
        <v>192</v>
      </c>
      <c r="F302" s="9">
        <v>4.55</v>
      </c>
      <c r="G302" s="11">
        <f t="shared" si="118"/>
        <v>0.64076889854683472</v>
      </c>
      <c r="H302" s="2">
        <v>32.5</v>
      </c>
      <c r="I302" s="11">
        <f t="shared" si="121"/>
        <v>0.13673510754989215</v>
      </c>
      <c r="J302" s="2">
        <v>11</v>
      </c>
      <c r="K302" s="11">
        <f t="shared" si="122"/>
        <v>-1.3093350743385106</v>
      </c>
      <c r="L302" s="2">
        <v>119</v>
      </c>
      <c r="M302" s="11">
        <f t="shared" si="120"/>
        <v>0.21756456277471467</v>
      </c>
      <c r="N302" s="2">
        <v>7.23</v>
      </c>
      <c r="O302" s="11">
        <f>(STANDARDIZE(N302,$N$329,$N$330))*-1</f>
        <v>-1.3038256082188173E-2</v>
      </c>
      <c r="P302" s="2">
        <v>4.43</v>
      </c>
      <c r="Q302" s="11">
        <f>(STANDARDIZE(P302,$P$329,$P$330))*-1</f>
        <v>-2.1012450227406793E-2</v>
      </c>
      <c r="R302" s="13">
        <f t="shared" si="116"/>
        <v>-0.34831721177666397</v>
      </c>
      <c r="S302" s="13">
        <f t="shared" si="117"/>
        <v>-5.8052868629443997E-2</v>
      </c>
      <c r="T302">
        <v>8</v>
      </c>
      <c r="AC302" s="2"/>
    </row>
    <row r="303" spans="1:29" x14ac:dyDescent="0.25">
      <c r="A303" s="1" t="s">
        <v>53</v>
      </c>
      <c r="B303" s="2" t="s">
        <v>12</v>
      </c>
      <c r="C303" s="2" t="s">
        <v>54</v>
      </c>
      <c r="D303" s="4">
        <v>73</v>
      </c>
      <c r="E303" s="2">
        <v>203</v>
      </c>
      <c r="F303" s="9">
        <v>4.68</v>
      </c>
      <c r="G303" s="11">
        <f t="shared" si="118"/>
        <v>0.220913392041623</v>
      </c>
      <c r="H303" s="2">
        <v>34</v>
      </c>
      <c r="I303" s="11">
        <f t="shared" si="121"/>
        <v>0.49829428616739596</v>
      </c>
      <c r="J303" s="2">
        <v>9</v>
      </c>
      <c r="K303" s="11">
        <f t="shared" si="122"/>
        <v>-1.6505432726747629</v>
      </c>
      <c r="L303" s="2">
        <v>125</v>
      </c>
      <c r="M303" s="11">
        <f t="shared" si="120"/>
        <v>0.85839109312932849</v>
      </c>
      <c r="N303" s="2">
        <v>6.73</v>
      </c>
      <c r="O303" s="11">
        <f>(STANDARDIZE(N303,$N$329,$N$330))*-1</f>
        <v>1.1638662752295559</v>
      </c>
      <c r="P303" s="2">
        <v>4.21</v>
      </c>
      <c r="Q303" s="11">
        <f>(STANDARDIZE(P303,$P$329,$P$330))*-1</f>
        <v>0.79776082219344913</v>
      </c>
      <c r="R303" s="13">
        <f t="shared" si="116"/>
        <v>1.8886825960865896</v>
      </c>
      <c r="S303" s="13">
        <f t="shared" si="117"/>
        <v>0.31478043268109829</v>
      </c>
      <c r="T303">
        <v>8</v>
      </c>
      <c r="AC303" s="2"/>
    </row>
    <row r="304" spans="1:29" x14ac:dyDescent="0.25">
      <c r="A304" s="1" t="s">
        <v>180</v>
      </c>
      <c r="B304" s="2" t="s">
        <v>12</v>
      </c>
      <c r="C304" s="2" t="s">
        <v>181</v>
      </c>
      <c r="D304" s="4">
        <v>76</v>
      </c>
      <c r="E304" s="2">
        <v>218</v>
      </c>
      <c r="F304" s="9">
        <v>4.5</v>
      </c>
      <c r="G304" s="11">
        <f t="shared" si="118"/>
        <v>0.80225178566422339</v>
      </c>
      <c r="H304" s="2">
        <v>35.5</v>
      </c>
      <c r="I304" s="11">
        <f t="shared" si="121"/>
        <v>0.85985346478489977</v>
      </c>
      <c r="J304" s="2">
        <v>18</v>
      </c>
      <c r="K304" s="11">
        <f t="shared" si="122"/>
        <v>-0.1151063801616275</v>
      </c>
      <c r="L304" s="2">
        <v>120</v>
      </c>
      <c r="M304" s="11">
        <f t="shared" si="120"/>
        <v>0.32436898450048368</v>
      </c>
      <c r="N304" s="2">
        <v>7</v>
      </c>
      <c r="O304" s="11">
        <f>(STANDARDIZE(N304,$N$329,$N$330))*-1</f>
        <v>0.52833782832121501</v>
      </c>
      <c r="P304" s="2">
        <v>4.1500000000000004</v>
      </c>
      <c r="Q304" s="11">
        <f>(STANDARDIZE(P304,$P$329,$P$330))*-1</f>
        <v>1.0210626237627722</v>
      </c>
      <c r="R304" s="13">
        <f t="shared" si="116"/>
        <v>3.4207683068719663</v>
      </c>
      <c r="S304" s="13">
        <f t="shared" si="117"/>
        <v>0.57012805114532772</v>
      </c>
      <c r="T304">
        <v>3</v>
      </c>
      <c r="U304">
        <v>96</v>
      </c>
      <c r="V304">
        <f>RANK(U304,$U$2:$U$327,1)</f>
        <v>87</v>
      </c>
      <c r="AC304" s="2"/>
    </row>
    <row r="305" spans="1:29" x14ac:dyDescent="0.25">
      <c r="A305" s="1" t="s">
        <v>196</v>
      </c>
      <c r="B305" s="2" t="s">
        <v>12</v>
      </c>
      <c r="C305" s="2" t="s">
        <v>33</v>
      </c>
      <c r="D305" s="4">
        <v>73</v>
      </c>
      <c r="E305" s="2">
        <v>212</v>
      </c>
      <c r="F305" s="9">
        <v>4.6399999999999997</v>
      </c>
      <c r="G305" s="11">
        <f t="shared" si="118"/>
        <v>0.35009970173553451</v>
      </c>
      <c r="H305" s="2"/>
      <c r="I305" s="11"/>
      <c r="J305" s="2">
        <v>16</v>
      </c>
      <c r="K305" s="11">
        <f t="shared" si="122"/>
        <v>-0.45631457849787976</v>
      </c>
      <c r="L305" s="2"/>
      <c r="M305" s="11"/>
      <c r="N305" s="2"/>
      <c r="O305" s="11"/>
      <c r="P305" s="2"/>
      <c r="Q305" s="11"/>
      <c r="R305" s="13">
        <f t="shared" si="116"/>
        <v>-0.10621487676234526</v>
      </c>
      <c r="S305" s="13">
        <f t="shared" si="117"/>
        <v>-5.3107438381172628E-2</v>
      </c>
      <c r="T305">
        <v>8</v>
      </c>
      <c r="AC305" s="2"/>
    </row>
    <row r="306" spans="1:29" x14ac:dyDescent="0.25">
      <c r="A306" s="1" t="s">
        <v>437</v>
      </c>
      <c r="B306" s="2" t="s">
        <v>12</v>
      </c>
      <c r="C306" s="2" t="s">
        <v>107</v>
      </c>
      <c r="D306" s="4">
        <v>68</v>
      </c>
      <c r="E306" s="2">
        <v>185</v>
      </c>
      <c r="F306" s="9">
        <v>4.4400000000000004</v>
      </c>
      <c r="G306" s="11">
        <f t="shared" si="118"/>
        <v>0.99603125020508931</v>
      </c>
      <c r="H306" s="2">
        <v>32.5</v>
      </c>
      <c r="I306" s="11">
        <f>(STANDARDIZE(H306,$H$329,$H$330))</f>
        <v>0.13673510754989215</v>
      </c>
      <c r="J306" s="2">
        <v>8</v>
      </c>
      <c r="K306" s="11">
        <f t="shared" si="122"/>
        <v>-1.821147371842889</v>
      </c>
      <c r="L306" s="2">
        <v>120</v>
      </c>
      <c r="M306" s="11">
        <f>(STANDARDIZE(L306,$L$329,$L$330))</f>
        <v>0.32436898450048368</v>
      </c>
      <c r="N306" s="2">
        <v>7.17</v>
      </c>
      <c r="O306" s="11">
        <f>(STANDARDIZE(N306,$N$329,$N$330))*-1</f>
        <v>0.12819028767522228</v>
      </c>
      <c r="P306" s="2">
        <v>4.37</v>
      </c>
      <c r="Q306" s="11">
        <f>(STANDARDIZE(P306,$P$329,$P$330))*-1</f>
        <v>0.20228935134191633</v>
      </c>
      <c r="R306" s="13">
        <f t="shared" si="116"/>
        <v>-3.3532390570285342E-2</v>
      </c>
      <c r="S306" s="13">
        <f t="shared" si="117"/>
        <v>-5.5887317617142234E-3</v>
      </c>
      <c r="T306">
        <v>8</v>
      </c>
      <c r="AC306" s="2"/>
    </row>
    <row r="307" spans="1:29" x14ac:dyDescent="0.25">
      <c r="A307" s="1" t="s">
        <v>212</v>
      </c>
      <c r="B307" s="2" t="s">
        <v>12</v>
      </c>
      <c r="C307" s="2" t="s">
        <v>213</v>
      </c>
      <c r="D307" s="4">
        <v>76</v>
      </c>
      <c r="E307" s="2">
        <v>221</v>
      </c>
      <c r="F307" s="9">
        <v>4.53</v>
      </c>
      <c r="G307" s="11">
        <f t="shared" si="118"/>
        <v>0.7053620533937891</v>
      </c>
      <c r="H307" s="2"/>
      <c r="I307" s="11"/>
      <c r="J307" s="2"/>
      <c r="K307" s="11"/>
      <c r="L307" s="2"/>
      <c r="M307" s="11"/>
      <c r="N307" s="2"/>
      <c r="O307" s="11"/>
      <c r="P307" s="2"/>
      <c r="Q307" s="11"/>
      <c r="R307" s="13">
        <f t="shared" si="116"/>
        <v>0.7053620533937891</v>
      </c>
      <c r="S307" s="13">
        <f t="shared" si="117"/>
        <v>0.7053620533937891</v>
      </c>
      <c r="T307">
        <v>4</v>
      </c>
      <c r="U307">
        <v>118</v>
      </c>
      <c r="V307">
        <f>RANK(U307,$U$2:$U$327,1)</f>
        <v>107</v>
      </c>
      <c r="AC307" s="2"/>
    </row>
    <row r="308" spans="1:29" x14ac:dyDescent="0.25">
      <c r="A308" s="1" t="s">
        <v>140</v>
      </c>
      <c r="B308" s="2" t="s">
        <v>12</v>
      </c>
      <c r="C308" s="2" t="s">
        <v>17</v>
      </c>
      <c r="D308" s="4">
        <v>74</v>
      </c>
      <c r="E308" s="2">
        <v>196</v>
      </c>
      <c r="F308" s="9">
        <v>4.5199999999999996</v>
      </c>
      <c r="G308" s="11">
        <f t="shared" si="118"/>
        <v>0.73765863081726912</v>
      </c>
      <c r="H308" s="2">
        <v>39.5</v>
      </c>
      <c r="I308" s="11">
        <f>(STANDARDIZE(H308,$H$329,$H$330))</f>
        <v>1.8240112744315766</v>
      </c>
      <c r="J308" s="2">
        <v>11</v>
      </c>
      <c r="K308" s="11">
        <f>(STANDARDIZE(J308,$J$329,$J$330))</f>
        <v>-1.3093350743385106</v>
      </c>
      <c r="L308" s="2">
        <v>135</v>
      </c>
      <c r="M308" s="11">
        <f>(STANDARDIZE(L308,$L$329,$L$330))</f>
        <v>1.9264353103870182</v>
      </c>
      <c r="N308" s="2">
        <v>7.19</v>
      </c>
      <c r="O308" s="11">
        <f>(STANDARDIZE(N308,$N$329,$N$330))*-1</f>
        <v>8.1114106422751436E-2</v>
      </c>
      <c r="P308" s="2">
        <v>4.26</v>
      </c>
      <c r="Q308" s="11">
        <f>(STANDARDIZE(P308,$P$329,$P$330))*-1</f>
        <v>0.61167598755234598</v>
      </c>
      <c r="R308" s="13">
        <f t="shared" si="116"/>
        <v>3.871560235272451</v>
      </c>
      <c r="S308" s="13">
        <f t="shared" si="117"/>
        <v>0.6452600392120752</v>
      </c>
      <c r="T308">
        <v>7</v>
      </c>
      <c r="U308">
        <v>247</v>
      </c>
      <c r="V308">
        <f>RANK(U308,$U$2:$U$327,1)</f>
        <v>203</v>
      </c>
      <c r="AC308" s="2"/>
    </row>
    <row r="309" spans="1:29" x14ac:dyDescent="0.25">
      <c r="A309" s="1" t="s">
        <v>347</v>
      </c>
      <c r="B309" s="2" t="s">
        <v>12</v>
      </c>
      <c r="C309" s="2" t="s">
        <v>300</v>
      </c>
      <c r="D309" s="4">
        <v>72</v>
      </c>
      <c r="E309" s="2">
        <v>193</v>
      </c>
      <c r="F309" s="9">
        <v>4.42</v>
      </c>
      <c r="G309" s="11">
        <f t="shared" si="118"/>
        <v>1.0606244050520466</v>
      </c>
      <c r="H309" s="2">
        <v>36.5</v>
      </c>
      <c r="I309" s="11">
        <f>(STANDARDIZE(H309,$H$329,$H$330))</f>
        <v>1.1008929171965689</v>
      </c>
      <c r="J309" s="2"/>
      <c r="K309" s="11"/>
      <c r="L309" s="2">
        <v>129</v>
      </c>
      <c r="M309" s="11">
        <f>(STANDARDIZE(L309,$L$329,$L$330))</f>
        <v>1.2856087800324043</v>
      </c>
      <c r="N309" s="2">
        <v>6.77</v>
      </c>
      <c r="O309" s="11">
        <f>(STANDARDIZE(N309,$N$329,$N$330))*-1</f>
        <v>1.0697139127246182</v>
      </c>
      <c r="P309" s="2">
        <v>4.1900000000000004</v>
      </c>
      <c r="Q309" s="11">
        <f>(STANDARDIZE(P309,$P$329,$P$330))*-1</f>
        <v>0.87219475604988905</v>
      </c>
      <c r="R309" s="13">
        <f t="shared" si="116"/>
        <v>5.3890347710555266</v>
      </c>
      <c r="S309" s="13">
        <f t="shared" si="117"/>
        <v>1.0778069542111053</v>
      </c>
      <c r="T309">
        <v>8</v>
      </c>
      <c r="AC309" s="2"/>
    </row>
    <row r="310" spans="1:29" x14ac:dyDescent="0.25">
      <c r="A310" s="1" t="s">
        <v>440</v>
      </c>
      <c r="B310" s="2" t="s">
        <v>12</v>
      </c>
      <c r="C310" s="2" t="s">
        <v>52</v>
      </c>
      <c r="D310" s="4">
        <v>76</v>
      </c>
      <c r="E310" s="2">
        <v>218</v>
      </c>
      <c r="F310" s="9"/>
      <c r="G310" s="11"/>
      <c r="H310" s="2">
        <v>32.5</v>
      </c>
      <c r="I310" s="11">
        <f>(STANDARDIZE(H310,$H$329,$H$330))</f>
        <v>0.13673510754989215</v>
      </c>
      <c r="J310" s="2">
        <v>15</v>
      </c>
      <c r="K310" s="11">
        <f t="shared" ref="K310:K321" si="123">(STANDARDIZE(J310,$J$329,$J$330))</f>
        <v>-0.62691867766600595</v>
      </c>
      <c r="L310" s="2">
        <v>121</v>
      </c>
      <c r="M310" s="11">
        <f>(STANDARDIZE(L310,$L$329,$L$330))</f>
        <v>0.43117340622625261</v>
      </c>
      <c r="N310" s="2"/>
      <c r="O310" s="11"/>
      <c r="P310" s="2"/>
      <c r="Q310" s="11"/>
      <c r="R310" s="13">
        <f t="shared" si="116"/>
        <v>-5.9010163889861189E-2</v>
      </c>
      <c r="S310" s="13">
        <f t="shared" si="117"/>
        <v>-1.9670054629953731E-2</v>
      </c>
      <c r="T310">
        <v>1</v>
      </c>
      <c r="U310">
        <v>7</v>
      </c>
      <c r="V310">
        <f>RANK(U310,$U$2:$U$327,1)</f>
        <v>7</v>
      </c>
      <c r="AC310" s="2"/>
    </row>
    <row r="311" spans="1:29" x14ac:dyDescent="0.25">
      <c r="A311" s="1" t="s">
        <v>64</v>
      </c>
      <c r="B311" s="2" t="s">
        <v>12</v>
      </c>
      <c r="C311" s="2" t="s">
        <v>65</v>
      </c>
      <c r="D311" s="4">
        <v>74</v>
      </c>
      <c r="E311" s="2">
        <v>222</v>
      </c>
      <c r="F311" s="9"/>
      <c r="G311" s="11"/>
      <c r="H311" s="2"/>
      <c r="I311" s="11"/>
      <c r="J311" s="2">
        <v>19</v>
      </c>
      <c r="K311" s="11">
        <f t="shared" si="123"/>
        <v>5.549771900649865E-2</v>
      </c>
      <c r="L311" s="2"/>
      <c r="M311" s="11"/>
      <c r="N311" s="2">
        <v>7.07</v>
      </c>
      <c r="O311" s="11">
        <f>(STANDARDIZE(N311,$N$329,$N$330))*-1</f>
        <v>0.36357119393757026</v>
      </c>
      <c r="P311" s="2">
        <v>4.33</v>
      </c>
      <c r="Q311" s="11">
        <f>(STANDARDIZE(P311,$P$329,$P$330))*-1</f>
        <v>0.35115721905479952</v>
      </c>
      <c r="R311" s="13">
        <f t="shared" si="116"/>
        <v>0.77022613199886836</v>
      </c>
      <c r="S311" s="13">
        <f t="shared" si="117"/>
        <v>0.2567420439996228</v>
      </c>
      <c r="T311">
        <v>7</v>
      </c>
      <c r="U311">
        <v>239</v>
      </c>
      <c r="V311">
        <f>RANK(U311,$U$2:$U$327,1)</f>
        <v>198</v>
      </c>
      <c r="AC311" s="2"/>
    </row>
    <row r="312" spans="1:29" x14ac:dyDescent="0.25">
      <c r="A312" s="1" t="s">
        <v>409</v>
      </c>
      <c r="B312" s="2" t="s">
        <v>12</v>
      </c>
      <c r="C312" s="2" t="s">
        <v>312</v>
      </c>
      <c r="D312" s="4">
        <v>72</v>
      </c>
      <c r="E312" s="2">
        <v>205</v>
      </c>
      <c r="F312" s="9">
        <v>4.63</v>
      </c>
      <c r="G312" s="11">
        <f t="shared" ref="G312:G318" si="124">(STANDARDIZE(F312,$F$329,$F$330))*-1</f>
        <v>0.3823962791590117</v>
      </c>
      <c r="H312" s="2">
        <v>32.5</v>
      </c>
      <c r="I312" s="11">
        <f t="shared" ref="I312:I327" si="125">(STANDARDIZE(H312,$H$329,$H$330))</f>
        <v>0.13673510754989215</v>
      </c>
      <c r="J312" s="2">
        <v>9</v>
      </c>
      <c r="K312" s="11">
        <f t="shared" si="123"/>
        <v>-1.6505432726747629</v>
      </c>
      <c r="L312" s="2">
        <v>118</v>
      </c>
      <c r="M312" s="11">
        <f t="shared" ref="M312:M327" si="126">(STANDARDIZE(L312,$L$329,$L$330))</f>
        <v>0.11076014104894571</v>
      </c>
      <c r="N312" s="2"/>
      <c r="O312" s="11"/>
      <c r="P312" s="2"/>
      <c r="Q312" s="11"/>
      <c r="R312" s="13">
        <f t="shared" si="116"/>
        <v>-1.0206517449169135</v>
      </c>
      <c r="S312" s="13">
        <f t="shared" si="117"/>
        <v>-0.25516293622922837</v>
      </c>
      <c r="T312">
        <v>8</v>
      </c>
      <c r="AC312" s="2"/>
    </row>
    <row r="313" spans="1:29" x14ac:dyDescent="0.25">
      <c r="A313" s="1" t="s">
        <v>18</v>
      </c>
      <c r="B313" s="2" t="s">
        <v>12</v>
      </c>
      <c r="C313" s="2" t="s">
        <v>19</v>
      </c>
      <c r="D313" s="4">
        <v>75</v>
      </c>
      <c r="E313" s="2">
        <v>197</v>
      </c>
      <c r="F313" s="9">
        <v>4.42</v>
      </c>
      <c r="G313" s="11">
        <f t="shared" si="124"/>
        <v>1.0606244050520466</v>
      </c>
      <c r="H313" s="2">
        <v>34.5</v>
      </c>
      <c r="I313" s="11">
        <f t="shared" si="125"/>
        <v>0.61881401237323053</v>
      </c>
      <c r="J313" s="2">
        <v>8</v>
      </c>
      <c r="K313" s="11">
        <f t="shared" si="123"/>
        <v>-1.821147371842889</v>
      </c>
      <c r="L313" s="2">
        <v>123</v>
      </c>
      <c r="M313" s="11">
        <f t="shared" si="126"/>
        <v>0.64478224967779052</v>
      </c>
      <c r="N313" s="2">
        <v>6.73</v>
      </c>
      <c r="O313" s="11">
        <f t="shared" ref="O313:O318" si="127">(STANDARDIZE(N313,$N$329,$N$330))*-1</f>
        <v>1.1638662752295559</v>
      </c>
      <c r="P313" s="2">
        <v>4.1399999999999997</v>
      </c>
      <c r="Q313" s="11">
        <f t="shared" ref="Q313:Q318" si="128">(STANDARDIZE(P313,$P$329,$P$330))*-1</f>
        <v>1.0582795906909954</v>
      </c>
      <c r="R313" s="13">
        <f t="shared" si="116"/>
        <v>2.7252191611807302</v>
      </c>
      <c r="S313" s="13">
        <f t="shared" si="117"/>
        <v>0.45420319353012167</v>
      </c>
      <c r="T313">
        <v>8</v>
      </c>
      <c r="AC313" s="2"/>
    </row>
    <row r="314" spans="1:29" x14ac:dyDescent="0.25">
      <c r="A314" s="1" t="s">
        <v>376</v>
      </c>
      <c r="B314" s="2" t="s">
        <v>12</v>
      </c>
      <c r="C314" s="2" t="s">
        <v>149</v>
      </c>
      <c r="D314" s="4">
        <v>77</v>
      </c>
      <c r="E314" s="2">
        <v>243</v>
      </c>
      <c r="F314" s="9">
        <v>4.6900000000000004</v>
      </c>
      <c r="G314" s="11">
        <f t="shared" si="124"/>
        <v>0.18861681461814298</v>
      </c>
      <c r="H314" s="2">
        <v>28</v>
      </c>
      <c r="I314" s="11">
        <f t="shared" si="125"/>
        <v>-0.94794242830261921</v>
      </c>
      <c r="J314" s="2">
        <v>17</v>
      </c>
      <c r="K314" s="11">
        <f t="shared" si="123"/>
        <v>-0.28571047932975363</v>
      </c>
      <c r="L314" s="2">
        <v>121</v>
      </c>
      <c r="M314" s="11">
        <f t="shared" si="126"/>
        <v>0.43117340622625261</v>
      </c>
      <c r="N314" s="2">
        <v>7.46</v>
      </c>
      <c r="O314" s="11">
        <f t="shared" si="127"/>
        <v>-0.55441434048558935</v>
      </c>
      <c r="P314" s="2">
        <v>4.33</v>
      </c>
      <c r="Q314" s="11">
        <f t="shared" si="128"/>
        <v>0.35115721905479952</v>
      </c>
      <c r="R314" s="13">
        <f t="shared" si="116"/>
        <v>-0.81711980821876717</v>
      </c>
      <c r="S314" s="13">
        <f t="shared" si="117"/>
        <v>-0.13618663470312786</v>
      </c>
      <c r="T314">
        <v>8</v>
      </c>
      <c r="AC314" s="2"/>
    </row>
    <row r="315" spans="1:29" x14ac:dyDescent="0.25">
      <c r="A315" s="1" t="s">
        <v>116</v>
      </c>
      <c r="B315" s="2" t="s">
        <v>12</v>
      </c>
      <c r="C315" s="2" t="s">
        <v>117</v>
      </c>
      <c r="D315" s="4">
        <v>75</v>
      </c>
      <c r="E315" s="2">
        <v>219</v>
      </c>
      <c r="F315" s="9">
        <v>4.4400000000000004</v>
      </c>
      <c r="G315" s="11">
        <f t="shared" si="124"/>
        <v>0.99603125020508931</v>
      </c>
      <c r="H315" s="2">
        <v>41</v>
      </c>
      <c r="I315" s="11">
        <f t="shared" si="125"/>
        <v>2.1855704530490803</v>
      </c>
      <c r="J315" s="2">
        <v>19</v>
      </c>
      <c r="K315" s="11">
        <f t="shared" si="123"/>
        <v>5.549771900649865E-2</v>
      </c>
      <c r="L315" s="2">
        <v>136</v>
      </c>
      <c r="M315" s="11">
        <f t="shared" si="126"/>
        <v>2.0332397321127873</v>
      </c>
      <c r="N315" s="2">
        <v>6.82</v>
      </c>
      <c r="O315" s="11">
        <f t="shared" si="127"/>
        <v>0.95202345959344226</v>
      </c>
      <c r="P315" s="2">
        <v>4.28</v>
      </c>
      <c r="Q315" s="11">
        <f t="shared" si="128"/>
        <v>0.53724205369590272</v>
      </c>
      <c r="R315" s="13">
        <f t="shared" si="116"/>
        <v>6.759604667662801</v>
      </c>
      <c r="S315" s="13">
        <f t="shared" si="117"/>
        <v>1.1266007779438001</v>
      </c>
      <c r="T315">
        <v>6</v>
      </c>
      <c r="U315">
        <v>209</v>
      </c>
      <c r="V315">
        <f>RANK(U315,$U$2:$U$327,1)</f>
        <v>179</v>
      </c>
      <c r="AC315" s="2"/>
    </row>
    <row r="316" spans="1:29" x14ac:dyDescent="0.25">
      <c r="A316" s="1" t="s">
        <v>11</v>
      </c>
      <c r="B316" s="2" t="s">
        <v>12</v>
      </c>
      <c r="C316" s="2" t="s">
        <v>13</v>
      </c>
      <c r="D316" s="4">
        <v>73</v>
      </c>
      <c r="E316" s="2">
        <v>189</v>
      </c>
      <c r="F316" s="9">
        <v>4.4400000000000004</v>
      </c>
      <c r="G316" s="11">
        <f t="shared" si="124"/>
        <v>0.99603125020508931</v>
      </c>
      <c r="H316" s="2">
        <v>29.5</v>
      </c>
      <c r="I316" s="11">
        <f t="shared" si="125"/>
        <v>-0.58638324968511546</v>
      </c>
      <c r="J316" s="2">
        <v>8</v>
      </c>
      <c r="K316" s="11">
        <f t="shared" si="123"/>
        <v>-1.821147371842889</v>
      </c>
      <c r="L316" s="2">
        <v>125</v>
      </c>
      <c r="M316" s="11">
        <f t="shared" si="126"/>
        <v>0.85839109312932849</v>
      </c>
      <c r="N316" s="2">
        <v>6.98</v>
      </c>
      <c r="O316" s="11">
        <f t="shared" si="127"/>
        <v>0.57541400957368383</v>
      </c>
      <c r="P316" s="2">
        <v>4.28</v>
      </c>
      <c r="Q316" s="11">
        <f t="shared" si="128"/>
        <v>0.53724205369590272</v>
      </c>
      <c r="R316" s="13">
        <f t="shared" si="116"/>
        <v>0.55954778507599989</v>
      </c>
      <c r="S316" s="13">
        <f t="shared" si="117"/>
        <v>9.3257964179333311E-2</v>
      </c>
      <c r="T316">
        <v>5</v>
      </c>
      <c r="U316">
        <v>170</v>
      </c>
      <c r="V316">
        <f>RANK(U316,$U$2:$U$327,1)</f>
        <v>152</v>
      </c>
      <c r="AC316" s="2"/>
    </row>
    <row r="317" spans="1:29" x14ac:dyDescent="0.25">
      <c r="A317" s="1" t="s">
        <v>398</v>
      </c>
      <c r="B317" s="2" t="s">
        <v>12</v>
      </c>
      <c r="C317" s="2" t="s">
        <v>213</v>
      </c>
      <c r="D317" s="4">
        <v>68</v>
      </c>
      <c r="E317" s="2">
        <v>181</v>
      </c>
      <c r="F317" s="9">
        <v>4.51</v>
      </c>
      <c r="G317" s="11">
        <f t="shared" si="124"/>
        <v>0.76995520824074626</v>
      </c>
      <c r="H317" s="2">
        <v>32</v>
      </c>
      <c r="I317" s="11">
        <f t="shared" si="125"/>
        <v>1.6215381344057558E-2</v>
      </c>
      <c r="J317" s="2">
        <v>11</v>
      </c>
      <c r="K317" s="11">
        <f t="shared" si="123"/>
        <v>-1.3093350743385106</v>
      </c>
      <c r="L317" s="2">
        <v>116</v>
      </c>
      <c r="M317" s="11">
        <f t="shared" si="126"/>
        <v>-0.10284870240259222</v>
      </c>
      <c r="N317" s="2">
        <v>6.77</v>
      </c>
      <c r="O317" s="11">
        <f t="shared" si="127"/>
        <v>1.0697139127246182</v>
      </c>
      <c r="P317" s="2">
        <v>4</v>
      </c>
      <c r="Q317" s="11">
        <f t="shared" si="128"/>
        <v>1.5793171276860851</v>
      </c>
      <c r="R317" s="13">
        <f t="shared" si="116"/>
        <v>2.0230178532544043</v>
      </c>
      <c r="S317" s="13">
        <f t="shared" si="117"/>
        <v>0.33716964220906737</v>
      </c>
      <c r="T317">
        <v>4</v>
      </c>
      <c r="U317">
        <v>133</v>
      </c>
      <c r="V317">
        <f>RANK(U317,$U$2:$U$327,1)</f>
        <v>119</v>
      </c>
      <c r="AC317" s="2"/>
    </row>
    <row r="318" spans="1:29" x14ac:dyDescent="0.25">
      <c r="A318" s="1" t="s">
        <v>176</v>
      </c>
      <c r="B318" s="2" t="s">
        <v>12</v>
      </c>
      <c r="C318" s="2" t="s">
        <v>137</v>
      </c>
      <c r="D318" s="4">
        <v>71</v>
      </c>
      <c r="E318" s="2">
        <v>191</v>
      </c>
      <c r="F318" s="9">
        <v>4.5</v>
      </c>
      <c r="G318" s="11">
        <f t="shared" si="124"/>
        <v>0.80225178566422339</v>
      </c>
      <c r="H318" s="2">
        <v>32</v>
      </c>
      <c r="I318" s="11">
        <f t="shared" si="125"/>
        <v>1.6215381344057558E-2</v>
      </c>
      <c r="J318" s="2">
        <v>8</v>
      </c>
      <c r="K318" s="11">
        <f t="shared" si="123"/>
        <v>-1.821147371842889</v>
      </c>
      <c r="L318" s="2">
        <v>118</v>
      </c>
      <c r="M318" s="11">
        <f t="shared" si="126"/>
        <v>0.11076014104894571</v>
      </c>
      <c r="N318" s="2">
        <v>6.83</v>
      </c>
      <c r="O318" s="11">
        <f t="shared" si="127"/>
        <v>0.92848536896720779</v>
      </c>
      <c r="P318" s="2">
        <v>4.2</v>
      </c>
      <c r="Q318" s="11">
        <f t="shared" si="128"/>
        <v>0.83497778912166909</v>
      </c>
      <c r="R318" s="13">
        <f t="shared" si="116"/>
        <v>0.87154309430321442</v>
      </c>
      <c r="S318" s="13">
        <f t="shared" si="117"/>
        <v>0.14525718238386906</v>
      </c>
      <c r="T318">
        <v>5</v>
      </c>
      <c r="U318">
        <v>166</v>
      </c>
      <c r="V318">
        <f>RANK(U318,$U$2:$U$327,1)</f>
        <v>149</v>
      </c>
      <c r="AC318" s="2"/>
    </row>
    <row r="319" spans="1:29" x14ac:dyDescent="0.25">
      <c r="A319" s="1" t="s">
        <v>326</v>
      </c>
      <c r="B319" s="2" t="s">
        <v>12</v>
      </c>
      <c r="C319" s="2" t="s">
        <v>149</v>
      </c>
      <c r="D319" s="4">
        <v>71</v>
      </c>
      <c r="E319" s="2">
        <v>199</v>
      </c>
      <c r="F319" s="9"/>
      <c r="G319" s="11"/>
      <c r="H319" s="2">
        <v>43.5</v>
      </c>
      <c r="I319" s="11">
        <f t="shared" si="125"/>
        <v>2.7881690840782531</v>
      </c>
      <c r="J319" s="2">
        <v>18</v>
      </c>
      <c r="K319" s="11">
        <f t="shared" si="123"/>
        <v>-0.1151063801616275</v>
      </c>
      <c r="L319" s="2">
        <v>133</v>
      </c>
      <c r="M319" s="11">
        <f t="shared" si="126"/>
        <v>1.7128264669354802</v>
      </c>
      <c r="N319" s="2"/>
      <c r="O319" s="11"/>
      <c r="P319" s="2"/>
      <c r="Q319" s="11"/>
      <c r="R319" s="13">
        <f t="shared" si="116"/>
        <v>4.3858891708521064</v>
      </c>
      <c r="S319" s="13">
        <f t="shared" si="117"/>
        <v>1.4619630569507021</v>
      </c>
      <c r="T319">
        <v>8</v>
      </c>
      <c r="AC319" s="2"/>
    </row>
    <row r="320" spans="1:29" x14ac:dyDescent="0.25">
      <c r="A320" s="1" t="s">
        <v>102</v>
      </c>
      <c r="B320" s="2" t="s">
        <v>12</v>
      </c>
      <c r="C320" s="2" t="s">
        <v>89</v>
      </c>
      <c r="D320" s="4">
        <v>73</v>
      </c>
      <c r="E320" s="2">
        <v>195</v>
      </c>
      <c r="F320" s="9">
        <v>4.45</v>
      </c>
      <c r="G320" s="11">
        <f t="shared" ref="G320:G327" si="129">(STANDARDIZE(F320,$F$329,$F$330))*-1</f>
        <v>0.96373467278161218</v>
      </c>
      <c r="H320" s="2">
        <v>34</v>
      </c>
      <c r="I320" s="11">
        <f t="shared" si="125"/>
        <v>0.49829428616739596</v>
      </c>
      <c r="J320" s="2">
        <v>10</v>
      </c>
      <c r="K320" s="11">
        <f t="shared" si="123"/>
        <v>-1.4799391735066367</v>
      </c>
      <c r="L320" s="2">
        <v>122</v>
      </c>
      <c r="M320" s="11">
        <f t="shared" si="126"/>
        <v>0.53797782795202165</v>
      </c>
      <c r="N320" s="2"/>
      <c r="O320" s="11"/>
      <c r="P320" s="2"/>
      <c r="Q320" s="11"/>
      <c r="R320" s="13">
        <f t="shared" si="116"/>
        <v>0.520067613394393</v>
      </c>
      <c r="S320" s="13">
        <f t="shared" si="117"/>
        <v>0.13001690334859825</v>
      </c>
      <c r="T320">
        <v>7</v>
      </c>
      <c r="U320">
        <v>219</v>
      </c>
      <c r="V320">
        <f>RANK(U320,$U$2:$U$327,1)</f>
        <v>186</v>
      </c>
      <c r="AC320" s="2"/>
    </row>
    <row r="321" spans="1:29" x14ac:dyDescent="0.25">
      <c r="A321" s="1" t="s">
        <v>404</v>
      </c>
      <c r="B321" s="2" t="s">
        <v>12</v>
      </c>
      <c r="C321" s="2" t="s">
        <v>262</v>
      </c>
      <c r="D321" s="4">
        <v>71</v>
      </c>
      <c r="E321" s="2">
        <v>203</v>
      </c>
      <c r="F321" s="9">
        <v>4.5</v>
      </c>
      <c r="G321" s="11">
        <f t="shared" si="129"/>
        <v>0.80225178566422339</v>
      </c>
      <c r="H321" s="2">
        <v>33.5</v>
      </c>
      <c r="I321" s="11">
        <f t="shared" si="125"/>
        <v>0.37777455996156134</v>
      </c>
      <c r="J321" s="2">
        <v>13</v>
      </c>
      <c r="K321" s="11">
        <f t="shared" si="123"/>
        <v>-0.96812687600225822</v>
      </c>
      <c r="L321" s="2">
        <v>132</v>
      </c>
      <c r="M321" s="11">
        <f t="shared" si="126"/>
        <v>1.6060220452097114</v>
      </c>
      <c r="N321" s="2">
        <v>6.57</v>
      </c>
      <c r="O321" s="11">
        <f t="shared" ref="O321:O327" si="130">(STANDARDIZE(N321,$N$329,$N$330))*-1</f>
        <v>1.5404757252493142</v>
      </c>
      <c r="P321" s="2">
        <v>4.21</v>
      </c>
      <c r="Q321" s="11">
        <f t="shared" ref="Q321:Q327" si="131">(STANDARDIZE(P321,$P$329,$P$330))*-1</f>
        <v>0.79776082219344913</v>
      </c>
      <c r="R321" s="13">
        <f t="shared" si="116"/>
        <v>4.1561580622760008</v>
      </c>
      <c r="S321" s="13">
        <f t="shared" si="117"/>
        <v>0.69269301037933351</v>
      </c>
      <c r="T321">
        <v>3</v>
      </c>
      <c r="U321">
        <v>72</v>
      </c>
      <c r="V321">
        <f>RANK(U321,$U$2:$U$327,1)</f>
        <v>65</v>
      </c>
      <c r="AC321" s="2"/>
    </row>
    <row r="322" spans="1:29" x14ac:dyDescent="0.25">
      <c r="A322" s="1" t="s">
        <v>141</v>
      </c>
      <c r="B322" s="2" t="s">
        <v>12</v>
      </c>
      <c r="C322" s="2" t="s">
        <v>17</v>
      </c>
      <c r="D322" s="4">
        <v>73</v>
      </c>
      <c r="E322" s="2">
        <v>202</v>
      </c>
      <c r="F322" s="9">
        <v>4.57</v>
      </c>
      <c r="G322" s="11">
        <f t="shared" si="129"/>
        <v>0.57617574369987756</v>
      </c>
      <c r="H322" s="2">
        <v>30.5</v>
      </c>
      <c r="I322" s="11">
        <f t="shared" si="125"/>
        <v>-0.34534379727344622</v>
      </c>
      <c r="J322" s="2"/>
      <c r="K322" s="11"/>
      <c r="L322" s="2">
        <v>116</v>
      </c>
      <c r="M322" s="11">
        <f t="shared" si="126"/>
        <v>-0.10284870240259222</v>
      </c>
      <c r="N322" s="2">
        <v>7.29</v>
      </c>
      <c r="O322" s="11">
        <f t="shared" si="130"/>
        <v>-0.15426679983959654</v>
      </c>
      <c r="P322" s="2">
        <v>4.55</v>
      </c>
      <c r="Q322" s="11">
        <f t="shared" si="131"/>
        <v>-0.46761605336605638</v>
      </c>
      <c r="R322" s="13">
        <f t="shared" si="116"/>
        <v>-0.4938996091818138</v>
      </c>
      <c r="S322" s="13">
        <f t="shared" si="117"/>
        <v>-9.8779921836362763E-2</v>
      </c>
      <c r="T322">
        <v>8</v>
      </c>
      <c r="AC322" s="2"/>
    </row>
    <row r="323" spans="1:29" x14ac:dyDescent="0.25">
      <c r="A323" s="1" t="s">
        <v>368</v>
      </c>
      <c r="B323" s="2" t="s">
        <v>12</v>
      </c>
      <c r="C323" s="2" t="s">
        <v>107</v>
      </c>
      <c r="D323" s="4">
        <v>72</v>
      </c>
      <c r="E323" s="2">
        <v>189</v>
      </c>
      <c r="F323" s="9">
        <v>4.6500000000000004</v>
      </c>
      <c r="G323" s="11">
        <f t="shared" si="129"/>
        <v>0.31780312431205449</v>
      </c>
      <c r="H323" s="2">
        <v>31.5</v>
      </c>
      <c r="I323" s="11">
        <f t="shared" si="125"/>
        <v>-0.10430434486177705</v>
      </c>
      <c r="J323" s="2">
        <v>12</v>
      </c>
      <c r="K323" s="11">
        <f>(STANDARDIZE(J323,$J$329,$J$330))</f>
        <v>-1.1387309751703845</v>
      </c>
      <c r="L323" s="2">
        <v>114</v>
      </c>
      <c r="M323" s="11">
        <f t="shared" si="126"/>
        <v>-0.31645754585413016</v>
      </c>
      <c r="N323" s="2">
        <v>6.93</v>
      </c>
      <c r="O323" s="11">
        <f t="shared" si="130"/>
        <v>0.69310446270485992</v>
      </c>
      <c r="P323" s="2">
        <v>4.46</v>
      </c>
      <c r="Q323" s="11">
        <f t="shared" si="131"/>
        <v>-0.13266335101207002</v>
      </c>
      <c r="R323" s="13">
        <f t="shared" si="116"/>
        <v>-0.6812486298814473</v>
      </c>
      <c r="S323" s="13">
        <f t="shared" si="117"/>
        <v>-0.11354143831357455</v>
      </c>
      <c r="T323">
        <v>8</v>
      </c>
      <c r="AC323" s="2"/>
    </row>
    <row r="324" spans="1:29" x14ac:dyDescent="0.25">
      <c r="A324" s="1" t="s">
        <v>403</v>
      </c>
      <c r="B324" s="2" t="s">
        <v>12</v>
      </c>
      <c r="C324" s="2" t="s">
        <v>200</v>
      </c>
      <c r="D324" s="4">
        <v>68</v>
      </c>
      <c r="E324" s="2">
        <v>181</v>
      </c>
      <c r="F324" s="9">
        <v>4.63</v>
      </c>
      <c r="G324" s="11">
        <f t="shared" si="129"/>
        <v>0.3823962791590117</v>
      </c>
      <c r="H324" s="2">
        <v>33</v>
      </c>
      <c r="I324" s="11">
        <f t="shared" si="125"/>
        <v>0.25725483375572678</v>
      </c>
      <c r="J324" s="2">
        <v>13</v>
      </c>
      <c r="K324" s="11">
        <f>(STANDARDIZE(J324,$J$329,$J$330))</f>
        <v>-0.96812687600225822</v>
      </c>
      <c r="L324" s="2">
        <v>117</v>
      </c>
      <c r="M324" s="11">
        <f t="shared" si="126"/>
        <v>3.9557193231767413E-3</v>
      </c>
      <c r="N324" s="2">
        <v>6.74</v>
      </c>
      <c r="O324" s="11">
        <f t="shared" si="130"/>
        <v>1.1403281846033215</v>
      </c>
      <c r="P324" s="2">
        <v>4.01</v>
      </c>
      <c r="Q324" s="11">
        <f t="shared" si="131"/>
        <v>1.542100160757865</v>
      </c>
      <c r="R324" s="13">
        <f t="shared" si="116"/>
        <v>2.3579083015968436</v>
      </c>
      <c r="S324" s="13">
        <f t="shared" si="117"/>
        <v>0.39298471693280729</v>
      </c>
      <c r="T324">
        <v>5</v>
      </c>
      <c r="U324">
        <v>177</v>
      </c>
      <c r="V324">
        <f>RANK(U324,$U$2:$U$327,1)</f>
        <v>156</v>
      </c>
      <c r="AC324" s="2"/>
    </row>
    <row r="325" spans="1:29" x14ac:dyDescent="0.25">
      <c r="A325" s="1" t="s">
        <v>248</v>
      </c>
      <c r="B325" s="2" t="s">
        <v>12</v>
      </c>
      <c r="C325" s="2" t="s">
        <v>131</v>
      </c>
      <c r="D325" s="4">
        <v>68</v>
      </c>
      <c r="E325" s="2">
        <v>178</v>
      </c>
      <c r="F325" s="9">
        <v>4.54</v>
      </c>
      <c r="G325" s="11">
        <f t="shared" si="129"/>
        <v>0.67306547597031186</v>
      </c>
      <c r="H325" s="2">
        <v>32</v>
      </c>
      <c r="I325" s="11">
        <f t="shared" si="125"/>
        <v>1.6215381344057558E-2</v>
      </c>
      <c r="J325" s="2">
        <v>9</v>
      </c>
      <c r="K325" s="11">
        <f>(STANDARDIZE(J325,$J$329,$J$330))</f>
        <v>-1.6505432726747629</v>
      </c>
      <c r="L325" s="2">
        <v>117</v>
      </c>
      <c r="M325" s="11">
        <f t="shared" si="126"/>
        <v>3.9557193231767413E-3</v>
      </c>
      <c r="N325" s="2">
        <v>6.83</v>
      </c>
      <c r="O325" s="11">
        <f t="shared" si="130"/>
        <v>0.92848536896720779</v>
      </c>
      <c r="P325" s="2">
        <v>4.22</v>
      </c>
      <c r="Q325" s="11">
        <f t="shared" si="131"/>
        <v>0.76054385526522916</v>
      </c>
      <c r="R325" s="13">
        <f t="shared" si="116"/>
        <v>0.73172252819522021</v>
      </c>
      <c r="S325" s="13">
        <f t="shared" si="117"/>
        <v>0.12195375469920337</v>
      </c>
      <c r="T325">
        <v>8</v>
      </c>
      <c r="AC325" s="2"/>
    </row>
    <row r="326" spans="1:29" x14ac:dyDescent="0.25">
      <c r="A326" s="1" t="s">
        <v>333</v>
      </c>
      <c r="B326" s="2" t="s">
        <v>12</v>
      </c>
      <c r="C326" s="2" t="s">
        <v>334</v>
      </c>
      <c r="D326" s="4">
        <v>74</v>
      </c>
      <c r="E326" s="2">
        <v>219</v>
      </c>
      <c r="F326" s="9">
        <v>4.55</v>
      </c>
      <c r="G326" s="11">
        <f t="shared" si="129"/>
        <v>0.64076889854683472</v>
      </c>
      <c r="H326" s="2">
        <v>36</v>
      </c>
      <c r="I326" s="11">
        <f t="shared" si="125"/>
        <v>0.98037319099073439</v>
      </c>
      <c r="J326" s="2">
        <v>14</v>
      </c>
      <c r="K326" s="11">
        <f>(STANDARDIZE(J326,$J$329,$J$330))</f>
        <v>-0.79752277683413209</v>
      </c>
      <c r="L326" s="2">
        <v>126</v>
      </c>
      <c r="M326" s="11">
        <f t="shared" si="126"/>
        <v>0.96519551485509747</v>
      </c>
      <c r="N326" s="2">
        <v>7.11</v>
      </c>
      <c r="O326" s="11">
        <f t="shared" si="130"/>
        <v>0.26941883143263062</v>
      </c>
      <c r="P326" s="2">
        <v>4.29</v>
      </c>
      <c r="Q326" s="11">
        <f t="shared" si="131"/>
        <v>0.50002508676768276</v>
      </c>
      <c r="R326" s="13">
        <f t="shared" si="116"/>
        <v>2.5582587457588479</v>
      </c>
      <c r="S326" s="13">
        <f t="shared" si="117"/>
        <v>0.42637645762647464</v>
      </c>
      <c r="T326">
        <v>8</v>
      </c>
      <c r="AC326" s="2"/>
    </row>
    <row r="327" spans="1:29" x14ac:dyDescent="0.25">
      <c r="A327" s="1" t="s">
        <v>233</v>
      </c>
      <c r="B327" s="2" t="s">
        <v>12</v>
      </c>
      <c r="C327" s="2" t="s">
        <v>234</v>
      </c>
      <c r="D327" s="4">
        <v>74</v>
      </c>
      <c r="E327" s="2">
        <v>201</v>
      </c>
      <c r="F327" s="9">
        <v>4.45</v>
      </c>
      <c r="G327" s="11">
        <f t="shared" si="129"/>
        <v>0.96373467278161218</v>
      </c>
      <c r="H327" s="2">
        <v>36.5</v>
      </c>
      <c r="I327" s="11">
        <f t="shared" si="125"/>
        <v>1.1008929171965689</v>
      </c>
      <c r="J327" s="2">
        <v>15</v>
      </c>
      <c r="K327" s="11">
        <f>(STANDARDIZE(J327,$J$329,$J$330))</f>
        <v>-0.62691867766600595</v>
      </c>
      <c r="L327" s="2">
        <v>133</v>
      </c>
      <c r="M327" s="11">
        <f t="shared" si="126"/>
        <v>1.7128264669354802</v>
      </c>
      <c r="N327" s="2">
        <v>6.79</v>
      </c>
      <c r="O327" s="11">
        <f t="shared" si="130"/>
        <v>1.0226377314721475</v>
      </c>
      <c r="P327" s="2">
        <v>4.01</v>
      </c>
      <c r="Q327" s="11">
        <f t="shared" si="131"/>
        <v>1.542100160757865</v>
      </c>
      <c r="R327" s="13">
        <f t="shared" si="116"/>
        <v>5.7152732714776686</v>
      </c>
      <c r="S327" s="13">
        <f t="shared" si="117"/>
        <v>0.9525455452462781</v>
      </c>
      <c r="T327">
        <v>8</v>
      </c>
      <c r="AC327" s="2"/>
    </row>
    <row r="328" spans="1:29" x14ac:dyDescent="0.25">
      <c r="F328" s="6"/>
    </row>
    <row r="329" spans="1:29" x14ac:dyDescent="0.25">
      <c r="D329" s="7">
        <f>AVERAGE(D2:D327)</f>
        <v>73.797546012269933</v>
      </c>
      <c r="E329" s="7">
        <f>AVERAGE(E2:E327)</f>
        <v>239.39263803680981</v>
      </c>
      <c r="F329" s="6">
        <f>AVERAGE(F2:F327)</f>
        <v>4.7484014869888442</v>
      </c>
      <c r="G329" s="12"/>
      <c r="H329" s="7">
        <f>AVERAGE(H2:H327)</f>
        <v>31.932727272727274</v>
      </c>
      <c r="I329" s="12"/>
      <c r="J329" s="7">
        <f>AVERAGE(J2:J327)</f>
        <v>18.674698795180724</v>
      </c>
      <c r="K329" s="12"/>
      <c r="L329" s="7">
        <f>AVERAGE(L2:L327)</f>
        <v>116.96296296296296</v>
      </c>
      <c r="M329" s="12"/>
      <c r="N329" s="7">
        <f>AVERAGE(N2:N327)</f>
        <v>7.2244607843137221</v>
      </c>
      <c r="O329" s="12"/>
      <c r="P329" s="7">
        <f>AVERAGE(P2:P327)</f>
        <v>4.4243540669856483</v>
      </c>
    </row>
    <row r="330" spans="1:29" x14ac:dyDescent="0.25">
      <c r="D330" s="7">
        <f>STDEV(D2:D327)</f>
        <v>2.6870848011638166</v>
      </c>
      <c r="E330" s="7">
        <f>STDEV(E2:E327)</f>
        <v>43.891675830084182</v>
      </c>
      <c r="F330" s="6">
        <f>STDEV(F2:F327)</f>
        <v>0.30963033230668413</v>
      </c>
      <c r="G330" s="12"/>
      <c r="H330" s="7">
        <f>STDEV(H2:H327)</f>
        <v>4.1486984391754618</v>
      </c>
      <c r="I330" s="12"/>
      <c r="J330" s="7">
        <f>STDEV(J2:J327)</f>
        <v>5.8615238723808423</v>
      </c>
      <c r="K330" s="12"/>
      <c r="L330" s="7">
        <f>STDEV(L2:L327)</f>
        <v>9.3629082377094832</v>
      </c>
      <c r="M330" s="12"/>
      <c r="N330" s="7">
        <f>STDEV(N2:N327)</f>
        <v>0.42484329586420605</v>
      </c>
      <c r="O330" s="12"/>
      <c r="P330" s="7">
        <f>STDEV(P2:P327)</f>
        <v>0.26869465261064118</v>
      </c>
    </row>
  </sheetData>
  <sortState ref="A2:V327">
    <sortCondition ref="B2:B327"/>
  </sortState>
  <conditionalFormatting sqref="R1:S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B19"/>
  <sheetViews>
    <sheetView zoomScale="55" zoomScaleNormal="55" workbookViewId="0">
      <selection activeCell="N42" sqref="N42"/>
    </sheetView>
  </sheetViews>
  <sheetFormatPr defaultRowHeight="15" x14ac:dyDescent="0.25"/>
  <cols>
    <col min="1" max="1" width="23.85546875" style="16" bestFit="1" customWidth="1"/>
    <col min="2" max="2" width="6" style="16" bestFit="1" customWidth="1"/>
    <col min="3" max="3" width="5.7109375" style="16" bestFit="1" customWidth="1"/>
    <col min="4" max="4" width="6.85546875" style="16" bestFit="1" customWidth="1"/>
    <col min="5" max="5" width="7.28515625" style="16" bestFit="1" customWidth="1"/>
    <col min="6" max="6" width="12" style="16" bestFit="1" customWidth="1"/>
    <col min="7" max="7" width="15.85546875" style="16" bestFit="1" customWidth="1"/>
    <col min="8" max="8" width="12.42578125" style="16" bestFit="1" customWidth="1"/>
    <col min="9" max="9" width="14.85546875" style="16" bestFit="1" customWidth="1"/>
    <col min="10" max="10" width="6.42578125" style="16" bestFit="1" customWidth="1"/>
    <col min="11" max="11" width="14.42578125" style="16" bestFit="1" customWidth="1"/>
    <col min="12" max="12" width="11.5703125" style="16" bestFit="1" customWidth="1"/>
    <col min="13" max="13" width="9.140625" style="16" bestFit="1" customWidth="1"/>
    <col min="14" max="14" width="6.28515625" style="16" bestFit="1" customWidth="1"/>
    <col min="15" max="15" width="10" style="16" bestFit="1" customWidth="1"/>
    <col min="16" max="16" width="4.85546875" style="16" bestFit="1" customWidth="1"/>
    <col min="17" max="17" width="12.42578125" style="16" bestFit="1" customWidth="1"/>
    <col min="18" max="18" width="12" style="16" bestFit="1" customWidth="1"/>
    <col min="19" max="19" width="4.85546875" style="16" bestFit="1" customWidth="1"/>
    <col min="20" max="20" width="6.7109375" style="16" bestFit="1" customWidth="1"/>
    <col min="21" max="21" width="7.42578125" bestFit="1" customWidth="1"/>
  </cols>
  <sheetData>
    <row r="1" spans="1:28" x14ac:dyDescent="0.25">
      <c r="A1" s="14" t="s">
        <v>0</v>
      </c>
      <c r="B1" s="14" t="s">
        <v>1</v>
      </c>
      <c r="C1" s="15" t="s">
        <v>3</v>
      </c>
      <c r="D1" s="14" t="s">
        <v>4</v>
      </c>
      <c r="E1" s="14" t="s">
        <v>5</v>
      </c>
      <c r="F1" s="14" t="s">
        <v>454</v>
      </c>
      <c r="G1" s="14" t="s">
        <v>6</v>
      </c>
      <c r="H1" s="14" t="s">
        <v>455</v>
      </c>
      <c r="I1" s="14" t="s">
        <v>7</v>
      </c>
      <c r="J1" s="14" t="s">
        <v>457</v>
      </c>
      <c r="K1" s="14" t="s">
        <v>8</v>
      </c>
      <c r="L1" s="14" t="s">
        <v>456</v>
      </c>
      <c r="M1" s="14" t="s">
        <v>9</v>
      </c>
      <c r="N1" s="14" t="s">
        <v>458</v>
      </c>
      <c r="O1" s="14" t="s">
        <v>10</v>
      </c>
      <c r="P1" s="14" t="s">
        <v>459</v>
      </c>
      <c r="Q1" s="10" t="s">
        <v>452</v>
      </c>
      <c r="R1" s="10" t="s">
        <v>453</v>
      </c>
      <c r="S1" s="10" t="s">
        <v>460</v>
      </c>
      <c r="T1" s="10" t="s">
        <v>461</v>
      </c>
      <c r="U1" s="10" t="s">
        <v>462</v>
      </c>
      <c r="V1" s="21"/>
      <c r="W1" s="8" t="s">
        <v>471</v>
      </c>
      <c r="X1" s="8" t="s">
        <v>472</v>
      </c>
      <c r="Y1" s="8" t="s">
        <v>473</v>
      </c>
      <c r="Z1" s="8" t="s">
        <v>474</v>
      </c>
      <c r="AA1" s="8" t="s">
        <v>475</v>
      </c>
      <c r="AB1" s="1"/>
    </row>
    <row r="2" spans="1:28" x14ac:dyDescent="0.25">
      <c r="A2" s="14" t="s">
        <v>351</v>
      </c>
      <c r="B2" s="16" t="s">
        <v>467</v>
      </c>
      <c r="C2" s="17">
        <v>75</v>
      </c>
      <c r="D2" s="16">
        <v>214</v>
      </c>
      <c r="E2" s="18"/>
      <c r="F2" s="19"/>
      <c r="H2" s="19"/>
      <c r="J2" s="19"/>
      <c r="L2" s="19"/>
      <c r="N2" s="19"/>
      <c r="P2" s="19"/>
      <c r="Q2" s="19"/>
      <c r="R2" s="19"/>
      <c r="S2" s="16">
        <v>8</v>
      </c>
      <c r="V2" s="21"/>
      <c r="W2">
        <v>0</v>
      </c>
      <c r="X2" s="2">
        <v>0</v>
      </c>
      <c r="Y2">
        <v>0</v>
      </c>
      <c r="Z2">
        <v>0</v>
      </c>
      <c r="AA2">
        <v>0</v>
      </c>
    </row>
    <row r="3" spans="1:28" x14ac:dyDescent="0.25">
      <c r="A3" s="14" t="s">
        <v>327</v>
      </c>
      <c r="B3" s="16" t="s">
        <v>467</v>
      </c>
      <c r="C3" s="17">
        <v>74</v>
      </c>
      <c r="D3" s="16">
        <v>243</v>
      </c>
      <c r="E3" s="18">
        <v>5.3</v>
      </c>
      <c r="F3" s="19">
        <f>(STANDARDIZE(E3,$E$14,$E$15))*-1</f>
        <v>-1.2441852661755839</v>
      </c>
      <c r="G3" s="16">
        <v>25.5</v>
      </c>
      <c r="H3" s="19">
        <f>(STANDARDIZE(G3,$G$14,$G$15))</f>
        <v>-0.83935235308816925</v>
      </c>
      <c r="J3" s="19"/>
      <c r="K3" s="16">
        <v>99</v>
      </c>
      <c r="L3" s="19">
        <f>(STANDARDIZE(K3,$K$14,$K$15))</f>
        <v>-0.70710678118654746</v>
      </c>
      <c r="N3" s="19"/>
      <c r="P3" s="19"/>
      <c r="Q3" s="19">
        <f>F3+H3+J3+L3+N3+P3</f>
        <v>-2.7906444004503004</v>
      </c>
      <c r="R3" s="19">
        <f>AVERAGE(F3,H3,J3,L3,N3,P3)</f>
        <v>-0.93021480015010016</v>
      </c>
      <c r="S3" s="16">
        <v>8</v>
      </c>
      <c r="V3" s="21"/>
      <c r="W3">
        <v>0</v>
      </c>
      <c r="X3" s="2">
        <v>0</v>
      </c>
      <c r="Y3">
        <v>0</v>
      </c>
      <c r="Z3">
        <v>0</v>
      </c>
      <c r="AA3">
        <v>0</v>
      </c>
    </row>
    <row r="4" spans="1:28" x14ac:dyDescent="0.25">
      <c r="A4" s="14" t="s">
        <v>232</v>
      </c>
      <c r="B4" s="16" t="s">
        <v>467</v>
      </c>
      <c r="C4" s="17">
        <v>71</v>
      </c>
      <c r="D4" s="16">
        <v>194</v>
      </c>
      <c r="E4" s="18">
        <v>4.92</v>
      </c>
      <c r="F4" s="19">
        <f>(STANDARDIZE(E4,$E$14,$E$15))*-1</f>
        <v>0.23328473740792025</v>
      </c>
      <c r="H4" s="19"/>
      <c r="J4" s="19"/>
      <c r="L4" s="19"/>
      <c r="N4" s="19"/>
      <c r="P4" s="19"/>
      <c r="Q4" s="19">
        <f>F4+H4+J4+L4+N4+P4</f>
        <v>0.23328473740792025</v>
      </c>
      <c r="R4" s="19">
        <f>AVERAGE(F4,H4,J4,L4,N4,P4)</f>
        <v>0.23328473740792025</v>
      </c>
      <c r="S4" s="16">
        <v>8</v>
      </c>
      <c r="V4" s="21"/>
      <c r="W4">
        <v>0</v>
      </c>
      <c r="X4" s="2">
        <v>0</v>
      </c>
      <c r="Y4">
        <v>0</v>
      </c>
      <c r="Z4">
        <v>0</v>
      </c>
      <c r="AA4">
        <v>0</v>
      </c>
    </row>
    <row r="5" spans="1:28" x14ac:dyDescent="0.25">
      <c r="A5" s="14" t="s">
        <v>210</v>
      </c>
      <c r="B5" s="16" t="s">
        <v>467</v>
      </c>
      <c r="C5" s="17">
        <v>76</v>
      </c>
      <c r="D5" s="16">
        <v>248</v>
      </c>
      <c r="E5" s="18">
        <v>5.19</v>
      </c>
      <c r="F5" s="19">
        <f>(STANDARDIZE(E5,$E$14,$E$15))*-1</f>
        <v>-0.81649658092772948</v>
      </c>
      <c r="G5" s="16">
        <v>28</v>
      </c>
      <c r="H5" s="19">
        <f>(STANDARDIZE(G5,$G$14,$G$15))</f>
        <v>-0.26706665780078132</v>
      </c>
      <c r="J5" s="19"/>
      <c r="K5" s="16">
        <v>115</v>
      </c>
      <c r="L5" s="19">
        <f>(STANDARDIZE(K5,$K$14,$K$15))</f>
        <v>0.70710678118654746</v>
      </c>
      <c r="N5" s="19"/>
      <c r="P5" s="19"/>
      <c r="Q5" s="19">
        <f>F5+H5+J5+L5+N5+P5</f>
        <v>-0.37645645754196333</v>
      </c>
      <c r="R5" s="19">
        <f>AVERAGE(F5,H5,J5,L5,N5,P5)</f>
        <v>-0.12548548584732111</v>
      </c>
      <c r="S5" s="16">
        <v>6</v>
      </c>
      <c r="T5" s="16">
        <v>213</v>
      </c>
      <c r="U5">
        <f>RANK(T5,$T$2:$T$327,1)</f>
        <v>2</v>
      </c>
      <c r="V5" s="21"/>
      <c r="W5">
        <v>7</v>
      </c>
      <c r="X5" s="2">
        <v>0</v>
      </c>
      <c r="Y5">
        <v>76</v>
      </c>
      <c r="Z5">
        <v>76</v>
      </c>
      <c r="AA5">
        <v>10.857142857142858</v>
      </c>
    </row>
    <row r="6" spans="1:28" x14ac:dyDescent="0.25">
      <c r="A6" s="14" t="s">
        <v>423</v>
      </c>
      <c r="B6" s="16" t="s">
        <v>467</v>
      </c>
      <c r="C6" s="17">
        <v>72</v>
      </c>
      <c r="D6" s="16">
        <v>190</v>
      </c>
      <c r="E6" s="18"/>
      <c r="F6" s="19"/>
      <c r="H6" s="19"/>
      <c r="J6" s="19"/>
      <c r="L6" s="19"/>
      <c r="N6" s="19"/>
      <c r="P6" s="19"/>
      <c r="Q6" s="19"/>
      <c r="R6" s="19"/>
      <c r="S6" s="16">
        <v>8</v>
      </c>
      <c r="V6" s="21"/>
      <c r="W6">
        <v>0</v>
      </c>
      <c r="X6" s="2">
        <v>0</v>
      </c>
      <c r="Y6">
        <v>0</v>
      </c>
      <c r="Z6">
        <v>0</v>
      </c>
      <c r="AA6">
        <v>0</v>
      </c>
    </row>
    <row r="7" spans="1:28" x14ac:dyDescent="0.25">
      <c r="A7" s="14" t="s">
        <v>78</v>
      </c>
      <c r="B7" s="16" t="s">
        <v>467</v>
      </c>
      <c r="C7" s="17">
        <v>76</v>
      </c>
      <c r="D7" s="16">
        <v>199</v>
      </c>
      <c r="E7" s="18"/>
      <c r="F7" s="19"/>
      <c r="H7" s="19"/>
      <c r="J7" s="19"/>
      <c r="L7" s="19"/>
      <c r="N7" s="19"/>
      <c r="P7" s="19"/>
      <c r="Q7" s="19"/>
      <c r="R7" s="19"/>
      <c r="S7" s="16">
        <v>7</v>
      </c>
      <c r="T7" s="16">
        <v>233</v>
      </c>
      <c r="U7">
        <f>RANK(T7,$T$2:$T$327,1)</f>
        <v>4</v>
      </c>
      <c r="V7" s="21"/>
      <c r="W7">
        <v>13</v>
      </c>
      <c r="X7" s="2">
        <v>0</v>
      </c>
      <c r="Y7">
        <v>149</v>
      </c>
      <c r="Z7">
        <v>149</v>
      </c>
      <c r="AA7">
        <v>11.461538461538462</v>
      </c>
    </row>
    <row r="8" spans="1:28" x14ac:dyDescent="0.25">
      <c r="A8" s="14" t="s">
        <v>219</v>
      </c>
      <c r="B8" s="16" t="s">
        <v>467</v>
      </c>
      <c r="C8" s="17">
        <v>72</v>
      </c>
      <c r="D8" s="16">
        <v>212</v>
      </c>
      <c r="E8" s="18"/>
      <c r="F8" s="19"/>
      <c r="H8" s="19"/>
      <c r="J8" s="19"/>
      <c r="L8" s="19"/>
      <c r="N8" s="19"/>
      <c r="P8" s="19"/>
      <c r="Q8" s="19"/>
      <c r="R8" s="19"/>
      <c r="S8" s="16">
        <v>8</v>
      </c>
      <c r="V8" s="21"/>
      <c r="W8">
        <v>0</v>
      </c>
      <c r="X8" s="2">
        <v>0</v>
      </c>
      <c r="Y8">
        <v>0</v>
      </c>
      <c r="Z8">
        <v>0</v>
      </c>
      <c r="AA8">
        <v>0</v>
      </c>
    </row>
    <row r="9" spans="1:28" x14ac:dyDescent="0.25">
      <c r="A9" s="14" t="s">
        <v>145</v>
      </c>
      <c r="B9" s="16" t="s">
        <v>467</v>
      </c>
      <c r="C9" s="17">
        <v>69</v>
      </c>
      <c r="D9" s="16">
        <v>167</v>
      </c>
      <c r="E9" s="18">
        <v>4.79</v>
      </c>
      <c r="F9" s="19">
        <f>(STANDARDIZE(E9,$E$14,$E$15))*-1</f>
        <v>0.73873500179175033</v>
      </c>
      <c r="H9" s="19"/>
      <c r="J9" s="19"/>
      <c r="L9" s="19"/>
      <c r="N9" s="19"/>
      <c r="P9" s="19"/>
      <c r="Q9" s="19">
        <f>F9+H9+J9+L9+N9+P9</f>
        <v>0.73873500179175033</v>
      </c>
      <c r="R9" s="19">
        <f>AVERAGE(F9,H9,J9,L9,N9,P9)</f>
        <v>0.73873500179175033</v>
      </c>
      <c r="S9" s="16">
        <v>5</v>
      </c>
      <c r="T9" s="16">
        <v>153</v>
      </c>
      <c r="U9">
        <f>RANK(T9,$T$2:$T$327,1)</f>
        <v>1</v>
      </c>
      <c r="V9" s="21"/>
      <c r="W9">
        <v>15</v>
      </c>
      <c r="X9" s="2">
        <v>0</v>
      </c>
      <c r="Y9">
        <v>159</v>
      </c>
      <c r="Z9">
        <v>159</v>
      </c>
      <c r="AA9">
        <v>10.6</v>
      </c>
    </row>
    <row r="10" spans="1:28" x14ac:dyDescent="0.25">
      <c r="A10" s="14" t="s">
        <v>426</v>
      </c>
      <c r="B10" s="16" t="s">
        <v>467</v>
      </c>
      <c r="C10" s="17">
        <v>76</v>
      </c>
      <c r="D10" s="16">
        <v>219</v>
      </c>
      <c r="E10" s="18">
        <v>4.7</v>
      </c>
      <c r="F10" s="19">
        <f>(STANDARDIZE(E10,$E$14,$E$15))*-1</f>
        <v>1.0886621079036323</v>
      </c>
      <c r="G10" s="16">
        <v>34</v>
      </c>
      <c r="H10" s="19">
        <f>(STANDARDIZE(G10,$G$14,$G$15))</f>
        <v>1.1064190108889498</v>
      </c>
      <c r="J10" s="19"/>
      <c r="L10" s="19"/>
      <c r="N10" s="19"/>
      <c r="P10" s="19"/>
      <c r="Q10" s="19">
        <f>F10+H10+J10+L10+N10+P10</f>
        <v>2.1950811187925821</v>
      </c>
      <c r="R10" s="19">
        <f>AVERAGE(F10,H10,J10,L10,N10,P10)</f>
        <v>1.097540559396291</v>
      </c>
      <c r="S10" s="16">
        <v>8</v>
      </c>
      <c r="V10" s="21"/>
      <c r="W10">
        <v>16</v>
      </c>
      <c r="X10" s="2">
        <v>0</v>
      </c>
      <c r="Y10">
        <v>129</v>
      </c>
      <c r="Z10">
        <v>129</v>
      </c>
      <c r="AA10">
        <v>8.0625</v>
      </c>
    </row>
    <row r="11" spans="1:28" x14ac:dyDescent="0.25">
      <c r="A11" s="14" t="s">
        <v>32</v>
      </c>
      <c r="B11" s="16" t="s">
        <v>467</v>
      </c>
      <c r="C11" s="17">
        <v>75</v>
      </c>
      <c r="D11" s="16">
        <v>210</v>
      </c>
      <c r="E11" s="18"/>
      <c r="F11" s="19"/>
      <c r="H11" s="19"/>
      <c r="J11" s="19"/>
      <c r="L11" s="19"/>
      <c r="N11" s="19"/>
      <c r="P11" s="19"/>
      <c r="Q11" s="19"/>
      <c r="R11" s="19"/>
      <c r="S11" s="16">
        <v>8</v>
      </c>
      <c r="V11" s="21"/>
      <c r="W11">
        <v>0</v>
      </c>
      <c r="X11" s="2">
        <v>0</v>
      </c>
      <c r="Y11">
        <v>0</v>
      </c>
      <c r="Z11">
        <v>0</v>
      </c>
      <c r="AA11">
        <v>0</v>
      </c>
    </row>
    <row r="12" spans="1:28" x14ac:dyDescent="0.25">
      <c r="A12" s="14" t="s">
        <v>182</v>
      </c>
      <c r="B12" s="16" t="s">
        <v>467</v>
      </c>
      <c r="C12" s="17">
        <v>72</v>
      </c>
      <c r="D12" s="16">
        <v>202</v>
      </c>
      <c r="E12" s="18"/>
      <c r="F12" s="19"/>
      <c r="H12" s="19"/>
      <c r="J12" s="19"/>
      <c r="L12" s="19"/>
      <c r="N12" s="19"/>
      <c r="P12" s="19"/>
      <c r="Q12" s="19"/>
      <c r="R12" s="19"/>
      <c r="S12" s="16">
        <v>7</v>
      </c>
      <c r="T12" s="16">
        <v>224</v>
      </c>
      <c r="U12">
        <f>RANK(T12,$T$2:$T$327,1)</f>
        <v>3</v>
      </c>
      <c r="V12" s="21"/>
      <c r="W12">
        <v>16</v>
      </c>
      <c r="X12" s="2">
        <v>0</v>
      </c>
      <c r="Y12">
        <v>103</v>
      </c>
      <c r="Z12">
        <v>103</v>
      </c>
      <c r="AA12">
        <v>6.4375</v>
      </c>
    </row>
    <row r="14" spans="1:28" x14ac:dyDescent="0.25">
      <c r="B14" s="16" t="s">
        <v>479</v>
      </c>
      <c r="C14" s="22">
        <f>AVERAGE(C2:C12)</f>
        <v>73.454545454545453</v>
      </c>
      <c r="D14" s="22">
        <f>AVERAGE(D2:D12)</f>
        <v>208.90909090909091</v>
      </c>
      <c r="E14" s="22">
        <f>AVERAGE(E2:E12)</f>
        <v>4.9799999999999995</v>
      </c>
      <c r="F14" s="22"/>
      <c r="G14" s="22">
        <f>AVERAGE(G2:G12)</f>
        <v>29.166666666666668</v>
      </c>
      <c r="H14" s="22"/>
      <c r="I14" s="22" t="e">
        <f>AVERAGE(I2:I12)</f>
        <v>#DIV/0!</v>
      </c>
      <c r="J14" s="22"/>
      <c r="K14" s="22">
        <f>AVERAGE(K2:K12)</f>
        <v>107</v>
      </c>
    </row>
    <row r="15" spans="1:28" x14ac:dyDescent="0.25">
      <c r="B15" s="16" t="s">
        <v>480</v>
      </c>
      <c r="C15" s="22">
        <f>STDEV(C2:C12)</f>
        <v>2.381748784554591</v>
      </c>
      <c r="D15" s="22">
        <f>STDEV(D2:D12)</f>
        <v>23.0454097184431</v>
      </c>
      <c r="E15" s="22">
        <f>STDEV(E2:E12)</f>
        <v>0.25719642299223366</v>
      </c>
      <c r="F15" s="22"/>
      <c r="G15" s="22">
        <f>STDEV(G2:G12)</f>
        <v>4.3684474740270431</v>
      </c>
      <c r="H15" s="22"/>
      <c r="I15" s="22" t="e">
        <f>STDEV(I2:I12)</f>
        <v>#DIV/0!</v>
      </c>
      <c r="J15" s="22"/>
      <c r="K15" s="22">
        <f>STDEV(K2:K12)</f>
        <v>11.313708498984761</v>
      </c>
    </row>
    <row r="17" spans="6:8" x14ac:dyDescent="0.25">
      <c r="F17"/>
      <c r="G17" s="8" t="s">
        <v>460</v>
      </c>
      <c r="H17" s="8" t="s">
        <v>462</v>
      </c>
    </row>
    <row r="18" spans="6:8" x14ac:dyDescent="0.25">
      <c r="F18" s="8" t="s">
        <v>468</v>
      </c>
      <c r="G18">
        <f>CORREL(Q2:Q327,S2:S327)</f>
        <v>-0.14160506241260021</v>
      </c>
      <c r="H18">
        <f>CORREL(Q2:Q327,U2:U327)</f>
        <v>-1</v>
      </c>
    </row>
    <row r="19" spans="6:8" x14ac:dyDescent="0.25">
      <c r="F19" s="8" t="s">
        <v>469</v>
      </c>
      <c r="G19">
        <f>CORREL(R2:R327,S2:S327)</f>
        <v>-0.21358072151431706</v>
      </c>
      <c r="H19">
        <f>CORREL(R2:R327,U2:U327)</f>
        <v>-1</v>
      </c>
    </row>
  </sheetData>
  <sortState ref="A2:V15">
    <sortCondition ref="A1"/>
  </sortState>
  <conditionalFormatting sqref="Q1:R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R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B57"/>
  <sheetViews>
    <sheetView zoomScale="70" zoomScaleNormal="70" workbookViewId="0">
      <selection activeCell="G30" sqref="G30"/>
    </sheetView>
  </sheetViews>
  <sheetFormatPr defaultRowHeight="15" x14ac:dyDescent="0.25"/>
  <cols>
    <col min="1" max="1" width="20.140625" bestFit="1" customWidth="1"/>
    <col min="2" max="3" width="6" bestFit="1" customWidth="1"/>
    <col min="4" max="5" width="15.85546875" bestFit="1" customWidth="1"/>
    <col min="6" max="6" width="12.42578125" bestFit="1" customWidth="1"/>
    <col min="7" max="7" width="10.5703125" bestFit="1" customWidth="1"/>
    <col min="8" max="8" width="12.42578125" bestFit="1" customWidth="1"/>
    <col min="9" max="9" width="14.85546875" bestFit="1" customWidth="1"/>
    <col min="10" max="10" width="12.42578125" bestFit="1" customWidth="1"/>
    <col min="11" max="11" width="14.42578125" bestFit="1" customWidth="1"/>
    <col min="12" max="12" width="12.42578125" bestFit="1" customWidth="1"/>
    <col min="13" max="13" width="9.140625" bestFit="1" customWidth="1"/>
    <col min="14" max="14" width="12.42578125" bestFit="1" customWidth="1"/>
    <col min="15" max="15" width="10" bestFit="1" customWidth="1"/>
    <col min="16" max="18" width="12.42578125" bestFit="1" customWidth="1"/>
    <col min="19" max="19" width="4.85546875" bestFit="1" customWidth="1"/>
    <col min="20" max="20" width="6.7109375" bestFit="1" customWidth="1"/>
    <col min="21" max="21" width="7.42578125" bestFit="1" customWidth="1"/>
    <col min="23" max="23" width="5.28515625" bestFit="1" customWidth="1"/>
    <col min="24" max="24" width="13.140625" bestFit="1" customWidth="1"/>
    <col min="25" max="25" width="12" bestFit="1" customWidth="1"/>
    <col min="26" max="26" width="11.42578125" bestFit="1" customWidth="1"/>
    <col min="27" max="27" width="12" bestFit="1" customWidth="1"/>
  </cols>
  <sheetData>
    <row r="1" spans="1:28" s="16" customFormat="1" x14ac:dyDescent="0.25">
      <c r="A1" s="14" t="s">
        <v>0</v>
      </c>
      <c r="B1" s="14" t="s">
        <v>1</v>
      </c>
      <c r="C1" s="15" t="s">
        <v>3</v>
      </c>
      <c r="D1" s="14" t="s">
        <v>4</v>
      </c>
      <c r="E1" s="14" t="s">
        <v>5</v>
      </c>
      <c r="F1" s="14" t="s">
        <v>454</v>
      </c>
      <c r="G1" s="14" t="s">
        <v>6</v>
      </c>
      <c r="H1" s="14" t="s">
        <v>455</v>
      </c>
      <c r="I1" s="14" t="s">
        <v>7</v>
      </c>
      <c r="J1" s="14" t="s">
        <v>457</v>
      </c>
      <c r="K1" s="14" t="s">
        <v>8</v>
      </c>
      <c r="L1" s="14" t="s">
        <v>456</v>
      </c>
      <c r="M1" s="14" t="s">
        <v>9</v>
      </c>
      <c r="N1" s="14" t="s">
        <v>458</v>
      </c>
      <c r="O1" s="14" t="s">
        <v>10</v>
      </c>
      <c r="P1" s="14" t="s">
        <v>459</v>
      </c>
      <c r="Q1" s="10" t="s">
        <v>452</v>
      </c>
      <c r="R1" s="10" t="s">
        <v>453</v>
      </c>
      <c r="S1" s="10" t="s">
        <v>460</v>
      </c>
      <c r="T1" s="10" t="s">
        <v>461</v>
      </c>
      <c r="U1" s="10" t="s">
        <v>462</v>
      </c>
      <c r="V1" s="21"/>
      <c r="W1" s="8" t="s">
        <v>471</v>
      </c>
      <c r="X1" s="8" t="s">
        <v>472</v>
      </c>
      <c r="Y1" s="8" t="s">
        <v>473</v>
      </c>
      <c r="Z1" s="8" t="s">
        <v>474</v>
      </c>
      <c r="AA1" s="8" t="s">
        <v>475</v>
      </c>
      <c r="AB1" s="14"/>
    </row>
    <row r="2" spans="1:28" s="16" customFormat="1" x14ac:dyDescent="0.25">
      <c r="A2" s="14" t="s">
        <v>378</v>
      </c>
      <c r="B2" s="16" t="s">
        <v>62</v>
      </c>
      <c r="C2" s="17">
        <v>78</v>
      </c>
      <c r="D2" s="16">
        <v>278</v>
      </c>
      <c r="E2" s="18">
        <v>4.79</v>
      </c>
      <c r="F2" s="19">
        <f>(STANDARDIZE(E2,$E$23,$E$24))*-1</f>
        <v>-0.83593720996153054</v>
      </c>
      <c r="G2" s="16">
        <v>32.5</v>
      </c>
      <c r="H2" s="19">
        <f>(STANDARDIZE(G2,$G$23,$G$24))</f>
        <v>-0.12473429760910947</v>
      </c>
      <c r="I2" s="16">
        <v>24</v>
      </c>
      <c r="J2" s="19">
        <f t="shared" ref="J2:J13" si="0">(STANDARDIZE(I2,$I$23,$I$24))</f>
        <v>1.5610336504562525</v>
      </c>
      <c r="K2" s="16">
        <v>121</v>
      </c>
      <c r="L2" s="19">
        <f>(STANDARDIZE(K2,$K$23,$K$24))</f>
        <v>7.7924864288512283E-3</v>
      </c>
      <c r="M2" s="16">
        <v>7.09</v>
      </c>
      <c r="N2" s="19">
        <f>(STANDARDIZE(M2,$M$23,$M$24))*-1</f>
        <v>4.7292499583956357E-2</v>
      </c>
      <c r="O2" s="16">
        <v>4.38</v>
      </c>
      <c r="P2" s="19">
        <f>(STANDARDIZE(O2,$O$23,$O$24))*-1</f>
        <v>-8.7677027265757448E-2</v>
      </c>
      <c r="Q2" s="19">
        <f t="shared" ref="Q2:Q13" si="1">F2+H2+J2+L2+N2+P2</f>
        <v>0.56777010163266262</v>
      </c>
      <c r="R2" s="19">
        <f t="shared" ref="R2:R13" si="2">AVERAGE(F2,H2,J2,L2,N2,P2)</f>
        <v>9.4628350272110431E-2</v>
      </c>
      <c r="S2" s="16">
        <v>8</v>
      </c>
      <c r="V2" s="21"/>
      <c r="W2">
        <v>13</v>
      </c>
      <c r="X2">
        <v>239</v>
      </c>
      <c r="Y2">
        <v>149</v>
      </c>
      <c r="Z2">
        <f t="shared" ref="Z2:Z21" si="3">X2+Y2</f>
        <v>388</v>
      </c>
      <c r="AA2" s="7">
        <f t="shared" ref="AA2:AA20" si="4">Z2/W2</f>
        <v>29.846153846153847</v>
      </c>
    </row>
    <row r="3" spans="1:28" s="16" customFormat="1" x14ac:dyDescent="0.25">
      <c r="A3" s="14" t="s">
        <v>70</v>
      </c>
      <c r="B3" s="16" t="s">
        <v>62</v>
      </c>
      <c r="C3" s="17">
        <v>75</v>
      </c>
      <c r="D3" s="16">
        <v>254</v>
      </c>
      <c r="E3" s="18">
        <v>4.7</v>
      </c>
      <c r="F3" s="19">
        <f>(STANDARDIZE(E3,$E$23,$E$24))*-1</f>
        <v>-0.23245312790374009</v>
      </c>
      <c r="G3" s="16">
        <v>29</v>
      </c>
      <c r="H3" s="19">
        <f>(STANDARDIZE(G3,$G$23,$G$24))</f>
        <v>-1.0524456360768644</v>
      </c>
      <c r="I3" s="16">
        <v>23</v>
      </c>
      <c r="J3" s="19">
        <f t="shared" si="0"/>
        <v>1.1463840870538105</v>
      </c>
      <c r="K3" s="16">
        <v>118</v>
      </c>
      <c r="L3" s="19">
        <f>(STANDARDIZE(K3,$K$23,$K$24))</f>
        <v>-0.36624686215600771</v>
      </c>
      <c r="N3" s="19"/>
      <c r="P3" s="19"/>
      <c r="Q3" s="19">
        <f t="shared" si="1"/>
        <v>-0.50476153908280175</v>
      </c>
      <c r="R3" s="19">
        <f t="shared" si="2"/>
        <v>-0.12619038477070044</v>
      </c>
      <c r="S3" s="16">
        <v>8</v>
      </c>
      <c r="V3" s="21"/>
      <c r="W3">
        <v>0</v>
      </c>
      <c r="X3">
        <v>0</v>
      </c>
      <c r="Y3">
        <v>0</v>
      </c>
      <c r="Z3">
        <f t="shared" si="3"/>
        <v>0</v>
      </c>
      <c r="AA3" s="7">
        <v>0</v>
      </c>
    </row>
    <row r="4" spans="1:28" s="16" customFormat="1" x14ac:dyDescent="0.25">
      <c r="A4" s="14" t="s">
        <v>209</v>
      </c>
      <c r="B4" s="16" t="s">
        <v>62</v>
      </c>
      <c r="C4" s="17">
        <v>78</v>
      </c>
      <c r="D4" s="16">
        <v>257</v>
      </c>
      <c r="E4" s="18">
        <v>4.57</v>
      </c>
      <c r="F4" s="19">
        <f>(STANDARDIZE(E4,$E$23,$E$24))*-1</f>
        <v>0.63924610173529117</v>
      </c>
      <c r="G4" s="16">
        <v>39</v>
      </c>
      <c r="H4" s="19">
        <f>(STANDARDIZE(G4,$G$23,$G$24))</f>
        <v>1.5981581881167211</v>
      </c>
      <c r="I4" s="16">
        <v>18</v>
      </c>
      <c r="J4" s="19">
        <f t="shared" si="0"/>
        <v>-0.92686372995839938</v>
      </c>
      <c r="K4" s="16">
        <v>134</v>
      </c>
      <c r="L4" s="19">
        <f>(STANDARDIZE(K4,$K$23,$K$24))</f>
        <v>1.6286296636299067</v>
      </c>
      <c r="N4" s="19"/>
      <c r="O4" s="16">
        <v>4.45</v>
      </c>
      <c r="P4" s="19">
        <f>(STANDARDIZE(O4,$O$23,$O$24))*-1</f>
        <v>-0.61373919086030215</v>
      </c>
      <c r="Q4" s="19">
        <f t="shared" si="1"/>
        <v>2.3254310326632175</v>
      </c>
      <c r="R4" s="19">
        <f t="shared" si="2"/>
        <v>0.46508620653264349</v>
      </c>
      <c r="S4" s="16">
        <v>6</v>
      </c>
      <c r="T4" s="16">
        <v>201</v>
      </c>
      <c r="U4" s="16">
        <f>RANK(T4,$T$2:$T$327,1)</f>
        <v>11</v>
      </c>
      <c r="V4" s="21"/>
      <c r="W4">
        <v>0</v>
      </c>
      <c r="X4">
        <v>0</v>
      </c>
      <c r="Y4">
        <v>0</v>
      </c>
      <c r="Z4">
        <f t="shared" si="3"/>
        <v>0</v>
      </c>
      <c r="AA4" s="7">
        <v>0</v>
      </c>
    </row>
    <row r="5" spans="1:28" s="16" customFormat="1" x14ac:dyDescent="0.25">
      <c r="A5" s="14" t="s">
        <v>90</v>
      </c>
      <c r="B5" s="16" t="s">
        <v>62</v>
      </c>
      <c r="C5" s="17">
        <v>75</v>
      </c>
      <c r="D5" s="16">
        <v>241</v>
      </c>
      <c r="E5" s="18">
        <v>4.68</v>
      </c>
      <c r="F5" s="19">
        <f>(STANDARDIZE(E5,$E$23,$E$24))*-1</f>
        <v>-9.8345554113116684E-2</v>
      </c>
      <c r="H5" s="19"/>
      <c r="I5" s="16">
        <v>19</v>
      </c>
      <c r="J5" s="19">
        <f t="shared" si="0"/>
        <v>-0.51221416655595742</v>
      </c>
      <c r="L5" s="19"/>
      <c r="N5" s="19"/>
      <c r="P5" s="19"/>
      <c r="Q5" s="19">
        <f t="shared" si="1"/>
        <v>-0.61055972066907405</v>
      </c>
      <c r="R5" s="19">
        <f t="shared" si="2"/>
        <v>-0.30527986033453702</v>
      </c>
      <c r="S5" s="16">
        <v>8</v>
      </c>
      <c r="V5" s="21"/>
      <c r="W5">
        <v>16</v>
      </c>
      <c r="X5">
        <v>49</v>
      </c>
      <c r="Y5">
        <v>284</v>
      </c>
      <c r="Z5">
        <f t="shared" si="3"/>
        <v>333</v>
      </c>
      <c r="AA5" s="7">
        <f t="shared" si="4"/>
        <v>20.8125</v>
      </c>
    </row>
    <row r="6" spans="1:28" s="16" customFormat="1" x14ac:dyDescent="0.25">
      <c r="A6" s="14" t="s">
        <v>205</v>
      </c>
      <c r="B6" s="16" t="s">
        <v>62</v>
      </c>
      <c r="C6" s="17">
        <v>76</v>
      </c>
      <c r="D6" s="16">
        <v>247</v>
      </c>
      <c r="E6" s="18"/>
      <c r="F6" s="19"/>
      <c r="H6" s="19"/>
      <c r="I6" s="16">
        <v>20</v>
      </c>
      <c r="J6" s="19">
        <f t="shared" si="0"/>
        <v>-9.7564603153515408E-2</v>
      </c>
      <c r="L6" s="19"/>
      <c r="N6" s="19"/>
      <c r="P6" s="19"/>
      <c r="Q6" s="19">
        <f t="shared" si="1"/>
        <v>-9.7564603153515408E-2</v>
      </c>
      <c r="R6" s="19">
        <f t="shared" si="2"/>
        <v>-9.7564603153515408E-2</v>
      </c>
      <c r="S6" s="16">
        <v>8</v>
      </c>
      <c r="V6" s="21"/>
      <c r="W6">
        <v>4</v>
      </c>
      <c r="X6">
        <v>32</v>
      </c>
      <c r="Y6">
        <v>38</v>
      </c>
      <c r="Z6">
        <f t="shared" si="3"/>
        <v>70</v>
      </c>
      <c r="AA6" s="7">
        <f t="shared" si="4"/>
        <v>17.5</v>
      </c>
    </row>
    <row r="7" spans="1:28" s="16" customFormat="1" x14ac:dyDescent="0.25">
      <c r="A7" s="14" t="s">
        <v>112</v>
      </c>
      <c r="B7" s="16" t="s">
        <v>62</v>
      </c>
      <c r="C7" s="17">
        <v>75</v>
      </c>
      <c r="D7" s="16">
        <v>247</v>
      </c>
      <c r="E7" s="18">
        <v>4.55</v>
      </c>
      <c r="F7" s="19">
        <f>(STANDARDIZE(E7,$E$23,$E$24))*-1</f>
        <v>0.77335367552591461</v>
      </c>
      <c r="G7" s="16">
        <v>32</v>
      </c>
      <c r="H7" s="19">
        <f t="shared" ref="H7:H13" si="5">(STANDARDIZE(G7,$G$23,$G$24))</f>
        <v>-0.25726448881878872</v>
      </c>
      <c r="I7" s="16">
        <v>17</v>
      </c>
      <c r="J7" s="19">
        <f t="shared" si="0"/>
        <v>-1.3415132933608414</v>
      </c>
      <c r="K7" s="16">
        <v>116</v>
      </c>
      <c r="L7" s="19">
        <f t="shared" ref="L7:L13" si="6">(STANDARDIZE(K7,$K$23,$K$24))</f>
        <v>-0.61560642787924702</v>
      </c>
      <c r="M7" s="16">
        <v>7.09</v>
      </c>
      <c r="N7" s="19">
        <f>(STANDARDIZE(M7,$M$23,$M$24))*-1</f>
        <v>4.7292499583956357E-2</v>
      </c>
      <c r="O7" s="16">
        <v>4.47</v>
      </c>
      <c r="P7" s="19">
        <f>(STANDARDIZE(O7,$O$23,$O$24))*-1</f>
        <v>-0.76404266617302541</v>
      </c>
      <c r="Q7" s="19">
        <f t="shared" si="1"/>
        <v>-2.1577807011220314</v>
      </c>
      <c r="R7" s="19">
        <f t="shared" si="2"/>
        <v>-0.35963011685367191</v>
      </c>
      <c r="S7" s="16">
        <v>8</v>
      </c>
      <c r="V7" s="21"/>
      <c r="W7">
        <v>12</v>
      </c>
      <c r="X7">
        <v>196</v>
      </c>
      <c r="Y7">
        <v>168</v>
      </c>
      <c r="Z7">
        <f t="shared" si="3"/>
        <v>364</v>
      </c>
      <c r="AA7" s="7">
        <f t="shared" si="4"/>
        <v>30.333333333333332</v>
      </c>
    </row>
    <row r="8" spans="1:28" s="16" customFormat="1" x14ac:dyDescent="0.25">
      <c r="A8" s="14" t="s">
        <v>325</v>
      </c>
      <c r="B8" s="16" t="s">
        <v>62</v>
      </c>
      <c r="C8" s="17">
        <v>76</v>
      </c>
      <c r="D8" s="16">
        <v>246</v>
      </c>
      <c r="E8" s="18">
        <v>4.6399999999999997</v>
      </c>
      <c r="F8" s="19">
        <f>(STANDARDIZE(E8,$E$23,$E$24))*-1</f>
        <v>0.16986959346812416</v>
      </c>
      <c r="G8" s="16">
        <v>37.5</v>
      </c>
      <c r="H8" s="19">
        <f t="shared" si="5"/>
        <v>1.2005676144876833</v>
      </c>
      <c r="I8" s="16">
        <v>21</v>
      </c>
      <c r="J8" s="19">
        <f t="shared" si="0"/>
        <v>0.31708496024892657</v>
      </c>
      <c r="K8" s="16">
        <v>133</v>
      </c>
      <c r="L8" s="19">
        <f t="shared" si="6"/>
        <v>1.5039498807682872</v>
      </c>
      <c r="M8" s="16">
        <v>6.97</v>
      </c>
      <c r="N8" s="19">
        <f>(STANDARDIZE(M8,$M$23,$M$24))*-1</f>
        <v>0.61480249459144531</v>
      </c>
      <c r="O8" s="16">
        <v>4.34</v>
      </c>
      <c r="P8" s="19">
        <f>(STANDARDIZE(O8,$O$23,$O$24))*-1</f>
        <v>0.21292992335969571</v>
      </c>
      <c r="Q8" s="19">
        <f t="shared" si="1"/>
        <v>4.0192044669241618</v>
      </c>
      <c r="R8" s="19">
        <f t="shared" si="2"/>
        <v>0.66986741115402693</v>
      </c>
      <c r="S8" s="16">
        <v>1</v>
      </c>
      <c r="T8" s="16">
        <v>29</v>
      </c>
      <c r="U8" s="16">
        <f>RANK(T8,$T$2:$T$327,1)</f>
        <v>3</v>
      </c>
      <c r="V8" s="21"/>
      <c r="W8">
        <v>16</v>
      </c>
      <c r="X8">
        <v>501</v>
      </c>
      <c r="Y8">
        <v>167</v>
      </c>
      <c r="Z8">
        <f t="shared" si="3"/>
        <v>668</v>
      </c>
      <c r="AA8" s="7">
        <f t="shared" si="4"/>
        <v>41.75</v>
      </c>
    </row>
    <row r="9" spans="1:28" s="16" customFormat="1" x14ac:dyDescent="0.25">
      <c r="A9" s="14" t="s">
        <v>373</v>
      </c>
      <c r="B9" s="16" t="s">
        <v>62</v>
      </c>
      <c r="C9" s="17">
        <v>77</v>
      </c>
      <c r="D9" s="16">
        <v>253</v>
      </c>
      <c r="E9" s="18"/>
      <c r="F9" s="19"/>
      <c r="G9" s="16">
        <v>33</v>
      </c>
      <c r="H9" s="19">
        <f t="shared" si="5"/>
        <v>7.7958936005698126E-3</v>
      </c>
      <c r="I9" s="16">
        <v>22</v>
      </c>
      <c r="J9" s="19">
        <f t="shared" si="0"/>
        <v>0.7317345236513686</v>
      </c>
      <c r="K9" s="16">
        <v>121</v>
      </c>
      <c r="L9" s="19">
        <f t="shared" si="6"/>
        <v>7.7924864288512283E-3</v>
      </c>
      <c r="N9" s="19"/>
      <c r="P9" s="19"/>
      <c r="Q9" s="19">
        <f t="shared" si="1"/>
        <v>0.74732290368078957</v>
      </c>
      <c r="R9" s="19">
        <f t="shared" si="2"/>
        <v>0.24910763456026319</v>
      </c>
      <c r="S9" s="16">
        <v>8</v>
      </c>
      <c r="V9" s="21"/>
      <c r="W9">
        <v>14</v>
      </c>
      <c r="X9">
        <v>30</v>
      </c>
      <c r="Y9">
        <v>212</v>
      </c>
      <c r="Z9">
        <f t="shared" si="3"/>
        <v>242</v>
      </c>
      <c r="AA9" s="7">
        <f t="shared" si="4"/>
        <v>17.285714285714285</v>
      </c>
    </row>
    <row r="10" spans="1:28" s="16" customFormat="1" x14ac:dyDescent="0.25">
      <c r="A10" s="14" t="s">
        <v>150</v>
      </c>
      <c r="B10" s="16" t="s">
        <v>62</v>
      </c>
      <c r="C10" s="17">
        <v>75</v>
      </c>
      <c r="D10" s="16">
        <v>234</v>
      </c>
      <c r="E10" s="18">
        <v>4.42</v>
      </c>
      <c r="F10" s="19">
        <f>(STANDARDIZE(E10,$E$23,$E$24))*-1</f>
        <v>1.6450529051649458</v>
      </c>
      <c r="G10" s="16">
        <v>36</v>
      </c>
      <c r="H10" s="19">
        <f t="shared" si="5"/>
        <v>0.80297704085864541</v>
      </c>
      <c r="I10" s="16">
        <v>19</v>
      </c>
      <c r="J10" s="19">
        <f t="shared" si="0"/>
        <v>-0.51221416655595742</v>
      </c>
      <c r="K10" s="16">
        <v>125</v>
      </c>
      <c r="L10" s="19">
        <f t="shared" si="6"/>
        <v>0.50651161787532983</v>
      </c>
      <c r="M10" s="16">
        <v>6.92</v>
      </c>
      <c r="N10" s="19">
        <f>(STANDARDIZE(M10,$M$23,$M$24))*-1</f>
        <v>0.85126499251123133</v>
      </c>
      <c r="O10" s="16">
        <v>4.2300000000000004</v>
      </c>
      <c r="P10" s="19">
        <f>(STANDARDIZE(O10,$O$23,$O$24))*-1</f>
        <v>1.0395990375796869</v>
      </c>
      <c r="Q10" s="19">
        <f t="shared" si="1"/>
        <v>4.3331914274338814</v>
      </c>
      <c r="R10" s="19">
        <f t="shared" si="2"/>
        <v>0.72219857123898024</v>
      </c>
      <c r="S10" s="16">
        <v>1</v>
      </c>
      <c r="T10" s="16">
        <v>23</v>
      </c>
      <c r="U10" s="16">
        <f>RANK(T10,$T$2:$T$327,1)</f>
        <v>2</v>
      </c>
      <c r="V10" s="21"/>
      <c r="W10">
        <v>15</v>
      </c>
      <c r="X10">
        <v>777</v>
      </c>
      <c r="Y10">
        <v>115</v>
      </c>
      <c r="Z10">
        <f t="shared" si="3"/>
        <v>892</v>
      </c>
      <c r="AA10" s="7">
        <f t="shared" si="4"/>
        <v>59.466666666666669</v>
      </c>
    </row>
    <row r="11" spans="1:28" s="16" customFormat="1" x14ac:dyDescent="0.25">
      <c r="A11" s="14" t="s">
        <v>255</v>
      </c>
      <c r="B11" s="16" t="s">
        <v>62</v>
      </c>
      <c r="C11" s="17">
        <v>76</v>
      </c>
      <c r="D11" s="16">
        <v>247</v>
      </c>
      <c r="E11" s="18">
        <v>4.5199999999999996</v>
      </c>
      <c r="F11" s="19">
        <f>(STANDARDIZE(E11,$E$23,$E$24))*-1</f>
        <v>0.97451503621184676</v>
      </c>
      <c r="G11" s="16">
        <v>35</v>
      </c>
      <c r="H11" s="19">
        <f t="shared" si="5"/>
        <v>0.53791665843928693</v>
      </c>
      <c r="I11" s="16">
        <v>18</v>
      </c>
      <c r="J11" s="19">
        <f t="shared" si="0"/>
        <v>-0.92686372995839938</v>
      </c>
      <c r="K11" s="16">
        <v>132</v>
      </c>
      <c r="L11" s="19">
        <f t="shared" si="6"/>
        <v>1.3792700979066674</v>
      </c>
      <c r="N11" s="19"/>
      <c r="P11" s="19"/>
      <c r="Q11" s="19">
        <f t="shared" si="1"/>
        <v>1.964838062599402</v>
      </c>
      <c r="R11" s="19">
        <f t="shared" si="2"/>
        <v>0.49120951564985049</v>
      </c>
      <c r="S11" s="16">
        <v>5</v>
      </c>
      <c r="T11" s="16">
        <v>146</v>
      </c>
      <c r="U11" s="16">
        <f>RANK(T11,$T$2:$T$327,1)</f>
        <v>8</v>
      </c>
      <c r="V11" s="21"/>
      <c r="W11">
        <v>15</v>
      </c>
      <c r="X11">
        <v>591</v>
      </c>
      <c r="Y11">
        <v>6</v>
      </c>
      <c r="Z11">
        <f t="shared" si="3"/>
        <v>597</v>
      </c>
      <c r="AA11" s="7">
        <f t="shared" si="4"/>
        <v>39.799999999999997</v>
      </c>
    </row>
    <row r="12" spans="1:28" s="16" customFormat="1" x14ac:dyDescent="0.25">
      <c r="A12" s="14" t="s">
        <v>155</v>
      </c>
      <c r="B12" s="16" t="s">
        <v>62</v>
      </c>
      <c r="C12" s="17">
        <v>75</v>
      </c>
      <c r="D12" s="16">
        <v>239</v>
      </c>
      <c r="E12" s="18">
        <v>4.62</v>
      </c>
      <c r="F12" s="19">
        <f>(STANDARDIZE(E12,$E$23,$E$24))*-1</f>
        <v>0.30397716725874163</v>
      </c>
      <c r="G12" s="16">
        <v>37.5</v>
      </c>
      <c r="H12" s="19">
        <f t="shared" si="5"/>
        <v>1.2005676144876833</v>
      </c>
      <c r="I12" s="16">
        <v>22</v>
      </c>
      <c r="J12" s="19">
        <f t="shared" si="0"/>
        <v>0.7317345236513686</v>
      </c>
      <c r="K12" s="16">
        <v>126</v>
      </c>
      <c r="L12" s="19">
        <f t="shared" si="6"/>
        <v>0.63119140073694946</v>
      </c>
      <c r="M12" s="16">
        <v>6.99</v>
      </c>
      <c r="N12" s="19">
        <f>(STANDARDIZE(M12,$M$23,$M$24))*-1</f>
        <v>0.52021749542352835</v>
      </c>
      <c r="O12" s="16">
        <v>4.33</v>
      </c>
      <c r="P12" s="19">
        <f>(STANDARDIZE(O12,$O$23,$O$24))*-1</f>
        <v>0.28808166101605731</v>
      </c>
      <c r="Q12" s="19">
        <f t="shared" si="1"/>
        <v>3.6757698625743296</v>
      </c>
      <c r="R12" s="19">
        <f t="shared" si="2"/>
        <v>0.61262831042905497</v>
      </c>
      <c r="S12" s="16">
        <v>2</v>
      </c>
      <c r="T12" s="16">
        <v>44</v>
      </c>
      <c r="U12" s="16">
        <f>RANK(T12,$T$2:$T$327,1)</f>
        <v>4</v>
      </c>
      <c r="V12" s="21"/>
      <c r="W12">
        <v>16</v>
      </c>
      <c r="X12">
        <v>299</v>
      </c>
      <c r="Y12">
        <v>41</v>
      </c>
      <c r="Z12">
        <f t="shared" si="3"/>
        <v>340</v>
      </c>
      <c r="AA12" s="7">
        <f t="shared" si="4"/>
        <v>21.25</v>
      </c>
    </row>
    <row r="13" spans="1:28" s="16" customFormat="1" x14ac:dyDescent="0.25">
      <c r="A13" s="14" t="s">
        <v>340</v>
      </c>
      <c r="B13" s="16" t="s">
        <v>62</v>
      </c>
      <c r="C13" s="17">
        <v>76</v>
      </c>
      <c r="D13" s="16">
        <v>264</v>
      </c>
      <c r="E13" s="18">
        <v>4.97</v>
      </c>
      <c r="F13" s="19">
        <f>(STANDARDIZE(E13,$E$23,$E$24))*-1</f>
        <v>-2.0429053740771113</v>
      </c>
      <c r="G13" s="16">
        <v>28</v>
      </c>
      <c r="H13" s="19">
        <f t="shared" si="5"/>
        <v>-1.3175060184962228</v>
      </c>
      <c r="I13" s="16">
        <v>18</v>
      </c>
      <c r="J13" s="19">
        <f t="shared" si="0"/>
        <v>-0.92686372995839938</v>
      </c>
      <c r="K13" s="16">
        <v>109</v>
      </c>
      <c r="L13" s="19">
        <f t="shared" si="6"/>
        <v>-1.4883649079105845</v>
      </c>
      <c r="M13" s="16">
        <v>7.55</v>
      </c>
      <c r="N13" s="19">
        <f>(STANDARDIZE(M13,$M$23,$M$24))*-1</f>
        <v>-2.1281624812780824</v>
      </c>
      <c r="O13" s="16">
        <v>4.59</v>
      </c>
      <c r="P13" s="19">
        <f>(STANDARDIZE(O13,$O$23,$O$24))*-1</f>
        <v>-1.6658635180493848</v>
      </c>
      <c r="Q13" s="19">
        <f t="shared" si="1"/>
        <v>-9.5696660297697846</v>
      </c>
      <c r="R13" s="19">
        <f t="shared" si="2"/>
        <v>-1.5949443382949642</v>
      </c>
      <c r="S13" s="16">
        <v>8</v>
      </c>
      <c r="V13" s="21"/>
      <c r="W13">
        <v>0</v>
      </c>
      <c r="X13">
        <v>0</v>
      </c>
      <c r="Y13">
        <v>0</v>
      </c>
      <c r="Z13">
        <f t="shared" si="3"/>
        <v>0</v>
      </c>
      <c r="AA13" s="7">
        <v>0</v>
      </c>
    </row>
    <row r="14" spans="1:28" s="16" customFormat="1" x14ac:dyDescent="0.25">
      <c r="A14" s="14" t="s">
        <v>80</v>
      </c>
      <c r="B14" s="16" t="s">
        <v>62</v>
      </c>
      <c r="C14" s="17">
        <v>77</v>
      </c>
      <c r="D14" s="16">
        <v>246</v>
      </c>
      <c r="E14" s="18"/>
      <c r="F14" s="19"/>
      <c r="H14" s="19"/>
      <c r="J14" s="19"/>
      <c r="L14" s="19"/>
      <c r="N14" s="19"/>
      <c r="P14" s="19"/>
      <c r="Q14" s="19"/>
      <c r="R14" s="19"/>
      <c r="S14" s="16">
        <v>5</v>
      </c>
      <c r="T14" s="16">
        <v>145</v>
      </c>
      <c r="U14" s="16">
        <f t="shared" ref="U14:U19" si="7">RANK(T14,$T$2:$T$327,1)</f>
        <v>7</v>
      </c>
      <c r="V14" s="21"/>
      <c r="W14">
        <v>0</v>
      </c>
      <c r="X14">
        <v>0</v>
      </c>
      <c r="Y14">
        <v>0</v>
      </c>
      <c r="Z14">
        <f t="shared" si="3"/>
        <v>0</v>
      </c>
      <c r="AA14" s="7">
        <v>0</v>
      </c>
    </row>
    <row r="15" spans="1:28" s="16" customFormat="1" x14ac:dyDescent="0.25">
      <c r="A15" s="14" t="s">
        <v>392</v>
      </c>
      <c r="B15" s="16" t="s">
        <v>62</v>
      </c>
      <c r="C15" s="17">
        <v>77</v>
      </c>
      <c r="D15" s="16">
        <v>252</v>
      </c>
      <c r="E15" s="18">
        <v>4.6900000000000004</v>
      </c>
      <c r="F15" s="19">
        <f>(STANDARDIZE(E15,$E$23,$E$24))*-1</f>
        <v>-0.16539934100843137</v>
      </c>
      <c r="G15" s="16">
        <v>29</v>
      </c>
      <c r="H15" s="19">
        <f t="shared" ref="H15:H21" si="8">(STANDARDIZE(G15,$G$23,$G$24))</f>
        <v>-1.0524456360768644</v>
      </c>
      <c r="J15" s="19"/>
      <c r="K15" s="16">
        <v>116</v>
      </c>
      <c r="L15" s="19">
        <f>(STANDARDIZE(K15,$K$23,$K$24))</f>
        <v>-0.61560642787924702</v>
      </c>
      <c r="N15" s="19"/>
      <c r="P15" s="19"/>
      <c r="Q15" s="19">
        <f t="shared" ref="Q15:Q21" si="9">F15+H15+J15+L15+N15+P15</f>
        <v>-1.8334514049645427</v>
      </c>
      <c r="R15" s="19">
        <f t="shared" ref="R15:R21" si="10">AVERAGE(F15,H15,J15,L15,N15,P15)</f>
        <v>-0.61115046832151421</v>
      </c>
      <c r="S15" s="16">
        <v>5</v>
      </c>
      <c r="T15" s="16">
        <v>154</v>
      </c>
      <c r="U15" s="16">
        <f t="shared" si="7"/>
        <v>10</v>
      </c>
      <c r="V15" s="21"/>
      <c r="W15">
        <v>11</v>
      </c>
      <c r="X15">
        <v>126</v>
      </c>
      <c r="Y15">
        <v>125</v>
      </c>
      <c r="Z15">
        <f t="shared" si="3"/>
        <v>251</v>
      </c>
      <c r="AA15" s="7">
        <f t="shared" si="4"/>
        <v>22.818181818181817</v>
      </c>
    </row>
    <row r="16" spans="1:28" s="16" customFormat="1" x14ac:dyDescent="0.25">
      <c r="A16" s="14" t="s">
        <v>387</v>
      </c>
      <c r="B16" s="16" t="s">
        <v>62</v>
      </c>
      <c r="C16" s="17">
        <v>75</v>
      </c>
      <c r="D16" s="16">
        <v>248</v>
      </c>
      <c r="E16" s="18">
        <v>4.62</v>
      </c>
      <c r="F16" s="19">
        <f>(STANDARDIZE(E16,$E$23,$E$24))*-1</f>
        <v>0.30397716725874163</v>
      </c>
      <c r="G16" s="16">
        <v>38</v>
      </c>
      <c r="H16" s="19">
        <f t="shared" si="8"/>
        <v>1.3330978056973626</v>
      </c>
      <c r="I16" s="16">
        <v>22</v>
      </c>
      <c r="J16" s="19">
        <f>(STANDARDIZE(I16,$I$23,$I$24))</f>
        <v>0.7317345236513686</v>
      </c>
      <c r="K16" s="16">
        <v>127</v>
      </c>
      <c r="L16" s="19">
        <f>(STANDARDIZE(K16,$K$23,$K$24))</f>
        <v>0.7558711835985692</v>
      </c>
      <c r="N16" s="19"/>
      <c r="O16" s="16">
        <v>4.18</v>
      </c>
      <c r="P16" s="19">
        <f>(STANDARDIZE(O16,$O$23,$O$24))*-1</f>
        <v>1.4153577258615084</v>
      </c>
      <c r="Q16" s="19">
        <f t="shared" si="9"/>
        <v>4.5400384060675503</v>
      </c>
      <c r="R16" s="19">
        <f t="shared" si="10"/>
        <v>0.90800768121351005</v>
      </c>
      <c r="S16" s="16">
        <v>3</v>
      </c>
      <c r="T16" s="16">
        <v>100</v>
      </c>
      <c r="U16" s="16">
        <f t="shared" si="7"/>
        <v>5</v>
      </c>
      <c r="V16" s="21"/>
      <c r="W16">
        <v>16</v>
      </c>
      <c r="X16">
        <v>556</v>
      </c>
      <c r="Y16">
        <v>100</v>
      </c>
      <c r="Z16">
        <f t="shared" si="3"/>
        <v>656</v>
      </c>
      <c r="AA16" s="7">
        <f t="shared" si="4"/>
        <v>41</v>
      </c>
    </row>
    <row r="17" spans="1:27" s="16" customFormat="1" x14ac:dyDescent="0.25">
      <c r="A17" s="14" t="s">
        <v>277</v>
      </c>
      <c r="B17" s="16" t="s">
        <v>62</v>
      </c>
      <c r="C17" s="17">
        <v>77</v>
      </c>
      <c r="D17" s="16">
        <v>258</v>
      </c>
      <c r="E17" s="18"/>
      <c r="F17" s="19"/>
      <c r="G17" s="16">
        <v>33</v>
      </c>
      <c r="H17" s="19">
        <f t="shared" si="8"/>
        <v>7.7958936005698126E-3</v>
      </c>
      <c r="I17" s="16">
        <v>18</v>
      </c>
      <c r="J17" s="19">
        <f>(STANDARDIZE(I17,$I$23,$I$24))</f>
        <v>-0.92686372995839938</v>
      </c>
      <c r="K17" s="16">
        <v>114</v>
      </c>
      <c r="L17" s="19">
        <f>(STANDARDIZE(K17,$K$23,$K$24))</f>
        <v>-0.86496599360248638</v>
      </c>
      <c r="M17" s="16">
        <v>7.12</v>
      </c>
      <c r="N17" s="19">
        <f>(STANDARDIZE(M17,$M$23,$M$24))*-1</f>
        <v>-9.4584999167916919E-2</v>
      </c>
      <c r="O17" s="16">
        <v>4.33</v>
      </c>
      <c r="P17" s="19">
        <f>(STANDARDIZE(O17,$O$23,$O$24))*-1</f>
        <v>0.28808166101605731</v>
      </c>
      <c r="Q17" s="19">
        <f t="shared" si="9"/>
        <v>-1.5905371681121756</v>
      </c>
      <c r="R17" s="19">
        <f t="shared" si="10"/>
        <v>-0.3181074336224351</v>
      </c>
      <c r="S17" s="16">
        <v>5</v>
      </c>
      <c r="T17" s="16">
        <v>150</v>
      </c>
      <c r="U17" s="16">
        <f t="shared" si="7"/>
        <v>9</v>
      </c>
      <c r="V17" s="21"/>
      <c r="W17">
        <v>0</v>
      </c>
      <c r="X17">
        <v>0</v>
      </c>
      <c r="Y17">
        <v>0</v>
      </c>
      <c r="Z17">
        <f t="shared" si="3"/>
        <v>0</v>
      </c>
      <c r="AA17" s="7">
        <v>0</v>
      </c>
    </row>
    <row r="18" spans="1:27" s="16" customFormat="1" x14ac:dyDescent="0.25">
      <c r="A18" s="14" t="s">
        <v>356</v>
      </c>
      <c r="B18" s="16" t="s">
        <v>62</v>
      </c>
      <c r="C18" s="17">
        <v>76</v>
      </c>
      <c r="D18" s="16">
        <v>270</v>
      </c>
      <c r="E18" s="18">
        <v>4.8600000000000003</v>
      </c>
      <c r="F18" s="19">
        <f>(STANDARDIZE(E18,$E$23,$E$24))*-1</f>
        <v>-1.3053137182287036</v>
      </c>
      <c r="G18" s="16">
        <v>30</v>
      </c>
      <c r="H18" s="19">
        <f t="shared" si="8"/>
        <v>-0.78738525365750578</v>
      </c>
      <c r="J18" s="19"/>
      <c r="K18" s="16">
        <v>110</v>
      </c>
      <c r="L18" s="19">
        <f>(STANDARDIZE(K18,$K$23,$K$24))</f>
        <v>-1.363685125048965</v>
      </c>
      <c r="M18" s="16">
        <v>7.05</v>
      </c>
      <c r="N18" s="19">
        <f>(STANDARDIZE(M18,$M$23,$M$24))*-1</f>
        <v>0.23646249791978599</v>
      </c>
      <c r="O18" s="16">
        <v>4.51</v>
      </c>
      <c r="P18" s="19">
        <f>(STANDARDIZE(O18,$O$23,$O$24))*-1</f>
        <v>-1.0646496167984785</v>
      </c>
      <c r="Q18" s="19">
        <f t="shared" si="9"/>
        <v>-4.2845712158138669</v>
      </c>
      <c r="R18" s="19">
        <f t="shared" si="10"/>
        <v>-0.85691424316277343</v>
      </c>
      <c r="S18" s="16">
        <v>4</v>
      </c>
      <c r="T18" s="16">
        <v>127</v>
      </c>
      <c r="U18" s="16">
        <f t="shared" si="7"/>
        <v>6</v>
      </c>
      <c r="V18" s="21"/>
      <c r="W18">
        <v>15</v>
      </c>
      <c r="X18">
        <v>221</v>
      </c>
      <c r="Y18">
        <v>148</v>
      </c>
      <c r="Z18">
        <f t="shared" si="3"/>
        <v>369</v>
      </c>
      <c r="AA18" s="7">
        <f t="shared" si="4"/>
        <v>24.6</v>
      </c>
    </row>
    <row r="19" spans="1:27" s="16" customFormat="1" x14ac:dyDescent="0.25">
      <c r="A19" s="14" t="s">
        <v>216</v>
      </c>
      <c r="B19" s="16" t="s">
        <v>62</v>
      </c>
      <c r="C19" s="17">
        <v>78</v>
      </c>
      <c r="D19" s="16">
        <v>251</v>
      </c>
      <c r="E19" s="18">
        <v>4.51</v>
      </c>
      <c r="F19" s="19">
        <f>(STANDARDIZE(E19,$E$23,$E$24))*-1</f>
        <v>1.0415688231071554</v>
      </c>
      <c r="G19" s="16">
        <v>30</v>
      </c>
      <c r="H19" s="19">
        <f t="shared" si="8"/>
        <v>-0.78738525365750578</v>
      </c>
      <c r="I19" s="16">
        <v>22</v>
      </c>
      <c r="J19" s="19">
        <f>(STANDARDIZE(I19,$I$23,$I$24))</f>
        <v>0.7317345236513686</v>
      </c>
      <c r="K19" s="16">
        <v>121</v>
      </c>
      <c r="L19" s="19">
        <f>(STANDARDIZE(K19,$K$23,$K$24))</f>
        <v>7.7924864288512283E-3</v>
      </c>
      <c r="M19" s="16">
        <v>6.85</v>
      </c>
      <c r="N19" s="19">
        <f>(STANDARDIZE(M19,$M$23,$M$24))*-1</f>
        <v>1.1823124895989343</v>
      </c>
      <c r="O19" s="16">
        <v>4.16</v>
      </c>
      <c r="P19" s="19">
        <f>(STANDARDIZE(O19,$O$23,$O$24))*-1</f>
        <v>1.5656612011742317</v>
      </c>
      <c r="Q19" s="19">
        <f t="shared" si="9"/>
        <v>3.7416842703030353</v>
      </c>
      <c r="R19" s="19">
        <f t="shared" si="10"/>
        <v>0.62361404505050588</v>
      </c>
      <c r="S19" s="16">
        <v>1</v>
      </c>
      <c r="T19" s="16">
        <v>19</v>
      </c>
      <c r="U19" s="16">
        <f t="shared" si="7"/>
        <v>1</v>
      </c>
      <c r="V19" s="21"/>
      <c r="W19">
        <v>14</v>
      </c>
      <c r="X19">
        <v>608</v>
      </c>
      <c r="Y19">
        <v>47</v>
      </c>
      <c r="Z19">
        <f t="shared" si="3"/>
        <v>655</v>
      </c>
      <c r="AA19" s="7">
        <f t="shared" si="4"/>
        <v>46.785714285714285</v>
      </c>
    </row>
    <row r="20" spans="1:27" s="16" customFormat="1" x14ac:dyDescent="0.25">
      <c r="A20" s="14" t="s">
        <v>61</v>
      </c>
      <c r="B20" s="16" t="s">
        <v>62</v>
      </c>
      <c r="C20" s="17">
        <v>78</v>
      </c>
      <c r="D20" s="16">
        <v>255</v>
      </c>
      <c r="E20" s="18"/>
      <c r="F20" s="19"/>
      <c r="G20" s="16">
        <v>34</v>
      </c>
      <c r="H20" s="19">
        <f t="shared" si="8"/>
        <v>0.27285627601992835</v>
      </c>
      <c r="I20" s="16">
        <v>24</v>
      </c>
      <c r="J20" s="19">
        <f>(STANDARDIZE(I20,$I$23,$I$24))</f>
        <v>1.5610336504562525</v>
      </c>
      <c r="L20" s="19"/>
      <c r="N20" s="19"/>
      <c r="P20" s="19"/>
      <c r="Q20" s="19">
        <f t="shared" si="9"/>
        <v>1.8338899264761808</v>
      </c>
      <c r="R20" s="19">
        <f t="shared" si="10"/>
        <v>0.91694496323809038</v>
      </c>
      <c r="S20" s="16">
        <v>8</v>
      </c>
      <c r="V20" s="21"/>
      <c r="W20">
        <v>2</v>
      </c>
      <c r="X20">
        <v>39</v>
      </c>
      <c r="Y20">
        <v>13</v>
      </c>
      <c r="Z20">
        <f t="shared" si="3"/>
        <v>52</v>
      </c>
      <c r="AA20" s="7">
        <f t="shared" si="4"/>
        <v>26</v>
      </c>
    </row>
    <row r="21" spans="1:27" s="16" customFormat="1" x14ac:dyDescent="0.25">
      <c r="A21" s="14" t="s">
        <v>332</v>
      </c>
      <c r="B21" s="16" t="s">
        <v>62</v>
      </c>
      <c r="C21" s="17">
        <v>77</v>
      </c>
      <c r="D21" s="16">
        <v>253</v>
      </c>
      <c r="E21" s="18">
        <v>4.84</v>
      </c>
      <c r="F21" s="19">
        <f>(STANDARDIZE(E21,$E$23,$E$24))*-1</f>
        <v>-1.1712061444380801</v>
      </c>
      <c r="G21" s="16">
        <v>27</v>
      </c>
      <c r="H21" s="19">
        <f t="shared" si="8"/>
        <v>-1.5825664009155815</v>
      </c>
      <c r="I21" s="16">
        <v>17</v>
      </c>
      <c r="J21" s="19">
        <f>(STANDARDIZE(I21,$I$23,$I$24))</f>
        <v>-1.3415132933608414</v>
      </c>
      <c r="K21" s="16">
        <v>112</v>
      </c>
      <c r="L21" s="19">
        <f>(STANDARDIZE(K21,$K$23,$K$24))</f>
        <v>-1.1143255593257257</v>
      </c>
      <c r="M21" s="16">
        <v>7.37</v>
      </c>
      <c r="N21" s="19">
        <f>(STANDARDIZE(M21,$M$23,$M$24))*-1</f>
        <v>-1.2768974887668512</v>
      </c>
      <c r="O21" s="16">
        <v>4.45</v>
      </c>
      <c r="P21" s="19">
        <f>(STANDARDIZE(O21,$O$23,$O$24))*-1</f>
        <v>-0.61373919086030215</v>
      </c>
      <c r="Q21" s="19">
        <f t="shared" si="9"/>
        <v>-7.1002480776673824</v>
      </c>
      <c r="R21" s="19">
        <f t="shared" si="10"/>
        <v>-1.1833746796112303</v>
      </c>
      <c r="S21" s="16">
        <v>8</v>
      </c>
      <c r="V21" s="21"/>
      <c r="W21">
        <v>0</v>
      </c>
      <c r="X21">
        <v>0</v>
      </c>
      <c r="Y21">
        <v>0</v>
      </c>
      <c r="Z21">
        <f t="shared" si="3"/>
        <v>0</v>
      </c>
      <c r="AA21" s="7">
        <v>0</v>
      </c>
    </row>
    <row r="22" spans="1:27" x14ac:dyDescent="0.25">
      <c r="V22" s="21"/>
      <c r="AA22" s="7"/>
    </row>
    <row r="23" spans="1:27" x14ac:dyDescent="0.25">
      <c r="C23" s="7">
        <f>AVERAGE(C2:C21)</f>
        <v>76.349999999999994</v>
      </c>
      <c r="D23" s="7">
        <f>AVERAGE(D2:D21)</f>
        <v>252</v>
      </c>
      <c r="E23" s="7">
        <f>AVERAGE(E2:E21)</f>
        <v>4.6653333333333338</v>
      </c>
      <c r="F23" s="7"/>
      <c r="G23" s="7">
        <f>AVERAGE(G2:G21)</f>
        <v>32.970588235294116</v>
      </c>
      <c r="H23" s="7"/>
      <c r="I23" s="7">
        <f>AVERAGE(I2:I21)</f>
        <v>20.235294117647058</v>
      </c>
      <c r="J23" s="7"/>
      <c r="K23" s="7">
        <f>AVERAGE(K2:K21)</f>
        <v>120.9375</v>
      </c>
      <c r="L23" s="7"/>
      <c r="M23" s="7">
        <f>AVERAGE(M2:M21)</f>
        <v>7.1</v>
      </c>
      <c r="N23" s="7"/>
      <c r="O23" s="7">
        <f>AVERAGE(O2:O21)</f>
        <v>4.3683333333333332</v>
      </c>
      <c r="V23" s="21"/>
      <c r="AA23" s="7"/>
    </row>
    <row r="24" spans="1:27" x14ac:dyDescent="0.25">
      <c r="C24" s="7">
        <f>STDEV(C2:C21)</f>
        <v>1.1367080817685313</v>
      </c>
      <c r="D24" s="7">
        <f>STDEV(D2:D21)</f>
        <v>10.254652345976538</v>
      </c>
      <c r="E24" s="7">
        <f>STDEV(E2:E21)</f>
        <v>0.14913400813011227</v>
      </c>
      <c r="F24" s="7"/>
      <c r="G24" s="7">
        <f>STDEV(G2:G21)</f>
        <v>3.7727252593255352</v>
      </c>
      <c r="H24" s="7"/>
      <c r="I24" s="7">
        <f>STDEV(I2:I21)</f>
        <v>2.4116750342009663</v>
      </c>
      <c r="J24" s="7"/>
      <c r="K24" s="7">
        <f>STDEV(K2:K21)</f>
        <v>8.0205465316689395</v>
      </c>
      <c r="L24" s="7"/>
      <c r="M24" s="7">
        <f>STDEV(M2:M21)</f>
        <v>0.21145002036204943</v>
      </c>
      <c r="N24" s="7"/>
      <c r="O24" s="7">
        <f>STDEV(O2:O21)</f>
        <v>0.13306412215943331</v>
      </c>
      <c r="V24" s="21"/>
      <c r="AA24" s="7"/>
    </row>
    <row r="25" spans="1:27" x14ac:dyDescent="0.25">
      <c r="V25" s="21"/>
      <c r="AA25" s="7"/>
    </row>
    <row r="26" spans="1:27" x14ac:dyDescent="0.25">
      <c r="C26" s="16"/>
      <c r="D26" s="20" t="s">
        <v>460</v>
      </c>
      <c r="E26" s="20" t="s">
        <v>462</v>
      </c>
      <c r="V26" s="21"/>
      <c r="AA26" s="7"/>
    </row>
    <row r="27" spans="1:27" x14ac:dyDescent="0.25">
      <c r="C27" s="20" t="s">
        <v>468</v>
      </c>
      <c r="D27" s="16">
        <f>CORREL(Q2:Q327,S2:S327)</f>
        <v>-0.58357300321323069</v>
      </c>
      <c r="E27" s="16">
        <f>CORREL(Q2:Q327,U2:U327)</f>
        <v>-0.56017642498200559</v>
      </c>
      <c r="V27" s="21"/>
      <c r="AA27" s="7"/>
    </row>
    <row r="28" spans="1:27" x14ac:dyDescent="0.25">
      <c r="C28" s="20" t="s">
        <v>469</v>
      </c>
      <c r="D28" s="16">
        <f>CORREL(R2:R327,S2:S327)</f>
        <v>-0.49409198224515438</v>
      </c>
      <c r="E28" s="16">
        <f>CORREL(R2:R327,U2:U327)</f>
        <v>-0.5111912762430969</v>
      </c>
      <c r="V28" s="21"/>
      <c r="AA28" s="7"/>
    </row>
    <row r="29" spans="1:27" x14ac:dyDescent="0.25">
      <c r="V29" s="21"/>
      <c r="AA29" s="7"/>
    </row>
    <row r="30" spans="1:27" x14ac:dyDescent="0.25">
      <c r="V30" s="21"/>
      <c r="AA30" s="7"/>
    </row>
    <row r="31" spans="1:27" x14ac:dyDescent="0.25">
      <c r="V31" s="21"/>
      <c r="AA31" s="7"/>
    </row>
    <row r="32" spans="1:27" x14ac:dyDescent="0.25">
      <c r="V32" s="21"/>
      <c r="AA32" s="7"/>
    </row>
    <row r="33" spans="22:27" x14ac:dyDescent="0.25">
      <c r="V33" s="21"/>
      <c r="AA33" s="7"/>
    </row>
    <row r="34" spans="22:27" x14ac:dyDescent="0.25">
      <c r="V34" s="21"/>
      <c r="AA34" s="7"/>
    </row>
    <row r="35" spans="22:27" x14ac:dyDescent="0.25">
      <c r="V35" s="21"/>
      <c r="AA35" s="7"/>
    </row>
    <row r="36" spans="22:27" x14ac:dyDescent="0.25">
      <c r="V36" s="21"/>
      <c r="AA36" s="7"/>
    </row>
    <row r="37" spans="22:27" x14ac:dyDescent="0.25">
      <c r="V37" s="21"/>
      <c r="AA37" s="7"/>
    </row>
    <row r="38" spans="22:27" x14ac:dyDescent="0.25">
      <c r="V38" s="21"/>
      <c r="AA38" s="7"/>
    </row>
    <row r="39" spans="22:27" x14ac:dyDescent="0.25">
      <c r="V39" s="21"/>
      <c r="AA39" s="7"/>
    </row>
    <row r="40" spans="22:27" x14ac:dyDescent="0.25">
      <c r="V40" s="21"/>
      <c r="AA40" s="7"/>
    </row>
    <row r="41" spans="22:27" x14ac:dyDescent="0.25">
      <c r="V41" s="21"/>
      <c r="AA41" s="7"/>
    </row>
    <row r="42" spans="22:27" x14ac:dyDescent="0.25">
      <c r="V42" s="21"/>
      <c r="AA42" s="7"/>
    </row>
    <row r="43" spans="22:27" x14ac:dyDescent="0.25">
      <c r="V43" s="21"/>
      <c r="AA43" s="7"/>
    </row>
    <row r="44" spans="22:27" x14ac:dyDescent="0.25">
      <c r="V44" s="21"/>
      <c r="AA44" s="7"/>
    </row>
    <row r="45" spans="22:27" x14ac:dyDescent="0.25">
      <c r="V45" s="21"/>
      <c r="AA45" s="7"/>
    </row>
    <row r="46" spans="22:27" x14ac:dyDescent="0.25">
      <c r="V46" s="21"/>
      <c r="AA46" s="7"/>
    </row>
    <row r="47" spans="22:27" x14ac:dyDescent="0.25">
      <c r="V47" s="21"/>
      <c r="AA47" s="7"/>
    </row>
    <row r="48" spans="22:27" x14ac:dyDescent="0.25">
      <c r="V48" s="21"/>
      <c r="AA48" s="7"/>
    </row>
    <row r="49" spans="22:27" x14ac:dyDescent="0.25">
      <c r="V49" s="21"/>
      <c r="AA49" s="7"/>
    </row>
    <row r="50" spans="22:27" x14ac:dyDescent="0.25">
      <c r="V50" s="21"/>
      <c r="AA50" s="7"/>
    </row>
    <row r="51" spans="22:27" x14ac:dyDescent="0.25">
      <c r="V51" s="21"/>
      <c r="AA51" s="7"/>
    </row>
    <row r="52" spans="22:27" x14ac:dyDescent="0.25">
      <c r="V52" s="21"/>
      <c r="AA52" s="7"/>
    </row>
    <row r="53" spans="22:27" x14ac:dyDescent="0.25">
      <c r="V53" s="21"/>
      <c r="AA53" s="7"/>
    </row>
    <row r="54" spans="22:27" x14ac:dyDescent="0.25">
      <c r="V54" s="21"/>
      <c r="AA54" s="7"/>
    </row>
    <row r="55" spans="22:27" x14ac:dyDescent="0.25">
      <c r="V55" s="21"/>
      <c r="AA55" s="7"/>
    </row>
    <row r="56" spans="22:27" x14ac:dyDescent="0.25">
      <c r="V56" s="21"/>
      <c r="AA56" s="7"/>
    </row>
    <row r="57" spans="22:27" x14ac:dyDescent="0.25">
      <c r="V57" s="21"/>
      <c r="AA57" s="7"/>
    </row>
  </sheetData>
  <sortState ref="A2:V24">
    <sortCondition ref="A1"/>
  </sortState>
  <conditionalFormatting sqref="Q2:R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R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B64"/>
  <sheetViews>
    <sheetView zoomScale="55" zoomScaleNormal="55" workbookViewId="0">
      <selection activeCell="AG15" sqref="AG15"/>
    </sheetView>
  </sheetViews>
  <sheetFormatPr defaultRowHeight="15" x14ac:dyDescent="0.25"/>
  <cols>
    <col min="1" max="1" width="26.42578125" bestFit="1" customWidth="1"/>
    <col min="2" max="2" width="6.5703125" bestFit="1" customWidth="1"/>
    <col min="3" max="3" width="4.140625" bestFit="1" customWidth="1"/>
    <col min="4" max="4" width="5.140625" bestFit="1" customWidth="1"/>
    <col min="5" max="5" width="4.7109375" bestFit="1" customWidth="1"/>
    <col min="6" max="6" width="8.28515625" bestFit="1" customWidth="1"/>
    <col min="7" max="7" width="6.85546875" bestFit="1" customWidth="1"/>
    <col min="8" max="8" width="7.85546875" bestFit="1" customWidth="1"/>
    <col min="9" max="9" width="9.7109375" bestFit="1" customWidth="1"/>
    <col min="10" max="10" width="7.85546875" bestFit="1" customWidth="1"/>
    <col min="11" max="11" width="10" bestFit="1" customWidth="1"/>
    <col min="12" max="12" width="7.85546875" bestFit="1" customWidth="1"/>
    <col min="13" max="13" width="5.85546875" bestFit="1" customWidth="1"/>
    <col min="14" max="14" width="7.85546875" bestFit="1" customWidth="1"/>
    <col min="15" max="15" width="6.5703125" bestFit="1" customWidth="1"/>
    <col min="16" max="18" width="7.85546875" bestFit="1" customWidth="1"/>
    <col min="19" max="19" width="5.5703125" bestFit="1" customWidth="1"/>
    <col min="20" max="20" width="7.140625" bestFit="1" customWidth="1"/>
    <col min="21" max="21" width="8" bestFit="1" customWidth="1"/>
  </cols>
  <sheetData>
    <row r="1" spans="1:28" s="16" customFormat="1" ht="15.75" customHeight="1" x14ac:dyDescent="0.25">
      <c r="A1" s="14" t="s">
        <v>0</v>
      </c>
      <c r="B1" s="14" t="s">
        <v>1</v>
      </c>
      <c r="C1" s="15" t="s">
        <v>3</v>
      </c>
      <c r="D1" s="14" t="s">
        <v>4</v>
      </c>
      <c r="E1" s="14" t="s">
        <v>5</v>
      </c>
      <c r="F1" s="14" t="s">
        <v>454</v>
      </c>
      <c r="G1" s="14" t="s">
        <v>6</v>
      </c>
      <c r="H1" s="14" t="s">
        <v>455</v>
      </c>
      <c r="I1" s="14" t="s">
        <v>7</v>
      </c>
      <c r="J1" s="14" t="s">
        <v>457</v>
      </c>
      <c r="K1" s="14" t="s">
        <v>8</v>
      </c>
      <c r="L1" s="14" t="s">
        <v>456</v>
      </c>
      <c r="M1" s="14" t="s">
        <v>9</v>
      </c>
      <c r="N1" s="14" t="s">
        <v>458</v>
      </c>
      <c r="O1" s="14" t="s">
        <v>10</v>
      </c>
      <c r="P1" s="14" t="s">
        <v>459</v>
      </c>
      <c r="Q1" s="10" t="s">
        <v>452</v>
      </c>
      <c r="R1" s="10" t="s">
        <v>453</v>
      </c>
      <c r="S1" s="10" t="s">
        <v>460</v>
      </c>
      <c r="T1" s="10" t="s">
        <v>461</v>
      </c>
      <c r="U1" s="10" t="s">
        <v>462</v>
      </c>
      <c r="V1" s="21"/>
      <c r="W1" s="8" t="s">
        <v>471</v>
      </c>
      <c r="X1" s="8" t="s">
        <v>472</v>
      </c>
      <c r="Y1" s="8" t="s">
        <v>473</v>
      </c>
      <c r="Z1" s="8" t="s">
        <v>474</v>
      </c>
      <c r="AA1" s="8" t="s">
        <v>475</v>
      </c>
      <c r="AB1" s="14"/>
    </row>
    <row r="2" spans="1:28" s="16" customFormat="1" ht="15.75" customHeight="1" x14ac:dyDescent="0.25">
      <c r="A2" s="14" t="s">
        <v>113</v>
      </c>
      <c r="B2" s="16" t="s">
        <v>12</v>
      </c>
      <c r="C2" s="17">
        <v>74</v>
      </c>
      <c r="D2" s="16">
        <v>214</v>
      </c>
      <c r="E2" s="18">
        <v>4.45</v>
      </c>
      <c r="F2" s="19">
        <f t="shared" ref="F2:F10" si="0">(STANDARDIZE(E2,$E$59,$E$60))*-1</f>
        <v>0.71797593184247255</v>
      </c>
      <c r="G2" s="16">
        <v>36</v>
      </c>
      <c r="H2" s="19">
        <f t="shared" ref="H2:H10" si="1">(STANDARDIZE(G2,$G$59,$G$60))</f>
        <v>0.6321587898775024</v>
      </c>
      <c r="I2" s="16">
        <v>17</v>
      </c>
      <c r="J2" s="19">
        <f>(STANDARDIZE(I2,$I$59,$I$60))</f>
        <v>1.2901998390069318</v>
      </c>
      <c r="K2" s="16">
        <v>124</v>
      </c>
      <c r="L2" s="19">
        <f t="shared" ref="L2:L10" si="2">(STANDARDIZE(K2,$K$59,$K$60))</f>
        <v>0.26013627966136632</v>
      </c>
      <c r="N2" s="19"/>
      <c r="P2" s="19"/>
      <c r="Q2" s="19">
        <f t="shared" ref="Q2:Q10" si="3">F2+H2+J2+L2+N2+P2</f>
        <v>2.9004708403882731</v>
      </c>
      <c r="R2" s="19">
        <f t="shared" ref="R2:R10" si="4">AVERAGE(F2,H2,J2,L2,N2,P2)</f>
        <v>0.72511771009706827</v>
      </c>
      <c r="S2" s="16">
        <v>3</v>
      </c>
      <c r="T2" s="16">
        <v>106</v>
      </c>
      <c r="U2" s="16">
        <f>RANK(T2,$T$2:$T$327,1)</f>
        <v>11</v>
      </c>
      <c r="V2" s="21"/>
      <c r="W2">
        <v>16</v>
      </c>
      <c r="X2">
        <v>191</v>
      </c>
      <c r="Y2">
        <v>159</v>
      </c>
      <c r="Z2">
        <f>X2+Y2</f>
        <v>350</v>
      </c>
      <c r="AA2" s="7">
        <f>Z2/W2</f>
        <v>21.875</v>
      </c>
    </row>
    <row r="3" spans="1:28" s="16" customFormat="1" ht="15.75" customHeight="1" x14ac:dyDescent="0.25">
      <c r="A3" s="14" t="s">
        <v>151</v>
      </c>
      <c r="B3" s="16" t="s">
        <v>12</v>
      </c>
      <c r="C3" s="17">
        <v>73</v>
      </c>
      <c r="D3" s="16">
        <v>208</v>
      </c>
      <c r="E3" s="18">
        <v>4.49</v>
      </c>
      <c r="F3" s="19">
        <f t="shared" si="0"/>
        <v>0.31126124212822998</v>
      </c>
      <c r="G3" s="16">
        <v>31</v>
      </c>
      <c r="H3" s="19">
        <f t="shared" si="1"/>
        <v>-0.90129570041940921</v>
      </c>
      <c r="I3" s="16">
        <v>14</v>
      </c>
      <c r="J3" s="19">
        <f>(STANDARDIZE(I3,$I$59,$I$60))</f>
        <v>0.40605274121030349</v>
      </c>
      <c r="K3" s="16">
        <v>126</v>
      </c>
      <c r="L3" s="19">
        <f t="shared" si="2"/>
        <v>0.57737564510205686</v>
      </c>
      <c r="M3" s="16">
        <v>6.95</v>
      </c>
      <c r="N3" s="19">
        <f>(STANDARDIZE(M3,$M$59,$M$60))*-1</f>
        <v>-3.2563623843994097E-2</v>
      </c>
      <c r="O3" s="16">
        <v>4.32</v>
      </c>
      <c r="P3" s="19">
        <f>(STANDARDIZE(O3,$O$59,$O$60))*-1</f>
        <v>-0.43930557588618979</v>
      </c>
      <c r="Q3" s="19">
        <f t="shared" si="3"/>
        <v>-7.8475271709002703E-2</v>
      </c>
      <c r="R3" s="19">
        <f t="shared" si="4"/>
        <v>-1.307921195150045E-2</v>
      </c>
      <c r="S3" s="16">
        <v>8</v>
      </c>
      <c r="V3" s="21"/>
      <c r="W3">
        <v>0</v>
      </c>
      <c r="X3">
        <v>0</v>
      </c>
      <c r="Y3">
        <v>0</v>
      </c>
      <c r="Z3">
        <f t="shared" ref="Z3:Z57" si="5">X3+Y3</f>
        <v>0</v>
      </c>
      <c r="AA3" s="7">
        <v>0</v>
      </c>
    </row>
    <row r="4" spans="1:28" s="16" customFormat="1" ht="15.75" customHeight="1" x14ac:dyDescent="0.25">
      <c r="A4" s="14" t="s">
        <v>395</v>
      </c>
      <c r="B4" s="16" t="s">
        <v>12</v>
      </c>
      <c r="C4" s="17">
        <v>71</v>
      </c>
      <c r="D4" s="16">
        <v>204</v>
      </c>
      <c r="E4" s="18">
        <v>4.49</v>
      </c>
      <c r="F4" s="19">
        <f t="shared" si="0"/>
        <v>0.31126124212822998</v>
      </c>
      <c r="G4" s="16">
        <v>34</v>
      </c>
      <c r="H4" s="19">
        <f t="shared" si="1"/>
        <v>1.8776993758737783E-2</v>
      </c>
      <c r="J4" s="19"/>
      <c r="K4" s="16">
        <v>124</v>
      </c>
      <c r="L4" s="19">
        <f t="shared" si="2"/>
        <v>0.26013627966136632</v>
      </c>
      <c r="N4" s="19"/>
      <c r="P4" s="19"/>
      <c r="Q4" s="19">
        <f t="shared" si="3"/>
        <v>0.590174515548334</v>
      </c>
      <c r="R4" s="19">
        <f t="shared" si="4"/>
        <v>0.19672483851611133</v>
      </c>
      <c r="S4" s="16">
        <v>3</v>
      </c>
      <c r="T4" s="16">
        <v>79</v>
      </c>
      <c r="U4" s="16">
        <f>RANK(T4,$T$2:$T$327,1)</f>
        <v>7</v>
      </c>
      <c r="V4" s="21"/>
      <c r="W4">
        <v>15</v>
      </c>
      <c r="X4">
        <v>231</v>
      </c>
      <c r="Y4">
        <v>132</v>
      </c>
      <c r="Z4">
        <f t="shared" si="5"/>
        <v>363</v>
      </c>
      <c r="AA4" s="7">
        <f t="shared" ref="AA4:AA57" si="6">Z4/W4</f>
        <v>24.2</v>
      </c>
    </row>
    <row r="5" spans="1:28" s="16" customFormat="1" ht="15.75" customHeight="1" x14ac:dyDescent="0.25">
      <c r="A5" s="14" t="s">
        <v>375</v>
      </c>
      <c r="B5" s="16" t="s">
        <v>12</v>
      </c>
      <c r="C5" s="17">
        <v>70</v>
      </c>
      <c r="D5" s="16">
        <v>193</v>
      </c>
      <c r="E5" s="18">
        <v>4.6100000000000003</v>
      </c>
      <c r="F5" s="19">
        <f t="shared" si="0"/>
        <v>-0.90888282701449763</v>
      </c>
      <c r="G5" s="16">
        <v>31</v>
      </c>
      <c r="H5" s="19">
        <f t="shared" si="1"/>
        <v>-0.90129570041940921</v>
      </c>
      <c r="I5" s="16">
        <v>13</v>
      </c>
      <c r="J5" s="19">
        <f>(STANDARDIZE(I5,$I$59,$I$60))</f>
        <v>0.11133704194476073</v>
      </c>
      <c r="K5" s="16">
        <v>116</v>
      </c>
      <c r="L5" s="19">
        <f t="shared" si="2"/>
        <v>-1.0088211821013957</v>
      </c>
      <c r="M5" s="16">
        <v>7.19</v>
      </c>
      <c r="N5" s="19">
        <f t="shared" ref="N5:N10" si="7">(STANDARDIZE(M5,$M$59,$M$60))*-1</f>
        <v>-1.2349128119299402</v>
      </c>
      <c r="O5" s="16">
        <v>4.49</v>
      </c>
      <c r="P5" s="19">
        <f t="shared" ref="P5:P10" si="8">(STANDARDIZE(O5,$O$59,$O$60))*-1</f>
        <v>-1.5407299873706208</v>
      </c>
      <c r="Q5" s="19">
        <f t="shared" si="3"/>
        <v>-5.4833054668911032</v>
      </c>
      <c r="R5" s="19">
        <f t="shared" si="4"/>
        <v>-0.91388424448185057</v>
      </c>
      <c r="S5" s="16">
        <v>8</v>
      </c>
      <c r="V5" s="21"/>
      <c r="W5">
        <v>0</v>
      </c>
      <c r="X5">
        <v>0</v>
      </c>
      <c r="Y5">
        <v>0</v>
      </c>
      <c r="Z5">
        <f t="shared" si="5"/>
        <v>0</v>
      </c>
      <c r="AA5" s="7">
        <v>0</v>
      </c>
    </row>
    <row r="6" spans="1:28" s="16" customFormat="1" ht="15.75" customHeight="1" x14ac:dyDescent="0.25">
      <c r="A6" s="14" t="s">
        <v>217</v>
      </c>
      <c r="B6" s="16" t="s">
        <v>12</v>
      </c>
      <c r="C6" s="17">
        <v>76</v>
      </c>
      <c r="D6" s="16">
        <v>221</v>
      </c>
      <c r="E6" s="18">
        <v>4.58</v>
      </c>
      <c r="F6" s="19">
        <f t="shared" si="0"/>
        <v>-0.60384680972881344</v>
      </c>
      <c r="G6" s="16">
        <v>37.5</v>
      </c>
      <c r="H6" s="19">
        <f t="shared" si="1"/>
        <v>1.0921951369665759</v>
      </c>
      <c r="J6" s="19"/>
      <c r="K6" s="16">
        <v>119</v>
      </c>
      <c r="L6" s="19">
        <f t="shared" si="2"/>
        <v>-0.53296213394035996</v>
      </c>
      <c r="M6" s="16">
        <v>6.95</v>
      </c>
      <c r="N6" s="19">
        <f t="shared" si="7"/>
        <v>-3.2563623843994097E-2</v>
      </c>
      <c r="O6" s="16">
        <v>4.1399999999999997</v>
      </c>
      <c r="P6" s="19">
        <f t="shared" si="8"/>
        <v>0.7269085068620359</v>
      </c>
      <c r="Q6" s="19">
        <f t="shared" si="3"/>
        <v>0.64973107631544424</v>
      </c>
      <c r="R6" s="19">
        <f t="shared" si="4"/>
        <v>0.12994621526308886</v>
      </c>
      <c r="S6" s="16">
        <v>8</v>
      </c>
      <c r="V6" s="21"/>
      <c r="W6">
        <v>0</v>
      </c>
      <c r="X6">
        <v>0</v>
      </c>
      <c r="Y6">
        <v>0</v>
      </c>
      <c r="Z6">
        <f t="shared" si="5"/>
        <v>0</v>
      </c>
      <c r="AA6" s="7">
        <v>0</v>
      </c>
    </row>
    <row r="7" spans="1:28" s="16" customFormat="1" ht="15.75" customHeight="1" x14ac:dyDescent="0.25">
      <c r="A7" s="14" t="s">
        <v>199</v>
      </c>
      <c r="B7" s="16" t="s">
        <v>12</v>
      </c>
      <c r="C7" s="17">
        <v>71</v>
      </c>
      <c r="D7" s="16">
        <v>199</v>
      </c>
      <c r="E7" s="18">
        <v>4.46</v>
      </c>
      <c r="F7" s="19">
        <f t="shared" si="0"/>
        <v>0.61629725941391411</v>
      </c>
      <c r="G7" s="16">
        <v>36</v>
      </c>
      <c r="H7" s="19">
        <f t="shared" si="1"/>
        <v>0.6321587898775024</v>
      </c>
      <c r="I7" s="16">
        <v>13</v>
      </c>
      <c r="J7" s="19">
        <f>(STANDARDIZE(I7,$I$59,$I$60))</f>
        <v>0.11133704194476073</v>
      </c>
      <c r="K7" s="16">
        <v>131</v>
      </c>
      <c r="L7" s="19">
        <f t="shared" si="2"/>
        <v>1.3704740587037831</v>
      </c>
      <c r="M7" s="16">
        <v>7.18</v>
      </c>
      <c r="N7" s="19">
        <f t="shared" si="7"/>
        <v>-1.1848149290930226</v>
      </c>
      <c r="O7" s="16">
        <v>4.3499999999999996</v>
      </c>
      <c r="P7" s="19">
        <f t="shared" si="8"/>
        <v>-0.63367458967755586</v>
      </c>
      <c r="Q7" s="19">
        <f t="shared" si="3"/>
        <v>0.91177763116938204</v>
      </c>
      <c r="R7" s="19">
        <f t="shared" si="4"/>
        <v>0.15196293852823034</v>
      </c>
      <c r="S7" s="16">
        <v>3</v>
      </c>
      <c r="T7" s="16">
        <v>82</v>
      </c>
      <c r="U7" s="16">
        <f>RANK(T7,$T$2:$T$327,1)</f>
        <v>8</v>
      </c>
      <c r="V7" s="21"/>
      <c r="W7">
        <v>0</v>
      </c>
      <c r="X7">
        <v>0</v>
      </c>
      <c r="Y7">
        <v>0</v>
      </c>
      <c r="Z7">
        <f t="shared" si="5"/>
        <v>0</v>
      </c>
      <c r="AA7" s="7">
        <v>0</v>
      </c>
    </row>
    <row r="8" spans="1:28" s="16" customFormat="1" ht="15.75" customHeight="1" x14ac:dyDescent="0.25">
      <c r="A8" s="14" t="s">
        <v>188</v>
      </c>
      <c r="B8" s="16" t="s">
        <v>12</v>
      </c>
      <c r="C8" s="17">
        <v>74</v>
      </c>
      <c r="D8" s="16">
        <v>202</v>
      </c>
      <c r="E8" s="18">
        <v>4.53</v>
      </c>
      <c r="F8" s="19">
        <f t="shared" si="0"/>
        <v>-9.5453447586012569E-2</v>
      </c>
      <c r="G8" s="16">
        <v>35</v>
      </c>
      <c r="H8" s="19">
        <f t="shared" si="1"/>
        <v>0.32546789181812014</v>
      </c>
      <c r="I8" s="16">
        <v>11</v>
      </c>
      <c r="J8" s="19">
        <f>(STANDARDIZE(I8,$I$59,$I$60))</f>
        <v>-0.47809435658632482</v>
      </c>
      <c r="K8" s="16">
        <v>119</v>
      </c>
      <c r="L8" s="19">
        <f t="shared" si="2"/>
        <v>-0.53296213394035996</v>
      </c>
      <c r="M8" s="16">
        <v>6.74</v>
      </c>
      <c r="N8" s="19">
        <f t="shared" si="7"/>
        <v>1.0194919157312077</v>
      </c>
      <c r="O8" s="16">
        <v>4.13</v>
      </c>
      <c r="P8" s="19">
        <f t="shared" si="8"/>
        <v>0.79169817812582455</v>
      </c>
      <c r="Q8" s="19">
        <f t="shared" si="3"/>
        <v>1.0301480475624549</v>
      </c>
      <c r="R8" s="19">
        <f t="shared" si="4"/>
        <v>0.17169134126040916</v>
      </c>
      <c r="S8" s="16">
        <v>4</v>
      </c>
      <c r="T8" s="16">
        <v>141</v>
      </c>
      <c r="U8" s="16">
        <f>RANK(T8,$T$2:$T$327,1)</f>
        <v>18</v>
      </c>
      <c r="V8" s="21"/>
      <c r="W8">
        <v>15</v>
      </c>
      <c r="X8">
        <v>342</v>
      </c>
      <c r="Y8">
        <v>34</v>
      </c>
      <c r="Z8">
        <f t="shared" si="5"/>
        <v>376</v>
      </c>
      <c r="AA8" s="7">
        <f t="shared" si="6"/>
        <v>25.066666666666666</v>
      </c>
    </row>
    <row r="9" spans="1:28" s="16" customFormat="1" ht="15.75" customHeight="1" x14ac:dyDescent="0.25">
      <c r="A9" s="14" t="s">
        <v>178</v>
      </c>
      <c r="B9" s="16" t="s">
        <v>12</v>
      </c>
      <c r="C9" s="17">
        <v>73</v>
      </c>
      <c r="D9" s="16">
        <v>209</v>
      </c>
      <c r="E9" s="18">
        <v>4.42</v>
      </c>
      <c r="F9" s="19">
        <f t="shared" si="0"/>
        <v>1.0230119491281566</v>
      </c>
      <c r="G9" s="16">
        <v>36</v>
      </c>
      <c r="H9" s="19">
        <f t="shared" si="1"/>
        <v>0.6321587898775024</v>
      </c>
      <c r="I9" s="16">
        <v>19</v>
      </c>
      <c r="J9" s="19">
        <f>(STANDARDIZE(I9,$I$59,$I$60))</f>
        <v>1.8796312375380173</v>
      </c>
      <c r="K9" s="16">
        <v>126</v>
      </c>
      <c r="L9" s="19">
        <f t="shared" si="2"/>
        <v>0.57737564510205686</v>
      </c>
      <c r="M9" s="16">
        <v>7.01</v>
      </c>
      <c r="N9" s="19">
        <f t="shared" si="7"/>
        <v>-0.33315092086547843</v>
      </c>
      <c r="O9" s="16">
        <v>4</v>
      </c>
      <c r="P9" s="19">
        <f t="shared" si="8"/>
        <v>1.6339639045550951</v>
      </c>
      <c r="Q9" s="19">
        <f t="shared" si="3"/>
        <v>5.4129906053353496</v>
      </c>
      <c r="R9" s="19">
        <f t="shared" si="4"/>
        <v>0.90216510088922497</v>
      </c>
      <c r="S9" s="16">
        <v>3</v>
      </c>
      <c r="T9" s="16">
        <v>84</v>
      </c>
      <c r="U9" s="16">
        <f>RANK(T9,$T$2:$T$327,1)</f>
        <v>9</v>
      </c>
      <c r="V9" s="21"/>
      <c r="W9">
        <v>16</v>
      </c>
      <c r="X9">
        <v>449</v>
      </c>
      <c r="Y9">
        <v>194</v>
      </c>
      <c r="Z9">
        <f t="shared" si="5"/>
        <v>643</v>
      </c>
      <c r="AA9" s="7">
        <f t="shared" si="6"/>
        <v>40.1875</v>
      </c>
    </row>
    <row r="10" spans="1:28" s="16" customFormat="1" ht="15.75" customHeight="1" x14ac:dyDescent="0.25">
      <c r="A10" s="14" t="s">
        <v>260</v>
      </c>
      <c r="B10" s="16" t="s">
        <v>12</v>
      </c>
      <c r="C10" s="17">
        <v>74</v>
      </c>
      <c r="D10" s="16">
        <v>204</v>
      </c>
      <c r="E10" s="18">
        <v>4.62</v>
      </c>
      <c r="F10" s="19">
        <f t="shared" si="0"/>
        <v>-1.0105614994430561</v>
      </c>
      <c r="G10" s="16">
        <v>31</v>
      </c>
      <c r="H10" s="19">
        <f t="shared" si="1"/>
        <v>-0.90129570041940921</v>
      </c>
      <c r="J10" s="19"/>
      <c r="K10" s="16">
        <v>116</v>
      </c>
      <c r="L10" s="19">
        <f t="shared" si="2"/>
        <v>-1.0088211821013957</v>
      </c>
      <c r="M10" s="16">
        <v>6.75</v>
      </c>
      <c r="N10" s="19">
        <f t="shared" si="7"/>
        <v>0.96939403289429438</v>
      </c>
      <c r="O10" s="16">
        <v>4.08</v>
      </c>
      <c r="P10" s="19">
        <f t="shared" si="8"/>
        <v>1.1156465344447739</v>
      </c>
      <c r="Q10" s="19">
        <f t="shared" si="3"/>
        <v>-0.83563781462479292</v>
      </c>
      <c r="R10" s="19">
        <f t="shared" si="4"/>
        <v>-0.16712756292495859</v>
      </c>
      <c r="S10" s="16">
        <v>8</v>
      </c>
      <c r="V10" s="21"/>
      <c r="W10">
        <v>15</v>
      </c>
      <c r="X10">
        <v>740</v>
      </c>
      <c r="Y10">
        <v>6</v>
      </c>
      <c r="Z10">
        <f t="shared" si="5"/>
        <v>746</v>
      </c>
      <c r="AA10" s="7">
        <f t="shared" si="6"/>
        <v>49.733333333333334</v>
      </c>
    </row>
    <row r="11" spans="1:28" s="16" customFormat="1" ht="15.75" customHeight="1" x14ac:dyDescent="0.25">
      <c r="A11" s="14" t="s">
        <v>124</v>
      </c>
      <c r="B11" s="16" t="s">
        <v>12</v>
      </c>
      <c r="C11" s="17">
        <v>75</v>
      </c>
      <c r="D11" s="16">
        <v>209</v>
      </c>
      <c r="E11" s="18"/>
      <c r="F11" s="19"/>
      <c r="H11" s="19"/>
      <c r="J11" s="19"/>
      <c r="L11" s="19"/>
      <c r="N11" s="19"/>
      <c r="P11" s="19"/>
      <c r="Q11" s="19"/>
      <c r="R11" s="19"/>
      <c r="S11" s="16">
        <v>1</v>
      </c>
      <c r="T11" s="16">
        <v>5</v>
      </c>
      <c r="U11" s="16">
        <f>RANK(T11,$T$2:$T$327,1)</f>
        <v>1</v>
      </c>
      <c r="V11" s="21"/>
      <c r="W11">
        <v>11</v>
      </c>
      <c r="X11">
        <v>518</v>
      </c>
      <c r="Y11"/>
      <c r="Z11">
        <f t="shared" si="5"/>
        <v>518</v>
      </c>
      <c r="AA11" s="7">
        <f t="shared" si="6"/>
        <v>47.090909090909093</v>
      </c>
    </row>
    <row r="12" spans="1:28" s="16" customFormat="1" ht="15.75" customHeight="1" x14ac:dyDescent="0.25">
      <c r="A12" s="14" t="s">
        <v>372</v>
      </c>
      <c r="B12" s="16" t="s">
        <v>12</v>
      </c>
      <c r="C12" s="17">
        <v>71</v>
      </c>
      <c r="D12" s="16">
        <v>196</v>
      </c>
      <c r="E12" s="18">
        <v>4.3099999999999996</v>
      </c>
      <c r="F12" s="19">
        <f>(STANDARDIZE(E12,$E$59,$E$60))*-1</f>
        <v>2.141477345842326</v>
      </c>
      <c r="G12" s="16">
        <v>37</v>
      </c>
      <c r="H12" s="19">
        <f>(STANDARDIZE(G12,$G$59,$G$60))</f>
        <v>0.93884968793688472</v>
      </c>
      <c r="I12" s="16">
        <v>18</v>
      </c>
      <c r="J12" s="19">
        <f>(STANDARDIZE(I12,$I$59,$I$60))</f>
        <v>1.5849155382724747</v>
      </c>
      <c r="K12" s="16">
        <v>119</v>
      </c>
      <c r="L12" s="19">
        <f>(STANDARDIZE(K12,$K$59,$K$60))</f>
        <v>-0.53296213394035996</v>
      </c>
      <c r="M12" s="16">
        <v>7.09</v>
      </c>
      <c r="N12" s="19">
        <f>(STANDARDIZE(M12,$M$59,$M$60))*-1</f>
        <v>-0.73393398356079376</v>
      </c>
      <c r="O12" s="16">
        <v>4.33</v>
      </c>
      <c r="P12" s="19">
        <f>(STANDARDIZE(O12,$O$59,$O$60))*-1</f>
        <v>-0.50409524714997844</v>
      </c>
      <c r="Q12" s="19">
        <f>F12+H12+J12+L12+N12+P12</f>
        <v>2.8942512074005533</v>
      </c>
      <c r="R12" s="19">
        <f>AVERAGE(F12,H12,J12,L12,N12,P12)</f>
        <v>0.48237520123342553</v>
      </c>
      <c r="S12" s="16">
        <v>2</v>
      </c>
      <c r="T12" s="16">
        <v>40</v>
      </c>
      <c r="U12" s="16">
        <f>RANK(T12,$T$2:$T$327,1)</f>
        <v>4</v>
      </c>
      <c r="V12" s="21"/>
      <c r="W12">
        <v>9</v>
      </c>
      <c r="X12">
        <v>226</v>
      </c>
      <c r="Y12">
        <v>121</v>
      </c>
      <c r="Z12">
        <f t="shared" si="5"/>
        <v>347</v>
      </c>
      <c r="AA12" s="7">
        <f t="shared" si="6"/>
        <v>38.555555555555557</v>
      </c>
    </row>
    <row r="13" spans="1:28" s="16" customFormat="1" ht="15.75" customHeight="1" x14ac:dyDescent="0.25">
      <c r="A13" s="14" t="s">
        <v>363</v>
      </c>
      <c r="B13" s="16" t="s">
        <v>12</v>
      </c>
      <c r="C13" s="17">
        <v>73</v>
      </c>
      <c r="D13" s="16">
        <v>216</v>
      </c>
      <c r="E13" s="18"/>
      <c r="F13" s="19"/>
      <c r="G13" s="16">
        <v>26.5</v>
      </c>
      <c r="H13" s="19">
        <f>(STANDARDIZE(G13,$G$59,$G$60))</f>
        <v>-2.2814047416866297</v>
      </c>
      <c r="I13" s="16">
        <v>8</v>
      </c>
      <c r="J13" s="19">
        <f>(STANDARDIZE(I13,$I$59,$I$60))</f>
        <v>-1.3622414543829531</v>
      </c>
      <c r="K13" s="16">
        <v>112</v>
      </c>
      <c r="L13" s="19">
        <f>(STANDARDIZE(K13,$K$59,$K$60))</f>
        <v>-1.6432999129827768</v>
      </c>
      <c r="M13" s="16">
        <v>7.22</v>
      </c>
      <c r="N13" s="19">
        <f>(STANDARDIZE(M13,$M$59,$M$60))*-1</f>
        <v>-1.3852064604406802</v>
      </c>
      <c r="O13" s="16">
        <v>4.54</v>
      </c>
      <c r="P13" s="19">
        <f>(STANDARDIZE(O13,$O$59,$O$60))*-1</f>
        <v>-1.8646783436895702</v>
      </c>
      <c r="Q13" s="19">
        <f>F13+H13+J13+L13+N13+P13</f>
        <v>-8.5368309131826106</v>
      </c>
      <c r="R13" s="19">
        <f>AVERAGE(F13,H13,J13,L13,N13,P13)</f>
        <v>-1.7073661826365221</v>
      </c>
      <c r="S13" s="16">
        <v>8</v>
      </c>
      <c r="V13" s="21"/>
      <c r="W13">
        <v>0</v>
      </c>
      <c r="X13">
        <v>0</v>
      </c>
      <c r="Y13">
        <v>0</v>
      </c>
      <c r="Z13">
        <f t="shared" si="5"/>
        <v>0</v>
      </c>
      <c r="AA13" s="7">
        <v>0</v>
      </c>
    </row>
    <row r="14" spans="1:28" s="16" customFormat="1" ht="15.75" customHeight="1" x14ac:dyDescent="0.25">
      <c r="A14" s="14" t="s">
        <v>433</v>
      </c>
      <c r="B14" s="16" t="s">
        <v>12</v>
      </c>
      <c r="C14" s="17">
        <v>72</v>
      </c>
      <c r="D14" s="16">
        <v>178</v>
      </c>
      <c r="E14" s="18"/>
      <c r="F14" s="19"/>
      <c r="H14" s="19"/>
      <c r="J14" s="19"/>
      <c r="L14" s="19"/>
      <c r="N14" s="19"/>
      <c r="P14" s="19"/>
      <c r="Q14" s="19"/>
      <c r="R14" s="19"/>
      <c r="S14" s="16">
        <v>4</v>
      </c>
      <c r="T14" s="16">
        <v>110</v>
      </c>
      <c r="U14" s="16">
        <f>RANK(T14,$T$2:$T$327,1)</f>
        <v>12</v>
      </c>
      <c r="V14" s="21"/>
      <c r="W14">
        <v>7</v>
      </c>
      <c r="X14">
        <v>386</v>
      </c>
      <c r="Y14">
        <v>2</v>
      </c>
      <c r="Z14">
        <f t="shared" si="5"/>
        <v>388</v>
      </c>
      <c r="AA14" s="7">
        <f t="shared" si="6"/>
        <v>55.428571428571431</v>
      </c>
    </row>
    <row r="15" spans="1:28" s="16" customFormat="1" ht="15.75" customHeight="1" x14ac:dyDescent="0.25">
      <c r="A15" s="14" t="s">
        <v>317</v>
      </c>
      <c r="B15" s="16" t="s">
        <v>12</v>
      </c>
      <c r="C15" s="17">
        <v>72</v>
      </c>
      <c r="D15" s="16">
        <v>190</v>
      </c>
      <c r="E15" s="18">
        <v>4.74</v>
      </c>
      <c r="F15" s="19">
        <f>(STANDARDIZE(E15,$E$59,$E$60))*-1</f>
        <v>-2.2307055685857837</v>
      </c>
      <c r="G15" s="16">
        <v>30</v>
      </c>
      <c r="H15" s="19">
        <f>(STANDARDIZE(G15,$G$59,$G$60))</f>
        <v>-1.2079865984787916</v>
      </c>
      <c r="I15" s="16">
        <v>10</v>
      </c>
      <c r="J15" s="19">
        <f t="shared" ref="J15:J21" si="9">(STANDARDIZE(I15,$I$59,$I$60))</f>
        <v>-0.77281005585186757</v>
      </c>
      <c r="K15" s="16">
        <v>112</v>
      </c>
      <c r="L15" s="19">
        <f>(STANDARDIZE(K15,$K$59,$K$60))</f>
        <v>-1.6432999129827768</v>
      </c>
      <c r="M15" s="16">
        <v>6.85</v>
      </c>
      <c r="N15" s="19">
        <f>(STANDARDIZE(M15,$M$59,$M$60))*-1</f>
        <v>0.46841520452515234</v>
      </c>
      <c r="O15" s="16">
        <v>4.12</v>
      </c>
      <c r="P15" s="19">
        <f>(STANDARDIZE(O15,$O$59,$O$60))*-1</f>
        <v>0.85648784938961331</v>
      </c>
      <c r="Q15" s="19">
        <f t="shared" ref="Q15:Q57" si="10">F15+H15+J15+L15+N15+P15</f>
        <v>-4.5298990819844542</v>
      </c>
      <c r="R15" s="19">
        <f t="shared" ref="R15:R57" si="11">AVERAGE(F15,H15,J15,L15,N15,P15)</f>
        <v>-0.75498318033074241</v>
      </c>
      <c r="S15" s="16">
        <v>8</v>
      </c>
      <c r="V15" s="21"/>
      <c r="W15">
        <v>0</v>
      </c>
      <c r="X15">
        <v>0</v>
      </c>
      <c r="Y15">
        <v>0</v>
      </c>
      <c r="Z15">
        <f t="shared" si="5"/>
        <v>0</v>
      </c>
      <c r="AA15" s="7">
        <v>0</v>
      </c>
    </row>
    <row r="16" spans="1:28" s="16" customFormat="1" ht="15.75" customHeight="1" x14ac:dyDescent="0.25">
      <c r="A16" s="14" t="s">
        <v>365</v>
      </c>
      <c r="B16" s="16" t="s">
        <v>12</v>
      </c>
      <c r="C16" s="17">
        <v>73</v>
      </c>
      <c r="D16" s="16">
        <v>213</v>
      </c>
      <c r="E16" s="18">
        <v>4.51</v>
      </c>
      <c r="F16" s="19">
        <f>(STANDARDIZE(E16,$E$59,$E$60))*-1</f>
        <v>0.10790389727111323</v>
      </c>
      <c r="G16" s="16">
        <v>35</v>
      </c>
      <c r="H16" s="19">
        <f>(STANDARDIZE(G16,$G$59,$G$60))</f>
        <v>0.32546789181812014</v>
      </c>
      <c r="I16" s="16">
        <v>10</v>
      </c>
      <c r="J16" s="19">
        <f t="shared" si="9"/>
        <v>-0.77281005585186757</v>
      </c>
      <c r="K16" s="16">
        <v>113</v>
      </c>
      <c r="L16" s="19">
        <f>(STANDARDIZE(K16,$K$59,$K$60))</f>
        <v>-1.4846802302624316</v>
      </c>
      <c r="M16" s="16">
        <v>6.99</v>
      </c>
      <c r="N16" s="19">
        <f>(STANDARDIZE(M16,$M$59,$M$60))*-1</f>
        <v>-0.2329551551916518</v>
      </c>
      <c r="O16" s="16">
        <v>4.28</v>
      </c>
      <c r="P16" s="19">
        <f>(STANDARDIZE(O16,$O$59,$O$60))*-1</f>
        <v>-0.18014689083102917</v>
      </c>
      <c r="Q16" s="19">
        <f t="shared" si="10"/>
        <v>-2.237220543047747</v>
      </c>
      <c r="R16" s="19">
        <f t="shared" si="11"/>
        <v>-0.37287009050795783</v>
      </c>
      <c r="S16" s="16">
        <v>8</v>
      </c>
      <c r="V16" s="21"/>
      <c r="W16">
        <v>0</v>
      </c>
      <c r="X16">
        <v>0</v>
      </c>
      <c r="Y16">
        <v>0</v>
      </c>
      <c r="Z16">
        <v>0</v>
      </c>
      <c r="AA16" s="7">
        <v>0</v>
      </c>
    </row>
    <row r="17" spans="1:27" s="16" customFormat="1" ht="15.75" customHeight="1" x14ac:dyDescent="0.25">
      <c r="A17" s="14" t="s">
        <v>295</v>
      </c>
      <c r="B17" s="16" t="s">
        <v>12</v>
      </c>
      <c r="C17" s="17">
        <v>71</v>
      </c>
      <c r="D17" s="16">
        <v>189</v>
      </c>
      <c r="E17" s="18">
        <v>4.5599999999999996</v>
      </c>
      <c r="F17" s="19">
        <f>(STANDARDIZE(E17,$E$59,$E$60))*-1</f>
        <v>-0.40048946487168768</v>
      </c>
      <c r="G17" s="16">
        <v>29.5</v>
      </c>
      <c r="H17" s="19">
        <f>(STANDARDIZE(G17,$G$59,$G$60))</f>
        <v>-1.3613320475084827</v>
      </c>
      <c r="I17" s="16">
        <v>11</v>
      </c>
      <c r="J17" s="19">
        <f t="shared" si="9"/>
        <v>-0.47809435658632482</v>
      </c>
      <c r="K17" s="16">
        <v>117</v>
      </c>
      <c r="L17" s="19">
        <f>(STANDARDIZE(K17,$K$59,$K$60))</f>
        <v>-0.8502014993810505</v>
      </c>
      <c r="M17" s="16">
        <v>7.01</v>
      </c>
      <c r="N17" s="19">
        <f>(STANDARDIZE(M17,$M$59,$M$60))*-1</f>
        <v>-0.33315092086547843</v>
      </c>
      <c r="O17" s="16">
        <v>4.2</v>
      </c>
      <c r="P17" s="19">
        <f>(STANDARDIZE(O17,$O$59,$O$60))*-1</f>
        <v>0.33817047927929206</v>
      </c>
      <c r="Q17" s="19">
        <f t="shared" si="10"/>
        <v>-3.0850978099337318</v>
      </c>
      <c r="R17" s="19">
        <f t="shared" si="11"/>
        <v>-0.5141829683222886</v>
      </c>
      <c r="S17" s="16">
        <v>8</v>
      </c>
      <c r="V17" s="21"/>
      <c r="W17">
        <v>0</v>
      </c>
      <c r="X17">
        <v>0</v>
      </c>
      <c r="Y17">
        <v>0</v>
      </c>
      <c r="Z17">
        <f t="shared" si="5"/>
        <v>0</v>
      </c>
      <c r="AA17" s="7">
        <v>0</v>
      </c>
    </row>
    <row r="18" spans="1:27" s="16" customFormat="1" ht="15.75" customHeight="1" x14ac:dyDescent="0.25">
      <c r="A18" s="14" t="s">
        <v>244</v>
      </c>
      <c r="B18" s="16" t="s">
        <v>12</v>
      </c>
      <c r="C18" s="17">
        <v>71</v>
      </c>
      <c r="D18" s="16">
        <v>186</v>
      </c>
      <c r="E18" s="18"/>
      <c r="F18" s="19"/>
      <c r="H18" s="19"/>
      <c r="I18" s="16">
        <v>10</v>
      </c>
      <c r="J18" s="19">
        <f t="shared" si="9"/>
        <v>-0.77281005585186757</v>
      </c>
      <c r="L18" s="19"/>
      <c r="N18" s="19"/>
      <c r="P18" s="19"/>
      <c r="Q18" s="19">
        <f t="shared" si="10"/>
        <v>-0.77281005585186757</v>
      </c>
      <c r="R18" s="19">
        <f t="shared" si="11"/>
        <v>-0.77281005585186757</v>
      </c>
      <c r="S18" s="16">
        <v>8</v>
      </c>
      <c r="V18" s="21"/>
      <c r="W18">
        <v>0</v>
      </c>
      <c r="X18">
        <v>0</v>
      </c>
      <c r="Y18">
        <v>0</v>
      </c>
      <c r="Z18">
        <f t="shared" si="5"/>
        <v>0</v>
      </c>
      <c r="AA18" s="7">
        <v>0</v>
      </c>
    </row>
    <row r="19" spans="1:27" s="16" customFormat="1" ht="15.75" customHeight="1" x14ac:dyDescent="0.25">
      <c r="A19" s="14" t="s">
        <v>162</v>
      </c>
      <c r="B19" s="16" t="s">
        <v>12</v>
      </c>
      <c r="C19" s="17">
        <v>73</v>
      </c>
      <c r="D19" s="16">
        <v>194</v>
      </c>
      <c r="E19" s="18">
        <v>4.6100000000000003</v>
      </c>
      <c r="F19" s="19">
        <f t="shared" ref="F19:F39" si="12">(STANDARDIZE(E19,$E$59,$E$60))*-1</f>
        <v>-0.90888282701449763</v>
      </c>
      <c r="G19" s="16">
        <v>35.5</v>
      </c>
      <c r="H19" s="19">
        <f t="shared" ref="H19:H25" si="13">(STANDARDIZE(G19,$G$59,$G$60))</f>
        <v>0.4788133408478113</v>
      </c>
      <c r="I19" s="16">
        <v>14</v>
      </c>
      <c r="J19" s="19">
        <f t="shared" si="9"/>
        <v>0.40605274121030349</v>
      </c>
      <c r="K19" s="16">
        <v>127</v>
      </c>
      <c r="L19" s="19">
        <f t="shared" ref="L19:L34" si="14">(STANDARDIZE(K19,$K$59,$K$60))</f>
        <v>0.73599532782240207</v>
      </c>
      <c r="M19" s="16">
        <v>6.94</v>
      </c>
      <c r="N19" s="19">
        <f>(STANDARDIZE(M19,$M$59,$M$60))*-1</f>
        <v>1.7534258992919213E-2</v>
      </c>
      <c r="O19" s="16">
        <v>4.34</v>
      </c>
      <c r="P19" s="19">
        <f>(STANDARDIZE(O19,$O$59,$O$60))*-1</f>
        <v>-0.5688849184137672</v>
      </c>
      <c r="Q19" s="19">
        <f t="shared" si="10"/>
        <v>0.16062792344517118</v>
      </c>
      <c r="R19" s="19">
        <f t="shared" si="11"/>
        <v>2.6771320574195196E-2</v>
      </c>
      <c r="S19" s="16">
        <v>7</v>
      </c>
      <c r="T19" s="16">
        <v>237</v>
      </c>
      <c r="U19" s="16">
        <f>RANK(T19,$T$2:$T$327,1)</f>
        <v>25</v>
      </c>
      <c r="V19" s="21"/>
      <c r="W19">
        <v>0</v>
      </c>
      <c r="X19">
        <v>0</v>
      </c>
      <c r="Y19">
        <v>0</v>
      </c>
      <c r="Z19">
        <f t="shared" si="5"/>
        <v>0</v>
      </c>
      <c r="AA19" s="7">
        <v>0</v>
      </c>
    </row>
    <row r="20" spans="1:27" s="16" customFormat="1" ht="15.75" customHeight="1" x14ac:dyDescent="0.25">
      <c r="A20" s="14" t="s">
        <v>305</v>
      </c>
      <c r="B20" s="16" t="s">
        <v>12</v>
      </c>
      <c r="C20" s="17">
        <v>67</v>
      </c>
      <c r="D20" s="16">
        <v>173</v>
      </c>
      <c r="E20" s="18">
        <v>4.42</v>
      </c>
      <c r="F20" s="19">
        <f t="shared" si="12"/>
        <v>1.0230119491281566</v>
      </c>
      <c r="G20" s="16">
        <v>36</v>
      </c>
      <c r="H20" s="19">
        <f t="shared" si="13"/>
        <v>0.6321587898775024</v>
      </c>
      <c r="I20" s="16">
        <v>11</v>
      </c>
      <c r="J20" s="19">
        <f t="shared" si="9"/>
        <v>-0.47809435658632482</v>
      </c>
      <c r="K20" s="16">
        <v>123</v>
      </c>
      <c r="L20" s="19">
        <f t="shared" si="14"/>
        <v>0.10151659694102105</v>
      </c>
      <c r="M20" s="16">
        <v>6.64</v>
      </c>
      <c r="N20" s="19">
        <f>(STANDARDIZE(M20,$M$59,$M$60))*-1</f>
        <v>1.5204707441003542</v>
      </c>
      <c r="O20" s="16">
        <v>4.1500000000000004</v>
      </c>
      <c r="P20" s="19">
        <f>(STANDARDIZE(O20,$O$59,$O$60))*-1</f>
        <v>0.66211883559824136</v>
      </c>
      <c r="Q20" s="19">
        <f t="shared" si="10"/>
        <v>3.4611825590589507</v>
      </c>
      <c r="R20" s="19">
        <f t="shared" si="11"/>
        <v>0.57686375984315841</v>
      </c>
      <c r="S20" s="16">
        <v>5</v>
      </c>
      <c r="T20" s="16">
        <v>172</v>
      </c>
      <c r="U20" s="16">
        <f>RANK(T20,$T$2:$T$327,1)</f>
        <v>21</v>
      </c>
      <c r="V20" s="21"/>
      <c r="W20">
        <v>11</v>
      </c>
      <c r="X20">
        <v>131</v>
      </c>
      <c r="Y20">
        <v>72</v>
      </c>
      <c r="Z20">
        <f t="shared" si="5"/>
        <v>203</v>
      </c>
      <c r="AA20" s="7">
        <f t="shared" si="6"/>
        <v>18.454545454545453</v>
      </c>
    </row>
    <row r="21" spans="1:27" s="16" customFormat="1" ht="15.75" customHeight="1" x14ac:dyDescent="0.25">
      <c r="A21" s="14" t="s">
        <v>357</v>
      </c>
      <c r="B21" s="16" t="s">
        <v>12</v>
      </c>
      <c r="C21" s="17">
        <v>75</v>
      </c>
      <c r="D21" s="16">
        <v>220</v>
      </c>
      <c r="E21" s="18">
        <v>4.62</v>
      </c>
      <c r="F21" s="19">
        <f t="shared" si="12"/>
        <v>-1.0105614994430561</v>
      </c>
      <c r="G21" s="16">
        <v>31.5</v>
      </c>
      <c r="H21" s="19">
        <f t="shared" si="13"/>
        <v>-0.74795025138971805</v>
      </c>
      <c r="I21" s="16">
        <v>13</v>
      </c>
      <c r="J21" s="19">
        <f t="shared" si="9"/>
        <v>0.11133704194476073</v>
      </c>
      <c r="K21" s="16">
        <v>120</v>
      </c>
      <c r="L21" s="19">
        <f t="shared" si="14"/>
        <v>-0.37434245122001475</v>
      </c>
      <c r="M21" s="16">
        <v>6.77</v>
      </c>
      <c r="N21" s="19">
        <f>(STANDARDIZE(M21,$M$59,$M$60))*-1</f>
        <v>0.86919826722046778</v>
      </c>
      <c r="O21" s="16">
        <v>4.46</v>
      </c>
      <c r="P21" s="19">
        <f>(STANDARDIZE(O21,$O$59,$O$60))*-1</f>
        <v>-1.346360973579249</v>
      </c>
      <c r="Q21" s="19">
        <f t="shared" si="10"/>
        <v>-2.4986798664668091</v>
      </c>
      <c r="R21" s="19">
        <f t="shared" si="11"/>
        <v>-0.41644664441113483</v>
      </c>
      <c r="S21" s="16">
        <v>8</v>
      </c>
      <c r="V21" s="21"/>
      <c r="W21">
        <v>0</v>
      </c>
      <c r="X21">
        <v>0</v>
      </c>
      <c r="Y21">
        <v>0</v>
      </c>
      <c r="Z21">
        <f t="shared" si="5"/>
        <v>0</v>
      </c>
      <c r="AA21" s="7">
        <v>0</v>
      </c>
    </row>
    <row r="22" spans="1:27" s="16" customFormat="1" ht="15.75" customHeight="1" x14ac:dyDescent="0.25">
      <c r="A22" s="14" t="s">
        <v>393</v>
      </c>
      <c r="B22" s="16" t="s">
        <v>12</v>
      </c>
      <c r="C22" s="17">
        <v>75</v>
      </c>
      <c r="D22" s="16">
        <v>195</v>
      </c>
      <c r="E22" s="18">
        <v>4.51</v>
      </c>
      <c r="F22" s="19">
        <f t="shared" si="12"/>
        <v>0.10790389727111323</v>
      </c>
      <c r="G22" s="16">
        <v>36</v>
      </c>
      <c r="H22" s="19">
        <f t="shared" si="13"/>
        <v>0.6321587898775024</v>
      </c>
      <c r="J22" s="19"/>
      <c r="K22" s="16">
        <v>130</v>
      </c>
      <c r="L22" s="19">
        <f t="shared" si="14"/>
        <v>1.2118543759834379</v>
      </c>
      <c r="N22" s="19"/>
      <c r="P22" s="19"/>
      <c r="Q22" s="19">
        <f t="shared" si="10"/>
        <v>1.9519170631320537</v>
      </c>
      <c r="R22" s="19">
        <f t="shared" si="11"/>
        <v>0.65063902104401794</v>
      </c>
      <c r="S22" s="16">
        <v>8</v>
      </c>
      <c r="V22" s="21"/>
      <c r="W22">
        <v>0</v>
      </c>
      <c r="X22">
        <v>0</v>
      </c>
      <c r="Y22">
        <v>0</v>
      </c>
      <c r="Z22">
        <f t="shared" si="5"/>
        <v>0</v>
      </c>
      <c r="AA22" s="7">
        <v>0</v>
      </c>
    </row>
    <row r="23" spans="1:27" s="16" customFormat="1" ht="15.75" customHeight="1" x14ac:dyDescent="0.25">
      <c r="A23" s="14" t="s">
        <v>345</v>
      </c>
      <c r="B23" s="16" t="s">
        <v>12</v>
      </c>
      <c r="C23" s="17">
        <v>72</v>
      </c>
      <c r="D23" s="16">
        <v>186</v>
      </c>
      <c r="E23" s="18">
        <v>4.5999999999999996</v>
      </c>
      <c r="F23" s="19">
        <f t="shared" si="12"/>
        <v>-0.8072041545859302</v>
      </c>
      <c r="G23" s="16">
        <v>31</v>
      </c>
      <c r="H23" s="19">
        <f t="shared" si="13"/>
        <v>-0.90129570041940921</v>
      </c>
      <c r="I23" s="16">
        <v>11</v>
      </c>
      <c r="J23" s="19">
        <f>(STANDARDIZE(I23,$I$59,$I$60))</f>
        <v>-0.47809435658632482</v>
      </c>
      <c r="K23" s="16">
        <v>115</v>
      </c>
      <c r="L23" s="19">
        <f t="shared" si="14"/>
        <v>-1.1674408648217411</v>
      </c>
      <c r="M23" s="16">
        <v>7</v>
      </c>
      <c r="N23" s="19">
        <f>(STANDARDIZE(M23,$M$59,$M$60))*-1</f>
        <v>-0.28305303802856513</v>
      </c>
      <c r="O23" s="16">
        <v>4.3899999999999997</v>
      </c>
      <c r="P23" s="19">
        <f>(STANDARDIZE(O23,$O$59,$O$60))*-1</f>
        <v>-0.89283327473271656</v>
      </c>
      <c r="Q23" s="19">
        <f t="shared" si="10"/>
        <v>-4.529921389174687</v>
      </c>
      <c r="R23" s="19">
        <f t="shared" si="11"/>
        <v>-0.75498689819578113</v>
      </c>
      <c r="S23" s="16">
        <v>8</v>
      </c>
      <c r="V23" s="21"/>
      <c r="W23">
        <v>0</v>
      </c>
      <c r="X23">
        <v>0</v>
      </c>
      <c r="Y23">
        <v>0</v>
      </c>
      <c r="Z23">
        <f t="shared" si="5"/>
        <v>0</v>
      </c>
      <c r="AA23" s="7">
        <v>0</v>
      </c>
    </row>
    <row r="24" spans="1:27" s="16" customFormat="1" ht="15.75" customHeight="1" x14ac:dyDescent="0.25">
      <c r="A24" s="14" t="s">
        <v>93</v>
      </c>
      <c r="B24" s="16" t="s">
        <v>12</v>
      </c>
      <c r="C24" s="17">
        <v>75</v>
      </c>
      <c r="D24" s="16">
        <v>204</v>
      </c>
      <c r="E24" s="18">
        <v>4.47</v>
      </c>
      <c r="F24" s="19">
        <f t="shared" si="12"/>
        <v>0.51461858698535579</v>
      </c>
      <c r="G24" s="16">
        <v>35.5</v>
      </c>
      <c r="H24" s="19">
        <f t="shared" si="13"/>
        <v>0.4788133408478113</v>
      </c>
      <c r="I24" s="16">
        <v>10</v>
      </c>
      <c r="J24" s="19">
        <f>(STANDARDIZE(I24,$I$59,$I$60))</f>
        <v>-0.77281005585186757</v>
      </c>
      <c r="K24" s="16">
        <v>132</v>
      </c>
      <c r="L24" s="19">
        <f t="shared" si="14"/>
        <v>1.5290937414241283</v>
      </c>
      <c r="M24" s="16">
        <v>6.7</v>
      </c>
      <c r="N24" s="19">
        <f>(STANDARDIZE(M24,$M$59,$M$60))*-1</f>
        <v>1.2198834470788653</v>
      </c>
      <c r="O24" s="16">
        <v>4.09</v>
      </c>
      <c r="P24" s="19">
        <f>(STANDARDIZE(O24,$O$59,$O$60))*-1</f>
        <v>1.0508568631809851</v>
      </c>
      <c r="Q24" s="19">
        <f t="shared" si="10"/>
        <v>4.0204559236652786</v>
      </c>
      <c r="R24" s="19">
        <f t="shared" si="11"/>
        <v>0.67007598727754647</v>
      </c>
      <c r="S24" s="16">
        <v>4</v>
      </c>
      <c r="T24" s="16">
        <v>139</v>
      </c>
      <c r="U24" s="16">
        <f>RANK(T24,$T$2:$T$327,1)</f>
        <v>17</v>
      </c>
      <c r="V24" s="21"/>
      <c r="W24">
        <v>12</v>
      </c>
      <c r="X24">
        <v>85</v>
      </c>
      <c r="Y24">
        <v>215</v>
      </c>
      <c r="Z24">
        <f t="shared" si="5"/>
        <v>300</v>
      </c>
      <c r="AA24" s="7">
        <f t="shared" si="6"/>
        <v>25</v>
      </c>
    </row>
    <row r="25" spans="1:27" s="16" customFormat="1" ht="15.75" customHeight="1" x14ac:dyDescent="0.25">
      <c r="A25" s="14" t="s">
        <v>264</v>
      </c>
      <c r="B25" s="16" t="s">
        <v>12</v>
      </c>
      <c r="C25" s="17">
        <v>74</v>
      </c>
      <c r="D25" s="16">
        <v>226</v>
      </c>
      <c r="E25" s="18">
        <v>4.5999999999999996</v>
      </c>
      <c r="F25" s="19">
        <f t="shared" si="12"/>
        <v>-0.8072041545859302</v>
      </c>
      <c r="G25" s="16">
        <v>35</v>
      </c>
      <c r="H25" s="19">
        <f t="shared" si="13"/>
        <v>0.32546789181812014</v>
      </c>
      <c r="I25" s="16">
        <v>16</v>
      </c>
      <c r="J25" s="19">
        <f>(STANDARDIZE(I25,$I$59,$I$60))</f>
        <v>0.99548413974138905</v>
      </c>
      <c r="K25" s="16">
        <v>125</v>
      </c>
      <c r="L25" s="19">
        <f t="shared" si="14"/>
        <v>0.41875596238171159</v>
      </c>
      <c r="M25" s="16">
        <v>6.87</v>
      </c>
      <c r="N25" s="19">
        <f>(STANDARDIZE(M25,$M$59,$M$60))*-1</f>
        <v>0.3682194388513213</v>
      </c>
      <c r="O25" s="16">
        <v>4.12</v>
      </c>
      <c r="P25" s="19">
        <f>(STANDARDIZE(O25,$O$59,$O$60))*-1</f>
        <v>0.85648784938961331</v>
      </c>
      <c r="Q25" s="19">
        <f t="shared" si="10"/>
        <v>2.1572111275962254</v>
      </c>
      <c r="R25" s="19">
        <f t="shared" si="11"/>
        <v>0.35953518793270423</v>
      </c>
      <c r="S25" s="16">
        <v>8</v>
      </c>
      <c r="V25" s="21"/>
      <c r="W25">
        <v>0</v>
      </c>
      <c r="X25">
        <v>0</v>
      </c>
      <c r="Y25">
        <v>0</v>
      </c>
      <c r="Z25">
        <f t="shared" si="5"/>
        <v>0</v>
      </c>
      <c r="AA25" s="7">
        <v>0</v>
      </c>
    </row>
    <row r="26" spans="1:27" s="16" customFormat="1" ht="15.75" customHeight="1" x14ac:dyDescent="0.25">
      <c r="A26" s="14" t="s">
        <v>447</v>
      </c>
      <c r="B26" s="16" t="s">
        <v>12</v>
      </c>
      <c r="C26" s="17">
        <v>69</v>
      </c>
      <c r="D26" s="16">
        <v>189</v>
      </c>
      <c r="E26" s="18">
        <v>4.57</v>
      </c>
      <c r="F26" s="19">
        <f t="shared" si="12"/>
        <v>-0.50216813730025511</v>
      </c>
      <c r="H26" s="19"/>
      <c r="I26" s="16">
        <v>10</v>
      </c>
      <c r="J26" s="19">
        <f>(STANDARDIZE(I26,$I$59,$I$60))</f>
        <v>-0.77281005585186757</v>
      </c>
      <c r="K26" s="16">
        <v>119</v>
      </c>
      <c r="L26" s="19">
        <f t="shared" si="14"/>
        <v>-0.53296213394035996</v>
      </c>
      <c r="N26" s="19"/>
      <c r="O26" s="16">
        <v>4.57</v>
      </c>
      <c r="P26" s="19">
        <f>(STANDARDIZE(O26,$O$59,$O$60))*-1</f>
        <v>-2.0590473574809423</v>
      </c>
      <c r="Q26" s="19">
        <f t="shared" si="10"/>
        <v>-3.866987684573425</v>
      </c>
      <c r="R26" s="19">
        <f t="shared" si="11"/>
        <v>-0.96674692114335625</v>
      </c>
      <c r="S26" s="16">
        <v>8</v>
      </c>
      <c r="V26" s="21"/>
      <c r="W26">
        <v>0</v>
      </c>
      <c r="X26">
        <v>0</v>
      </c>
      <c r="Y26">
        <v>0</v>
      </c>
      <c r="Z26">
        <f t="shared" si="5"/>
        <v>0</v>
      </c>
      <c r="AA26" s="7">
        <v>0</v>
      </c>
    </row>
    <row r="27" spans="1:27" s="16" customFormat="1" ht="15.75" customHeight="1" x14ac:dyDescent="0.25">
      <c r="A27" s="14" t="s">
        <v>364</v>
      </c>
      <c r="B27" s="16" t="s">
        <v>12</v>
      </c>
      <c r="C27" s="17">
        <v>71</v>
      </c>
      <c r="D27" s="16">
        <v>188</v>
      </c>
      <c r="E27" s="18">
        <v>4.22</v>
      </c>
      <c r="F27" s="19">
        <f t="shared" si="12"/>
        <v>3.0565853976993695</v>
      </c>
      <c r="G27" s="16">
        <v>37</v>
      </c>
      <c r="H27" s="19">
        <f t="shared" ref="H27:H34" si="15">(STANDARDIZE(G27,$G$59,$G$60))</f>
        <v>0.93884968793688472</v>
      </c>
      <c r="J27" s="19"/>
      <c r="K27" s="16">
        <v>133</v>
      </c>
      <c r="L27" s="19">
        <f t="shared" si="14"/>
        <v>1.6877134241444738</v>
      </c>
      <c r="N27" s="19"/>
      <c r="P27" s="19"/>
      <c r="Q27" s="19">
        <f t="shared" si="10"/>
        <v>5.6831485097807279</v>
      </c>
      <c r="R27" s="19">
        <f t="shared" si="11"/>
        <v>1.894382836593576</v>
      </c>
      <c r="S27" s="16">
        <v>1</v>
      </c>
      <c r="T27" s="16">
        <v>9</v>
      </c>
      <c r="U27" s="16">
        <f>RANK(T27,$T$2:$T$327,1)</f>
        <v>3</v>
      </c>
      <c r="V27" s="21"/>
      <c r="W27">
        <v>3</v>
      </c>
      <c r="X27">
        <v>17</v>
      </c>
      <c r="Y27"/>
      <c r="Z27">
        <f t="shared" si="5"/>
        <v>17</v>
      </c>
      <c r="AA27" s="7">
        <f t="shared" si="6"/>
        <v>5.666666666666667</v>
      </c>
    </row>
    <row r="28" spans="1:27" s="16" customFormat="1" ht="15.75" customHeight="1" x14ac:dyDescent="0.25">
      <c r="A28" s="14" t="s">
        <v>293</v>
      </c>
      <c r="B28" s="16" t="s">
        <v>12</v>
      </c>
      <c r="C28" s="17">
        <v>75</v>
      </c>
      <c r="D28" s="16">
        <v>208</v>
      </c>
      <c r="E28" s="18">
        <v>4.4000000000000004</v>
      </c>
      <c r="F28" s="19">
        <f t="shared" si="12"/>
        <v>1.2263692939852735</v>
      </c>
      <c r="G28" s="16">
        <v>30.5</v>
      </c>
      <c r="H28" s="19">
        <f t="shared" si="15"/>
        <v>-1.0546411494491004</v>
      </c>
      <c r="I28" s="16">
        <v>10</v>
      </c>
      <c r="J28" s="19">
        <f>(STANDARDIZE(I28,$I$59,$I$60))</f>
        <v>-0.77281005585186757</v>
      </c>
      <c r="K28" s="16">
        <v>121</v>
      </c>
      <c r="L28" s="19">
        <f t="shared" si="14"/>
        <v>-0.21572276849966945</v>
      </c>
      <c r="M28" s="16">
        <v>7.05</v>
      </c>
      <c r="N28" s="19">
        <f>(STANDARDIZE(M28,$M$59,$M$60))*-1</f>
        <v>-0.53354245221313612</v>
      </c>
      <c r="O28" s="16">
        <v>4.1900000000000004</v>
      </c>
      <c r="P28" s="19">
        <f>(STANDARDIZE(O28,$O$59,$O$60))*-1</f>
        <v>0.40296015054308076</v>
      </c>
      <c r="Q28" s="19">
        <f t="shared" si="10"/>
        <v>-0.94738698148541911</v>
      </c>
      <c r="R28" s="19">
        <f t="shared" si="11"/>
        <v>-0.15789783024756984</v>
      </c>
      <c r="S28" s="16">
        <v>4</v>
      </c>
      <c r="T28" s="16">
        <v>128</v>
      </c>
      <c r="U28" s="16">
        <f>RANK(T28,$T$2:$T$327,1)</f>
        <v>15</v>
      </c>
      <c r="V28" s="21"/>
      <c r="W28">
        <v>11</v>
      </c>
      <c r="X28">
        <v>249</v>
      </c>
      <c r="Y28">
        <v>23</v>
      </c>
      <c r="Z28">
        <f t="shared" si="5"/>
        <v>272</v>
      </c>
      <c r="AA28" s="7">
        <f t="shared" si="6"/>
        <v>24.727272727272727</v>
      </c>
    </row>
    <row r="29" spans="1:27" s="16" customFormat="1" ht="15.75" customHeight="1" x14ac:dyDescent="0.25">
      <c r="A29" s="14" t="s">
        <v>353</v>
      </c>
      <c r="B29" s="16" t="s">
        <v>12</v>
      </c>
      <c r="C29" s="17">
        <v>75</v>
      </c>
      <c r="D29" s="16">
        <v>194</v>
      </c>
      <c r="E29" s="18">
        <v>4.5199999999999996</v>
      </c>
      <c r="F29" s="19">
        <f t="shared" si="12"/>
        <v>6.2252248425548459E-3</v>
      </c>
      <c r="G29" s="16">
        <v>37</v>
      </c>
      <c r="H29" s="19">
        <f t="shared" si="15"/>
        <v>0.93884968793688472</v>
      </c>
      <c r="J29" s="19"/>
      <c r="K29" s="16">
        <v>124</v>
      </c>
      <c r="L29" s="19">
        <f t="shared" si="14"/>
        <v>0.26013627966136632</v>
      </c>
      <c r="M29" s="16">
        <v>6.83</v>
      </c>
      <c r="N29" s="19">
        <f>(STANDARDIZE(M29,$M$59,$M$60))*-1</f>
        <v>0.56861097019897899</v>
      </c>
      <c r="O29" s="16">
        <v>4.13</v>
      </c>
      <c r="P29" s="19">
        <f>(STANDARDIZE(O29,$O$59,$O$60))*-1</f>
        <v>0.79169817812582455</v>
      </c>
      <c r="Q29" s="19">
        <f t="shared" si="10"/>
        <v>2.5655203407656093</v>
      </c>
      <c r="R29" s="19">
        <f t="shared" si="11"/>
        <v>0.51310406815312182</v>
      </c>
      <c r="S29" s="16">
        <v>4</v>
      </c>
      <c r="T29" s="16">
        <v>117</v>
      </c>
      <c r="U29" s="16">
        <f>RANK(T29,$T$2:$T$327,1)</f>
        <v>13</v>
      </c>
      <c r="V29" s="21"/>
      <c r="W29">
        <v>16</v>
      </c>
      <c r="X29">
        <v>280</v>
      </c>
      <c r="Y29">
        <v>98</v>
      </c>
      <c r="Z29">
        <f t="shared" si="5"/>
        <v>378</v>
      </c>
      <c r="AA29" s="7">
        <f t="shared" si="6"/>
        <v>23.625</v>
      </c>
    </row>
    <row r="30" spans="1:27" s="16" customFormat="1" ht="15.75" customHeight="1" x14ac:dyDescent="0.25">
      <c r="A30" s="14" t="s">
        <v>390</v>
      </c>
      <c r="B30" s="16" t="s">
        <v>12</v>
      </c>
      <c r="C30" s="17">
        <v>73</v>
      </c>
      <c r="D30" s="16">
        <v>215</v>
      </c>
      <c r="E30" s="18">
        <v>4.54</v>
      </c>
      <c r="F30" s="19">
        <f t="shared" si="12"/>
        <v>-0.19713212001457095</v>
      </c>
      <c r="G30" s="16">
        <v>32.5</v>
      </c>
      <c r="H30" s="19">
        <f t="shared" si="15"/>
        <v>-0.44125935333033572</v>
      </c>
      <c r="I30" s="16">
        <v>15</v>
      </c>
      <c r="J30" s="19">
        <f t="shared" ref="J30:J36" si="16">(STANDARDIZE(I30,$I$59,$I$60))</f>
        <v>0.7007684404758463</v>
      </c>
      <c r="K30" s="16">
        <v>120</v>
      </c>
      <c r="L30" s="19">
        <f t="shared" si="14"/>
        <v>-0.37434245122001475</v>
      </c>
      <c r="N30" s="19"/>
      <c r="P30" s="19"/>
      <c r="Q30" s="19">
        <f t="shared" si="10"/>
        <v>-0.3119654840890751</v>
      </c>
      <c r="R30" s="19">
        <f t="shared" si="11"/>
        <v>-7.7991371022268774E-2</v>
      </c>
      <c r="S30" s="16">
        <v>2</v>
      </c>
      <c r="T30" s="16">
        <v>62</v>
      </c>
      <c r="U30" s="16">
        <f>RANK(T30,$T$2:$T$327,1)</f>
        <v>5</v>
      </c>
      <c r="V30" s="21"/>
      <c r="W30">
        <v>14</v>
      </c>
      <c r="X30">
        <v>707</v>
      </c>
      <c r="Y30">
        <v>51</v>
      </c>
      <c r="Z30">
        <f t="shared" si="5"/>
        <v>758</v>
      </c>
      <c r="AA30" s="7">
        <f t="shared" si="6"/>
        <v>54.142857142857146</v>
      </c>
    </row>
    <row r="31" spans="1:27" s="16" customFormat="1" ht="15.75" customHeight="1" x14ac:dyDescent="0.25">
      <c r="A31" s="14" t="s">
        <v>81</v>
      </c>
      <c r="B31" s="16" t="s">
        <v>12</v>
      </c>
      <c r="C31" s="17">
        <v>71</v>
      </c>
      <c r="D31" s="16">
        <v>182</v>
      </c>
      <c r="E31" s="18">
        <v>4.41</v>
      </c>
      <c r="F31" s="19">
        <f t="shared" si="12"/>
        <v>1.124690621556715</v>
      </c>
      <c r="G31" s="16">
        <v>37</v>
      </c>
      <c r="H31" s="19">
        <f t="shared" si="15"/>
        <v>0.93884968793688472</v>
      </c>
      <c r="I31" s="16">
        <v>13</v>
      </c>
      <c r="J31" s="19">
        <f t="shared" si="16"/>
        <v>0.11133704194476073</v>
      </c>
      <c r="K31" s="16">
        <v>119</v>
      </c>
      <c r="L31" s="19">
        <f t="shared" si="14"/>
        <v>-0.53296213394035996</v>
      </c>
      <c r="N31" s="19"/>
      <c r="P31" s="19"/>
      <c r="Q31" s="19">
        <f t="shared" si="10"/>
        <v>1.6419152174980005</v>
      </c>
      <c r="R31" s="19">
        <f t="shared" si="11"/>
        <v>0.41047880437450013</v>
      </c>
      <c r="S31" s="16">
        <v>8</v>
      </c>
      <c r="V31" s="21"/>
      <c r="W31">
        <v>0</v>
      </c>
      <c r="X31">
        <v>0</v>
      </c>
      <c r="Y31">
        <v>0</v>
      </c>
      <c r="Z31">
        <f t="shared" si="5"/>
        <v>0</v>
      </c>
      <c r="AA31" s="7">
        <v>0</v>
      </c>
    </row>
    <row r="32" spans="1:27" s="16" customFormat="1" ht="15.75" customHeight="1" x14ac:dyDescent="0.25">
      <c r="A32" s="14" t="s">
        <v>288</v>
      </c>
      <c r="B32" s="16" t="s">
        <v>12</v>
      </c>
      <c r="C32" s="17">
        <v>69</v>
      </c>
      <c r="D32" s="16">
        <v>192</v>
      </c>
      <c r="E32" s="18">
        <v>4.55</v>
      </c>
      <c r="F32" s="19">
        <f t="shared" si="12"/>
        <v>-0.2988107924431293</v>
      </c>
      <c r="G32" s="16">
        <v>32.5</v>
      </c>
      <c r="H32" s="19">
        <f t="shared" si="15"/>
        <v>-0.44125935333033572</v>
      </c>
      <c r="I32" s="16">
        <v>11</v>
      </c>
      <c r="J32" s="19">
        <f t="shared" si="16"/>
        <v>-0.47809435658632482</v>
      </c>
      <c r="K32" s="16">
        <v>119</v>
      </c>
      <c r="L32" s="19">
        <f t="shared" si="14"/>
        <v>-0.53296213394035996</v>
      </c>
      <c r="M32" s="16">
        <v>7.23</v>
      </c>
      <c r="N32" s="19">
        <f>(STANDARDIZE(M32,$M$59,$M$60))*-1</f>
        <v>-1.435304343277598</v>
      </c>
      <c r="O32" s="16">
        <v>4.43</v>
      </c>
      <c r="P32" s="19">
        <f>(STANDARDIZE(O32,$O$59,$O$60))*-1</f>
        <v>-1.1519919597878772</v>
      </c>
      <c r="Q32" s="19">
        <f t="shared" si="10"/>
        <v>-4.3384229393656257</v>
      </c>
      <c r="R32" s="19">
        <f t="shared" si="11"/>
        <v>-0.72307048989427092</v>
      </c>
      <c r="S32" s="16">
        <v>8</v>
      </c>
      <c r="V32" s="21"/>
      <c r="W32">
        <v>0</v>
      </c>
      <c r="X32">
        <v>0</v>
      </c>
      <c r="Y32">
        <v>0</v>
      </c>
      <c r="Z32">
        <f t="shared" si="5"/>
        <v>0</v>
      </c>
      <c r="AA32" s="7">
        <v>0</v>
      </c>
    </row>
    <row r="33" spans="1:27" s="16" customFormat="1" ht="15.75" customHeight="1" x14ac:dyDescent="0.25">
      <c r="A33" s="14" t="s">
        <v>53</v>
      </c>
      <c r="B33" s="16" t="s">
        <v>12</v>
      </c>
      <c r="C33" s="17">
        <v>73</v>
      </c>
      <c r="D33" s="16">
        <v>203</v>
      </c>
      <c r="E33" s="18">
        <v>4.68</v>
      </c>
      <c r="F33" s="19">
        <f t="shared" si="12"/>
        <v>-1.6206335340144153</v>
      </c>
      <c r="G33" s="16">
        <v>34</v>
      </c>
      <c r="H33" s="19">
        <f t="shared" si="15"/>
        <v>1.8776993758737783E-2</v>
      </c>
      <c r="I33" s="16">
        <v>9</v>
      </c>
      <c r="J33" s="19">
        <f t="shared" si="16"/>
        <v>-1.0675257551174104</v>
      </c>
      <c r="K33" s="16">
        <v>125</v>
      </c>
      <c r="L33" s="19">
        <f t="shared" si="14"/>
        <v>0.41875596238171159</v>
      </c>
      <c r="M33" s="16">
        <v>6.73</v>
      </c>
      <c r="N33" s="19">
        <f>(STANDARDIZE(M33,$M$59,$M$60))*-1</f>
        <v>1.0695897985681211</v>
      </c>
      <c r="O33" s="16">
        <v>4.21</v>
      </c>
      <c r="P33" s="19">
        <f>(STANDARDIZE(O33,$O$59,$O$60))*-1</f>
        <v>0.27338080801550335</v>
      </c>
      <c r="Q33" s="19">
        <f t="shared" si="10"/>
        <v>-0.90765572640775183</v>
      </c>
      <c r="R33" s="19">
        <f t="shared" si="11"/>
        <v>-0.15127595440129196</v>
      </c>
      <c r="S33" s="16">
        <v>8</v>
      </c>
      <c r="V33" s="21"/>
      <c r="W33">
        <v>11</v>
      </c>
      <c r="X33">
        <v>283</v>
      </c>
      <c r="Y33">
        <v>34</v>
      </c>
      <c r="Z33">
        <f t="shared" si="5"/>
        <v>317</v>
      </c>
      <c r="AA33" s="7">
        <f t="shared" si="6"/>
        <v>28.818181818181817</v>
      </c>
    </row>
    <row r="34" spans="1:27" s="16" customFormat="1" ht="15.75" customHeight="1" x14ac:dyDescent="0.25">
      <c r="A34" s="14" t="s">
        <v>180</v>
      </c>
      <c r="B34" s="16" t="s">
        <v>12</v>
      </c>
      <c r="C34" s="17">
        <v>76</v>
      </c>
      <c r="D34" s="16">
        <v>218</v>
      </c>
      <c r="E34" s="18">
        <v>4.5</v>
      </c>
      <c r="F34" s="19">
        <f t="shared" si="12"/>
        <v>0.20958256969967159</v>
      </c>
      <c r="G34" s="16">
        <v>35.5</v>
      </c>
      <c r="H34" s="19">
        <f t="shared" si="15"/>
        <v>0.4788133408478113</v>
      </c>
      <c r="I34" s="16">
        <v>18</v>
      </c>
      <c r="J34" s="19">
        <f t="shared" si="16"/>
        <v>1.5849155382724747</v>
      </c>
      <c r="K34" s="16">
        <v>120</v>
      </c>
      <c r="L34" s="19">
        <f t="shared" si="14"/>
        <v>-0.37434245122001475</v>
      </c>
      <c r="M34" s="16">
        <v>7</v>
      </c>
      <c r="N34" s="19">
        <f>(STANDARDIZE(M34,$M$59,$M$60))*-1</f>
        <v>-0.28305303802856513</v>
      </c>
      <c r="O34" s="16">
        <v>4.1500000000000004</v>
      </c>
      <c r="P34" s="19">
        <f>(STANDARDIZE(O34,$O$59,$O$60))*-1</f>
        <v>0.66211883559824136</v>
      </c>
      <c r="Q34" s="19">
        <f t="shared" si="10"/>
        <v>2.2780347951696194</v>
      </c>
      <c r="R34" s="19">
        <f t="shared" si="11"/>
        <v>0.37967246586160325</v>
      </c>
      <c r="S34" s="16">
        <v>3</v>
      </c>
      <c r="T34" s="16">
        <v>96</v>
      </c>
      <c r="U34" s="16">
        <f>RANK(T34,$T$2:$T$327,1)</f>
        <v>10</v>
      </c>
      <c r="V34" s="21"/>
      <c r="W34">
        <v>11</v>
      </c>
      <c r="X34">
        <v>477</v>
      </c>
      <c r="Y34">
        <v>1</v>
      </c>
      <c r="Z34">
        <f t="shared" si="5"/>
        <v>478</v>
      </c>
      <c r="AA34" s="7">
        <f t="shared" si="6"/>
        <v>43.454545454545453</v>
      </c>
    </row>
    <row r="35" spans="1:27" s="16" customFormat="1" ht="15.75" customHeight="1" x14ac:dyDescent="0.25">
      <c r="A35" s="14" t="s">
        <v>196</v>
      </c>
      <c r="B35" s="16" t="s">
        <v>12</v>
      </c>
      <c r="C35" s="17">
        <v>73</v>
      </c>
      <c r="D35" s="16">
        <v>212</v>
      </c>
      <c r="E35" s="18">
        <v>4.6399999999999997</v>
      </c>
      <c r="F35" s="19">
        <f t="shared" si="12"/>
        <v>-1.2139188443001727</v>
      </c>
      <c r="H35" s="19"/>
      <c r="I35" s="16">
        <v>16</v>
      </c>
      <c r="J35" s="19">
        <f t="shared" si="16"/>
        <v>0.99548413974138905</v>
      </c>
      <c r="L35" s="19"/>
      <c r="N35" s="19"/>
      <c r="P35" s="19"/>
      <c r="Q35" s="19">
        <f t="shared" si="10"/>
        <v>-0.21843470455878367</v>
      </c>
      <c r="R35" s="19">
        <f t="shared" si="11"/>
        <v>-0.10921735227939183</v>
      </c>
      <c r="S35" s="16">
        <v>8</v>
      </c>
      <c r="V35" s="21"/>
      <c r="W35">
        <v>0</v>
      </c>
      <c r="X35">
        <v>0</v>
      </c>
      <c r="Y35">
        <v>0</v>
      </c>
      <c r="Z35">
        <f t="shared" si="5"/>
        <v>0</v>
      </c>
      <c r="AA35" s="7">
        <v>0</v>
      </c>
    </row>
    <row r="36" spans="1:27" s="16" customFormat="1" ht="15.75" customHeight="1" x14ac:dyDescent="0.25">
      <c r="A36" s="14" t="s">
        <v>437</v>
      </c>
      <c r="B36" s="16" t="s">
        <v>12</v>
      </c>
      <c r="C36" s="17">
        <v>68</v>
      </c>
      <c r="D36" s="16">
        <v>185</v>
      </c>
      <c r="E36" s="18">
        <v>4.4400000000000004</v>
      </c>
      <c r="F36" s="19">
        <f t="shared" si="12"/>
        <v>0.81965460427103087</v>
      </c>
      <c r="G36" s="16">
        <v>32.5</v>
      </c>
      <c r="H36" s="19">
        <f>(STANDARDIZE(G36,$G$59,$G$60))</f>
        <v>-0.44125935333033572</v>
      </c>
      <c r="I36" s="16">
        <v>8</v>
      </c>
      <c r="J36" s="19">
        <f t="shared" si="16"/>
        <v>-1.3622414543829531</v>
      </c>
      <c r="K36" s="16">
        <v>120</v>
      </c>
      <c r="L36" s="19">
        <f>(STANDARDIZE(K36,$K$59,$K$60))</f>
        <v>-0.37434245122001475</v>
      </c>
      <c r="M36" s="16">
        <v>7.17</v>
      </c>
      <c r="N36" s="19">
        <f>(STANDARDIZE(M36,$M$59,$M$60))*-1</f>
        <v>-1.1347170462561091</v>
      </c>
      <c r="O36" s="16">
        <v>4.37</v>
      </c>
      <c r="P36" s="19">
        <f>(STANDARDIZE(O36,$O$59,$O$60))*-1</f>
        <v>-0.76325393220513904</v>
      </c>
      <c r="Q36" s="19">
        <f t="shared" si="10"/>
        <v>-3.2561596331235205</v>
      </c>
      <c r="R36" s="19">
        <f t="shared" si="11"/>
        <v>-0.54269327218725338</v>
      </c>
      <c r="S36" s="16">
        <v>8</v>
      </c>
      <c r="V36" s="21"/>
      <c r="W36">
        <v>0</v>
      </c>
      <c r="X36">
        <v>0</v>
      </c>
      <c r="Y36">
        <v>0</v>
      </c>
      <c r="Z36">
        <f t="shared" si="5"/>
        <v>0</v>
      </c>
      <c r="AA36" s="7">
        <v>0</v>
      </c>
    </row>
    <row r="37" spans="1:27" s="16" customFormat="1" ht="15.75" customHeight="1" x14ac:dyDescent="0.25">
      <c r="A37" s="14" t="s">
        <v>212</v>
      </c>
      <c r="B37" s="16" t="s">
        <v>12</v>
      </c>
      <c r="C37" s="17">
        <v>76</v>
      </c>
      <c r="D37" s="16">
        <v>221</v>
      </c>
      <c r="E37" s="18">
        <v>4.53</v>
      </c>
      <c r="F37" s="19">
        <f t="shared" si="12"/>
        <v>-9.5453447586012569E-2</v>
      </c>
      <c r="H37" s="19"/>
      <c r="J37" s="19"/>
      <c r="L37" s="19"/>
      <c r="N37" s="19"/>
      <c r="P37" s="19"/>
      <c r="Q37" s="19">
        <f t="shared" si="10"/>
        <v>-9.5453447586012569E-2</v>
      </c>
      <c r="R37" s="19">
        <f t="shared" si="11"/>
        <v>-9.5453447586012569E-2</v>
      </c>
      <c r="S37" s="16">
        <v>4</v>
      </c>
      <c r="T37" s="16">
        <v>118</v>
      </c>
      <c r="U37" s="16">
        <f>RANK(T37,$T$2:$T$327,1)</f>
        <v>14</v>
      </c>
      <c r="V37" s="21"/>
      <c r="W37">
        <v>16</v>
      </c>
      <c r="X37">
        <v>287</v>
      </c>
      <c r="Y37">
        <v>232</v>
      </c>
      <c r="Z37">
        <f t="shared" si="5"/>
        <v>519</v>
      </c>
      <c r="AA37" s="7">
        <f t="shared" si="6"/>
        <v>32.4375</v>
      </c>
    </row>
    <row r="38" spans="1:27" s="16" customFormat="1" ht="15.75" customHeight="1" x14ac:dyDescent="0.25">
      <c r="A38" s="14" t="s">
        <v>140</v>
      </c>
      <c r="B38" s="16" t="s">
        <v>12</v>
      </c>
      <c r="C38" s="17">
        <v>74</v>
      </c>
      <c r="D38" s="16">
        <v>196</v>
      </c>
      <c r="E38" s="18">
        <v>4.5199999999999996</v>
      </c>
      <c r="F38" s="19">
        <f t="shared" si="12"/>
        <v>6.2252248425548459E-3</v>
      </c>
      <c r="G38" s="16">
        <v>39.5</v>
      </c>
      <c r="H38" s="19">
        <f>(STANDARDIZE(G38,$G$59,$G$60))</f>
        <v>1.7055769330853405</v>
      </c>
      <c r="I38" s="16">
        <v>11</v>
      </c>
      <c r="J38" s="19">
        <f>(STANDARDIZE(I38,$I$59,$I$60))</f>
        <v>-0.47809435658632482</v>
      </c>
      <c r="K38" s="16">
        <v>135</v>
      </c>
      <c r="L38" s="19">
        <f>(STANDARDIZE(K38,$K$59,$K$60))</f>
        <v>2.0049527895851642</v>
      </c>
      <c r="M38" s="16">
        <v>7.19</v>
      </c>
      <c r="N38" s="19">
        <f>(STANDARDIZE(M38,$M$59,$M$60))*-1</f>
        <v>-1.2349128119299402</v>
      </c>
      <c r="O38" s="16">
        <v>4.26</v>
      </c>
      <c r="P38" s="19">
        <f>(STANDARDIZE(O38,$O$59,$O$60))*-1</f>
        <v>-5.0567548303445974E-2</v>
      </c>
      <c r="Q38" s="19">
        <f t="shared" si="10"/>
        <v>1.9531802306933488</v>
      </c>
      <c r="R38" s="19">
        <f t="shared" si="11"/>
        <v>0.32553003844889145</v>
      </c>
      <c r="S38" s="16">
        <v>7</v>
      </c>
      <c r="T38" s="16">
        <v>247</v>
      </c>
      <c r="U38" s="16">
        <f>RANK(T38,$T$2:$T$327,1)</f>
        <v>27</v>
      </c>
      <c r="V38" s="21"/>
      <c r="W38">
        <v>0</v>
      </c>
      <c r="X38">
        <v>0</v>
      </c>
      <c r="Y38">
        <v>0</v>
      </c>
      <c r="Z38">
        <f t="shared" si="5"/>
        <v>0</v>
      </c>
      <c r="AA38" s="7">
        <v>0</v>
      </c>
    </row>
    <row r="39" spans="1:27" s="16" customFormat="1" ht="15.75" customHeight="1" x14ac:dyDescent="0.25">
      <c r="A39" s="14" t="s">
        <v>347</v>
      </c>
      <c r="B39" s="16" t="s">
        <v>12</v>
      </c>
      <c r="C39" s="17">
        <v>72</v>
      </c>
      <c r="D39" s="16">
        <v>193</v>
      </c>
      <c r="E39" s="18">
        <v>4.42</v>
      </c>
      <c r="F39" s="19">
        <f t="shared" si="12"/>
        <v>1.0230119491281566</v>
      </c>
      <c r="G39" s="16">
        <v>36.5</v>
      </c>
      <c r="H39" s="19">
        <f>(STANDARDIZE(G39,$G$59,$G$60))</f>
        <v>0.78550423890719356</v>
      </c>
      <c r="J39" s="19"/>
      <c r="K39" s="16">
        <v>129</v>
      </c>
      <c r="L39" s="19">
        <f>(STANDARDIZE(K39,$K$59,$K$60))</f>
        <v>1.0532346932630927</v>
      </c>
      <c r="M39" s="16">
        <v>6.77</v>
      </c>
      <c r="N39" s="19">
        <f>(STANDARDIZE(M39,$M$59,$M$60))*-1</f>
        <v>0.86919826722046778</v>
      </c>
      <c r="O39" s="16">
        <v>4.1900000000000004</v>
      </c>
      <c r="P39" s="19">
        <f>(STANDARDIZE(O39,$O$59,$O$60))*-1</f>
        <v>0.40296015054308076</v>
      </c>
      <c r="Q39" s="19">
        <f t="shared" si="10"/>
        <v>4.1339092990619912</v>
      </c>
      <c r="R39" s="19">
        <f t="shared" si="11"/>
        <v>0.82678185981239827</v>
      </c>
      <c r="S39" s="16">
        <v>8</v>
      </c>
      <c r="V39" s="21"/>
      <c r="W39">
        <v>0</v>
      </c>
      <c r="X39">
        <v>0</v>
      </c>
      <c r="Y39">
        <v>0</v>
      </c>
      <c r="Z39">
        <f t="shared" si="5"/>
        <v>0</v>
      </c>
      <c r="AA39" s="7">
        <v>0</v>
      </c>
    </row>
    <row r="40" spans="1:27" s="16" customFormat="1" ht="15.75" customHeight="1" x14ac:dyDescent="0.25">
      <c r="A40" s="14" t="s">
        <v>440</v>
      </c>
      <c r="B40" s="16" t="s">
        <v>12</v>
      </c>
      <c r="C40" s="17">
        <v>76</v>
      </c>
      <c r="D40" s="16">
        <v>218</v>
      </c>
      <c r="E40" s="18"/>
      <c r="F40" s="19"/>
      <c r="G40" s="16">
        <v>32.5</v>
      </c>
      <c r="H40" s="19">
        <f>(STANDARDIZE(G40,$G$59,$G$60))</f>
        <v>-0.44125935333033572</v>
      </c>
      <c r="I40" s="16">
        <v>15</v>
      </c>
      <c r="J40" s="19">
        <f t="shared" ref="J40:J51" si="17">(STANDARDIZE(I40,$I$59,$I$60))</f>
        <v>0.7007684404758463</v>
      </c>
      <c r="K40" s="16">
        <v>121</v>
      </c>
      <c r="L40" s="19">
        <f>(STANDARDIZE(K40,$K$59,$K$60))</f>
        <v>-0.21572276849966945</v>
      </c>
      <c r="N40" s="19"/>
      <c r="P40" s="19"/>
      <c r="Q40" s="19">
        <f t="shared" si="10"/>
        <v>4.3786318645841121E-2</v>
      </c>
      <c r="R40" s="19">
        <f t="shared" si="11"/>
        <v>1.4595439548613707E-2</v>
      </c>
      <c r="S40" s="16">
        <v>1</v>
      </c>
      <c r="T40" s="16">
        <v>7</v>
      </c>
      <c r="U40" s="16">
        <f>RANK(T40,$T$2:$T$327,1)</f>
        <v>2</v>
      </c>
      <c r="V40" s="21"/>
      <c r="W40">
        <v>10</v>
      </c>
      <c r="X40">
        <v>234</v>
      </c>
      <c r="Y40"/>
      <c r="Z40">
        <f t="shared" si="5"/>
        <v>234</v>
      </c>
      <c r="AA40" s="7">
        <f t="shared" si="6"/>
        <v>23.4</v>
      </c>
    </row>
    <row r="41" spans="1:27" s="16" customFormat="1" ht="15.75" customHeight="1" x14ac:dyDescent="0.25">
      <c r="A41" s="14" t="s">
        <v>64</v>
      </c>
      <c r="B41" s="16" t="s">
        <v>12</v>
      </c>
      <c r="C41" s="17">
        <v>74</v>
      </c>
      <c r="D41" s="16">
        <v>222</v>
      </c>
      <c r="E41" s="18"/>
      <c r="F41" s="19"/>
      <c r="H41" s="19"/>
      <c r="I41" s="16">
        <v>19</v>
      </c>
      <c r="J41" s="19">
        <f t="shared" si="17"/>
        <v>1.8796312375380173</v>
      </c>
      <c r="L41" s="19"/>
      <c r="M41" s="16">
        <v>7.07</v>
      </c>
      <c r="N41" s="19">
        <f>(STANDARDIZE(M41,$M$59,$M$60))*-1</f>
        <v>-0.63373821788696716</v>
      </c>
      <c r="O41" s="16">
        <v>4.33</v>
      </c>
      <c r="P41" s="19">
        <f>(STANDARDIZE(O41,$O$59,$O$60))*-1</f>
        <v>-0.50409524714997844</v>
      </c>
      <c r="Q41" s="19">
        <f t="shared" si="10"/>
        <v>0.74179777250107182</v>
      </c>
      <c r="R41" s="19">
        <f t="shared" si="11"/>
        <v>0.24726592416702395</v>
      </c>
      <c r="S41" s="16">
        <v>7</v>
      </c>
      <c r="T41" s="16">
        <v>239</v>
      </c>
      <c r="U41" s="16">
        <f>RANK(T41,$T$2:$T$327,1)</f>
        <v>26</v>
      </c>
      <c r="V41" s="21"/>
      <c r="W41">
        <v>13</v>
      </c>
      <c r="X41">
        <v>158</v>
      </c>
      <c r="Y41">
        <v>119</v>
      </c>
      <c r="Z41">
        <f t="shared" si="5"/>
        <v>277</v>
      </c>
      <c r="AA41" s="7">
        <f t="shared" si="6"/>
        <v>21.307692307692307</v>
      </c>
    </row>
    <row r="42" spans="1:27" s="16" customFormat="1" ht="15.75" customHeight="1" x14ac:dyDescent="0.25">
      <c r="A42" s="14" t="s">
        <v>409</v>
      </c>
      <c r="B42" s="16" t="s">
        <v>12</v>
      </c>
      <c r="C42" s="17">
        <v>72</v>
      </c>
      <c r="D42" s="16">
        <v>205</v>
      </c>
      <c r="E42" s="18">
        <v>4.63</v>
      </c>
      <c r="F42" s="19">
        <f t="shared" ref="F42:F48" si="18">(STANDARDIZE(E42,$E$59,$E$60))*-1</f>
        <v>-1.1122401718716144</v>
      </c>
      <c r="G42" s="16">
        <v>32.5</v>
      </c>
      <c r="H42" s="19">
        <f t="shared" ref="H42:H57" si="19">(STANDARDIZE(G42,$G$59,$G$60))</f>
        <v>-0.44125935333033572</v>
      </c>
      <c r="I42" s="16">
        <v>9</v>
      </c>
      <c r="J42" s="19">
        <f t="shared" si="17"/>
        <v>-1.0675257551174104</v>
      </c>
      <c r="K42" s="16">
        <v>118</v>
      </c>
      <c r="L42" s="19">
        <f t="shared" ref="L42:L57" si="20">(STANDARDIZE(K42,$K$59,$K$60))</f>
        <v>-0.69158181666070528</v>
      </c>
      <c r="N42" s="19"/>
      <c r="P42" s="19"/>
      <c r="Q42" s="19">
        <f t="shared" si="10"/>
        <v>-3.3126070969800656</v>
      </c>
      <c r="R42" s="19">
        <f t="shared" si="11"/>
        <v>-0.8281517742450164</v>
      </c>
      <c r="S42" s="16">
        <v>8</v>
      </c>
      <c r="V42" s="21"/>
      <c r="W42">
        <v>0</v>
      </c>
      <c r="X42">
        <v>0</v>
      </c>
      <c r="Y42">
        <v>0</v>
      </c>
      <c r="Z42">
        <f t="shared" si="5"/>
        <v>0</v>
      </c>
      <c r="AA42" s="7">
        <v>0</v>
      </c>
    </row>
    <row r="43" spans="1:27" s="16" customFormat="1" ht="15.75" customHeight="1" x14ac:dyDescent="0.25">
      <c r="A43" s="14" t="s">
        <v>18</v>
      </c>
      <c r="B43" s="16" t="s">
        <v>12</v>
      </c>
      <c r="C43" s="17">
        <v>75</v>
      </c>
      <c r="D43" s="16">
        <v>197</v>
      </c>
      <c r="E43" s="18">
        <v>4.42</v>
      </c>
      <c r="F43" s="19">
        <f t="shared" si="18"/>
        <v>1.0230119491281566</v>
      </c>
      <c r="G43" s="16">
        <v>34.5</v>
      </c>
      <c r="H43" s="19">
        <f t="shared" si="19"/>
        <v>0.17212244278842895</v>
      </c>
      <c r="I43" s="16">
        <v>8</v>
      </c>
      <c r="J43" s="19">
        <f t="shared" si="17"/>
        <v>-1.3622414543829531</v>
      </c>
      <c r="K43" s="16">
        <v>123</v>
      </c>
      <c r="L43" s="19">
        <f t="shared" si="20"/>
        <v>0.10151659694102105</v>
      </c>
      <c r="M43" s="16">
        <v>6.73</v>
      </c>
      <c r="N43" s="19">
        <f t="shared" ref="N43:N48" si="21">(STANDARDIZE(M43,$M$59,$M$60))*-1</f>
        <v>1.0695897985681211</v>
      </c>
      <c r="O43" s="16">
        <v>4.1399999999999997</v>
      </c>
      <c r="P43" s="19">
        <f t="shared" ref="P43:P48" si="22">(STANDARDIZE(O43,$O$59,$O$60))*-1</f>
        <v>0.7269085068620359</v>
      </c>
      <c r="Q43" s="19">
        <f t="shared" si="10"/>
        <v>1.7309078399048103</v>
      </c>
      <c r="R43" s="19">
        <f t="shared" si="11"/>
        <v>0.28848463998413504</v>
      </c>
      <c r="S43" s="16">
        <v>8</v>
      </c>
      <c r="V43" s="21"/>
      <c r="W43">
        <v>1</v>
      </c>
      <c r="X43">
        <v>21</v>
      </c>
      <c r="Y43">
        <v>17</v>
      </c>
      <c r="Z43">
        <f t="shared" si="5"/>
        <v>38</v>
      </c>
      <c r="AA43" s="7">
        <f t="shared" si="6"/>
        <v>38</v>
      </c>
    </row>
    <row r="44" spans="1:27" s="16" customFormat="1" ht="15.75" customHeight="1" x14ac:dyDescent="0.25">
      <c r="A44" s="14" t="s">
        <v>376</v>
      </c>
      <c r="B44" s="16" t="s">
        <v>12</v>
      </c>
      <c r="C44" s="17">
        <v>77</v>
      </c>
      <c r="D44" s="16">
        <v>243</v>
      </c>
      <c r="E44" s="18">
        <v>4.6900000000000004</v>
      </c>
      <c r="F44" s="19">
        <f t="shared" si="18"/>
        <v>-1.7223122064429828</v>
      </c>
      <c r="G44" s="16">
        <v>28</v>
      </c>
      <c r="H44" s="19">
        <f t="shared" si="19"/>
        <v>-1.8213683945975563</v>
      </c>
      <c r="I44" s="16">
        <v>17</v>
      </c>
      <c r="J44" s="19">
        <f t="shared" si="17"/>
        <v>1.2901998390069318</v>
      </c>
      <c r="K44" s="16">
        <v>121</v>
      </c>
      <c r="L44" s="19">
        <f t="shared" si="20"/>
        <v>-0.21572276849966945</v>
      </c>
      <c r="M44" s="16">
        <v>7.46</v>
      </c>
      <c r="N44" s="19">
        <f t="shared" si="21"/>
        <v>-2.5875556485266262</v>
      </c>
      <c r="O44" s="16">
        <v>4.33</v>
      </c>
      <c r="P44" s="19">
        <f t="shared" si="22"/>
        <v>-0.50409524714997844</v>
      </c>
      <c r="Q44" s="19">
        <f t="shared" si="10"/>
        <v>-5.5608544262098816</v>
      </c>
      <c r="R44" s="19">
        <f t="shared" si="11"/>
        <v>-0.92680907103498023</v>
      </c>
      <c r="S44" s="16">
        <v>8</v>
      </c>
      <c r="V44" s="21"/>
      <c r="W44">
        <v>10</v>
      </c>
      <c r="X44">
        <v>132</v>
      </c>
      <c r="Y44">
        <v>165</v>
      </c>
      <c r="Z44">
        <f t="shared" si="5"/>
        <v>297</v>
      </c>
      <c r="AA44" s="7">
        <f t="shared" si="6"/>
        <v>29.7</v>
      </c>
    </row>
    <row r="45" spans="1:27" s="16" customFormat="1" ht="15.75" customHeight="1" x14ac:dyDescent="0.25">
      <c r="A45" s="14" t="s">
        <v>116</v>
      </c>
      <c r="B45" s="16" t="s">
        <v>12</v>
      </c>
      <c r="C45" s="17">
        <v>75</v>
      </c>
      <c r="D45" s="16">
        <v>219</v>
      </c>
      <c r="E45" s="18">
        <v>4.4400000000000004</v>
      </c>
      <c r="F45" s="19">
        <f t="shared" si="18"/>
        <v>0.81965460427103087</v>
      </c>
      <c r="G45" s="16">
        <v>41</v>
      </c>
      <c r="H45" s="19">
        <f t="shared" si="19"/>
        <v>2.1656132801744139</v>
      </c>
      <c r="I45" s="16">
        <v>19</v>
      </c>
      <c r="J45" s="19">
        <f t="shared" si="17"/>
        <v>1.8796312375380173</v>
      </c>
      <c r="K45" s="16">
        <v>136</v>
      </c>
      <c r="L45" s="19">
        <f t="shared" si="20"/>
        <v>2.1635724723055096</v>
      </c>
      <c r="M45" s="16">
        <v>6.82</v>
      </c>
      <c r="N45" s="19">
        <f t="shared" si="21"/>
        <v>0.61870885303589229</v>
      </c>
      <c r="O45" s="16">
        <v>4.28</v>
      </c>
      <c r="P45" s="19">
        <f t="shared" si="22"/>
        <v>-0.18014689083102917</v>
      </c>
      <c r="Q45" s="19">
        <f t="shared" si="10"/>
        <v>7.4670335564938348</v>
      </c>
      <c r="R45" s="19">
        <f t="shared" si="11"/>
        <v>1.2445055927489725</v>
      </c>
      <c r="S45" s="16">
        <v>6</v>
      </c>
      <c r="T45" s="16">
        <v>209</v>
      </c>
      <c r="U45" s="16">
        <f>RANK(T45,$T$2:$T$327,1)</f>
        <v>23</v>
      </c>
      <c r="V45" s="21"/>
      <c r="W45">
        <v>1</v>
      </c>
      <c r="X45">
        <v>3</v>
      </c>
      <c r="Y45"/>
      <c r="Z45">
        <f t="shared" si="5"/>
        <v>3</v>
      </c>
      <c r="AA45" s="7">
        <f t="shared" si="6"/>
        <v>3</v>
      </c>
    </row>
    <row r="46" spans="1:27" s="16" customFormat="1" ht="15.75" customHeight="1" x14ac:dyDescent="0.25">
      <c r="A46" s="14" t="s">
        <v>11</v>
      </c>
      <c r="B46" s="16" t="s">
        <v>12</v>
      </c>
      <c r="C46" s="17">
        <v>73</v>
      </c>
      <c r="D46" s="16">
        <v>189</v>
      </c>
      <c r="E46" s="18">
        <v>4.4400000000000004</v>
      </c>
      <c r="F46" s="19">
        <f t="shared" si="18"/>
        <v>0.81965460427103087</v>
      </c>
      <c r="G46" s="16">
        <v>29.5</v>
      </c>
      <c r="H46" s="19">
        <f t="shared" si="19"/>
        <v>-1.3613320475084827</v>
      </c>
      <c r="I46" s="16">
        <v>8</v>
      </c>
      <c r="J46" s="19">
        <f t="shared" si="17"/>
        <v>-1.3622414543829531</v>
      </c>
      <c r="K46" s="16">
        <v>125</v>
      </c>
      <c r="L46" s="19">
        <f t="shared" si="20"/>
        <v>0.41875596238171159</v>
      </c>
      <c r="M46" s="16">
        <v>6.98</v>
      </c>
      <c r="N46" s="19">
        <f t="shared" si="21"/>
        <v>-0.18285727235473848</v>
      </c>
      <c r="O46" s="16">
        <v>4.28</v>
      </c>
      <c r="P46" s="19">
        <f t="shared" si="22"/>
        <v>-0.18014689083102917</v>
      </c>
      <c r="Q46" s="19">
        <f t="shared" si="10"/>
        <v>-1.8481670984244607</v>
      </c>
      <c r="R46" s="19">
        <f t="shared" si="11"/>
        <v>-0.3080278497374101</v>
      </c>
      <c r="S46" s="16">
        <v>5</v>
      </c>
      <c r="T46" s="16">
        <v>170</v>
      </c>
      <c r="U46" s="16">
        <f>RANK(T46,$T$2:$T$327,1)</f>
        <v>20</v>
      </c>
      <c r="V46" s="21"/>
      <c r="W46">
        <v>0</v>
      </c>
      <c r="X46">
        <v>0</v>
      </c>
      <c r="Y46">
        <v>0</v>
      </c>
      <c r="Z46">
        <f t="shared" si="5"/>
        <v>0</v>
      </c>
      <c r="AA46" s="7">
        <v>0</v>
      </c>
    </row>
    <row r="47" spans="1:27" s="16" customFormat="1" ht="15.75" customHeight="1" x14ac:dyDescent="0.25">
      <c r="A47" s="14" t="s">
        <v>398</v>
      </c>
      <c r="B47" s="16" t="s">
        <v>12</v>
      </c>
      <c r="C47" s="17">
        <v>68</v>
      </c>
      <c r="D47" s="16">
        <v>181</v>
      </c>
      <c r="E47" s="18">
        <v>4.51</v>
      </c>
      <c r="F47" s="19">
        <f t="shared" si="18"/>
        <v>0.10790389727111323</v>
      </c>
      <c r="G47" s="16">
        <v>32</v>
      </c>
      <c r="H47" s="19">
        <f t="shared" si="19"/>
        <v>-0.59460480236002689</v>
      </c>
      <c r="I47" s="16">
        <v>11</v>
      </c>
      <c r="J47" s="19">
        <f t="shared" si="17"/>
        <v>-0.47809435658632482</v>
      </c>
      <c r="K47" s="16">
        <v>116</v>
      </c>
      <c r="L47" s="19">
        <f t="shared" si="20"/>
        <v>-1.0088211821013957</v>
      </c>
      <c r="M47" s="16">
        <v>6.77</v>
      </c>
      <c r="N47" s="19">
        <f t="shared" si="21"/>
        <v>0.86919826722046778</v>
      </c>
      <c r="O47" s="16">
        <v>4</v>
      </c>
      <c r="P47" s="19">
        <f t="shared" si="22"/>
        <v>1.6339639045550951</v>
      </c>
      <c r="Q47" s="19">
        <f t="shared" si="10"/>
        <v>0.52954572799892863</v>
      </c>
      <c r="R47" s="19">
        <f t="shared" si="11"/>
        <v>8.8257621333154776E-2</v>
      </c>
      <c r="S47" s="16">
        <v>4</v>
      </c>
      <c r="T47" s="16">
        <v>133</v>
      </c>
      <c r="U47" s="16">
        <f>RANK(T47,$T$2:$T$327,1)</f>
        <v>16</v>
      </c>
      <c r="V47" s="21"/>
      <c r="W47">
        <v>16</v>
      </c>
      <c r="X47">
        <v>91</v>
      </c>
      <c r="Y47">
        <v>135</v>
      </c>
      <c r="Z47">
        <f t="shared" si="5"/>
        <v>226</v>
      </c>
      <c r="AA47" s="7">
        <f t="shared" si="6"/>
        <v>14.125</v>
      </c>
    </row>
    <row r="48" spans="1:27" s="16" customFormat="1" ht="15.75" customHeight="1" x14ac:dyDescent="0.25">
      <c r="A48" s="14" t="s">
        <v>176</v>
      </c>
      <c r="B48" s="16" t="s">
        <v>12</v>
      </c>
      <c r="C48" s="17">
        <v>71</v>
      </c>
      <c r="D48" s="16">
        <v>191</v>
      </c>
      <c r="E48" s="18">
        <v>4.5</v>
      </c>
      <c r="F48" s="19">
        <f t="shared" si="18"/>
        <v>0.20958256969967159</v>
      </c>
      <c r="G48" s="16">
        <v>32</v>
      </c>
      <c r="H48" s="19">
        <f t="shared" si="19"/>
        <v>-0.59460480236002689</v>
      </c>
      <c r="I48" s="16">
        <v>8</v>
      </c>
      <c r="J48" s="19">
        <f t="shared" si="17"/>
        <v>-1.3622414543829531</v>
      </c>
      <c r="K48" s="16">
        <v>118</v>
      </c>
      <c r="L48" s="19">
        <f t="shared" si="20"/>
        <v>-0.69158181666070528</v>
      </c>
      <c r="M48" s="16">
        <v>6.83</v>
      </c>
      <c r="N48" s="19">
        <f t="shared" si="21"/>
        <v>0.56861097019897899</v>
      </c>
      <c r="O48" s="16">
        <v>4.2</v>
      </c>
      <c r="P48" s="19">
        <f t="shared" si="22"/>
        <v>0.33817047927929206</v>
      </c>
      <c r="Q48" s="19">
        <f t="shared" si="10"/>
        <v>-1.5320640542257422</v>
      </c>
      <c r="R48" s="19">
        <f t="shared" si="11"/>
        <v>-0.25534400903762372</v>
      </c>
      <c r="S48" s="16">
        <v>5</v>
      </c>
      <c r="T48" s="16">
        <v>166</v>
      </c>
      <c r="U48" s="16">
        <f>RANK(T48,$T$2:$T$327,1)</f>
        <v>19</v>
      </c>
      <c r="V48" s="21"/>
      <c r="W48">
        <v>5</v>
      </c>
      <c r="X48">
        <v>17</v>
      </c>
      <c r="Y48">
        <v>44</v>
      </c>
      <c r="Z48">
        <f t="shared" si="5"/>
        <v>61</v>
      </c>
      <c r="AA48" s="7">
        <f t="shared" si="6"/>
        <v>12.2</v>
      </c>
    </row>
    <row r="49" spans="1:27" s="16" customFormat="1" ht="15.75" customHeight="1" x14ac:dyDescent="0.25">
      <c r="A49" s="14" t="s">
        <v>326</v>
      </c>
      <c r="B49" s="16" t="s">
        <v>12</v>
      </c>
      <c r="C49" s="17">
        <v>71</v>
      </c>
      <c r="D49" s="16">
        <v>199</v>
      </c>
      <c r="E49" s="18"/>
      <c r="F49" s="19"/>
      <c r="G49" s="16">
        <v>43.5</v>
      </c>
      <c r="H49" s="19">
        <f t="shared" si="19"/>
        <v>2.93234052532287</v>
      </c>
      <c r="I49" s="16">
        <v>18</v>
      </c>
      <c r="J49" s="19">
        <f t="shared" si="17"/>
        <v>1.5849155382724747</v>
      </c>
      <c r="K49" s="16">
        <v>133</v>
      </c>
      <c r="L49" s="19">
        <f t="shared" si="20"/>
        <v>1.6877134241444738</v>
      </c>
      <c r="N49" s="19"/>
      <c r="P49" s="19"/>
      <c r="Q49" s="19">
        <f t="shared" si="10"/>
        <v>6.2049694877398185</v>
      </c>
      <c r="R49" s="19">
        <f t="shared" si="11"/>
        <v>2.0683231625799396</v>
      </c>
      <c r="S49" s="16">
        <v>8</v>
      </c>
      <c r="V49" s="21"/>
      <c r="W49">
        <v>0</v>
      </c>
      <c r="X49">
        <v>0</v>
      </c>
      <c r="Y49">
        <v>0</v>
      </c>
      <c r="Z49">
        <f t="shared" si="5"/>
        <v>0</v>
      </c>
      <c r="AA49" s="7">
        <v>0</v>
      </c>
    </row>
    <row r="50" spans="1:27" s="16" customFormat="1" ht="15.75" customHeight="1" x14ac:dyDescent="0.25">
      <c r="A50" s="14" t="s">
        <v>102</v>
      </c>
      <c r="B50" s="16" t="s">
        <v>12</v>
      </c>
      <c r="C50" s="17">
        <v>73</v>
      </c>
      <c r="D50" s="16">
        <v>195</v>
      </c>
      <c r="E50" s="18">
        <v>4.45</v>
      </c>
      <c r="F50" s="19">
        <f t="shared" ref="F50:F57" si="23">(STANDARDIZE(E50,$E$59,$E$60))*-1</f>
        <v>0.71797593184247255</v>
      </c>
      <c r="G50" s="16">
        <v>34</v>
      </c>
      <c r="H50" s="19">
        <f t="shared" si="19"/>
        <v>1.8776993758737783E-2</v>
      </c>
      <c r="I50" s="16">
        <v>10</v>
      </c>
      <c r="J50" s="19">
        <f t="shared" si="17"/>
        <v>-0.77281005585186757</v>
      </c>
      <c r="K50" s="16">
        <v>122</v>
      </c>
      <c r="L50" s="19">
        <f t="shared" si="20"/>
        <v>-5.7103085779324207E-2</v>
      </c>
      <c r="N50" s="19"/>
      <c r="P50" s="19"/>
      <c r="Q50" s="19">
        <f t="shared" si="10"/>
        <v>-9.316021602998148E-2</v>
      </c>
      <c r="R50" s="19">
        <f t="shared" si="11"/>
        <v>-2.329005400749537E-2</v>
      </c>
      <c r="S50" s="16">
        <v>7</v>
      </c>
      <c r="T50" s="16">
        <v>219</v>
      </c>
      <c r="U50" s="16">
        <f>RANK(T50,$T$2:$T$327,1)</f>
        <v>24</v>
      </c>
      <c r="V50" s="21"/>
      <c r="W50">
        <v>4</v>
      </c>
      <c r="X50">
        <v>20</v>
      </c>
      <c r="Y50">
        <v>27</v>
      </c>
      <c r="Z50">
        <f t="shared" si="5"/>
        <v>47</v>
      </c>
      <c r="AA50" s="7">
        <f t="shared" si="6"/>
        <v>11.75</v>
      </c>
    </row>
    <row r="51" spans="1:27" s="16" customFormat="1" ht="15.75" customHeight="1" x14ac:dyDescent="0.25">
      <c r="A51" s="14" t="s">
        <v>404</v>
      </c>
      <c r="B51" s="16" t="s">
        <v>12</v>
      </c>
      <c r="C51" s="17">
        <v>71</v>
      </c>
      <c r="D51" s="16">
        <v>203</v>
      </c>
      <c r="E51" s="18">
        <v>4.5</v>
      </c>
      <c r="F51" s="19">
        <f t="shared" si="23"/>
        <v>0.20958256969967159</v>
      </c>
      <c r="G51" s="16">
        <v>33.5</v>
      </c>
      <c r="H51" s="19">
        <f t="shared" si="19"/>
        <v>-0.13456845527095337</v>
      </c>
      <c r="I51" s="16">
        <v>13</v>
      </c>
      <c r="J51" s="19">
        <f t="shared" si="17"/>
        <v>0.11133704194476073</v>
      </c>
      <c r="K51" s="16">
        <v>132</v>
      </c>
      <c r="L51" s="19">
        <f t="shared" si="20"/>
        <v>1.5290937414241283</v>
      </c>
      <c r="M51" s="16">
        <v>6.57</v>
      </c>
      <c r="N51" s="19">
        <f t="shared" ref="N51:N57" si="24">(STANDARDIZE(M51,$M$59,$M$60))*-1</f>
        <v>1.8711559239587519</v>
      </c>
      <c r="O51" s="16">
        <v>4.21</v>
      </c>
      <c r="P51" s="19">
        <f t="shared" ref="P51:P57" si="25">(STANDARDIZE(O51,$O$59,$O$60))*-1</f>
        <v>0.27338080801550335</v>
      </c>
      <c r="Q51" s="19">
        <f t="shared" si="10"/>
        <v>3.8599816297718625</v>
      </c>
      <c r="R51" s="19">
        <f t="shared" si="11"/>
        <v>0.64333027162864376</v>
      </c>
      <c r="S51" s="16">
        <v>3</v>
      </c>
      <c r="T51" s="16">
        <v>72</v>
      </c>
      <c r="U51" s="16">
        <f>RANK(T51,$T$2:$T$327,1)</f>
        <v>6</v>
      </c>
      <c r="V51" s="21"/>
      <c r="W51">
        <v>16</v>
      </c>
      <c r="X51">
        <v>247</v>
      </c>
      <c r="Y51">
        <v>101</v>
      </c>
      <c r="Z51">
        <f t="shared" si="5"/>
        <v>348</v>
      </c>
      <c r="AA51" s="7">
        <f t="shared" si="6"/>
        <v>21.75</v>
      </c>
    </row>
    <row r="52" spans="1:27" s="16" customFormat="1" ht="15.75" customHeight="1" x14ac:dyDescent="0.25">
      <c r="A52" s="14" t="s">
        <v>141</v>
      </c>
      <c r="B52" s="16" t="s">
        <v>12</v>
      </c>
      <c r="C52" s="17">
        <v>73</v>
      </c>
      <c r="D52" s="16">
        <v>202</v>
      </c>
      <c r="E52" s="18">
        <v>4.57</v>
      </c>
      <c r="F52" s="19">
        <f t="shared" si="23"/>
        <v>-0.50216813730025511</v>
      </c>
      <c r="G52" s="16">
        <v>30.5</v>
      </c>
      <c r="H52" s="19">
        <f t="shared" si="19"/>
        <v>-1.0546411494491004</v>
      </c>
      <c r="J52" s="19"/>
      <c r="K52" s="16">
        <v>116</v>
      </c>
      <c r="L52" s="19">
        <f t="shared" si="20"/>
        <v>-1.0088211821013957</v>
      </c>
      <c r="M52" s="16">
        <v>7.29</v>
      </c>
      <c r="N52" s="19">
        <f t="shared" si="24"/>
        <v>-1.7358916402990823</v>
      </c>
      <c r="O52" s="16">
        <v>4.55</v>
      </c>
      <c r="P52" s="19">
        <f t="shared" si="25"/>
        <v>-1.929468014953359</v>
      </c>
      <c r="Q52" s="19">
        <f t="shared" si="10"/>
        <v>-6.230990124103192</v>
      </c>
      <c r="R52" s="19">
        <f t="shared" si="11"/>
        <v>-1.2461980248206384</v>
      </c>
      <c r="S52" s="16">
        <v>8</v>
      </c>
      <c r="V52" s="21"/>
      <c r="W52">
        <v>0</v>
      </c>
      <c r="X52">
        <v>0</v>
      </c>
      <c r="Y52">
        <v>0</v>
      </c>
      <c r="Z52">
        <f t="shared" si="5"/>
        <v>0</v>
      </c>
      <c r="AA52" s="7">
        <v>0</v>
      </c>
    </row>
    <row r="53" spans="1:27" s="16" customFormat="1" ht="15.75" customHeight="1" x14ac:dyDescent="0.25">
      <c r="A53" s="14" t="s">
        <v>368</v>
      </c>
      <c r="B53" s="16" t="s">
        <v>12</v>
      </c>
      <c r="C53" s="17">
        <v>72</v>
      </c>
      <c r="D53" s="16">
        <v>189</v>
      </c>
      <c r="E53" s="18">
        <v>4.6500000000000004</v>
      </c>
      <c r="F53" s="19">
        <f t="shared" si="23"/>
        <v>-1.3155975167287401</v>
      </c>
      <c r="G53" s="16">
        <v>31.5</v>
      </c>
      <c r="H53" s="19">
        <f t="shared" si="19"/>
        <v>-0.74795025138971805</v>
      </c>
      <c r="I53" s="16">
        <v>12</v>
      </c>
      <c r="J53" s="19">
        <f>(STANDARDIZE(I53,$I$59,$I$60))</f>
        <v>-0.18337865732078204</v>
      </c>
      <c r="K53" s="16">
        <v>114</v>
      </c>
      <c r="L53" s="19">
        <f t="shared" si="20"/>
        <v>-1.3260605475420864</v>
      </c>
      <c r="M53" s="16">
        <v>6.93</v>
      </c>
      <c r="N53" s="19">
        <f t="shared" si="24"/>
        <v>6.763214182983697E-2</v>
      </c>
      <c r="O53" s="16">
        <v>4.46</v>
      </c>
      <c r="P53" s="19">
        <f t="shared" si="25"/>
        <v>-1.346360973579249</v>
      </c>
      <c r="Q53" s="19">
        <f t="shared" si="10"/>
        <v>-4.8517158047307394</v>
      </c>
      <c r="R53" s="19">
        <f t="shared" si="11"/>
        <v>-0.80861930078845656</v>
      </c>
      <c r="S53" s="16">
        <v>8</v>
      </c>
      <c r="V53" s="21"/>
      <c r="W53">
        <v>7</v>
      </c>
      <c r="X53">
        <v>253</v>
      </c>
      <c r="Y53"/>
      <c r="Z53">
        <f t="shared" si="5"/>
        <v>253</v>
      </c>
      <c r="AA53" s="7">
        <f t="shared" si="6"/>
        <v>36.142857142857146</v>
      </c>
    </row>
    <row r="54" spans="1:27" s="16" customFormat="1" ht="15.75" customHeight="1" x14ac:dyDescent="0.25">
      <c r="A54" s="14" t="s">
        <v>403</v>
      </c>
      <c r="B54" s="16" t="s">
        <v>12</v>
      </c>
      <c r="C54" s="17">
        <v>68</v>
      </c>
      <c r="D54" s="16">
        <v>181</v>
      </c>
      <c r="E54" s="18">
        <v>4.63</v>
      </c>
      <c r="F54" s="19">
        <f t="shared" si="23"/>
        <v>-1.1122401718716144</v>
      </c>
      <c r="G54" s="16">
        <v>33</v>
      </c>
      <c r="H54" s="19">
        <f t="shared" si="19"/>
        <v>-0.28791390430064456</v>
      </c>
      <c r="I54" s="16">
        <v>13</v>
      </c>
      <c r="J54" s="19">
        <f>(STANDARDIZE(I54,$I$59,$I$60))</f>
        <v>0.11133704194476073</v>
      </c>
      <c r="K54" s="16">
        <v>117</v>
      </c>
      <c r="L54" s="19">
        <f t="shared" si="20"/>
        <v>-0.8502014993810505</v>
      </c>
      <c r="M54" s="16">
        <v>6.74</v>
      </c>
      <c r="N54" s="19">
        <f t="shared" si="24"/>
        <v>1.0194919157312077</v>
      </c>
      <c r="O54" s="16">
        <v>4.01</v>
      </c>
      <c r="P54" s="19">
        <f t="shared" si="25"/>
        <v>1.5691742332913063</v>
      </c>
      <c r="Q54" s="19">
        <f t="shared" si="10"/>
        <v>0.44964761541396547</v>
      </c>
      <c r="R54" s="19">
        <f t="shared" si="11"/>
        <v>7.4941269235660912E-2</v>
      </c>
      <c r="S54" s="16">
        <v>5</v>
      </c>
      <c r="T54" s="16">
        <v>177</v>
      </c>
      <c r="U54" s="16">
        <f>RANK(T54,$T$2:$T$327,1)</f>
        <v>22</v>
      </c>
      <c r="V54" s="21"/>
      <c r="W54">
        <v>15</v>
      </c>
      <c r="X54">
        <v>491</v>
      </c>
      <c r="Y54">
        <v>72</v>
      </c>
      <c r="Z54">
        <f t="shared" si="5"/>
        <v>563</v>
      </c>
      <c r="AA54" s="7">
        <f t="shared" si="6"/>
        <v>37.533333333333331</v>
      </c>
    </row>
    <row r="55" spans="1:27" s="16" customFormat="1" ht="15.75" customHeight="1" x14ac:dyDescent="0.25">
      <c r="A55" s="14" t="s">
        <v>248</v>
      </c>
      <c r="B55" s="16" t="s">
        <v>12</v>
      </c>
      <c r="C55" s="17">
        <v>68</v>
      </c>
      <c r="D55" s="16">
        <v>178</v>
      </c>
      <c r="E55" s="18">
        <v>4.54</v>
      </c>
      <c r="F55" s="19">
        <f t="shared" si="23"/>
        <v>-0.19713212001457095</v>
      </c>
      <c r="G55" s="16">
        <v>32</v>
      </c>
      <c r="H55" s="19">
        <f t="shared" si="19"/>
        <v>-0.59460480236002689</v>
      </c>
      <c r="I55" s="16">
        <v>9</v>
      </c>
      <c r="J55" s="19">
        <f>(STANDARDIZE(I55,$I$59,$I$60))</f>
        <v>-1.0675257551174104</v>
      </c>
      <c r="K55" s="16">
        <v>117</v>
      </c>
      <c r="L55" s="19">
        <f t="shared" si="20"/>
        <v>-0.8502014993810505</v>
      </c>
      <c r="M55" s="16">
        <v>6.83</v>
      </c>
      <c r="N55" s="19">
        <f t="shared" si="24"/>
        <v>0.56861097019897899</v>
      </c>
      <c r="O55" s="16">
        <v>4.22</v>
      </c>
      <c r="P55" s="19">
        <f t="shared" si="25"/>
        <v>0.20859113675171465</v>
      </c>
      <c r="Q55" s="19">
        <f t="shared" si="10"/>
        <v>-1.9322620699223654</v>
      </c>
      <c r="R55" s="19">
        <f t="shared" si="11"/>
        <v>-0.32204367832039421</v>
      </c>
      <c r="S55" s="16">
        <v>8</v>
      </c>
      <c r="V55" s="21"/>
      <c r="W55">
        <v>9</v>
      </c>
      <c r="X55">
        <v>27</v>
      </c>
      <c r="Y55">
        <v>122</v>
      </c>
      <c r="Z55">
        <f t="shared" si="5"/>
        <v>149</v>
      </c>
      <c r="AA55" s="7">
        <f t="shared" si="6"/>
        <v>16.555555555555557</v>
      </c>
    </row>
    <row r="56" spans="1:27" s="16" customFormat="1" ht="15.75" customHeight="1" x14ac:dyDescent="0.25">
      <c r="A56" s="14" t="s">
        <v>333</v>
      </c>
      <c r="B56" s="16" t="s">
        <v>12</v>
      </c>
      <c r="C56" s="17">
        <v>74</v>
      </c>
      <c r="D56" s="16">
        <v>219</v>
      </c>
      <c r="E56" s="18">
        <v>4.55</v>
      </c>
      <c r="F56" s="19">
        <f t="shared" si="23"/>
        <v>-0.2988107924431293</v>
      </c>
      <c r="G56" s="16">
        <v>36</v>
      </c>
      <c r="H56" s="19">
        <f t="shared" si="19"/>
        <v>0.6321587898775024</v>
      </c>
      <c r="I56" s="16">
        <v>14</v>
      </c>
      <c r="J56" s="19">
        <f>(STANDARDIZE(I56,$I$59,$I$60))</f>
        <v>0.40605274121030349</v>
      </c>
      <c r="K56" s="16">
        <v>126</v>
      </c>
      <c r="L56" s="19">
        <f t="shared" si="20"/>
        <v>0.57737564510205686</v>
      </c>
      <c r="M56" s="16">
        <v>7.11</v>
      </c>
      <c r="N56" s="19">
        <f t="shared" si="24"/>
        <v>-0.83412974923462491</v>
      </c>
      <c r="O56" s="16">
        <v>4.29</v>
      </c>
      <c r="P56" s="19">
        <f t="shared" si="25"/>
        <v>-0.24493656209481787</v>
      </c>
      <c r="Q56" s="19">
        <f t="shared" si="10"/>
        <v>0.23771007241729067</v>
      </c>
      <c r="R56" s="19">
        <f t="shared" si="11"/>
        <v>3.9618345402881776E-2</v>
      </c>
      <c r="S56" s="16">
        <v>8</v>
      </c>
      <c r="V56" s="21"/>
      <c r="W56">
        <v>0</v>
      </c>
      <c r="X56">
        <v>0</v>
      </c>
      <c r="Y56">
        <v>0</v>
      </c>
      <c r="Z56">
        <f t="shared" si="5"/>
        <v>0</v>
      </c>
      <c r="AA56" s="7">
        <v>0</v>
      </c>
    </row>
    <row r="57" spans="1:27" s="16" customFormat="1" ht="15.75" customHeight="1" x14ac:dyDescent="0.25">
      <c r="A57" s="14" t="s">
        <v>233</v>
      </c>
      <c r="B57" s="16" t="s">
        <v>12</v>
      </c>
      <c r="C57" s="17">
        <v>74</v>
      </c>
      <c r="D57" s="16">
        <v>201</v>
      </c>
      <c r="E57" s="18">
        <v>4.45</v>
      </c>
      <c r="F57" s="19">
        <f t="shared" si="23"/>
        <v>0.71797593184247255</v>
      </c>
      <c r="G57" s="16">
        <v>36.5</v>
      </c>
      <c r="H57" s="19">
        <f t="shared" si="19"/>
        <v>0.78550423890719356</v>
      </c>
      <c r="I57" s="16">
        <v>15</v>
      </c>
      <c r="J57" s="19">
        <f>(STANDARDIZE(I57,$I$59,$I$60))</f>
        <v>0.7007684404758463</v>
      </c>
      <c r="K57" s="16">
        <v>133</v>
      </c>
      <c r="L57" s="19">
        <f t="shared" si="20"/>
        <v>1.6877134241444738</v>
      </c>
      <c r="M57" s="16">
        <v>6.79</v>
      </c>
      <c r="N57" s="19">
        <f t="shared" si="24"/>
        <v>0.76900250154663663</v>
      </c>
      <c r="O57" s="16">
        <v>4.01</v>
      </c>
      <c r="P57" s="19">
        <f t="shared" si="25"/>
        <v>1.5691742332913063</v>
      </c>
      <c r="Q57" s="19">
        <f t="shared" si="10"/>
        <v>6.2301387702079296</v>
      </c>
      <c r="R57" s="19">
        <f t="shared" si="11"/>
        <v>1.0383564617013217</v>
      </c>
      <c r="S57" s="16">
        <v>8</v>
      </c>
      <c r="V57" s="21"/>
      <c r="W57">
        <v>15</v>
      </c>
      <c r="X57">
        <v>793</v>
      </c>
      <c r="Y57">
        <v>4</v>
      </c>
      <c r="Z57">
        <f t="shared" si="5"/>
        <v>797</v>
      </c>
      <c r="AA57" s="7">
        <f t="shared" si="6"/>
        <v>53.133333333333333</v>
      </c>
    </row>
    <row r="59" spans="1:27" x14ac:dyDescent="0.25">
      <c r="C59" s="7">
        <f>AVERAGE(C2:C57)</f>
        <v>72.589285714285708</v>
      </c>
      <c r="D59" s="7">
        <f>AVERAGE(D2:D57)</f>
        <v>201.01785714285714</v>
      </c>
      <c r="E59" s="7">
        <f>AVERAGE(E2:E57)</f>
        <v>4.5206122448979578</v>
      </c>
      <c r="F59" s="7"/>
      <c r="G59" s="7">
        <f>AVERAGE(G2:G57)</f>
        <v>33.938775510204081</v>
      </c>
      <c r="H59" s="7"/>
      <c r="I59" s="7">
        <f>AVERAGE(I2:I57)</f>
        <v>12.622222222222222</v>
      </c>
      <c r="J59" s="7"/>
      <c r="K59" s="7">
        <f>AVERAGE(K2:K57)</f>
        <v>122.36</v>
      </c>
      <c r="L59" s="7"/>
      <c r="M59" s="7">
        <f>AVERAGE(M2:M57)</f>
        <v>6.9435000000000002</v>
      </c>
      <c r="N59" s="7"/>
      <c r="O59" s="7">
        <f>AVERAGE(O2:O57)</f>
        <v>4.2521951219512193</v>
      </c>
    </row>
    <row r="60" spans="1:27" x14ac:dyDescent="0.25">
      <c r="C60" s="7">
        <f>STDEV(C2:C57)</f>
        <v>2.3570149512719425</v>
      </c>
      <c r="D60" s="7">
        <f>STDEV(D2:D57)</f>
        <v>14.446756253005939</v>
      </c>
      <c r="E60" s="7">
        <f>STDEV(E2:E57)</f>
        <v>9.8349041752349806E-2</v>
      </c>
      <c r="F60" s="7"/>
      <c r="G60" s="7">
        <f>STDEV(G2:G57)</f>
        <v>3.2606119266258018</v>
      </c>
      <c r="H60" s="7"/>
      <c r="I60" s="7">
        <f>STDEV(I2:I57)</f>
        <v>3.3931005456855106</v>
      </c>
      <c r="J60" s="7"/>
      <c r="K60" s="7">
        <f>STDEV(K2:K57)</f>
        <v>6.3043878467658514</v>
      </c>
      <c r="L60" s="7"/>
      <c r="M60" s="7">
        <f>STDEV(M2:M57)</f>
        <v>0.19960923363874269</v>
      </c>
      <c r="N60" s="7"/>
      <c r="O60" s="7">
        <f>STDEV(O2:O57)</f>
        <v>0.15434558942713511</v>
      </c>
    </row>
    <row r="62" spans="1:27" x14ac:dyDescent="0.25">
      <c r="I62" s="16"/>
      <c r="J62" s="20" t="s">
        <v>460</v>
      </c>
      <c r="K62" s="20" t="s">
        <v>462</v>
      </c>
    </row>
    <row r="63" spans="1:27" x14ac:dyDescent="0.25">
      <c r="I63" s="20" t="s">
        <v>468</v>
      </c>
      <c r="J63" s="16">
        <f>CORREL(Q2:Q327,S2:S327)</f>
        <v>-0.43376020561979678</v>
      </c>
      <c r="K63" s="16">
        <f>CORREL(Q2:Q327,U2:U327)</f>
        <v>-0.17042044489269559</v>
      </c>
    </row>
    <row r="64" spans="1:27" x14ac:dyDescent="0.25">
      <c r="I64" s="20" t="s">
        <v>469</v>
      </c>
      <c r="J64" s="16">
        <f>CORREL(R2:R327,S2:S327)</f>
        <v>-0.41746053845819225</v>
      </c>
      <c r="K64" s="16">
        <f>CORREL(R2:R327,U2:U327)</f>
        <v>-0.25391265035352828</v>
      </c>
    </row>
  </sheetData>
  <sortState ref="A2:V57">
    <sortCondition ref="A2:A57"/>
  </sortState>
  <conditionalFormatting sqref="Q1:R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R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7"/>
  <sheetViews>
    <sheetView zoomScale="70" zoomScaleNormal="70" workbookViewId="0">
      <pane ySplit="1" topLeftCell="A53" activePane="bottomLeft" state="frozen"/>
      <selection pane="bottomLeft" activeCell="A78" sqref="A78:I88"/>
    </sheetView>
  </sheetViews>
  <sheetFormatPr defaultRowHeight="15" x14ac:dyDescent="0.25"/>
  <cols>
    <col min="1" max="1" width="21.5703125" bestFit="1" customWidth="1"/>
    <col min="2" max="2" width="6" bestFit="1" customWidth="1"/>
    <col min="3" max="3" width="8.28515625" style="8" bestFit="1" customWidth="1"/>
  </cols>
  <sheetData>
    <row r="1" spans="1:12" x14ac:dyDescent="0.25">
      <c r="A1" s="1" t="s">
        <v>0</v>
      </c>
      <c r="B1" s="1" t="s">
        <v>1</v>
      </c>
      <c r="C1" s="10" t="s">
        <v>453</v>
      </c>
      <c r="D1" s="10" t="s">
        <v>470</v>
      </c>
      <c r="E1" s="8" t="s">
        <v>471</v>
      </c>
      <c r="F1" s="8" t="s">
        <v>472</v>
      </c>
      <c r="G1" s="8" t="s">
        <v>473</v>
      </c>
      <c r="H1" s="8" t="s">
        <v>474</v>
      </c>
      <c r="I1" s="8" t="s">
        <v>475</v>
      </c>
    </row>
    <row r="2" spans="1:12" x14ac:dyDescent="0.25">
      <c r="A2" s="1" t="s">
        <v>113</v>
      </c>
      <c r="B2" s="2" t="s">
        <v>12</v>
      </c>
      <c r="C2" s="13">
        <v>0.60249601396154095</v>
      </c>
      <c r="D2">
        <v>95</v>
      </c>
      <c r="E2">
        <v>16</v>
      </c>
      <c r="F2">
        <v>191</v>
      </c>
      <c r="G2">
        <v>159</v>
      </c>
      <c r="H2">
        <f t="shared" ref="H2:H15" si="0">F2+G2</f>
        <v>350</v>
      </c>
      <c r="I2" s="7">
        <f>H2/E2</f>
        <v>21.875</v>
      </c>
    </row>
    <row r="3" spans="1:12" x14ac:dyDescent="0.25">
      <c r="A3" s="1" t="s">
        <v>151</v>
      </c>
      <c r="B3" s="2" t="s">
        <v>12</v>
      </c>
      <c r="C3" s="13">
        <v>0.30196658291274314</v>
      </c>
      <c r="E3">
        <v>0</v>
      </c>
      <c r="F3">
        <v>0</v>
      </c>
      <c r="G3">
        <v>0</v>
      </c>
      <c r="H3">
        <f t="shared" si="0"/>
        <v>0</v>
      </c>
      <c r="I3" s="7">
        <v>0</v>
      </c>
    </row>
    <row r="4" spans="1:12" x14ac:dyDescent="0.25">
      <c r="A4" s="1" t="s">
        <v>395</v>
      </c>
      <c r="B4" s="2" t="s">
        <v>12</v>
      </c>
      <c r="C4" s="13">
        <v>0.6948097735528892</v>
      </c>
      <c r="D4">
        <v>72</v>
      </c>
      <c r="E4">
        <v>15</v>
      </c>
      <c r="F4">
        <v>231</v>
      </c>
      <c r="G4">
        <v>132</v>
      </c>
      <c r="H4">
        <f t="shared" si="0"/>
        <v>363</v>
      </c>
      <c r="I4" s="7">
        <f>H4/E4</f>
        <v>24.2</v>
      </c>
      <c r="K4" t="s">
        <v>477</v>
      </c>
      <c r="L4">
        <f>CORREL(C2:C327, I2:I327)</f>
        <v>0.20607346183635164</v>
      </c>
    </row>
    <row r="5" spans="1:12" x14ac:dyDescent="0.25">
      <c r="A5" s="1" t="s">
        <v>375</v>
      </c>
      <c r="B5" s="2" t="s">
        <v>12</v>
      </c>
      <c r="C5" s="13">
        <v>-0.16866839347341367</v>
      </c>
      <c r="E5">
        <v>0</v>
      </c>
      <c r="F5">
        <v>0</v>
      </c>
      <c r="G5">
        <v>0</v>
      </c>
      <c r="H5">
        <f t="shared" si="0"/>
        <v>0</v>
      </c>
      <c r="I5" s="7">
        <v>0</v>
      </c>
    </row>
    <row r="6" spans="1:12" x14ac:dyDescent="0.25">
      <c r="A6" s="1" t="s">
        <v>217</v>
      </c>
      <c r="B6" s="2" t="s">
        <v>12</v>
      </c>
      <c r="C6" s="13">
        <v>0.76153679416054676</v>
      </c>
      <c r="E6">
        <v>0</v>
      </c>
      <c r="F6">
        <v>0</v>
      </c>
      <c r="G6">
        <v>0</v>
      </c>
      <c r="H6">
        <f t="shared" si="0"/>
        <v>0</v>
      </c>
      <c r="I6" s="7">
        <v>0</v>
      </c>
    </row>
    <row r="7" spans="1:12" x14ac:dyDescent="0.25">
      <c r="A7" s="1" t="s">
        <v>199</v>
      </c>
      <c r="B7" s="2" t="s">
        <v>12</v>
      </c>
      <c r="C7" s="13">
        <v>0.47071291934631621</v>
      </c>
      <c r="D7">
        <v>75</v>
      </c>
      <c r="E7">
        <v>0</v>
      </c>
      <c r="F7">
        <v>0</v>
      </c>
      <c r="G7">
        <v>0</v>
      </c>
      <c r="H7">
        <f t="shared" si="0"/>
        <v>0</v>
      </c>
      <c r="I7" s="7">
        <v>0</v>
      </c>
    </row>
    <row r="8" spans="1:12" x14ac:dyDescent="0.25">
      <c r="A8" s="1" t="s">
        <v>188</v>
      </c>
      <c r="B8" s="2" t="s">
        <v>12</v>
      </c>
      <c r="C8" s="13">
        <v>0.43145833710526516</v>
      </c>
      <c r="D8">
        <v>127</v>
      </c>
      <c r="E8">
        <v>15</v>
      </c>
      <c r="F8">
        <v>342</v>
      </c>
      <c r="G8">
        <v>34</v>
      </c>
      <c r="H8">
        <f t="shared" si="0"/>
        <v>376</v>
      </c>
      <c r="I8" s="7">
        <f>H8/E8</f>
        <v>25.066666666666666</v>
      </c>
    </row>
    <row r="9" spans="1:12" x14ac:dyDescent="0.25">
      <c r="A9" s="1" t="s">
        <v>178</v>
      </c>
      <c r="B9" s="2" t="s">
        <v>12</v>
      </c>
      <c r="C9" s="13">
        <v>0.85763461588090639</v>
      </c>
      <c r="D9">
        <v>76</v>
      </c>
      <c r="E9">
        <v>16</v>
      </c>
      <c r="F9">
        <v>449</v>
      </c>
      <c r="G9">
        <v>194</v>
      </c>
      <c r="H9">
        <f t="shared" si="0"/>
        <v>643</v>
      </c>
      <c r="I9" s="7">
        <f>H9/E9</f>
        <v>40.1875</v>
      </c>
    </row>
    <row r="10" spans="1:12" x14ac:dyDescent="0.25">
      <c r="A10" s="1" t="s">
        <v>260</v>
      </c>
      <c r="B10" s="2" t="s">
        <v>12</v>
      </c>
      <c r="C10" s="13">
        <v>0.49707831386993728</v>
      </c>
      <c r="E10">
        <v>15</v>
      </c>
      <c r="F10">
        <v>740</v>
      </c>
      <c r="G10">
        <v>6</v>
      </c>
      <c r="H10">
        <f t="shared" si="0"/>
        <v>746</v>
      </c>
      <c r="I10" s="7">
        <f>H10/E10</f>
        <v>49.733333333333334</v>
      </c>
    </row>
    <row r="11" spans="1:12" x14ac:dyDescent="0.25">
      <c r="A11" s="1" t="s">
        <v>124</v>
      </c>
      <c r="B11" s="2" t="s">
        <v>12</v>
      </c>
      <c r="C11" s="13"/>
      <c r="D11">
        <v>5</v>
      </c>
      <c r="E11">
        <v>11</v>
      </c>
      <c r="F11">
        <v>518</v>
      </c>
      <c r="H11">
        <f t="shared" si="0"/>
        <v>518</v>
      </c>
      <c r="I11" s="7">
        <f>H11/E11</f>
        <v>47.090909090909093</v>
      </c>
    </row>
    <row r="12" spans="1:12" x14ac:dyDescent="0.25">
      <c r="A12" s="1" t="s">
        <v>372</v>
      </c>
      <c r="B12" s="2" t="s">
        <v>12</v>
      </c>
      <c r="C12" s="13">
        <v>0.56790163574428199</v>
      </c>
      <c r="D12">
        <v>39</v>
      </c>
      <c r="E12">
        <v>9</v>
      </c>
      <c r="F12">
        <v>226</v>
      </c>
      <c r="G12">
        <v>121</v>
      </c>
      <c r="H12">
        <f t="shared" si="0"/>
        <v>347</v>
      </c>
      <c r="I12" s="7">
        <f>H12/E12</f>
        <v>38.555555555555557</v>
      </c>
    </row>
    <row r="13" spans="1:12" x14ac:dyDescent="0.25">
      <c r="A13" s="1" t="s">
        <v>363</v>
      </c>
      <c r="B13" s="2" t="s">
        <v>12</v>
      </c>
      <c r="C13" s="13">
        <v>-0.81612292399249675</v>
      </c>
      <c r="E13">
        <v>0</v>
      </c>
      <c r="F13">
        <v>0</v>
      </c>
      <c r="G13">
        <v>0</v>
      </c>
      <c r="H13">
        <f t="shared" si="0"/>
        <v>0</v>
      </c>
      <c r="I13" s="7">
        <v>0</v>
      </c>
    </row>
    <row r="14" spans="1:12" x14ac:dyDescent="0.25">
      <c r="A14" s="1" t="s">
        <v>433</v>
      </c>
      <c r="B14" s="2" t="s">
        <v>12</v>
      </c>
      <c r="C14" s="13"/>
      <c r="D14">
        <v>99</v>
      </c>
      <c r="E14">
        <v>7</v>
      </c>
      <c r="F14">
        <v>386</v>
      </c>
      <c r="G14">
        <v>2</v>
      </c>
      <c r="H14">
        <f t="shared" si="0"/>
        <v>388</v>
      </c>
      <c r="I14" s="7">
        <f>H14/E14</f>
        <v>55.428571428571431</v>
      </c>
    </row>
    <row r="15" spans="1:12" x14ac:dyDescent="0.25">
      <c r="A15" s="1" t="s">
        <v>317</v>
      </c>
      <c r="B15" s="2" t="s">
        <v>12</v>
      </c>
      <c r="C15" s="13">
        <v>-7.2435407754776859E-2</v>
      </c>
      <c r="E15">
        <v>0</v>
      </c>
      <c r="F15">
        <v>0</v>
      </c>
      <c r="G15">
        <v>0</v>
      </c>
      <c r="H15">
        <f t="shared" si="0"/>
        <v>0</v>
      </c>
      <c r="I15" s="7">
        <v>0</v>
      </c>
    </row>
    <row r="16" spans="1:12" x14ac:dyDescent="0.25">
      <c r="A16" s="1" t="s">
        <v>365</v>
      </c>
      <c r="B16" s="2" t="s">
        <v>12</v>
      </c>
      <c r="C16" s="13">
        <v>0.11586762972943726</v>
      </c>
      <c r="E16">
        <v>0</v>
      </c>
      <c r="F16">
        <v>0</v>
      </c>
      <c r="G16">
        <v>0</v>
      </c>
      <c r="H16">
        <v>0</v>
      </c>
      <c r="I16" s="7">
        <v>0</v>
      </c>
    </row>
    <row r="17" spans="1:9" x14ac:dyDescent="0.25">
      <c r="A17" s="1" t="s">
        <v>295</v>
      </c>
      <c r="B17" s="2" t="s">
        <v>12</v>
      </c>
      <c r="C17" s="13">
        <v>9.4145405399256119E-3</v>
      </c>
      <c r="E17">
        <v>0</v>
      </c>
      <c r="F17">
        <v>0</v>
      </c>
      <c r="G17">
        <v>0</v>
      </c>
      <c r="H17">
        <f t="shared" ref="H17:H80" si="1">F17+G17</f>
        <v>0</v>
      </c>
      <c r="I17" s="7">
        <v>0</v>
      </c>
    </row>
    <row r="18" spans="1:9" x14ac:dyDescent="0.25">
      <c r="A18" s="1" t="s">
        <v>244</v>
      </c>
      <c r="B18" s="2" t="s">
        <v>12</v>
      </c>
      <c r="C18" s="13">
        <v>-1.4799391735066367</v>
      </c>
      <c r="E18">
        <v>0</v>
      </c>
      <c r="F18">
        <v>0</v>
      </c>
      <c r="G18">
        <v>0</v>
      </c>
      <c r="H18">
        <f t="shared" si="1"/>
        <v>0</v>
      </c>
      <c r="I18" s="7">
        <v>0</v>
      </c>
    </row>
    <row r="19" spans="1:9" x14ac:dyDescent="0.25">
      <c r="A19" s="1" t="s">
        <v>162</v>
      </c>
      <c r="B19" s="2" t="s">
        <v>12</v>
      </c>
      <c r="C19" s="13">
        <v>0.42747111379046654</v>
      </c>
      <c r="D19">
        <v>197</v>
      </c>
      <c r="E19">
        <v>0</v>
      </c>
      <c r="F19">
        <v>0</v>
      </c>
      <c r="G19">
        <v>0</v>
      </c>
      <c r="H19">
        <f t="shared" si="1"/>
        <v>0</v>
      </c>
      <c r="I19" s="7">
        <v>0</v>
      </c>
    </row>
    <row r="20" spans="1:9" x14ac:dyDescent="0.25">
      <c r="A20" s="1" t="s">
        <v>305</v>
      </c>
      <c r="B20" s="2" t="s">
        <v>12</v>
      </c>
      <c r="C20" s="13">
        <v>0.62886941433508337</v>
      </c>
      <c r="D20">
        <v>154</v>
      </c>
      <c r="E20">
        <v>11</v>
      </c>
      <c r="F20">
        <v>131</v>
      </c>
      <c r="G20">
        <v>72</v>
      </c>
      <c r="H20">
        <f t="shared" si="1"/>
        <v>203</v>
      </c>
      <c r="I20" s="7">
        <f>H20/E20</f>
        <v>18.454545454545453</v>
      </c>
    </row>
    <row r="21" spans="1:9" x14ac:dyDescent="0.25">
      <c r="A21" s="1" t="s">
        <v>357</v>
      </c>
      <c r="B21" s="2" t="s">
        <v>12</v>
      </c>
      <c r="C21" s="13">
        <v>0.10061353032191363</v>
      </c>
      <c r="E21">
        <v>0</v>
      </c>
      <c r="F21">
        <v>0</v>
      </c>
      <c r="G21">
        <v>0</v>
      </c>
      <c r="H21">
        <f t="shared" si="1"/>
        <v>0</v>
      </c>
      <c r="I21" s="7">
        <v>0</v>
      </c>
    </row>
    <row r="22" spans="1:9" x14ac:dyDescent="0.25">
      <c r="A22" s="1" t="s">
        <v>393</v>
      </c>
      <c r="B22" s="2" t="s">
        <v>12</v>
      </c>
      <c r="C22" s="13">
        <v>1.0475805336632218</v>
      </c>
      <c r="E22">
        <v>0</v>
      </c>
      <c r="F22">
        <v>0</v>
      </c>
      <c r="G22">
        <v>0</v>
      </c>
      <c r="H22">
        <f t="shared" si="1"/>
        <v>0</v>
      </c>
      <c r="I22" s="7">
        <v>0</v>
      </c>
    </row>
    <row r="23" spans="1:9" x14ac:dyDescent="0.25">
      <c r="A23" s="1" t="s">
        <v>345</v>
      </c>
      <c r="B23" s="2" t="s">
        <v>12</v>
      </c>
      <c r="C23" s="13">
        <v>-0.10138883538305832</v>
      </c>
      <c r="E23">
        <v>0</v>
      </c>
      <c r="F23">
        <v>0</v>
      </c>
      <c r="G23">
        <v>0</v>
      </c>
      <c r="H23">
        <f t="shared" si="1"/>
        <v>0</v>
      </c>
      <c r="I23" s="7">
        <v>0</v>
      </c>
    </row>
    <row r="24" spans="1:9" x14ac:dyDescent="0.25">
      <c r="A24" s="1" t="s">
        <v>93</v>
      </c>
      <c r="B24" s="2" t="s">
        <v>12</v>
      </c>
      <c r="C24" s="13">
        <v>0.72732047114383125</v>
      </c>
      <c r="D24">
        <v>125</v>
      </c>
      <c r="E24">
        <v>12</v>
      </c>
      <c r="F24">
        <v>85</v>
      </c>
      <c r="G24">
        <v>215</v>
      </c>
      <c r="H24">
        <f t="shared" si="1"/>
        <v>300</v>
      </c>
      <c r="I24" s="7">
        <f>H24/E24</f>
        <v>25</v>
      </c>
    </row>
    <row r="25" spans="1:9" x14ac:dyDescent="0.25">
      <c r="A25" s="1" t="s">
        <v>264</v>
      </c>
      <c r="B25" s="2" t="s">
        <v>12</v>
      </c>
      <c r="C25" s="13">
        <v>0.59795713260827654</v>
      </c>
      <c r="E25">
        <v>0</v>
      </c>
      <c r="F25">
        <v>0</v>
      </c>
      <c r="G25">
        <v>0</v>
      </c>
      <c r="H25">
        <f t="shared" si="1"/>
        <v>0</v>
      </c>
      <c r="I25" s="7">
        <v>0</v>
      </c>
    </row>
    <row r="26" spans="1:9" x14ac:dyDescent="0.25">
      <c r="A26" s="1" t="s">
        <v>447</v>
      </c>
      <c r="B26" s="2" t="s">
        <v>12</v>
      </c>
      <c r="C26" s="13">
        <v>-0.3070622135636365</v>
      </c>
      <c r="E26">
        <v>0</v>
      </c>
      <c r="F26">
        <v>0</v>
      </c>
      <c r="G26">
        <v>0</v>
      </c>
      <c r="H26">
        <f t="shared" si="1"/>
        <v>0</v>
      </c>
      <c r="I26" s="7">
        <v>0</v>
      </c>
    </row>
    <row r="27" spans="1:9" x14ac:dyDescent="0.25">
      <c r="A27" s="1" t="s">
        <v>364</v>
      </c>
      <c r="B27" s="2" t="s">
        <v>12</v>
      </c>
      <c r="C27" s="13">
        <v>1.5469316879531665</v>
      </c>
      <c r="D27">
        <v>9</v>
      </c>
      <c r="E27">
        <v>3</v>
      </c>
      <c r="F27">
        <v>17</v>
      </c>
      <c r="H27">
        <f t="shared" si="1"/>
        <v>17</v>
      </c>
      <c r="I27" s="7">
        <f>H27/E27</f>
        <v>5.666666666666667</v>
      </c>
    </row>
    <row r="28" spans="1:9" x14ac:dyDescent="0.25">
      <c r="A28" s="1" t="s">
        <v>293</v>
      </c>
      <c r="B28" s="2" t="s">
        <v>12</v>
      </c>
      <c r="C28" s="13">
        <v>0.16899168776418272</v>
      </c>
      <c r="D28">
        <v>115</v>
      </c>
      <c r="E28">
        <v>11</v>
      </c>
      <c r="F28">
        <v>249</v>
      </c>
      <c r="G28">
        <v>23</v>
      </c>
      <c r="H28">
        <f t="shared" si="1"/>
        <v>272</v>
      </c>
      <c r="I28" s="7">
        <f>H28/E28</f>
        <v>24.727272727272727</v>
      </c>
    </row>
    <row r="29" spans="1:9" x14ac:dyDescent="0.25">
      <c r="A29" s="1" t="s">
        <v>353</v>
      </c>
      <c r="B29" s="2" t="s">
        <v>12</v>
      </c>
      <c r="C29" s="13">
        <v>0.94692797444193033</v>
      </c>
      <c r="D29">
        <v>106</v>
      </c>
      <c r="E29">
        <v>16</v>
      </c>
      <c r="F29">
        <v>280</v>
      </c>
      <c r="G29">
        <v>98</v>
      </c>
      <c r="H29">
        <f t="shared" si="1"/>
        <v>378</v>
      </c>
      <c r="I29" s="7">
        <f>H29/E29</f>
        <v>23.625</v>
      </c>
    </row>
    <row r="30" spans="1:9" x14ac:dyDescent="0.25">
      <c r="A30" s="1" t="s">
        <v>390</v>
      </c>
      <c r="B30" s="2" t="s">
        <v>12</v>
      </c>
      <c r="C30" s="13">
        <v>0.12681272258867327</v>
      </c>
      <c r="D30">
        <v>57</v>
      </c>
      <c r="E30">
        <v>14</v>
      </c>
      <c r="F30">
        <v>707</v>
      </c>
      <c r="G30">
        <v>51</v>
      </c>
      <c r="H30">
        <f t="shared" si="1"/>
        <v>758</v>
      </c>
      <c r="I30" s="7">
        <f>H30/E30</f>
        <v>54.142857142857146</v>
      </c>
    </row>
    <row r="31" spans="1:9" x14ac:dyDescent="0.25">
      <c r="A31" s="1" t="s">
        <v>81</v>
      </c>
      <c r="B31" s="2" t="s">
        <v>12</v>
      </c>
      <c r="C31" s="13">
        <v>0.39094282816259873</v>
      </c>
      <c r="E31">
        <v>0</v>
      </c>
      <c r="F31">
        <v>0</v>
      </c>
      <c r="G31">
        <v>0</v>
      </c>
      <c r="H31">
        <f t="shared" si="1"/>
        <v>0</v>
      </c>
      <c r="I31" s="7">
        <v>0</v>
      </c>
    </row>
    <row r="32" spans="1:9" x14ac:dyDescent="0.25">
      <c r="A32" s="1" t="s">
        <v>288</v>
      </c>
      <c r="B32" s="2" t="s">
        <v>12</v>
      </c>
      <c r="C32" s="13">
        <v>-5.8052868629444677E-2</v>
      </c>
      <c r="E32">
        <v>0</v>
      </c>
      <c r="F32">
        <v>0</v>
      </c>
      <c r="G32">
        <v>0</v>
      </c>
      <c r="H32">
        <f t="shared" si="1"/>
        <v>0</v>
      </c>
      <c r="I32" s="7">
        <v>0</v>
      </c>
    </row>
    <row r="33" spans="1:9" x14ac:dyDescent="0.25">
      <c r="A33" s="1" t="s">
        <v>53</v>
      </c>
      <c r="B33" s="2" t="s">
        <v>12</v>
      </c>
      <c r="C33" s="13">
        <v>0.31478043268109762</v>
      </c>
      <c r="E33">
        <v>11</v>
      </c>
      <c r="F33">
        <v>283</v>
      </c>
      <c r="G33">
        <v>34</v>
      </c>
      <c r="H33">
        <f t="shared" si="1"/>
        <v>317</v>
      </c>
      <c r="I33" s="7">
        <f>H33/E33</f>
        <v>28.818181818181817</v>
      </c>
    </row>
    <row r="34" spans="1:9" x14ac:dyDescent="0.25">
      <c r="A34" s="1" t="s">
        <v>180</v>
      </c>
      <c r="B34" s="2" t="s">
        <v>12</v>
      </c>
      <c r="C34" s="13">
        <v>0.57012805114532705</v>
      </c>
      <c r="D34">
        <v>87</v>
      </c>
      <c r="E34">
        <v>11</v>
      </c>
      <c r="F34">
        <v>477</v>
      </c>
      <c r="G34">
        <v>1</v>
      </c>
      <c r="H34">
        <f t="shared" si="1"/>
        <v>478</v>
      </c>
      <c r="I34" s="7">
        <f>H34/E34</f>
        <v>43.454545454545453</v>
      </c>
    </row>
    <row r="35" spans="1:9" x14ac:dyDescent="0.25">
      <c r="A35" s="1" t="s">
        <v>196</v>
      </c>
      <c r="B35" s="2" t="s">
        <v>12</v>
      </c>
      <c r="C35" s="13">
        <v>-5.3107438381166938E-2</v>
      </c>
      <c r="E35">
        <v>0</v>
      </c>
      <c r="F35">
        <v>0</v>
      </c>
      <c r="G35">
        <v>0</v>
      </c>
      <c r="H35">
        <f t="shared" si="1"/>
        <v>0</v>
      </c>
      <c r="I35" s="7">
        <v>0</v>
      </c>
    </row>
    <row r="36" spans="1:9" x14ac:dyDescent="0.25">
      <c r="A36" s="1" t="s">
        <v>437</v>
      </c>
      <c r="B36" s="2" t="s">
        <v>12</v>
      </c>
      <c r="C36" s="13">
        <v>-5.5887317617149268E-3</v>
      </c>
      <c r="E36">
        <v>0</v>
      </c>
      <c r="F36">
        <v>0</v>
      </c>
      <c r="G36">
        <v>0</v>
      </c>
      <c r="H36">
        <f t="shared" si="1"/>
        <v>0</v>
      </c>
      <c r="I36" s="7">
        <v>0</v>
      </c>
    </row>
    <row r="37" spans="1:9" x14ac:dyDescent="0.25">
      <c r="A37" s="1" t="s">
        <v>212</v>
      </c>
      <c r="B37" s="2" t="s">
        <v>12</v>
      </c>
      <c r="C37" s="13">
        <v>0.70536205339380031</v>
      </c>
      <c r="D37">
        <v>107</v>
      </c>
      <c r="E37">
        <v>16</v>
      </c>
      <c r="F37">
        <v>287</v>
      </c>
      <c r="G37">
        <v>232</v>
      </c>
      <c r="H37">
        <f t="shared" si="1"/>
        <v>519</v>
      </c>
      <c r="I37" s="7">
        <f>H37/E37</f>
        <v>32.4375</v>
      </c>
    </row>
    <row r="38" spans="1:9" x14ac:dyDescent="0.25">
      <c r="A38" s="1" t="s">
        <v>140</v>
      </c>
      <c r="B38" s="2" t="s">
        <v>12</v>
      </c>
      <c r="C38" s="13">
        <v>0.64526003921207442</v>
      </c>
      <c r="D38">
        <v>203</v>
      </c>
      <c r="E38">
        <v>0</v>
      </c>
      <c r="F38">
        <v>0</v>
      </c>
      <c r="G38">
        <v>0</v>
      </c>
      <c r="H38">
        <f t="shared" si="1"/>
        <v>0</v>
      </c>
      <c r="I38" s="7">
        <v>0</v>
      </c>
    </row>
    <row r="39" spans="1:9" x14ac:dyDescent="0.25">
      <c r="A39" s="1" t="s">
        <v>347</v>
      </c>
      <c r="B39" s="2" t="s">
        <v>12</v>
      </c>
      <c r="C39" s="13">
        <v>1.0778069542111046</v>
      </c>
      <c r="E39">
        <v>0</v>
      </c>
      <c r="F39">
        <v>0</v>
      </c>
      <c r="G39">
        <v>0</v>
      </c>
      <c r="H39">
        <f t="shared" si="1"/>
        <v>0</v>
      </c>
      <c r="I39" s="7">
        <v>0</v>
      </c>
    </row>
    <row r="40" spans="1:9" x14ac:dyDescent="0.25">
      <c r="A40" s="1" t="s">
        <v>440</v>
      </c>
      <c r="B40" s="2" t="s">
        <v>12</v>
      </c>
      <c r="C40" s="13">
        <v>-1.9670054629953693E-2</v>
      </c>
      <c r="D40">
        <v>7</v>
      </c>
      <c r="E40">
        <v>10</v>
      </c>
      <c r="F40">
        <v>234</v>
      </c>
      <c r="H40">
        <f t="shared" si="1"/>
        <v>234</v>
      </c>
      <c r="I40" s="7">
        <f>H40/E40</f>
        <v>23.4</v>
      </c>
    </row>
    <row r="41" spans="1:9" x14ac:dyDescent="0.25">
      <c r="A41" s="1" t="s">
        <v>64</v>
      </c>
      <c r="B41" s="2" t="s">
        <v>12</v>
      </c>
      <c r="C41" s="13">
        <v>0.2567420439996177</v>
      </c>
      <c r="D41">
        <v>198</v>
      </c>
      <c r="E41">
        <v>13</v>
      </c>
      <c r="F41">
        <v>158</v>
      </c>
      <c r="G41">
        <v>119</v>
      </c>
      <c r="H41">
        <f t="shared" si="1"/>
        <v>277</v>
      </c>
      <c r="I41" s="7">
        <f>H41/E41</f>
        <v>21.307692307692307</v>
      </c>
    </row>
    <row r="42" spans="1:9" x14ac:dyDescent="0.25">
      <c r="A42" s="1" t="s">
        <v>409</v>
      </c>
      <c r="B42" s="2" t="s">
        <v>12</v>
      </c>
      <c r="C42" s="13">
        <v>-0.25516293622922548</v>
      </c>
      <c r="E42">
        <v>0</v>
      </c>
      <c r="F42">
        <v>0</v>
      </c>
      <c r="G42">
        <v>0</v>
      </c>
      <c r="H42">
        <f t="shared" si="1"/>
        <v>0</v>
      </c>
      <c r="I42" s="7">
        <v>0</v>
      </c>
    </row>
    <row r="43" spans="1:9" x14ac:dyDescent="0.25">
      <c r="A43" s="1" t="s">
        <v>18</v>
      </c>
      <c r="B43" s="2" t="s">
        <v>12</v>
      </c>
      <c r="C43" s="13">
        <v>0.45420319353012095</v>
      </c>
      <c r="E43">
        <v>1</v>
      </c>
      <c r="F43">
        <v>21</v>
      </c>
      <c r="G43">
        <v>17</v>
      </c>
      <c r="H43">
        <f t="shared" si="1"/>
        <v>38</v>
      </c>
      <c r="I43" s="7">
        <f>H43/E43</f>
        <v>38</v>
      </c>
    </row>
    <row r="44" spans="1:9" x14ac:dyDescent="0.25">
      <c r="A44" s="1" t="s">
        <v>376</v>
      </c>
      <c r="B44" s="2" t="s">
        <v>12</v>
      </c>
      <c r="C44" s="13">
        <v>-0.1361866347031285</v>
      </c>
      <c r="E44">
        <v>10</v>
      </c>
      <c r="F44">
        <v>132</v>
      </c>
      <c r="G44">
        <v>165</v>
      </c>
      <c r="H44">
        <f t="shared" si="1"/>
        <v>297</v>
      </c>
      <c r="I44" s="7">
        <f>H44/E44</f>
        <v>29.7</v>
      </c>
    </row>
    <row r="45" spans="1:9" x14ac:dyDescent="0.25">
      <c r="A45" s="1" t="s">
        <v>116</v>
      </c>
      <c r="B45" s="2" t="s">
        <v>12</v>
      </c>
      <c r="C45" s="13">
        <v>1.1266007779437994</v>
      </c>
      <c r="D45">
        <v>179</v>
      </c>
      <c r="E45">
        <v>1</v>
      </c>
      <c r="F45">
        <v>3</v>
      </c>
      <c r="H45">
        <f t="shared" si="1"/>
        <v>3</v>
      </c>
      <c r="I45" s="7">
        <f>H45/E45</f>
        <v>3</v>
      </c>
    </row>
    <row r="46" spans="1:9" x14ac:dyDescent="0.25">
      <c r="A46" s="1" t="s">
        <v>11</v>
      </c>
      <c r="B46" s="2" t="s">
        <v>12</v>
      </c>
      <c r="C46" s="13">
        <v>9.3257964179332631E-2</v>
      </c>
      <c r="D46">
        <v>152</v>
      </c>
      <c r="E46">
        <v>0</v>
      </c>
      <c r="F46">
        <v>0</v>
      </c>
      <c r="G46">
        <v>0</v>
      </c>
      <c r="H46">
        <f t="shared" si="1"/>
        <v>0</v>
      </c>
      <c r="I46" s="7">
        <v>0</v>
      </c>
    </row>
    <row r="47" spans="1:9" x14ac:dyDescent="0.25">
      <c r="A47" s="1" t="s">
        <v>398</v>
      </c>
      <c r="B47" s="2" t="s">
        <v>12</v>
      </c>
      <c r="C47" s="13">
        <v>0.33716964220906664</v>
      </c>
      <c r="D47">
        <v>119</v>
      </c>
      <c r="E47">
        <v>16</v>
      </c>
      <c r="F47">
        <v>91</v>
      </c>
      <c r="G47">
        <v>135</v>
      </c>
      <c r="H47">
        <f t="shared" si="1"/>
        <v>226</v>
      </c>
      <c r="I47" s="7">
        <f>H47/E47</f>
        <v>14.125</v>
      </c>
    </row>
    <row r="48" spans="1:9" x14ac:dyDescent="0.25">
      <c r="A48" s="1" t="s">
        <v>176</v>
      </c>
      <c r="B48" s="2" t="s">
        <v>12</v>
      </c>
      <c r="C48" s="13">
        <v>0.14525718238386839</v>
      </c>
      <c r="D48">
        <v>149</v>
      </c>
      <c r="E48">
        <v>5</v>
      </c>
      <c r="F48">
        <v>17</v>
      </c>
      <c r="G48">
        <v>44</v>
      </c>
      <c r="H48">
        <f t="shared" si="1"/>
        <v>61</v>
      </c>
      <c r="I48" s="7">
        <f>H48/E48</f>
        <v>12.2</v>
      </c>
    </row>
    <row r="49" spans="1:9" x14ac:dyDescent="0.25">
      <c r="A49" s="1" t="s">
        <v>326</v>
      </c>
      <c r="B49" s="2" t="s">
        <v>12</v>
      </c>
      <c r="C49" s="13">
        <v>1.4619630569507021</v>
      </c>
      <c r="E49">
        <v>0</v>
      </c>
      <c r="F49">
        <v>0</v>
      </c>
      <c r="G49">
        <v>0</v>
      </c>
      <c r="H49">
        <f t="shared" si="1"/>
        <v>0</v>
      </c>
      <c r="I49" s="7">
        <v>0</v>
      </c>
    </row>
    <row r="50" spans="1:9" x14ac:dyDescent="0.25">
      <c r="A50" s="1" t="s">
        <v>102</v>
      </c>
      <c r="B50" s="2" t="s">
        <v>12</v>
      </c>
      <c r="C50" s="13">
        <v>0.13001690334860103</v>
      </c>
      <c r="D50">
        <v>186</v>
      </c>
      <c r="E50">
        <v>4</v>
      </c>
      <c r="F50">
        <v>20</v>
      </c>
      <c r="G50">
        <v>27</v>
      </c>
      <c r="H50">
        <f t="shared" si="1"/>
        <v>47</v>
      </c>
      <c r="I50" s="7">
        <f>H50/E50</f>
        <v>11.75</v>
      </c>
    </row>
    <row r="51" spans="1:9" x14ac:dyDescent="0.25">
      <c r="A51" s="1" t="s">
        <v>404</v>
      </c>
      <c r="B51" s="2" t="s">
        <v>12</v>
      </c>
      <c r="C51" s="13">
        <v>0.69269301037933284</v>
      </c>
      <c r="D51">
        <v>65</v>
      </c>
      <c r="E51">
        <v>16</v>
      </c>
      <c r="F51">
        <v>247</v>
      </c>
      <c r="G51">
        <v>101</v>
      </c>
      <c r="H51">
        <f t="shared" si="1"/>
        <v>348</v>
      </c>
      <c r="I51" s="7">
        <f>H51/E51</f>
        <v>21.75</v>
      </c>
    </row>
    <row r="52" spans="1:9" x14ac:dyDescent="0.25">
      <c r="A52" s="1" t="s">
        <v>141</v>
      </c>
      <c r="B52" s="2" t="s">
        <v>12</v>
      </c>
      <c r="C52" s="13">
        <v>-9.8779921836363554E-2</v>
      </c>
      <c r="E52">
        <v>0</v>
      </c>
      <c r="F52">
        <v>0</v>
      </c>
      <c r="G52">
        <v>0</v>
      </c>
      <c r="H52">
        <f t="shared" si="1"/>
        <v>0</v>
      </c>
      <c r="I52" s="7">
        <v>0</v>
      </c>
    </row>
    <row r="53" spans="1:9" x14ac:dyDescent="0.25">
      <c r="A53" s="1" t="s">
        <v>368</v>
      </c>
      <c r="B53" s="2" t="s">
        <v>12</v>
      </c>
      <c r="C53" s="13">
        <v>-0.11354143831357522</v>
      </c>
      <c r="E53">
        <v>7</v>
      </c>
      <c r="F53">
        <v>253</v>
      </c>
      <c r="H53">
        <f t="shared" si="1"/>
        <v>253</v>
      </c>
      <c r="I53" s="7">
        <f>H53/E53</f>
        <v>36.142857142857146</v>
      </c>
    </row>
    <row r="54" spans="1:9" x14ac:dyDescent="0.25">
      <c r="A54" s="1" t="s">
        <v>403</v>
      </c>
      <c r="B54" s="2" t="s">
        <v>12</v>
      </c>
      <c r="C54" s="13">
        <v>0.39298471693280651</v>
      </c>
      <c r="D54">
        <v>156</v>
      </c>
      <c r="E54">
        <v>15</v>
      </c>
      <c r="F54">
        <v>491</v>
      </c>
      <c r="G54">
        <v>72</v>
      </c>
      <c r="H54">
        <f t="shared" si="1"/>
        <v>563</v>
      </c>
      <c r="I54" s="7">
        <f>H54/E54</f>
        <v>37.533333333333331</v>
      </c>
    </row>
    <row r="55" spans="1:9" x14ac:dyDescent="0.25">
      <c r="A55" s="1" t="s">
        <v>248</v>
      </c>
      <c r="B55" s="2" t="s">
        <v>12</v>
      </c>
      <c r="C55" s="13">
        <v>0.12195375469920268</v>
      </c>
      <c r="E55">
        <v>9</v>
      </c>
      <c r="F55">
        <v>27</v>
      </c>
      <c r="G55">
        <v>122</v>
      </c>
      <c r="H55">
        <f t="shared" si="1"/>
        <v>149</v>
      </c>
      <c r="I55" s="7">
        <f>H55/E55</f>
        <v>16.555555555555557</v>
      </c>
    </row>
    <row r="56" spans="1:9" x14ac:dyDescent="0.25">
      <c r="A56" s="1" t="s">
        <v>333</v>
      </c>
      <c r="B56" s="2" t="s">
        <v>12</v>
      </c>
      <c r="C56" s="13">
        <v>0.42637645762647397</v>
      </c>
      <c r="E56">
        <v>0</v>
      </c>
      <c r="F56">
        <v>0</v>
      </c>
      <c r="G56">
        <v>0</v>
      </c>
      <c r="H56">
        <f t="shared" si="1"/>
        <v>0</v>
      </c>
      <c r="I56" s="7">
        <v>0</v>
      </c>
    </row>
    <row r="57" spans="1:9" x14ac:dyDescent="0.25">
      <c r="A57" s="1" t="s">
        <v>233</v>
      </c>
      <c r="B57" s="2" t="s">
        <v>12</v>
      </c>
      <c r="C57" s="13">
        <v>0.95254554524627721</v>
      </c>
      <c r="E57">
        <v>15</v>
      </c>
      <c r="F57">
        <v>793</v>
      </c>
      <c r="G57">
        <v>4</v>
      </c>
      <c r="H57">
        <f t="shared" si="1"/>
        <v>797</v>
      </c>
      <c r="I57" s="7">
        <f>H57/E57</f>
        <v>53.133333333333333</v>
      </c>
    </row>
    <row r="58" spans="1:9" x14ac:dyDescent="0.25">
      <c r="A58" s="1" t="s">
        <v>378</v>
      </c>
      <c r="B58" s="2" t="s">
        <v>62</v>
      </c>
      <c r="C58" s="13">
        <v>0.30394086101757228</v>
      </c>
      <c r="E58">
        <v>13</v>
      </c>
      <c r="F58">
        <v>239</v>
      </c>
      <c r="G58">
        <v>149</v>
      </c>
      <c r="H58">
        <f t="shared" si="1"/>
        <v>388</v>
      </c>
      <c r="I58" s="7">
        <f>H58/E58</f>
        <v>29.846153846153847</v>
      </c>
    </row>
    <row r="59" spans="1:9" x14ac:dyDescent="0.25">
      <c r="A59" s="1" t="s">
        <v>70</v>
      </c>
      <c r="B59" s="2" t="s">
        <v>62</v>
      </c>
      <c r="C59" s="13">
        <v>7.4522879507919026E-2</v>
      </c>
      <c r="E59">
        <v>0</v>
      </c>
      <c r="F59">
        <v>0</v>
      </c>
      <c r="G59">
        <v>0</v>
      </c>
      <c r="H59">
        <f t="shared" si="1"/>
        <v>0</v>
      </c>
      <c r="I59" s="7">
        <v>0</v>
      </c>
    </row>
    <row r="60" spans="1:9" x14ac:dyDescent="0.25">
      <c r="A60" s="1" t="s">
        <v>209</v>
      </c>
      <c r="B60" s="2" t="s">
        <v>62</v>
      </c>
      <c r="C60" s="13">
        <v>0.77774908326827785</v>
      </c>
      <c r="D60">
        <v>175</v>
      </c>
      <c r="E60">
        <v>0</v>
      </c>
      <c r="F60">
        <v>0</v>
      </c>
      <c r="G60">
        <v>0</v>
      </c>
      <c r="H60">
        <f t="shared" si="1"/>
        <v>0</v>
      </c>
      <c r="I60" s="7">
        <v>0</v>
      </c>
    </row>
    <row r="61" spans="1:9" x14ac:dyDescent="0.25">
      <c r="A61" s="1" t="s">
        <v>90</v>
      </c>
      <c r="B61" s="2" t="s">
        <v>62</v>
      </c>
      <c r="C61" s="13">
        <v>0.13820555552406652</v>
      </c>
      <c r="E61">
        <v>16</v>
      </c>
      <c r="F61">
        <v>49</v>
      </c>
      <c r="G61">
        <v>284</v>
      </c>
      <c r="H61">
        <f t="shared" si="1"/>
        <v>333</v>
      </c>
      <c r="I61" s="7">
        <f t="shared" ref="I61:I68" si="2">H61/E61</f>
        <v>20.8125</v>
      </c>
    </row>
    <row r="62" spans="1:9" x14ac:dyDescent="0.25">
      <c r="A62" s="1" t="s">
        <v>205</v>
      </c>
      <c r="B62" s="2" t="s">
        <v>62</v>
      </c>
      <c r="C62" s="13">
        <v>0.2261018181746248</v>
      </c>
      <c r="E62">
        <v>4</v>
      </c>
      <c r="F62">
        <v>32</v>
      </c>
      <c r="G62">
        <v>38</v>
      </c>
      <c r="H62">
        <f t="shared" si="1"/>
        <v>70</v>
      </c>
      <c r="I62" s="7">
        <f t="shared" si="2"/>
        <v>17.5</v>
      </c>
    </row>
    <row r="63" spans="1:9" x14ac:dyDescent="0.25">
      <c r="A63" s="1" t="s">
        <v>112</v>
      </c>
      <c r="B63" s="2" t="s">
        <v>62</v>
      </c>
      <c r="C63" s="13">
        <v>6.9173298817225642E-2</v>
      </c>
      <c r="E63">
        <v>12</v>
      </c>
      <c r="F63">
        <v>196</v>
      </c>
      <c r="G63">
        <v>168</v>
      </c>
      <c r="H63">
        <f t="shared" si="1"/>
        <v>364</v>
      </c>
      <c r="I63" s="7">
        <f t="shared" si="2"/>
        <v>30.333333333333332</v>
      </c>
    </row>
    <row r="64" spans="1:9" x14ac:dyDescent="0.25">
      <c r="A64" s="1" t="s">
        <v>325</v>
      </c>
      <c r="B64" s="2" t="s">
        <v>62</v>
      </c>
      <c r="C64" s="13">
        <v>0.78574280132475005</v>
      </c>
      <c r="D64">
        <v>29</v>
      </c>
      <c r="E64">
        <v>16</v>
      </c>
      <c r="F64">
        <v>501</v>
      </c>
      <c r="G64">
        <v>167</v>
      </c>
      <c r="H64">
        <f t="shared" si="1"/>
        <v>668</v>
      </c>
      <c r="I64" s="7">
        <f t="shared" si="2"/>
        <v>41.75</v>
      </c>
    </row>
    <row r="65" spans="1:9" x14ac:dyDescent="0.25">
      <c r="A65" s="1" t="s">
        <v>373</v>
      </c>
      <c r="B65" s="2" t="s">
        <v>62</v>
      </c>
      <c r="C65" s="13">
        <v>0.41857941883095218</v>
      </c>
      <c r="E65">
        <v>14</v>
      </c>
      <c r="F65">
        <v>30</v>
      </c>
      <c r="G65">
        <v>212</v>
      </c>
      <c r="H65">
        <f t="shared" si="1"/>
        <v>242</v>
      </c>
      <c r="I65" s="7">
        <f t="shared" si="2"/>
        <v>17.285714285714285</v>
      </c>
    </row>
    <row r="66" spans="1:9" x14ac:dyDescent="0.25">
      <c r="A66" s="1" t="s">
        <v>150</v>
      </c>
      <c r="B66" s="2" t="s">
        <v>62</v>
      </c>
      <c r="C66" s="13">
        <v>0.73247597497445061</v>
      </c>
      <c r="D66">
        <v>23</v>
      </c>
      <c r="E66">
        <v>15</v>
      </c>
      <c r="F66">
        <v>777</v>
      </c>
      <c r="G66">
        <v>115</v>
      </c>
      <c r="H66">
        <f t="shared" si="1"/>
        <v>892</v>
      </c>
      <c r="I66" s="7">
        <f t="shared" si="2"/>
        <v>59.466666666666669</v>
      </c>
    </row>
    <row r="67" spans="1:9" x14ac:dyDescent="0.25">
      <c r="A67" s="1" t="s">
        <v>255</v>
      </c>
      <c r="B67" s="2" t="s">
        <v>62</v>
      </c>
      <c r="C67" s="13">
        <v>0.74197700861110749</v>
      </c>
      <c r="D67">
        <v>131</v>
      </c>
      <c r="E67">
        <v>15</v>
      </c>
      <c r="F67">
        <v>591</v>
      </c>
      <c r="G67">
        <v>6</v>
      </c>
      <c r="H67">
        <f t="shared" si="1"/>
        <v>597</v>
      </c>
      <c r="I67" s="7">
        <f t="shared" si="2"/>
        <v>39.799999999999997</v>
      </c>
    </row>
    <row r="68" spans="1:9" x14ac:dyDescent="0.25">
      <c r="A68" s="1" t="s">
        <v>155</v>
      </c>
      <c r="B68" s="2" t="s">
        <v>62</v>
      </c>
      <c r="C68" s="13">
        <v>0.69869398259315785</v>
      </c>
      <c r="D68">
        <v>42</v>
      </c>
      <c r="E68">
        <v>16</v>
      </c>
      <c r="F68">
        <v>299</v>
      </c>
      <c r="G68">
        <v>41</v>
      </c>
      <c r="H68">
        <f t="shared" si="1"/>
        <v>340</v>
      </c>
      <c r="I68" s="7">
        <f t="shared" si="2"/>
        <v>21.25</v>
      </c>
    </row>
    <row r="69" spans="1:9" x14ac:dyDescent="0.25">
      <c r="A69" s="1" t="s">
        <v>340</v>
      </c>
      <c r="B69" s="2" t="s">
        <v>62</v>
      </c>
      <c r="C69" s="13">
        <v>-0.66865948223118377</v>
      </c>
      <c r="E69">
        <v>0</v>
      </c>
      <c r="F69">
        <v>0</v>
      </c>
      <c r="G69">
        <v>0</v>
      </c>
      <c r="H69">
        <f t="shared" si="1"/>
        <v>0</v>
      </c>
      <c r="I69" s="7">
        <v>0</v>
      </c>
    </row>
    <row r="70" spans="1:9" x14ac:dyDescent="0.25">
      <c r="A70" s="1" t="s">
        <v>80</v>
      </c>
      <c r="B70" s="2" t="s">
        <v>62</v>
      </c>
      <c r="C70" s="13"/>
      <c r="D70">
        <v>130</v>
      </c>
      <c r="E70">
        <v>0</v>
      </c>
      <c r="F70">
        <v>0</v>
      </c>
      <c r="G70">
        <v>0</v>
      </c>
      <c r="H70">
        <f t="shared" si="1"/>
        <v>0</v>
      </c>
      <c r="I70" s="7">
        <v>0</v>
      </c>
    </row>
    <row r="71" spans="1:9" x14ac:dyDescent="0.25">
      <c r="A71" s="1" t="s">
        <v>392</v>
      </c>
      <c r="B71" s="2" t="s">
        <v>62</v>
      </c>
      <c r="C71" s="13">
        <v>-0.20704495455846264</v>
      </c>
      <c r="D71">
        <v>138</v>
      </c>
      <c r="E71">
        <v>11</v>
      </c>
      <c r="F71">
        <v>126</v>
      </c>
      <c r="G71">
        <v>125</v>
      </c>
      <c r="H71">
        <f t="shared" si="1"/>
        <v>251</v>
      </c>
      <c r="I71" s="7">
        <f>H71/E71</f>
        <v>22.818181818181817</v>
      </c>
    </row>
    <row r="72" spans="1:9" x14ac:dyDescent="0.25">
      <c r="A72" s="1" t="s">
        <v>387</v>
      </c>
      <c r="B72" s="2" t="s">
        <v>62</v>
      </c>
      <c r="C72" s="13">
        <v>0.885173325693283</v>
      </c>
      <c r="D72">
        <v>90</v>
      </c>
      <c r="E72">
        <v>16</v>
      </c>
      <c r="F72">
        <v>556</v>
      </c>
      <c r="G72">
        <v>100</v>
      </c>
      <c r="H72">
        <f t="shared" si="1"/>
        <v>656</v>
      </c>
      <c r="I72" s="7">
        <f>H72/E72</f>
        <v>41</v>
      </c>
    </row>
    <row r="73" spans="1:9" x14ac:dyDescent="0.25">
      <c r="A73" s="1" t="s">
        <v>277</v>
      </c>
      <c r="B73" s="2" t="s">
        <v>62</v>
      </c>
      <c r="C73" s="13">
        <v>8.4545773520229892E-2</v>
      </c>
      <c r="D73">
        <v>134</v>
      </c>
      <c r="E73">
        <v>0</v>
      </c>
      <c r="F73">
        <v>0</v>
      </c>
      <c r="G73">
        <v>0</v>
      </c>
      <c r="H73">
        <f t="shared" si="1"/>
        <v>0</v>
      </c>
      <c r="I73" s="7">
        <v>0</v>
      </c>
    </row>
    <row r="74" spans="1:9" x14ac:dyDescent="0.25">
      <c r="A74" s="1" t="s">
        <v>356</v>
      </c>
      <c r="B74" s="2" t="s">
        <v>62</v>
      </c>
      <c r="C74" s="13">
        <v>-0.29561291365612063</v>
      </c>
      <c r="D74">
        <v>114</v>
      </c>
      <c r="E74">
        <v>15</v>
      </c>
      <c r="F74">
        <v>221</v>
      </c>
      <c r="G74">
        <v>148</v>
      </c>
      <c r="H74">
        <f t="shared" si="1"/>
        <v>369</v>
      </c>
      <c r="I74" s="7">
        <f>H74/E74</f>
        <v>24.6</v>
      </c>
    </row>
    <row r="75" spans="1:9" x14ac:dyDescent="0.25">
      <c r="A75" s="1" t="s">
        <v>216</v>
      </c>
      <c r="B75" s="2" t="s">
        <v>62</v>
      </c>
      <c r="C75" s="13">
        <v>0.52797165867464702</v>
      </c>
      <c r="D75">
        <v>19</v>
      </c>
      <c r="E75">
        <v>14</v>
      </c>
      <c r="F75">
        <v>608</v>
      </c>
      <c r="G75">
        <v>47</v>
      </c>
      <c r="H75">
        <f t="shared" si="1"/>
        <v>655</v>
      </c>
      <c r="I75" s="7">
        <f>H75/E75</f>
        <v>46.785714285714285</v>
      </c>
    </row>
    <row r="76" spans="1:9" x14ac:dyDescent="0.25">
      <c r="A76" s="1" t="s">
        <v>61</v>
      </c>
      <c r="B76" s="2" t="s">
        <v>62</v>
      </c>
      <c r="C76" s="13">
        <v>0.70340625050726269</v>
      </c>
      <c r="E76">
        <v>2</v>
      </c>
      <c r="F76">
        <v>39</v>
      </c>
      <c r="G76">
        <v>13</v>
      </c>
      <c r="H76">
        <f t="shared" si="1"/>
        <v>52</v>
      </c>
      <c r="I76" s="7">
        <f>H76/E76</f>
        <v>26</v>
      </c>
    </row>
    <row r="77" spans="1:9" x14ac:dyDescent="0.25">
      <c r="A77" s="1" t="s">
        <v>332</v>
      </c>
      <c r="B77" s="2" t="s">
        <v>62</v>
      </c>
      <c r="C77" s="13">
        <v>-0.45643475083617718</v>
      </c>
      <c r="E77">
        <v>0</v>
      </c>
      <c r="F77">
        <v>0</v>
      </c>
      <c r="G77">
        <v>0</v>
      </c>
      <c r="H77">
        <f t="shared" si="1"/>
        <v>0</v>
      </c>
      <c r="I77" s="7">
        <v>0</v>
      </c>
    </row>
    <row r="78" spans="1:9" x14ac:dyDescent="0.25">
      <c r="A78" s="1" t="s">
        <v>351</v>
      </c>
      <c r="B78" s="2" t="s">
        <v>467</v>
      </c>
      <c r="C78" s="13"/>
      <c r="E78">
        <v>0</v>
      </c>
      <c r="F78">
        <v>0</v>
      </c>
      <c r="G78">
        <v>0</v>
      </c>
      <c r="H78">
        <f t="shared" si="1"/>
        <v>0</v>
      </c>
      <c r="I78" s="7">
        <v>0</v>
      </c>
    </row>
    <row r="79" spans="1:9" x14ac:dyDescent="0.25">
      <c r="A79" s="1" t="s">
        <v>327</v>
      </c>
      <c r="B79" s="2" t="s">
        <v>467</v>
      </c>
      <c r="C79" s="13">
        <v>-1.7501797797621499</v>
      </c>
      <c r="E79">
        <v>0</v>
      </c>
      <c r="F79">
        <v>0</v>
      </c>
      <c r="G79">
        <v>0</v>
      </c>
      <c r="H79">
        <f t="shared" si="1"/>
        <v>0</v>
      </c>
      <c r="I79" s="7">
        <v>0</v>
      </c>
    </row>
    <row r="80" spans="1:9" x14ac:dyDescent="0.25">
      <c r="A80" s="1" t="s">
        <v>232</v>
      </c>
      <c r="B80" s="2" t="s">
        <v>467</v>
      </c>
      <c r="C80" s="13">
        <v>-0.55420446612183449</v>
      </c>
      <c r="E80">
        <v>0</v>
      </c>
      <c r="F80">
        <v>0</v>
      </c>
      <c r="G80">
        <v>0</v>
      </c>
      <c r="H80">
        <f t="shared" si="1"/>
        <v>0</v>
      </c>
      <c r="I80" s="7">
        <v>0</v>
      </c>
    </row>
    <row r="81" spans="1:9" x14ac:dyDescent="0.25">
      <c r="A81" s="1" t="s">
        <v>210</v>
      </c>
      <c r="B81" s="2" t="s">
        <v>467</v>
      </c>
      <c r="C81" s="13">
        <v>-0.86126920299557275</v>
      </c>
      <c r="D81">
        <v>182</v>
      </c>
      <c r="E81">
        <v>7</v>
      </c>
      <c r="F81">
        <v>0</v>
      </c>
      <c r="G81">
        <v>76</v>
      </c>
      <c r="H81">
        <f t="shared" ref="H81:H144" si="3">F81+G81</f>
        <v>76</v>
      </c>
      <c r="I81" s="7">
        <f>H81/E81</f>
        <v>10.857142857142858</v>
      </c>
    </row>
    <row r="82" spans="1:9" x14ac:dyDescent="0.25">
      <c r="A82" s="1" t="s">
        <v>423</v>
      </c>
      <c r="B82" s="2" t="s">
        <v>467</v>
      </c>
      <c r="C82" s="13"/>
      <c r="E82">
        <v>0</v>
      </c>
      <c r="F82">
        <v>0</v>
      </c>
      <c r="G82">
        <v>0</v>
      </c>
      <c r="H82">
        <f t="shared" si="3"/>
        <v>0</v>
      </c>
      <c r="I82" s="7">
        <v>0</v>
      </c>
    </row>
    <row r="83" spans="1:9" x14ac:dyDescent="0.25">
      <c r="A83" s="1" t="s">
        <v>78</v>
      </c>
      <c r="B83" s="2" t="s">
        <v>467</v>
      </c>
      <c r="C83" s="13"/>
      <c r="D83">
        <v>195</v>
      </c>
      <c r="E83">
        <v>13</v>
      </c>
      <c r="F83">
        <v>0</v>
      </c>
      <c r="G83">
        <v>149</v>
      </c>
      <c r="H83">
        <f t="shared" si="3"/>
        <v>149</v>
      </c>
      <c r="I83" s="7">
        <f>H83/E83</f>
        <v>11.461538461538462</v>
      </c>
    </row>
    <row r="84" spans="1:9" x14ac:dyDescent="0.25">
      <c r="A84" s="1" t="s">
        <v>219</v>
      </c>
      <c r="B84" s="2" t="s">
        <v>467</v>
      </c>
      <c r="C84" s="13"/>
      <c r="E84">
        <v>0</v>
      </c>
      <c r="F84">
        <v>0</v>
      </c>
      <c r="G84">
        <v>0</v>
      </c>
      <c r="H84">
        <f t="shared" si="3"/>
        <v>0</v>
      </c>
      <c r="I84" s="7">
        <v>0</v>
      </c>
    </row>
    <row r="85" spans="1:9" x14ac:dyDescent="0.25">
      <c r="A85" s="1" t="s">
        <v>145</v>
      </c>
      <c r="B85" s="2" t="s">
        <v>467</v>
      </c>
      <c r="C85" s="13">
        <v>-0.13434895961662291</v>
      </c>
      <c r="D85">
        <v>137</v>
      </c>
      <c r="E85">
        <v>15</v>
      </c>
      <c r="F85">
        <v>0</v>
      </c>
      <c r="G85">
        <v>159</v>
      </c>
      <c r="H85">
        <f t="shared" si="3"/>
        <v>159</v>
      </c>
      <c r="I85" s="7">
        <f>H85/E85</f>
        <v>10.6</v>
      </c>
    </row>
    <row r="86" spans="1:9" x14ac:dyDescent="0.25">
      <c r="A86" s="1" t="s">
        <v>426</v>
      </c>
      <c r="B86" s="2" t="s">
        <v>467</v>
      </c>
      <c r="C86" s="13">
        <v>0.32730726168103658</v>
      </c>
      <c r="E86">
        <v>16</v>
      </c>
      <c r="F86">
        <v>0</v>
      </c>
      <c r="G86">
        <v>129</v>
      </c>
      <c r="H86">
        <f t="shared" si="3"/>
        <v>129</v>
      </c>
      <c r="I86" s="7">
        <f>H86/E86</f>
        <v>8.0625</v>
      </c>
    </row>
    <row r="87" spans="1:9" x14ac:dyDescent="0.25">
      <c r="A87" s="1" t="s">
        <v>32</v>
      </c>
      <c r="B87" s="2" t="s">
        <v>467</v>
      </c>
      <c r="C87" s="13"/>
      <c r="E87">
        <v>0</v>
      </c>
      <c r="F87">
        <v>0</v>
      </c>
      <c r="G87">
        <v>0</v>
      </c>
      <c r="H87">
        <f t="shared" si="3"/>
        <v>0</v>
      </c>
      <c r="I87" s="7">
        <v>0</v>
      </c>
    </row>
    <row r="88" spans="1:9" x14ac:dyDescent="0.25">
      <c r="A88" s="1" t="s">
        <v>182</v>
      </c>
      <c r="B88" s="2" t="s">
        <v>467</v>
      </c>
      <c r="C88" s="13"/>
      <c r="D88">
        <v>191</v>
      </c>
      <c r="E88">
        <v>16</v>
      </c>
      <c r="F88">
        <v>0</v>
      </c>
      <c r="G88">
        <v>103</v>
      </c>
      <c r="H88">
        <f t="shared" si="3"/>
        <v>103</v>
      </c>
      <c r="I88" s="7">
        <f t="shared" ref="I88:I98" si="4">H88/E88</f>
        <v>6.4375</v>
      </c>
    </row>
    <row r="89" spans="1:9" x14ac:dyDescent="0.25">
      <c r="A89" s="1" t="s">
        <v>241</v>
      </c>
      <c r="B89" s="2" t="s">
        <v>86</v>
      </c>
      <c r="C89" s="13">
        <v>0.7255152162549483</v>
      </c>
      <c r="D89">
        <v>160</v>
      </c>
      <c r="E89">
        <v>12</v>
      </c>
      <c r="F89">
        <v>236</v>
      </c>
      <c r="G89">
        <v>32</v>
      </c>
      <c r="H89">
        <f t="shared" si="3"/>
        <v>268</v>
      </c>
      <c r="I89" s="7">
        <f t="shared" si="4"/>
        <v>22.333333333333332</v>
      </c>
    </row>
    <row r="90" spans="1:9" x14ac:dyDescent="0.25">
      <c r="A90" s="1" t="s">
        <v>250</v>
      </c>
      <c r="B90" s="2" t="s">
        <v>86</v>
      </c>
      <c r="C90" s="13">
        <v>0.82619563534322049</v>
      </c>
      <c r="D90">
        <v>61</v>
      </c>
      <c r="E90">
        <v>16</v>
      </c>
      <c r="F90">
        <v>464</v>
      </c>
      <c r="G90">
        <v>44</v>
      </c>
      <c r="H90">
        <f t="shared" si="3"/>
        <v>508</v>
      </c>
      <c r="I90" s="7">
        <f t="shared" si="4"/>
        <v>31.75</v>
      </c>
    </row>
    <row r="91" spans="1:9" x14ac:dyDescent="0.25">
      <c r="A91" s="1" t="s">
        <v>207</v>
      </c>
      <c r="B91" s="2" t="s">
        <v>86</v>
      </c>
      <c r="C91" s="13">
        <v>0.3748216533377593</v>
      </c>
      <c r="D91">
        <v>140</v>
      </c>
      <c r="E91">
        <v>7</v>
      </c>
      <c r="F91">
        <v>19</v>
      </c>
      <c r="G91">
        <v>124</v>
      </c>
      <c r="H91">
        <f t="shared" si="3"/>
        <v>143</v>
      </c>
      <c r="I91" s="7">
        <f t="shared" si="4"/>
        <v>20.428571428571427</v>
      </c>
    </row>
    <row r="92" spans="1:9" x14ac:dyDescent="0.25">
      <c r="A92" s="1" t="s">
        <v>85</v>
      </c>
      <c r="B92" s="2" t="s">
        <v>86</v>
      </c>
      <c r="C92" s="13">
        <v>0.97390478177899797</v>
      </c>
      <c r="D92">
        <v>204</v>
      </c>
      <c r="E92">
        <v>4</v>
      </c>
      <c r="F92">
        <v>152</v>
      </c>
      <c r="G92">
        <v>4</v>
      </c>
      <c r="H92">
        <f t="shared" si="3"/>
        <v>156</v>
      </c>
      <c r="I92" s="7">
        <f t="shared" si="4"/>
        <v>39</v>
      </c>
    </row>
    <row r="93" spans="1:9" x14ac:dyDescent="0.25">
      <c r="A93" s="1" t="s">
        <v>299</v>
      </c>
      <c r="B93" s="2" t="s">
        <v>86</v>
      </c>
      <c r="C93" s="13">
        <v>0.57683852055892848</v>
      </c>
      <c r="D93">
        <v>8</v>
      </c>
      <c r="E93">
        <v>16</v>
      </c>
      <c r="F93">
        <v>757</v>
      </c>
      <c r="G93">
        <v>48</v>
      </c>
      <c r="H93">
        <f t="shared" si="3"/>
        <v>805</v>
      </c>
      <c r="I93" s="7">
        <f t="shared" si="4"/>
        <v>50.3125</v>
      </c>
    </row>
    <row r="94" spans="1:9" x14ac:dyDescent="0.25">
      <c r="A94" s="1" t="s">
        <v>97</v>
      </c>
      <c r="B94" s="2" t="s">
        <v>86</v>
      </c>
      <c r="C94" s="13">
        <v>-0.19016617879425318</v>
      </c>
      <c r="E94">
        <v>16</v>
      </c>
      <c r="F94">
        <v>256</v>
      </c>
      <c r="G94">
        <v>291</v>
      </c>
      <c r="H94">
        <f t="shared" si="3"/>
        <v>547</v>
      </c>
      <c r="I94" s="7">
        <f t="shared" si="4"/>
        <v>34.1875</v>
      </c>
    </row>
    <row r="95" spans="1:9" x14ac:dyDescent="0.25">
      <c r="A95" s="1" t="s">
        <v>106</v>
      </c>
      <c r="B95" s="2" t="s">
        <v>86</v>
      </c>
      <c r="C95" s="13">
        <v>7.5548856970965528E-2</v>
      </c>
      <c r="D95">
        <v>40</v>
      </c>
      <c r="E95">
        <v>4</v>
      </c>
      <c r="F95">
        <v>169</v>
      </c>
      <c r="H95">
        <f t="shared" si="3"/>
        <v>169</v>
      </c>
      <c r="I95" s="7">
        <f t="shared" si="4"/>
        <v>42.25</v>
      </c>
    </row>
    <row r="96" spans="1:9" x14ac:dyDescent="0.25">
      <c r="A96" s="1" t="s">
        <v>330</v>
      </c>
      <c r="B96" s="2" t="s">
        <v>86</v>
      </c>
      <c r="C96" s="13">
        <v>0.2416332069385827</v>
      </c>
      <c r="E96">
        <v>2</v>
      </c>
      <c r="F96">
        <v>1</v>
      </c>
      <c r="G96">
        <v>10</v>
      </c>
      <c r="H96">
        <f t="shared" si="3"/>
        <v>11</v>
      </c>
      <c r="I96" s="7">
        <f t="shared" si="4"/>
        <v>5.5</v>
      </c>
    </row>
    <row r="97" spans="1:9" x14ac:dyDescent="0.25">
      <c r="A97" s="1" t="s">
        <v>197</v>
      </c>
      <c r="B97" s="2" t="s">
        <v>86</v>
      </c>
      <c r="C97" s="13">
        <v>0.47890250733842338</v>
      </c>
      <c r="E97">
        <v>5</v>
      </c>
      <c r="F97">
        <v>20</v>
      </c>
      <c r="G97">
        <v>63</v>
      </c>
      <c r="H97">
        <f t="shared" si="3"/>
        <v>83</v>
      </c>
      <c r="I97" s="7">
        <f t="shared" si="4"/>
        <v>16.600000000000001</v>
      </c>
    </row>
    <row r="98" spans="1:9" x14ac:dyDescent="0.25">
      <c r="A98" s="1" t="s">
        <v>389</v>
      </c>
      <c r="B98" s="2" t="s">
        <v>86</v>
      </c>
      <c r="C98" s="13">
        <v>-0.35590298926978792</v>
      </c>
      <c r="E98">
        <v>5</v>
      </c>
      <c r="F98">
        <v>6</v>
      </c>
      <c r="G98">
        <v>65</v>
      </c>
      <c r="H98">
        <f t="shared" si="3"/>
        <v>71</v>
      </c>
      <c r="I98" s="7">
        <f t="shared" si="4"/>
        <v>14.2</v>
      </c>
    </row>
    <row r="99" spans="1:9" x14ac:dyDescent="0.25">
      <c r="A99" s="1" t="s">
        <v>349</v>
      </c>
      <c r="B99" s="2" t="s">
        <v>86</v>
      </c>
      <c r="C99" s="13">
        <v>-0.16166290991386736</v>
      </c>
      <c r="E99">
        <v>0</v>
      </c>
      <c r="F99">
        <v>0</v>
      </c>
      <c r="G99">
        <v>0</v>
      </c>
      <c r="H99">
        <f t="shared" si="3"/>
        <v>0</v>
      </c>
      <c r="I99" s="7">
        <v>0</v>
      </c>
    </row>
    <row r="100" spans="1:9" x14ac:dyDescent="0.25">
      <c r="A100" s="1" t="s">
        <v>343</v>
      </c>
      <c r="B100" s="2" t="s">
        <v>86</v>
      </c>
      <c r="C100" s="13">
        <v>-0.27109611238783515</v>
      </c>
      <c r="D100">
        <v>118</v>
      </c>
      <c r="E100">
        <v>0</v>
      </c>
      <c r="F100">
        <v>0</v>
      </c>
      <c r="G100">
        <v>0</v>
      </c>
      <c r="H100">
        <f t="shared" si="3"/>
        <v>0</v>
      </c>
      <c r="I100" s="7">
        <v>0</v>
      </c>
    </row>
    <row r="101" spans="1:9" x14ac:dyDescent="0.25">
      <c r="A101" s="1" t="s">
        <v>163</v>
      </c>
      <c r="B101" s="2" t="s">
        <v>86</v>
      </c>
      <c r="C101" s="13">
        <v>-0.1151063801616275</v>
      </c>
      <c r="D101">
        <v>81</v>
      </c>
      <c r="E101">
        <v>10</v>
      </c>
      <c r="F101">
        <v>147</v>
      </c>
      <c r="G101">
        <v>5</v>
      </c>
      <c r="H101">
        <f t="shared" si="3"/>
        <v>152</v>
      </c>
      <c r="I101" s="7">
        <f>H101/E101</f>
        <v>15.2</v>
      </c>
    </row>
    <row r="102" spans="1:9" x14ac:dyDescent="0.25">
      <c r="A102" s="1" t="s">
        <v>214</v>
      </c>
      <c r="B102" s="2" t="s">
        <v>86</v>
      </c>
      <c r="C102" s="13">
        <v>-0.1151063801616275</v>
      </c>
      <c r="D102">
        <v>199</v>
      </c>
      <c r="E102">
        <v>1</v>
      </c>
      <c r="F102">
        <v>0</v>
      </c>
      <c r="G102">
        <v>8</v>
      </c>
      <c r="H102">
        <f t="shared" si="3"/>
        <v>8</v>
      </c>
      <c r="I102" s="7">
        <f>H102/E102</f>
        <v>8</v>
      </c>
    </row>
    <row r="103" spans="1:9" x14ac:dyDescent="0.25">
      <c r="A103" s="1" t="s">
        <v>303</v>
      </c>
      <c r="B103" s="2" t="s">
        <v>86</v>
      </c>
      <c r="C103" s="13">
        <v>0.13245000049397163</v>
      </c>
      <c r="D103">
        <v>165</v>
      </c>
      <c r="E103">
        <v>16</v>
      </c>
      <c r="F103">
        <v>268</v>
      </c>
      <c r="G103">
        <v>95</v>
      </c>
      <c r="H103">
        <f t="shared" si="3"/>
        <v>363</v>
      </c>
      <c r="I103" s="7">
        <f>H103/E103</f>
        <v>22.6875</v>
      </c>
    </row>
    <row r="104" spans="1:9" x14ac:dyDescent="0.25">
      <c r="A104" s="1" t="s">
        <v>394</v>
      </c>
      <c r="B104" s="2" t="s">
        <v>86</v>
      </c>
      <c r="C104" s="13">
        <v>-0.29642368681292613</v>
      </c>
      <c r="E104">
        <v>0</v>
      </c>
      <c r="F104">
        <v>0</v>
      </c>
      <c r="G104">
        <v>0</v>
      </c>
      <c r="H104">
        <f t="shared" si="3"/>
        <v>0</v>
      </c>
      <c r="I104" s="7">
        <v>0</v>
      </c>
    </row>
    <row r="105" spans="1:9" x14ac:dyDescent="0.25">
      <c r="A105" s="1" t="s">
        <v>410</v>
      </c>
      <c r="B105" s="2" t="s">
        <v>86</v>
      </c>
      <c r="C105" s="13">
        <v>-0.2453188847036363</v>
      </c>
      <c r="E105">
        <v>0</v>
      </c>
      <c r="F105">
        <v>0</v>
      </c>
      <c r="G105">
        <v>0</v>
      </c>
      <c r="H105">
        <f t="shared" si="3"/>
        <v>0</v>
      </c>
      <c r="I105" s="7">
        <v>0</v>
      </c>
    </row>
    <row r="106" spans="1:9" x14ac:dyDescent="0.25">
      <c r="A106" s="1" t="s">
        <v>443</v>
      </c>
      <c r="B106" s="2" t="s">
        <v>86</v>
      </c>
      <c r="C106" s="13">
        <v>4.744095164143116E-2</v>
      </c>
      <c r="D106">
        <v>120</v>
      </c>
      <c r="E106">
        <v>16</v>
      </c>
      <c r="F106">
        <v>443</v>
      </c>
      <c r="G106">
        <v>61</v>
      </c>
      <c r="H106">
        <f t="shared" si="3"/>
        <v>504</v>
      </c>
      <c r="I106" s="7">
        <f>H106/E106</f>
        <v>31.5</v>
      </c>
    </row>
    <row r="107" spans="1:9" x14ac:dyDescent="0.25">
      <c r="A107" s="1" t="s">
        <v>105</v>
      </c>
      <c r="B107" s="2" t="s">
        <v>86</v>
      </c>
      <c r="C107" s="13">
        <v>-0.14656500024603966</v>
      </c>
      <c r="D107">
        <v>94</v>
      </c>
      <c r="E107">
        <v>14</v>
      </c>
      <c r="F107">
        <v>68</v>
      </c>
      <c r="G107">
        <v>69</v>
      </c>
      <c r="H107">
        <f t="shared" si="3"/>
        <v>137</v>
      </c>
      <c r="I107" s="7">
        <f>H107/E107</f>
        <v>9.7857142857142865</v>
      </c>
    </row>
    <row r="108" spans="1:9" x14ac:dyDescent="0.25">
      <c r="A108" s="1" t="s">
        <v>309</v>
      </c>
      <c r="B108" s="2" t="s">
        <v>86</v>
      </c>
      <c r="C108" s="13">
        <v>0.67118435009992239</v>
      </c>
      <c r="D108">
        <v>146</v>
      </c>
      <c r="E108">
        <v>2</v>
      </c>
      <c r="F108">
        <v>0</v>
      </c>
      <c r="G108">
        <v>26</v>
      </c>
      <c r="H108">
        <f t="shared" si="3"/>
        <v>26</v>
      </c>
      <c r="I108" s="7">
        <f>H108/E108</f>
        <v>13</v>
      </c>
    </row>
    <row r="109" spans="1:9" x14ac:dyDescent="0.25">
      <c r="A109" s="1" t="s">
        <v>442</v>
      </c>
      <c r="B109" s="2" t="s">
        <v>86</v>
      </c>
      <c r="C109" s="13">
        <v>0.47440531663707031</v>
      </c>
      <c r="D109">
        <v>109</v>
      </c>
      <c r="E109">
        <v>0</v>
      </c>
      <c r="F109">
        <v>0</v>
      </c>
      <c r="G109">
        <v>0</v>
      </c>
      <c r="H109">
        <f t="shared" si="3"/>
        <v>0</v>
      </c>
      <c r="I109" s="7">
        <v>0</v>
      </c>
    </row>
    <row r="110" spans="1:9" x14ac:dyDescent="0.25">
      <c r="A110" s="1" t="s">
        <v>122</v>
      </c>
      <c r="B110" s="2" t="s">
        <v>86</v>
      </c>
      <c r="C110" s="13">
        <v>0.39670591734275096</v>
      </c>
      <c r="E110">
        <v>4</v>
      </c>
      <c r="F110">
        <v>6</v>
      </c>
      <c r="G110">
        <v>34</v>
      </c>
      <c r="H110">
        <f t="shared" si="3"/>
        <v>40</v>
      </c>
      <c r="I110" s="7">
        <f>H110/E110</f>
        <v>10</v>
      </c>
    </row>
    <row r="111" spans="1:9" x14ac:dyDescent="0.25">
      <c r="A111" s="1" t="s">
        <v>220</v>
      </c>
      <c r="B111" s="2" t="s">
        <v>86</v>
      </c>
      <c r="C111" s="13">
        <v>0.40451098909803906</v>
      </c>
      <c r="D111">
        <v>78</v>
      </c>
      <c r="E111">
        <v>16</v>
      </c>
      <c r="F111">
        <v>670</v>
      </c>
      <c r="G111">
        <v>0</v>
      </c>
      <c r="H111">
        <f t="shared" si="3"/>
        <v>670</v>
      </c>
      <c r="I111" s="7">
        <f>H111/E111</f>
        <v>41.875</v>
      </c>
    </row>
    <row r="112" spans="1:9" x14ac:dyDescent="0.25">
      <c r="A112" s="1" t="s">
        <v>166</v>
      </c>
      <c r="B112" s="2" t="s">
        <v>86</v>
      </c>
      <c r="C112" s="13">
        <v>-2.8733746928013559E-2</v>
      </c>
      <c r="D112">
        <v>4</v>
      </c>
      <c r="E112">
        <v>13</v>
      </c>
      <c r="F112">
        <v>564</v>
      </c>
      <c r="G112">
        <v>0</v>
      </c>
      <c r="H112">
        <f t="shared" si="3"/>
        <v>564</v>
      </c>
      <c r="I112" s="7">
        <f>H112/E112</f>
        <v>43.384615384615387</v>
      </c>
    </row>
    <row r="113" spans="1:9" x14ac:dyDescent="0.25">
      <c r="A113" s="1" t="s">
        <v>290</v>
      </c>
      <c r="B113" s="2" t="s">
        <v>86</v>
      </c>
      <c r="C113" s="13">
        <v>0.47339441647811431</v>
      </c>
      <c r="D113">
        <v>129</v>
      </c>
      <c r="E113">
        <v>14</v>
      </c>
      <c r="F113">
        <v>310</v>
      </c>
      <c r="G113">
        <v>25</v>
      </c>
      <c r="H113">
        <f t="shared" si="3"/>
        <v>335</v>
      </c>
      <c r="I113" s="7">
        <f>H113/E113</f>
        <v>23.928571428571427</v>
      </c>
    </row>
    <row r="114" spans="1:9" x14ac:dyDescent="0.25">
      <c r="A114" s="1" t="s">
        <v>128</v>
      </c>
      <c r="B114" s="2" t="s">
        <v>86</v>
      </c>
      <c r="C114" s="13">
        <v>-0.25359673625313828</v>
      </c>
      <c r="D114">
        <v>205</v>
      </c>
      <c r="E114">
        <v>16</v>
      </c>
      <c r="F114">
        <v>42</v>
      </c>
      <c r="G114">
        <v>286</v>
      </c>
      <c r="H114">
        <f t="shared" si="3"/>
        <v>328</v>
      </c>
      <c r="I114" s="7">
        <f>H114/E114</f>
        <v>20.5</v>
      </c>
    </row>
    <row r="115" spans="1:9" x14ac:dyDescent="0.25">
      <c r="A115" s="1" t="s">
        <v>221</v>
      </c>
      <c r="B115" s="2" t="s">
        <v>86</v>
      </c>
      <c r="C115" s="13">
        <v>0.1868583174644696</v>
      </c>
      <c r="E115">
        <v>0</v>
      </c>
      <c r="F115">
        <v>0</v>
      </c>
      <c r="G115">
        <v>0</v>
      </c>
      <c r="H115">
        <f t="shared" si="3"/>
        <v>0</v>
      </c>
      <c r="I115" s="7">
        <v>0</v>
      </c>
    </row>
    <row r="116" spans="1:9" x14ac:dyDescent="0.25">
      <c r="A116" s="1" t="s">
        <v>362</v>
      </c>
      <c r="B116" s="2" t="s">
        <v>86</v>
      </c>
      <c r="C116" s="13">
        <v>-0.10408264258490785</v>
      </c>
      <c r="D116">
        <v>178</v>
      </c>
      <c r="E116">
        <v>0</v>
      </c>
      <c r="F116">
        <v>0</v>
      </c>
      <c r="G116">
        <v>0</v>
      </c>
      <c r="H116">
        <f t="shared" si="3"/>
        <v>0</v>
      </c>
      <c r="I116" s="7">
        <v>0</v>
      </c>
    </row>
    <row r="117" spans="1:9" x14ac:dyDescent="0.25">
      <c r="A117" s="1" t="s">
        <v>336</v>
      </c>
      <c r="B117" s="2" t="s">
        <v>86</v>
      </c>
      <c r="C117" s="13">
        <v>0.4204981481503493</v>
      </c>
      <c r="D117">
        <v>103</v>
      </c>
      <c r="E117">
        <v>16</v>
      </c>
      <c r="F117">
        <v>360</v>
      </c>
      <c r="G117">
        <v>80</v>
      </c>
      <c r="H117">
        <f t="shared" si="3"/>
        <v>440</v>
      </c>
      <c r="I117" s="7">
        <f>H117/E117</f>
        <v>27.5</v>
      </c>
    </row>
    <row r="118" spans="1:9" x14ac:dyDescent="0.25">
      <c r="A118" s="1" t="s">
        <v>439</v>
      </c>
      <c r="B118" s="2" t="s">
        <v>86</v>
      </c>
      <c r="C118" s="13">
        <v>0.63894637422711942</v>
      </c>
      <c r="E118">
        <v>0</v>
      </c>
      <c r="F118">
        <v>0</v>
      </c>
      <c r="G118">
        <v>0</v>
      </c>
      <c r="H118">
        <f t="shared" si="3"/>
        <v>0</v>
      </c>
      <c r="I118" s="7">
        <v>0</v>
      </c>
    </row>
    <row r="119" spans="1:9" x14ac:dyDescent="0.25">
      <c r="A119" s="1" t="s">
        <v>285</v>
      </c>
      <c r="B119" s="2" t="s">
        <v>86</v>
      </c>
      <c r="C119" s="13">
        <v>0.43633619475687668</v>
      </c>
      <c r="D119">
        <v>158</v>
      </c>
      <c r="E119">
        <v>0</v>
      </c>
      <c r="F119">
        <v>0</v>
      </c>
      <c r="G119">
        <v>0</v>
      </c>
      <c r="H119">
        <f t="shared" si="3"/>
        <v>0</v>
      </c>
      <c r="I119" s="7">
        <v>0</v>
      </c>
    </row>
    <row r="120" spans="1:9" x14ac:dyDescent="0.25">
      <c r="A120" s="1" t="s">
        <v>100</v>
      </c>
      <c r="B120" s="2" t="s">
        <v>86</v>
      </c>
      <c r="C120" s="13">
        <v>-6.0563718274821071E-2</v>
      </c>
      <c r="E120">
        <v>16</v>
      </c>
      <c r="F120">
        <v>360</v>
      </c>
      <c r="G120">
        <v>124</v>
      </c>
      <c r="H120">
        <f t="shared" si="3"/>
        <v>484</v>
      </c>
      <c r="I120" s="7">
        <f>H120/E120</f>
        <v>30.25</v>
      </c>
    </row>
    <row r="121" spans="1:9" x14ac:dyDescent="0.25">
      <c r="A121" s="1" t="s">
        <v>168</v>
      </c>
      <c r="B121" s="2" t="s">
        <v>86</v>
      </c>
      <c r="C121" s="13">
        <v>0.21323500082644772</v>
      </c>
      <c r="D121">
        <v>126</v>
      </c>
      <c r="E121">
        <v>13</v>
      </c>
      <c r="F121">
        <v>325</v>
      </c>
      <c r="G121">
        <v>174</v>
      </c>
      <c r="H121">
        <f t="shared" si="3"/>
        <v>499</v>
      </c>
      <c r="I121" s="7">
        <f>H121/E121</f>
        <v>38.384615384615387</v>
      </c>
    </row>
    <row r="122" spans="1:9" x14ac:dyDescent="0.25">
      <c r="A122" s="1" t="s">
        <v>249</v>
      </c>
      <c r="B122" s="2" t="s">
        <v>43</v>
      </c>
      <c r="C122" s="13"/>
      <c r="D122">
        <v>184</v>
      </c>
      <c r="E122">
        <v>0</v>
      </c>
      <c r="F122">
        <v>0</v>
      </c>
      <c r="G122">
        <v>0</v>
      </c>
      <c r="H122">
        <f t="shared" si="3"/>
        <v>0</v>
      </c>
      <c r="I122" s="7">
        <v>0</v>
      </c>
    </row>
    <row r="123" spans="1:9" x14ac:dyDescent="0.25">
      <c r="A123" s="1" t="s">
        <v>42</v>
      </c>
      <c r="B123" s="2" t="s">
        <v>43</v>
      </c>
      <c r="C123" s="13">
        <v>-0.32404301932375545</v>
      </c>
      <c r="D123">
        <v>93</v>
      </c>
      <c r="E123">
        <v>7</v>
      </c>
      <c r="F123">
        <v>390</v>
      </c>
      <c r="G123">
        <v>0</v>
      </c>
      <c r="H123">
        <f t="shared" si="3"/>
        <v>390</v>
      </c>
      <c r="I123" s="7">
        <f>H123/E123</f>
        <v>55.714285714285715</v>
      </c>
    </row>
    <row r="124" spans="1:9" x14ac:dyDescent="0.25">
      <c r="A124" s="1" t="s">
        <v>369</v>
      </c>
      <c r="B124" s="2" t="s">
        <v>43</v>
      </c>
      <c r="C124" s="13">
        <v>-0.64721976793362901</v>
      </c>
      <c r="E124">
        <v>2</v>
      </c>
      <c r="F124">
        <v>15</v>
      </c>
      <c r="G124">
        <v>0</v>
      </c>
      <c r="H124">
        <f t="shared" si="3"/>
        <v>15</v>
      </c>
      <c r="I124" s="7">
        <f>H124/E124</f>
        <v>7.5</v>
      </c>
    </row>
    <row r="125" spans="1:9" x14ac:dyDescent="0.25">
      <c r="A125" s="1" t="s">
        <v>432</v>
      </c>
      <c r="B125" s="2" t="s">
        <v>43</v>
      </c>
      <c r="C125" s="13">
        <v>0.34961387814251549</v>
      </c>
      <c r="D125">
        <v>79</v>
      </c>
      <c r="E125">
        <v>0</v>
      </c>
      <c r="F125">
        <v>0</v>
      </c>
      <c r="G125">
        <v>0</v>
      </c>
      <c r="H125">
        <f t="shared" si="3"/>
        <v>0</v>
      </c>
      <c r="I125" s="7">
        <v>0</v>
      </c>
    </row>
    <row r="126" spans="1:9" x14ac:dyDescent="0.25">
      <c r="A126" s="1" t="s">
        <v>430</v>
      </c>
      <c r="B126" s="2" t="s">
        <v>43</v>
      </c>
      <c r="C126" s="13">
        <v>0.3422851303153624</v>
      </c>
      <c r="D126">
        <v>12</v>
      </c>
      <c r="E126">
        <v>7</v>
      </c>
      <c r="F126">
        <v>464</v>
      </c>
      <c r="G126">
        <v>0</v>
      </c>
      <c r="H126">
        <f t="shared" si="3"/>
        <v>464</v>
      </c>
      <c r="I126" s="7">
        <f>H126/E126</f>
        <v>66.285714285714292</v>
      </c>
    </row>
    <row r="127" spans="1:9" x14ac:dyDescent="0.25">
      <c r="A127" s="1" t="s">
        <v>256</v>
      </c>
      <c r="B127" s="2" t="s">
        <v>43</v>
      </c>
      <c r="C127" s="13">
        <v>-0.49586709615126123</v>
      </c>
      <c r="D127">
        <v>48</v>
      </c>
      <c r="E127">
        <v>15</v>
      </c>
      <c r="F127">
        <v>887</v>
      </c>
      <c r="G127">
        <v>0</v>
      </c>
      <c r="H127">
        <f t="shared" si="3"/>
        <v>887</v>
      </c>
      <c r="I127" s="7">
        <f>H127/E127</f>
        <v>59.133333333333333</v>
      </c>
    </row>
    <row r="128" spans="1:9" x14ac:dyDescent="0.25">
      <c r="A128" s="1" t="s">
        <v>154</v>
      </c>
      <c r="B128" s="2" t="s">
        <v>43</v>
      </c>
      <c r="C128" s="13">
        <v>-0.48819801240921784</v>
      </c>
      <c r="E128">
        <v>0</v>
      </c>
      <c r="F128">
        <v>0</v>
      </c>
      <c r="G128">
        <v>0</v>
      </c>
      <c r="H128">
        <f t="shared" si="3"/>
        <v>0</v>
      </c>
      <c r="I128" s="7">
        <v>0</v>
      </c>
    </row>
    <row r="129" spans="1:9" x14ac:dyDescent="0.25">
      <c r="A129" s="1" t="s">
        <v>133</v>
      </c>
      <c r="B129" s="2" t="s">
        <v>43</v>
      </c>
      <c r="C129" s="13">
        <v>0.53754272206632181</v>
      </c>
      <c r="D129">
        <v>121</v>
      </c>
      <c r="E129">
        <v>0</v>
      </c>
      <c r="F129">
        <v>0</v>
      </c>
      <c r="G129">
        <v>0</v>
      </c>
      <c r="H129">
        <f t="shared" si="3"/>
        <v>0</v>
      </c>
      <c r="I129" s="7">
        <v>0</v>
      </c>
    </row>
    <row r="130" spans="1:9" x14ac:dyDescent="0.25">
      <c r="A130" s="1" t="s">
        <v>278</v>
      </c>
      <c r="B130" s="2" t="s">
        <v>43</v>
      </c>
      <c r="C130" s="13">
        <v>0.3896956727624829</v>
      </c>
      <c r="E130">
        <v>0</v>
      </c>
      <c r="F130">
        <v>0</v>
      </c>
      <c r="G130">
        <v>0</v>
      </c>
      <c r="H130">
        <f t="shared" si="3"/>
        <v>0</v>
      </c>
      <c r="I130" s="7">
        <v>0</v>
      </c>
    </row>
    <row r="131" spans="1:9" x14ac:dyDescent="0.25">
      <c r="A131" s="1" t="s">
        <v>417</v>
      </c>
      <c r="B131" s="2" t="s">
        <v>43</v>
      </c>
      <c r="C131" s="13">
        <v>0.11302501469937683</v>
      </c>
      <c r="D131">
        <v>2</v>
      </c>
      <c r="E131">
        <v>12</v>
      </c>
      <c r="F131">
        <v>726</v>
      </c>
      <c r="G131">
        <v>0</v>
      </c>
      <c r="H131">
        <f t="shared" si="3"/>
        <v>726</v>
      </c>
      <c r="I131" s="7">
        <f>H131/E131</f>
        <v>60.5</v>
      </c>
    </row>
    <row r="132" spans="1:9" x14ac:dyDescent="0.25">
      <c r="A132" s="1" t="s">
        <v>338</v>
      </c>
      <c r="B132" s="2" t="s">
        <v>43</v>
      </c>
      <c r="C132" s="13">
        <v>-0.11506845664934402</v>
      </c>
      <c r="D132">
        <v>153</v>
      </c>
      <c r="E132">
        <v>4</v>
      </c>
      <c r="F132">
        <v>97</v>
      </c>
      <c r="G132">
        <v>0</v>
      </c>
      <c r="H132">
        <f t="shared" si="3"/>
        <v>97</v>
      </c>
      <c r="I132" s="7">
        <f>H132/E132</f>
        <v>24.25</v>
      </c>
    </row>
    <row r="133" spans="1:9" x14ac:dyDescent="0.25">
      <c r="A133" s="1" t="s">
        <v>291</v>
      </c>
      <c r="B133" s="2" t="s">
        <v>43</v>
      </c>
      <c r="C133" s="13">
        <v>0.22868194034456518</v>
      </c>
      <c r="D133">
        <v>10</v>
      </c>
      <c r="E133">
        <v>1</v>
      </c>
      <c r="F133">
        <v>63</v>
      </c>
      <c r="G133">
        <v>0</v>
      </c>
      <c r="H133">
        <f t="shared" si="3"/>
        <v>63</v>
      </c>
      <c r="I133" s="7">
        <f>H133/E133</f>
        <v>63</v>
      </c>
    </row>
    <row r="134" spans="1:9" x14ac:dyDescent="0.25">
      <c r="A134" s="1" t="s">
        <v>284</v>
      </c>
      <c r="B134" s="2" t="s">
        <v>43</v>
      </c>
      <c r="C134" s="13">
        <v>-0.77159127655999737</v>
      </c>
      <c r="E134">
        <v>0</v>
      </c>
      <c r="F134">
        <v>0</v>
      </c>
      <c r="G134">
        <v>0</v>
      </c>
      <c r="H134">
        <f t="shared" si="3"/>
        <v>0</v>
      </c>
      <c r="I134" s="7">
        <v>0</v>
      </c>
    </row>
    <row r="135" spans="1:9" x14ac:dyDescent="0.25">
      <c r="A135" s="1" t="s">
        <v>371</v>
      </c>
      <c r="B135" s="2" t="s">
        <v>43</v>
      </c>
      <c r="C135" s="13"/>
      <c r="E135">
        <v>0</v>
      </c>
      <c r="F135">
        <v>0</v>
      </c>
      <c r="G135">
        <v>0</v>
      </c>
      <c r="H135">
        <f t="shared" si="3"/>
        <v>0</v>
      </c>
      <c r="I135" s="7">
        <v>0</v>
      </c>
    </row>
    <row r="136" spans="1:9" x14ac:dyDescent="0.25">
      <c r="A136" s="1" t="s">
        <v>257</v>
      </c>
      <c r="B136" s="2" t="s">
        <v>43</v>
      </c>
      <c r="C136" s="13">
        <v>0.77675501807836145</v>
      </c>
      <c r="E136">
        <v>0</v>
      </c>
      <c r="F136">
        <v>0</v>
      </c>
      <c r="G136">
        <v>0</v>
      </c>
      <c r="H136">
        <f t="shared" si="3"/>
        <v>0</v>
      </c>
      <c r="I136" s="7">
        <v>0</v>
      </c>
    </row>
    <row r="137" spans="1:9" x14ac:dyDescent="0.25">
      <c r="A137" s="1" t="s">
        <v>48</v>
      </c>
      <c r="B137" s="2" t="s">
        <v>463</v>
      </c>
      <c r="C137" s="13">
        <v>-1.2390716360491929</v>
      </c>
      <c r="D137">
        <v>174</v>
      </c>
      <c r="E137">
        <v>1</v>
      </c>
      <c r="F137">
        <v>78</v>
      </c>
      <c r="G137">
        <v>2</v>
      </c>
      <c r="H137">
        <f t="shared" si="3"/>
        <v>80</v>
      </c>
      <c r="I137" s="7">
        <f>H137/E137</f>
        <v>80</v>
      </c>
    </row>
    <row r="138" spans="1:9" x14ac:dyDescent="0.25">
      <c r="A138" s="1" t="s">
        <v>169</v>
      </c>
      <c r="B138" s="2" t="s">
        <v>463</v>
      </c>
      <c r="C138" s="13">
        <v>-0.87801474931792323</v>
      </c>
      <c r="D138">
        <v>77</v>
      </c>
      <c r="E138">
        <v>0</v>
      </c>
      <c r="F138">
        <v>0</v>
      </c>
      <c r="G138">
        <v>0</v>
      </c>
      <c r="H138">
        <f t="shared" si="3"/>
        <v>0</v>
      </c>
      <c r="I138" s="7">
        <v>0</v>
      </c>
    </row>
    <row r="139" spans="1:9" x14ac:dyDescent="0.25">
      <c r="A139" s="1" t="s">
        <v>174</v>
      </c>
      <c r="B139" s="2" t="s">
        <v>463</v>
      </c>
      <c r="C139" s="13">
        <v>-1.8066353163458666</v>
      </c>
      <c r="E139">
        <v>0</v>
      </c>
      <c r="F139">
        <v>0</v>
      </c>
      <c r="G139">
        <v>0</v>
      </c>
      <c r="H139">
        <f t="shared" si="3"/>
        <v>0</v>
      </c>
      <c r="I139" s="7">
        <v>0</v>
      </c>
    </row>
    <row r="140" spans="1:9" x14ac:dyDescent="0.25">
      <c r="A140" s="1" t="s">
        <v>103</v>
      </c>
      <c r="B140" s="2" t="s">
        <v>463</v>
      </c>
      <c r="C140" s="13">
        <v>1.2078085460324068</v>
      </c>
      <c r="E140">
        <v>3</v>
      </c>
      <c r="F140">
        <v>28</v>
      </c>
      <c r="G140">
        <v>3</v>
      </c>
      <c r="H140">
        <f t="shared" si="3"/>
        <v>31</v>
      </c>
      <c r="I140" s="7">
        <f>H140/E140</f>
        <v>10.333333333333334</v>
      </c>
    </row>
    <row r="141" spans="1:9" x14ac:dyDescent="0.25">
      <c r="A141" s="1" t="s">
        <v>58</v>
      </c>
      <c r="B141" s="2" t="s">
        <v>463</v>
      </c>
      <c r="C141" s="13">
        <v>-0.94188398113614002</v>
      </c>
      <c r="E141">
        <v>0</v>
      </c>
      <c r="F141">
        <v>0</v>
      </c>
      <c r="G141">
        <v>0</v>
      </c>
      <c r="H141">
        <f t="shared" si="3"/>
        <v>0</v>
      </c>
      <c r="I141" s="7">
        <v>0</v>
      </c>
    </row>
    <row r="142" spans="1:9" x14ac:dyDescent="0.25">
      <c r="A142" s="1" t="s">
        <v>360</v>
      </c>
      <c r="B142" s="2" t="s">
        <v>463</v>
      </c>
      <c r="C142" s="13">
        <v>-1.349732334495982</v>
      </c>
      <c r="D142">
        <v>34</v>
      </c>
      <c r="E142">
        <v>15</v>
      </c>
      <c r="F142">
        <v>893</v>
      </c>
      <c r="G142">
        <v>27</v>
      </c>
      <c r="H142">
        <f t="shared" si="3"/>
        <v>920</v>
      </c>
      <c r="I142" s="7">
        <f>H142/E142</f>
        <v>61.333333333333336</v>
      </c>
    </row>
    <row r="143" spans="1:9" x14ac:dyDescent="0.25">
      <c r="A143" s="1" t="s">
        <v>275</v>
      </c>
      <c r="B143" s="2" t="s">
        <v>463</v>
      </c>
      <c r="C143" s="13">
        <v>-1.4659160315227047</v>
      </c>
      <c r="E143">
        <v>2</v>
      </c>
      <c r="F143">
        <v>21</v>
      </c>
      <c r="G143">
        <v>5</v>
      </c>
      <c r="H143">
        <f t="shared" si="3"/>
        <v>26</v>
      </c>
      <c r="I143" s="7">
        <f>H143/E143</f>
        <v>13</v>
      </c>
    </row>
    <row r="144" spans="1:9" x14ac:dyDescent="0.25">
      <c r="A144" s="1" t="s">
        <v>434</v>
      </c>
      <c r="B144" s="2" t="s">
        <v>463</v>
      </c>
      <c r="C144" s="13">
        <v>-1.8405527348686028</v>
      </c>
      <c r="E144">
        <v>11</v>
      </c>
      <c r="F144">
        <v>261</v>
      </c>
      <c r="G144">
        <v>33</v>
      </c>
      <c r="H144">
        <f t="shared" si="3"/>
        <v>294</v>
      </c>
      <c r="I144" s="7">
        <f>H144/E144</f>
        <v>26.727272727272727</v>
      </c>
    </row>
    <row r="145" spans="1:9" x14ac:dyDescent="0.25">
      <c r="A145" s="1" t="s">
        <v>367</v>
      </c>
      <c r="B145" s="2" t="s">
        <v>463</v>
      </c>
      <c r="C145" s="13">
        <v>-1.1660927994460786</v>
      </c>
      <c r="D145">
        <v>173</v>
      </c>
      <c r="E145">
        <v>13</v>
      </c>
      <c r="F145">
        <v>461</v>
      </c>
      <c r="G145">
        <v>74</v>
      </c>
      <c r="H145">
        <f t="shared" ref="H145:H208" si="5">F145+G145</f>
        <v>535</v>
      </c>
      <c r="I145" s="7">
        <f>H145/E145</f>
        <v>41.153846153846153</v>
      </c>
    </row>
    <row r="146" spans="1:9" x14ac:dyDescent="0.25">
      <c r="A146" s="1" t="s">
        <v>74</v>
      </c>
      <c r="B146" s="2" t="s">
        <v>463</v>
      </c>
      <c r="C146" s="13">
        <v>-1.0217597950169424</v>
      </c>
      <c r="E146">
        <v>0</v>
      </c>
      <c r="F146">
        <v>0</v>
      </c>
      <c r="G146">
        <v>0</v>
      </c>
      <c r="H146">
        <f t="shared" si="5"/>
        <v>0</v>
      </c>
      <c r="I146" s="7">
        <v>0</v>
      </c>
    </row>
    <row r="147" spans="1:9" x14ac:dyDescent="0.25">
      <c r="A147" s="1" t="s">
        <v>301</v>
      </c>
      <c r="B147" s="2" t="s">
        <v>463</v>
      </c>
      <c r="C147" s="13">
        <v>-0.95478907220176512</v>
      </c>
      <c r="D147">
        <v>181</v>
      </c>
      <c r="E147">
        <v>3</v>
      </c>
      <c r="F147">
        <v>1</v>
      </c>
      <c r="G147">
        <v>15</v>
      </c>
      <c r="H147">
        <f t="shared" si="5"/>
        <v>16</v>
      </c>
      <c r="I147" s="7">
        <f>H147/E147</f>
        <v>5.333333333333333</v>
      </c>
    </row>
    <row r="148" spans="1:9" x14ac:dyDescent="0.25">
      <c r="A148" s="1" t="s">
        <v>280</v>
      </c>
      <c r="B148" s="2" t="s">
        <v>463</v>
      </c>
      <c r="C148" s="13">
        <v>-0.74396150864634614</v>
      </c>
      <c r="E148">
        <v>0</v>
      </c>
      <c r="F148">
        <v>0</v>
      </c>
      <c r="G148">
        <v>0</v>
      </c>
      <c r="H148">
        <f t="shared" si="5"/>
        <v>0</v>
      </c>
      <c r="I148" s="7">
        <v>0</v>
      </c>
    </row>
    <row r="149" spans="1:9" x14ac:dyDescent="0.25">
      <c r="A149" s="1" t="s">
        <v>294</v>
      </c>
      <c r="B149" s="2" t="s">
        <v>463</v>
      </c>
      <c r="C149" s="13">
        <v>-2.8277090804783747</v>
      </c>
      <c r="E149">
        <v>0</v>
      </c>
      <c r="F149">
        <v>0</v>
      </c>
      <c r="G149">
        <v>0</v>
      </c>
      <c r="H149">
        <f t="shared" si="5"/>
        <v>0</v>
      </c>
      <c r="I149" s="7">
        <v>0</v>
      </c>
    </row>
    <row r="150" spans="1:9" x14ac:dyDescent="0.25">
      <c r="A150" s="1" t="s">
        <v>157</v>
      </c>
      <c r="B150" s="2" t="s">
        <v>463</v>
      </c>
      <c r="C150" s="13">
        <v>-0.77298424912623842</v>
      </c>
      <c r="D150">
        <v>64</v>
      </c>
      <c r="E150">
        <v>15</v>
      </c>
      <c r="F150">
        <v>666</v>
      </c>
      <c r="G150">
        <v>68</v>
      </c>
      <c r="H150">
        <f t="shared" si="5"/>
        <v>734</v>
      </c>
      <c r="I150" s="7">
        <f>H150/E150</f>
        <v>48.93333333333333</v>
      </c>
    </row>
    <row r="151" spans="1:9" x14ac:dyDescent="0.25">
      <c r="A151" s="1" t="s">
        <v>384</v>
      </c>
      <c r="B151" s="2" t="s">
        <v>463</v>
      </c>
      <c r="C151" s="13">
        <v>-1.7636539235114455</v>
      </c>
      <c r="E151">
        <v>1</v>
      </c>
      <c r="F151">
        <v>10</v>
      </c>
      <c r="G151">
        <v>5</v>
      </c>
      <c r="H151">
        <f t="shared" si="5"/>
        <v>15</v>
      </c>
      <c r="I151" s="7">
        <f>H151/E151</f>
        <v>15</v>
      </c>
    </row>
    <row r="152" spans="1:9" x14ac:dyDescent="0.25">
      <c r="A152" s="1" t="s">
        <v>72</v>
      </c>
      <c r="B152" s="2" t="s">
        <v>463</v>
      </c>
      <c r="C152" s="13">
        <v>-1.1083088499234108</v>
      </c>
      <c r="E152">
        <v>0</v>
      </c>
      <c r="F152">
        <v>0</v>
      </c>
      <c r="G152">
        <v>0</v>
      </c>
      <c r="H152">
        <f t="shared" si="5"/>
        <v>0</v>
      </c>
      <c r="I152" s="7">
        <v>0</v>
      </c>
    </row>
    <row r="153" spans="1:9" x14ac:dyDescent="0.25">
      <c r="A153" s="1" t="s">
        <v>222</v>
      </c>
      <c r="B153" s="2" t="s">
        <v>463</v>
      </c>
      <c r="C153" s="13">
        <v>-1.1201442781923829</v>
      </c>
      <c r="D153">
        <v>159</v>
      </c>
      <c r="E153">
        <v>7</v>
      </c>
      <c r="F153">
        <v>147</v>
      </c>
      <c r="G153">
        <v>35</v>
      </c>
      <c r="H153">
        <f t="shared" si="5"/>
        <v>182</v>
      </c>
      <c r="I153" s="7">
        <f>H153/E153</f>
        <v>26</v>
      </c>
    </row>
    <row r="154" spans="1:9" x14ac:dyDescent="0.25">
      <c r="A154" s="1" t="s">
        <v>380</v>
      </c>
      <c r="B154" s="2" t="s">
        <v>463</v>
      </c>
      <c r="C154" s="13">
        <v>-1.6515136930991494</v>
      </c>
      <c r="D154">
        <v>116</v>
      </c>
      <c r="E154">
        <v>5</v>
      </c>
      <c r="F154">
        <v>126</v>
      </c>
      <c r="G154">
        <v>13</v>
      </c>
      <c r="H154">
        <f t="shared" si="5"/>
        <v>139</v>
      </c>
      <c r="I154" s="7">
        <f>H154/E154</f>
        <v>27.8</v>
      </c>
    </row>
    <row r="155" spans="1:9" x14ac:dyDescent="0.25">
      <c r="A155" s="1" t="s">
        <v>126</v>
      </c>
      <c r="B155" s="2" t="s">
        <v>463</v>
      </c>
      <c r="C155" s="13">
        <v>-0.6700730766586257</v>
      </c>
      <c r="D155">
        <v>58</v>
      </c>
      <c r="E155">
        <v>16</v>
      </c>
      <c r="F155">
        <v>784</v>
      </c>
      <c r="G155">
        <v>62</v>
      </c>
      <c r="H155">
        <f t="shared" si="5"/>
        <v>846</v>
      </c>
      <c r="I155" s="7">
        <f>H155/E155</f>
        <v>52.875</v>
      </c>
    </row>
    <row r="156" spans="1:9" x14ac:dyDescent="0.25">
      <c r="A156" s="1" t="s">
        <v>231</v>
      </c>
      <c r="B156" s="2" t="s">
        <v>463</v>
      </c>
      <c r="C156" s="13">
        <v>-1.2151648106916075</v>
      </c>
      <c r="D156">
        <v>104</v>
      </c>
      <c r="E156">
        <v>0</v>
      </c>
      <c r="F156">
        <v>0</v>
      </c>
      <c r="G156">
        <v>0</v>
      </c>
      <c r="H156">
        <f t="shared" si="5"/>
        <v>0</v>
      </c>
      <c r="I156" s="7">
        <v>0</v>
      </c>
    </row>
    <row r="157" spans="1:9" x14ac:dyDescent="0.25">
      <c r="A157" s="1" t="s">
        <v>28</v>
      </c>
      <c r="B157" s="2" t="s">
        <v>463</v>
      </c>
      <c r="C157" s="13">
        <v>-1.113517852023769</v>
      </c>
      <c r="E157">
        <v>0</v>
      </c>
      <c r="F157">
        <v>0</v>
      </c>
      <c r="G157">
        <v>0</v>
      </c>
      <c r="H157">
        <f t="shared" si="5"/>
        <v>0</v>
      </c>
      <c r="I157" s="7">
        <v>0</v>
      </c>
    </row>
    <row r="158" spans="1:9" x14ac:dyDescent="0.25">
      <c r="A158" s="1" t="s">
        <v>108</v>
      </c>
      <c r="B158" s="2" t="s">
        <v>463</v>
      </c>
      <c r="C158" s="13">
        <v>-1.3339925367679506</v>
      </c>
      <c r="E158">
        <v>0</v>
      </c>
      <c r="F158">
        <v>0</v>
      </c>
      <c r="G158">
        <v>0</v>
      </c>
      <c r="H158">
        <f t="shared" si="5"/>
        <v>0</v>
      </c>
      <c r="I158" s="7">
        <v>0</v>
      </c>
    </row>
    <row r="159" spans="1:9" x14ac:dyDescent="0.25">
      <c r="A159" s="1" t="s">
        <v>341</v>
      </c>
      <c r="B159" s="2" t="s">
        <v>463</v>
      </c>
      <c r="C159" s="13">
        <v>-0.88369652387345754</v>
      </c>
      <c r="D159">
        <v>54</v>
      </c>
      <c r="E159">
        <v>16</v>
      </c>
      <c r="F159">
        <v>639</v>
      </c>
      <c r="G159">
        <v>88</v>
      </c>
      <c r="H159">
        <f t="shared" si="5"/>
        <v>727</v>
      </c>
      <c r="I159" s="7">
        <f>H159/E159</f>
        <v>45.4375</v>
      </c>
    </row>
    <row r="160" spans="1:9" x14ac:dyDescent="0.25">
      <c r="A160" s="1" t="s">
        <v>261</v>
      </c>
      <c r="B160" s="2" t="s">
        <v>463</v>
      </c>
      <c r="C160" s="13">
        <v>-0.2329571370844131</v>
      </c>
      <c r="D160">
        <v>37</v>
      </c>
      <c r="E160">
        <v>0</v>
      </c>
      <c r="F160">
        <v>0</v>
      </c>
      <c r="G160">
        <v>0</v>
      </c>
      <c r="H160">
        <f t="shared" si="5"/>
        <v>0</v>
      </c>
      <c r="I160" s="7">
        <v>0</v>
      </c>
    </row>
    <row r="161" spans="1:9" x14ac:dyDescent="0.25">
      <c r="A161" s="1" t="s">
        <v>50</v>
      </c>
      <c r="B161" s="2" t="s">
        <v>463</v>
      </c>
      <c r="C161" s="13">
        <v>-0.48611452080578343</v>
      </c>
      <c r="D161">
        <v>20</v>
      </c>
      <c r="E161">
        <v>16</v>
      </c>
      <c r="F161">
        <v>1104</v>
      </c>
      <c r="G161">
        <v>55</v>
      </c>
      <c r="H161">
        <f t="shared" si="5"/>
        <v>1159</v>
      </c>
      <c r="I161" s="7">
        <f>H161/E161</f>
        <v>72.4375</v>
      </c>
    </row>
    <row r="162" spans="1:9" x14ac:dyDescent="0.25">
      <c r="A162" s="1" t="s">
        <v>27</v>
      </c>
      <c r="B162" s="2" t="s">
        <v>463</v>
      </c>
      <c r="C162" s="13">
        <v>-0.9302222614002128</v>
      </c>
      <c r="D162">
        <v>148</v>
      </c>
      <c r="E162">
        <v>1</v>
      </c>
      <c r="F162">
        <v>0</v>
      </c>
      <c r="G162">
        <v>2</v>
      </c>
      <c r="H162">
        <f t="shared" si="5"/>
        <v>2</v>
      </c>
      <c r="I162" s="7">
        <f>H162/E162</f>
        <v>2</v>
      </c>
    </row>
    <row r="163" spans="1:9" x14ac:dyDescent="0.25">
      <c r="A163" s="1" t="s">
        <v>132</v>
      </c>
      <c r="B163" s="2" t="s">
        <v>463</v>
      </c>
      <c r="C163" s="13">
        <v>1.4203305123515078</v>
      </c>
      <c r="E163">
        <v>0</v>
      </c>
      <c r="F163">
        <v>0</v>
      </c>
      <c r="G163">
        <v>0</v>
      </c>
      <c r="H163">
        <f t="shared" si="5"/>
        <v>0</v>
      </c>
      <c r="I163" s="7">
        <v>0</v>
      </c>
    </row>
    <row r="164" spans="1:9" x14ac:dyDescent="0.25">
      <c r="A164" s="1" t="s">
        <v>270</v>
      </c>
      <c r="B164" s="2" t="s">
        <v>463</v>
      </c>
      <c r="C164" s="13">
        <v>-0.73265497382212685</v>
      </c>
      <c r="E164">
        <v>0</v>
      </c>
      <c r="F164">
        <v>0</v>
      </c>
      <c r="G164">
        <v>0</v>
      </c>
      <c r="H164">
        <f t="shared" si="5"/>
        <v>0</v>
      </c>
      <c r="I164" s="7">
        <v>0</v>
      </c>
    </row>
    <row r="165" spans="1:9" x14ac:dyDescent="0.25">
      <c r="A165" s="1" t="s">
        <v>148</v>
      </c>
      <c r="B165" s="2" t="s">
        <v>463</v>
      </c>
      <c r="C165" s="13">
        <v>0.5457287088511108</v>
      </c>
      <c r="D165">
        <v>143</v>
      </c>
      <c r="E165">
        <v>8</v>
      </c>
      <c r="F165">
        <v>198</v>
      </c>
      <c r="G165">
        <v>32</v>
      </c>
      <c r="H165">
        <f t="shared" si="5"/>
        <v>230</v>
      </c>
      <c r="I165" s="7">
        <f>H165/E165</f>
        <v>28.75</v>
      </c>
    </row>
    <row r="166" spans="1:9" x14ac:dyDescent="0.25">
      <c r="A166" s="1" t="s">
        <v>421</v>
      </c>
      <c r="B166" s="2" t="s">
        <v>463</v>
      </c>
      <c r="C166" s="13">
        <v>-1.8739124359338721</v>
      </c>
      <c r="E166">
        <v>0</v>
      </c>
      <c r="F166">
        <v>0</v>
      </c>
      <c r="G166">
        <v>0</v>
      </c>
      <c r="H166">
        <f t="shared" si="5"/>
        <v>0</v>
      </c>
      <c r="I166" s="7">
        <v>0</v>
      </c>
    </row>
    <row r="167" spans="1:9" x14ac:dyDescent="0.25">
      <c r="A167" s="1" t="s">
        <v>138</v>
      </c>
      <c r="B167" s="2" t="s">
        <v>463</v>
      </c>
      <c r="C167" s="13">
        <v>-0.4486941483223072</v>
      </c>
      <c r="E167">
        <v>0</v>
      </c>
      <c r="F167">
        <v>0</v>
      </c>
      <c r="G167">
        <v>0</v>
      </c>
      <c r="H167">
        <f t="shared" si="5"/>
        <v>0</v>
      </c>
      <c r="I167" s="7">
        <v>0</v>
      </c>
    </row>
    <row r="168" spans="1:9" x14ac:dyDescent="0.25">
      <c r="A168" s="1" t="s">
        <v>414</v>
      </c>
      <c r="B168" s="2" t="s">
        <v>463</v>
      </c>
      <c r="C168" s="13">
        <v>-1.5015798783889707</v>
      </c>
      <c r="E168">
        <v>0</v>
      </c>
      <c r="F168">
        <v>0</v>
      </c>
      <c r="G168">
        <v>0</v>
      </c>
      <c r="H168">
        <f t="shared" si="5"/>
        <v>0</v>
      </c>
      <c r="I168" s="7">
        <v>0</v>
      </c>
    </row>
    <row r="169" spans="1:9" x14ac:dyDescent="0.25">
      <c r="A169" s="1" t="s">
        <v>315</v>
      </c>
      <c r="B169" s="2" t="s">
        <v>463</v>
      </c>
      <c r="C169" s="13">
        <v>-1.2724380522011887</v>
      </c>
      <c r="E169">
        <v>0</v>
      </c>
      <c r="F169">
        <v>0</v>
      </c>
      <c r="G169">
        <v>0</v>
      </c>
      <c r="H169">
        <f t="shared" si="5"/>
        <v>0</v>
      </c>
      <c r="I169" s="7">
        <v>0</v>
      </c>
    </row>
    <row r="170" spans="1:9" x14ac:dyDescent="0.25">
      <c r="A170" s="1" t="s">
        <v>114</v>
      </c>
      <c r="B170" s="2" t="s">
        <v>463</v>
      </c>
      <c r="C170" s="13">
        <v>-1.0904818629729494</v>
      </c>
      <c r="E170">
        <v>11</v>
      </c>
      <c r="F170">
        <v>241</v>
      </c>
      <c r="G170">
        <v>31</v>
      </c>
      <c r="H170">
        <f t="shared" si="5"/>
        <v>272</v>
      </c>
      <c r="I170" s="7">
        <f>H170/E170</f>
        <v>24.727272727272727</v>
      </c>
    </row>
    <row r="171" spans="1:9" x14ac:dyDescent="0.25">
      <c r="A171" s="1" t="s">
        <v>377</v>
      </c>
      <c r="B171" s="2" t="s">
        <v>463</v>
      </c>
      <c r="C171" s="13">
        <v>-2.2811466301068806</v>
      </c>
      <c r="D171">
        <v>180</v>
      </c>
      <c r="E171">
        <v>0</v>
      </c>
      <c r="H171">
        <f t="shared" si="5"/>
        <v>0</v>
      </c>
      <c r="I171" s="7">
        <v>0</v>
      </c>
    </row>
    <row r="172" spans="1:9" x14ac:dyDescent="0.25">
      <c r="A172" s="1" t="s">
        <v>167</v>
      </c>
      <c r="B172" s="2" t="s">
        <v>463</v>
      </c>
      <c r="C172" s="13">
        <v>-1.2014189997439981</v>
      </c>
      <c r="D172">
        <v>200</v>
      </c>
      <c r="E172">
        <v>9</v>
      </c>
      <c r="F172">
        <v>90</v>
      </c>
      <c r="G172">
        <v>40</v>
      </c>
      <c r="H172">
        <f t="shared" si="5"/>
        <v>130</v>
      </c>
      <c r="I172" s="7">
        <f>H172/E172</f>
        <v>14.444444444444445</v>
      </c>
    </row>
    <row r="173" spans="1:9" x14ac:dyDescent="0.25">
      <c r="A173" s="1" t="s">
        <v>406</v>
      </c>
      <c r="B173" s="2" t="s">
        <v>463</v>
      </c>
      <c r="C173" s="13">
        <v>-1.2255586262737883</v>
      </c>
      <c r="E173">
        <v>0</v>
      </c>
      <c r="F173">
        <v>0</v>
      </c>
      <c r="G173">
        <v>0</v>
      </c>
      <c r="H173">
        <f t="shared" si="5"/>
        <v>0</v>
      </c>
      <c r="I173" s="7">
        <v>0</v>
      </c>
    </row>
    <row r="174" spans="1:9" x14ac:dyDescent="0.25">
      <c r="A174" s="1" t="s">
        <v>383</v>
      </c>
      <c r="B174" s="2" t="s">
        <v>463</v>
      </c>
      <c r="C174" s="13">
        <v>-0.45453036027677474</v>
      </c>
      <c r="D174">
        <v>110</v>
      </c>
      <c r="E174">
        <v>0</v>
      </c>
      <c r="F174">
        <v>0</v>
      </c>
      <c r="G174">
        <v>0</v>
      </c>
      <c r="H174">
        <f t="shared" si="5"/>
        <v>0</v>
      </c>
      <c r="I174" s="7">
        <v>0</v>
      </c>
    </row>
    <row r="175" spans="1:9" x14ac:dyDescent="0.25">
      <c r="A175" s="1" t="s">
        <v>144</v>
      </c>
      <c r="B175" s="2" t="s">
        <v>463</v>
      </c>
      <c r="C175" s="13">
        <v>-1.3295385995347229</v>
      </c>
      <c r="D175">
        <v>63</v>
      </c>
      <c r="E175">
        <v>14</v>
      </c>
      <c r="F175">
        <v>960</v>
      </c>
      <c r="G175">
        <v>41</v>
      </c>
      <c r="H175">
        <f t="shared" si="5"/>
        <v>1001</v>
      </c>
      <c r="I175" s="7">
        <f>H175/E175</f>
        <v>71.5</v>
      </c>
    </row>
    <row r="176" spans="1:9" x14ac:dyDescent="0.25">
      <c r="A176" s="1" t="s">
        <v>226</v>
      </c>
      <c r="B176" s="2" t="s">
        <v>463</v>
      </c>
      <c r="C176" s="13"/>
      <c r="D176">
        <v>144</v>
      </c>
      <c r="E176">
        <v>0</v>
      </c>
      <c r="F176">
        <v>0</v>
      </c>
      <c r="G176">
        <v>0</v>
      </c>
      <c r="H176">
        <f t="shared" si="5"/>
        <v>0</v>
      </c>
      <c r="I176" s="7">
        <v>0</v>
      </c>
    </row>
    <row r="177" spans="1:9" x14ac:dyDescent="0.25">
      <c r="A177" s="1" t="s">
        <v>346</v>
      </c>
      <c r="B177" s="2" t="s">
        <v>463</v>
      </c>
      <c r="C177" s="13">
        <v>1.0791223140152555</v>
      </c>
      <c r="D177">
        <v>32</v>
      </c>
      <c r="E177">
        <v>16</v>
      </c>
      <c r="F177">
        <v>1039</v>
      </c>
      <c r="G177">
        <v>92</v>
      </c>
      <c r="H177">
        <f t="shared" si="5"/>
        <v>1131</v>
      </c>
      <c r="I177" s="7">
        <f>H177/E177</f>
        <v>70.6875</v>
      </c>
    </row>
    <row r="178" spans="1:9" x14ac:dyDescent="0.25">
      <c r="A178" s="1" t="s">
        <v>405</v>
      </c>
      <c r="B178" s="2" t="s">
        <v>463</v>
      </c>
      <c r="C178" s="13">
        <v>-1.1513626428266208</v>
      </c>
      <c r="D178">
        <v>167</v>
      </c>
      <c r="E178">
        <v>14</v>
      </c>
      <c r="F178">
        <v>136</v>
      </c>
      <c r="G178">
        <v>90</v>
      </c>
      <c r="H178">
        <f t="shared" si="5"/>
        <v>226</v>
      </c>
      <c r="I178" s="7">
        <f>H178/E178</f>
        <v>16.142857142857142</v>
      </c>
    </row>
    <row r="179" spans="1:9" x14ac:dyDescent="0.25">
      <c r="A179" s="1" t="s">
        <v>190</v>
      </c>
      <c r="B179" s="2" t="s">
        <v>463</v>
      </c>
      <c r="C179" s="13">
        <v>-0.88461305835996384</v>
      </c>
      <c r="D179">
        <v>122</v>
      </c>
      <c r="E179">
        <v>0</v>
      </c>
      <c r="F179">
        <v>0</v>
      </c>
      <c r="G179">
        <v>0</v>
      </c>
      <c r="H179">
        <f t="shared" si="5"/>
        <v>0</v>
      </c>
      <c r="I179" s="7">
        <v>0</v>
      </c>
    </row>
    <row r="180" spans="1:9" x14ac:dyDescent="0.25">
      <c r="A180" s="1" t="s">
        <v>320</v>
      </c>
      <c r="B180" s="2" t="s">
        <v>463</v>
      </c>
      <c r="C180" s="13">
        <v>-0.60350575945905716</v>
      </c>
      <c r="D180">
        <v>59</v>
      </c>
      <c r="E180">
        <v>16</v>
      </c>
      <c r="F180">
        <v>64</v>
      </c>
      <c r="G180">
        <v>75</v>
      </c>
      <c r="H180">
        <f t="shared" si="5"/>
        <v>139</v>
      </c>
      <c r="I180" s="7">
        <f>H180/E180</f>
        <v>8.6875</v>
      </c>
    </row>
    <row r="181" spans="1:9" x14ac:dyDescent="0.25">
      <c r="A181" s="1" t="s">
        <v>331</v>
      </c>
      <c r="B181" s="2" t="s">
        <v>463</v>
      </c>
      <c r="C181" s="13">
        <v>0.90851821484712936</v>
      </c>
      <c r="E181">
        <v>0</v>
      </c>
      <c r="F181">
        <v>0</v>
      </c>
      <c r="G181">
        <v>0</v>
      </c>
      <c r="H181">
        <f t="shared" si="5"/>
        <v>0</v>
      </c>
      <c r="I181" s="7">
        <v>0</v>
      </c>
    </row>
    <row r="182" spans="1:9" x14ac:dyDescent="0.25">
      <c r="A182" s="1" t="s">
        <v>211</v>
      </c>
      <c r="B182" s="2" t="s">
        <v>463</v>
      </c>
      <c r="C182" s="13">
        <v>-0.90343107422590896</v>
      </c>
      <c r="D182">
        <v>141</v>
      </c>
      <c r="E182">
        <v>7</v>
      </c>
      <c r="F182">
        <v>331</v>
      </c>
      <c r="G182">
        <v>31</v>
      </c>
      <c r="H182">
        <f t="shared" si="5"/>
        <v>362</v>
      </c>
      <c r="I182" s="7">
        <f>H182/E182</f>
        <v>51.714285714285715</v>
      </c>
    </row>
    <row r="183" spans="1:9" x14ac:dyDescent="0.25">
      <c r="A183" s="1" t="s">
        <v>36</v>
      </c>
      <c r="B183" s="2" t="s">
        <v>463</v>
      </c>
      <c r="C183" s="13">
        <v>-2.049388543646812</v>
      </c>
      <c r="D183">
        <v>123</v>
      </c>
      <c r="E183">
        <v>8</v>
      </c>
      <c r="F183">
        <v>27</v>
      </c>
      <c r="G183">
        <v>18</v>
      </c>
      <c r="H183">
        <f t="shared" si="5"/>
        <v>45</v>
      </c>
      <c r="I183" s="7">
        <f>H183/E183</f>
        <v>5.625</v>
      </c>
    </row>
    <row r="184" spans="1:9" x14ac:dyDescent="0.25">
      <c r="A184" s="1" t="s">
        <v>25</v>
      </c>
      <c r="B184" s="2" t="s">
        <v>466</v>
      </c>
      <c r="C184" s="13">
        <v>0.15626284521694819</v>
      </c>
      <c r="D184">
        <v>69</v>
      </c>
      <c r="E184">
        <v>4</v>
      </c>
      <c r="F184">
        <v>158</v>
      </c>
      <c r="G184">
        <v>28</v>
      </c>
      <c r="H184">
        <f t="shared" si="5"/>
        <v>186</v>
      </c>
      <c r="I184" s="7">
        <f>H184/E184</f>
        <v>46.5</v>
      </c>
    </row>
    <row r="185" spans="1:9" x14ac:dyDescent="0.25">
      <c r="A185" s="1" t="s">
        <v>245</v>
      </c>
      <c r="B185" s="2" t="s">
        <v>466</v>
      </c>
      <c r="C185" s="13">
        <v>0.15140445605990113</v>
      </c>
      <c r="D185">
        <v>145</v>
      </c>
      <c r="E185">
        <v>10</v>
      </c>
      <c r="F185">
        <v>115</v>
      </c>
      <c r="G185">
        <v>138</v>
      </c>
      <c r="H185">
        <f t="shared" si="5"/>
        <v>253</v>
      </c>
      <c r="I185" s="7">
        <f>H185/E185</f>
        <v>25.3</v>
      </c>
    </row>
    <row r="186" spans="1:9" x14ac:dyDescent="0.25">
      <c r="A186" s="1" t="s">
        <v>51</v>
      </c>
      <c r="B186" s="2" t="s">
        <v>466</v>
      </c>
      <c r="C186" s="13">
        <v>-0.10738060914012074</v>
      </c>
      <c r="E186">
        <v>0</v>
      </c>
      <c r="F186">
        <v>0</v>
      </c>
      <c r="G186">
        <v>0</v>
      </c>
      <c r="H186">
        <f t="shared" si="5"/>
        <v>0</v>
      </c>
      <c r="I186" s="7">
        <v>0</v>
      </c>
    </row>
    <row r="187" spans="1:9" x14ac:dyDescent="0.25">
      <c r="A187" s="1" t="s">
        <v>173</v>
      </c>
      <c r="B187" s="2" t="s">
        <v>466</v>
      </c>
      <c r="C187" s="13">
        <v>0.65374283412827083</v>
      </c>
      <c r="D187">
        <v>108</v>
      </c>
      <c r="E187">
        <v>16</v>
      </c>
      <c r="F187">
        <v>244</v>
      </c>
      <c r="G187">
        <v>368</v>
      </c>
      <c r="H187">
        <f t="shared" si="5"/>
        <v>612</v>
      </c>
      <c r="I187" s="7">
        <f>H187/E187</f>
        <v>38.25</v>
      </c>
    </row>
    <row r="188" spans="1:9" x14ac:dyDescent="0.25">
      <c r="A188" s="1" t="s">
        <v>69</v>
      </c>
      <c r="B188" s="2" t="s">
        <v>466</v>
      </c>
      <c r="C188" s="13">
        <v>0.78337134308544409</v>
      </c>
      <c r="D188">
        <v>132</v>
      </c>
      <c r="E188">
        <v>13</v>
      </c>
      <c r="F188">
        <v>50</v>
      </c>
      <c r="G188">
        <v>224</v>
      </c>
      <c r="H188">
        <f t="shared" si="5"/>
        <v>274</v>
      </c>
      <c r="I188" s="7">
        <f>H188/E188</f>
        <v>21.076923076923077</v>
      </c>
    </row>
    <row r="189" spans="1:9" x14ac:dyDescent="0.25">
      <c r="A189" s="1" t="s">
        <v>147</v>
      </c>
      <c r="B189" s="2" t="s">
        <v>466</v>
      </c>
      <c r="C189" s="13">
        <v>0.10041681362245608</v>
      </c>
      <c r="E189">
        <v>0</v>
      </c>
      <c r="F189">
        <v>0</v>
      </c>
      <c r="G189">
        <v>0</v>
      </c>
      <c r="H189">
        <f t="shared" si="5"/>
        <v>0</v>
      </c>
      <c r="I189" s="7">
        <v>0</v>
      </c>
    </row>
    <row r="190" spans="1:9" x14ac:dyDescent="0.25">
      <c r="A190" s="1" t="s">
        <v>191</v>
      </c>
      <c r="B190" s="2" t="s">
        <v>466</v>
      </c>
      <c r="C190" s="13">
        <v>8.8842535959266875E-2</v>
      </c>
      <c r="E190">
        <v>0</v>
      </c>
      <c r="F190">
        <v>0</v>
      </c>
      <c r="G190">
        <v>0</v>
      </c>
      <c r="H190">
        <f t="shared" si="5"/>
        <v>0</v>
      </c>
      <c r="I190" s="7">
        <v>0</v>
      </c>
    </row>
    <row r="191" spans="1:9" x14ac:dyDescent="0.25">
      <c r="A191" s="1" t="s">
        <v>159</v>
      </c>
      <c r="B191" s="2" t="s">
        <v>466</v>
      </c>
      <c r="C191" s="13">
        <v>0.12937820489310581</v>
      </c>
      <c r="E191">
        <v>0</v>
      </c>
      <c r="F191">
        <v>0</v>
      </c>
      <c r="G191">
        <v>0</v>
      </c>
      <c r="H191">
        <f t="shared" si="5"/>
        <v>0</v>
      </c>
      <c r="I191" s="7">
        <v>0</v>
      </c>
    </row>
    <row r="192" spans="1:9" x14ac:dyDescent="0.25">
      <c r="A192" s="1" t="s">
        <v>354</v>
      </c>
      <c r="B192" s="2" t="s">
        <v>466</v>
      </c>
      <c r="C192" s="13">
        <v>0.52843037897387835</v>
      </c>
      <c r="D192">
        <v>68</v>
      </c>
      <c r="E192">
        <v>12</v>
      </c>
      <c r="F192">
        <v>223</v>
      </c>
      <c r="G192">
        <v>158</v>
      </c>
      <c r="H192">
        <f t="shared" si="5"/>
        <v>381</v>
      </c>
      <c r="I192" s="7">
        <f t="shared" ref="I192:I199" si="6">H192/E192</f>
        <v>31.75</v>
      </c>
    </row>
    <row r="193" spans="1:9" x14ac:dyDescent="0.25">
      <c r="A193" s="1" t="s">
        <v>342</v>
      </c>
      <c r="B193" s="2" t="s">
        <v>466</v>
      </c>
      <c r="C193" s="13">
        <v>2.877231960571585E-2</v>
      </c>
      <c r="D193">
        <v>196</v>
      </c>
      <c r="E193">
        <v>1</v>
      </c>
      <c r="F193">
        <v>21</v>
      </c>
      <c r="G193">
        <v>3</v>
      </c>
      <c r="H193">
        <f t="shared" si="5"/>
        <v>24</v>
      </c>
      <c r="I193" s="7">
        <f t="shared" si="6"/>
        <v>24</v>
      </c>
    </row>
    <row r="194" spans="1:9" x14ac:dyDescent="0.25">
      <c r="A194" s="1" t="s">
        <v>348</v>
      </c>
      <c r="B194" s="2" t="s">
        <v>466</v>
      </c>
      <c r="C194" s="13">
        <v>0.8611642198055568</v>
      </c>
      <c r="D194">
        <v>13</v>
      </c>
      <c r="E194">
        <v>16</v>
      </c>
      <c r="F194">
        <v>445</v>
      </c>
      <c r="G194">
        <v>100</v>
      </c>
      <c r="H194">
        <f t="shared" si="5"/>
        <v>545</v>
      </c>
      <c r="I194" s="7">
        <f t="shared" si="6"/>
        <v>34.0625</v>
      </c>
    </row>
    <row r="195" spans="1:9" x14ac:dyDescent="0.25">
      <c r="A195" s="1" t="s">
        <v>324</v>
      </c>
      <c r="B195" s="2" t="s">
        <v>466</v>
      </c>
      <c r="C195" s="13">
        <v>2.0463950682408878E-2</v>
      </c>
      <c r="E195">
        <v>14</v>
      </c>
      <c r="F195">
        <v>160</v>
      </c>
      <c r="G195">
        <v>271</v>
      </c>
      <c r="H195">
        <f t="shared" si="5"/>
        <v>431</v>
      </c>
      <c r="I195" s="7">
        <f t="shared" si="6"/>
        <v>30.785714285714285</v>
      </c>
    </row>
    <row r="196" spans="1:9" x14ac:dyDescent="0.25">
      <c r="A196" s="1" t="s">
        <v>266</v>
      </c>
      <c r="B196" s="2" t="s">
        <v>466</v>
      </c>
      <c r="C196" s="13">
        <v>0.40452822095757901</v>
      </c>
      <c r="E196">
        <v>1</v>
      </c>
      <c r="F196">
        <v>6</v>
      </c>
      <c r="G196">
        <v>12</v>
      </c>
      <c r="H196">
        <f t="shared" si="5"/>
        <v>18</v>
      </c>
      <c r="I196" s="7">
        <f t="shared" si="6"/>
        <v>18</v>
      </c>
    </row>
    <row r="197" spans="1:9" x14ac:dyDescent="0.25">
      <c r="A197" s="1" t="s">
        <v>350</v>
      </c>
      <c r="B197" s="2" t="s">
        <v>466</v>
      </c>
      <c r="C197" s="13"/>
      <c r="D197">
        <v>112</v>
      </c>
      <c r="E197">
        <v>14</v>
      </c>
      <c r="F197">
        <v>239</v>
      </c>
      <c r="G197">
        <v>263</v>
      </c>
      <c r="H197">
        <f t="shared" si="5"/>
        <v>502</v>
      </c>
      <c r="I197" s="7">
        <f t="shared" si="6"/>
        <v>35.857142857142854</v>
      </c>
    </row>
    <row r="198" spans="1:9" x14ac:dyDescent="0.25">
      <c r="A198" s="1" t="s">
        <v>123</v>
      </c>
      <c r="B198" s="2" t="s">
        <v>466</v>
      </c>
      <c r="C198" s="13"/>
      <c r="D198">
        <v>21</v>
      </c>
      <c r="E198">
        <v>14</v>
      </c>
      <c r="F198">
        <v>830</v>
      </c>
      <c r="G198">
        <v>68</v>
      </c>
      <c r="H198">
        <f t="shared" si="5"/>
        <v>898</v>
      </c>
      <c r="I198" s="7">
        <f t="shared" si="6"/>
        <v>64.142857142857139</v>
      </c>
    </row>
    <row r="199" spans="1:9" x14ac:dyDescent="0.25">
      <c r="A199" s="1" t="s">
        <v>66</v>
      </c>
      <c r="B199" s="2" t="s">
        <v>466</v>
      </c>
      <c r="C199" s="13">
        <v>2.2668599375907567E-2</v>
      </c>
      <c r="D199">
        <v>139</v>
      </c>
      <c r="E199">
        <v>16</v>
      </c>
      <c r="F199">
        <v>490</v>
      </c>
      <c r="G199">
        <v>214</v>
      </c>
      <c r="H199">
        <f t="shared" si="5"/>
        <v>704</v>
      </c>
      <c r="I199" s="7">
        <f t="shared" si="6"/>
        <v>44</v>
      </c>
    </row>
    <row r="200" spans="1:9" x14ac:dyDescent="0.25">
      <c r="A200" s="1" t="s">
        <v>252</v>
      </c>
      <c r="B200" s="2" t="s">
        <v>466</v>
      </c>
      <c r="C200" s="13">
        <v>-0.2613836198235448</v>
      </c>
      <c r="E200">
        <v>0</v>
      </c>
      <c r="F200">
        <v>0</v>
      </c>
      <c r="G200">
        <v>0</v>
      </c>
      <c r="H200">
        <f t="shared" si="5"/>
        <v>0</v>
      </c>
      <c r="I200" s="7">
        <v>0</v>
      </c>
    </row>
    <row r="201" spans="1:9" x14ac:dyDescent="0.25">
      <c r="A201" s="1" t="s">
        <v>45</v>
      </c>
      <c r="B201" s="2" t="s">
        <v>466</v>
      </c>
      <c r="C201" s="13">
        <v>0.2261018181746248</v>
      </c>
      <c r="D201">
        <v>96</v>
      </c>
      <c r="E201">
        <v>16</v>
      </c>
      <c r="F201">
        <v>850</v>
      </c>
      <c r="G201">
        <v>102</v>
      </c>
      <c r="H201">
        <f t="shared" si="5"/>
        <v>952</v>
      </c>
      <c r="I201" s="7">
        <f>H201/E201</f>
        <v>59.5</v>
      </c>
    </row>
    <row r="202" spans="1:9" x14ac:dyDescent="0.25">
      <c r="A202" s="1" t="s">
        <v>118</v>
      </c>
      <c r="B202" s="2" t="s">
        <v>466</v>
      </c>
      <c r="C202" s="13">
        <v>-0.44175623526747526</v>
      </c>
      <c r="E202">
        <v>0</v>
      </c>
      <c r="F202">
        <v>0</v>
      </c>
      <c r="G202">
        <v>0</v>
      </c>
      <c r="H202">
        <f t="shared" si="5"/>
        <v>0</v>
      </c>
      <c r="I202" s="7">
        <v>0</v>
      </c>
    </row>
    <row r="203" spans="1:9" x14ac:dyDescent="0.25">
      <c r="A203" s="1" t="s">
        <v>273</v>
      </c>
      <c r="B203" s="2" t="s">
        <v>466</v>
      </c>
      <c r="C203" s="13">
        <v>0.32168612799886315</v>
      </c>
      <c r="D203">
        <v>150</v>
      </c>
      <c r="E203">
        <v>13</v>
      </c>
      <c r="F203">
        <v>171</v>
      </c>
      <c r="G203">
        <v>179</v>
      </c>
      <c r="H203">
        <f t="shared" si="5"/>
        <v>350</v>
      </c>
      <c r="I203" s="7">
        <f>H203/E203</f>
        <v>26.923076923076923</v>
      </c>
    </row>
    <row r="204" spans="1:9" x14ac:dyDescent="0.25">
      <c r="A204" s="1" t="s">
        <v>313</v>
      </c>
      <c r="B204" s="2" t="s">
        <v>466</v>
      </c>
      <c r="C204" s="13">
        <v>0.71656435943660091</v>
      </c>
      <c r="D204">
        <v>147</v>
      </c>
      <c r="E204">
        <v>16</v>
      </c>
      <c r="F204">
        <v>452</v>
      </c>
      <c r="G204">
        <v>226</v>
      </c>
      <c r="H204">
        <f t="shared" si="5"/>
        <v>678</v>
      </c>
      <c r="I204" s="7">
        <f>H204/E204</f>
        <v>42.375</v>
      </c>
    </row>
    <row r="205" spans="1:9" x14ac:dyDescent="0.25">
      <c r="A205" s="1" t="s">
        <v>401</v>
      </c>
      <c r="B205" s="2" t="s">
        <v>466</v>
      </c>
      <c r="C205" s="13">
        <v>0.14926282598698348</v>
      </c>
      <c r="D205">
        <v>176</v>
      </c>
      <c r="E205">
        <v>2</v>
      </c>
      <c r="F205">
        <v>0</v>
      </c>
      <c r="G205">
        <v>28</v>
      </c>
      <c r="H205">
        <f t="shared" si="5"/>
        <v>28</v>
      </c>
      <c r="I205" s="7">
        <f>H205/E205</f>
        <v>14</v>
      </c>
    </row>
    <row r="206" spans="1:9" x14ac:dyDescent="0.25">
      <c r="A206" s="1" t="s">
        <v>308</v>
      </c>
      <c r="B206" s="2" t="s">
        <v>466</v>
      </c>
      <c r="C206" s="13">
        <v>0.3627422793466854</v>
      </c>
      <c r="D206">
        <v>50</v>
      </c>
      <c r="H206">
        <f t="shared" si="5"/>
        <v>0</v>
      </c>
      <c r="I206" s="7">
        <v>0</v>
      </c>
    </row>
    <row r="207" spans="1:9" x14ac:dyDescent="0.25">
      <c r="A207" s="1" t="s">
        <v>165</v>
      </c>
      <c r="B207" s="2" t="s">
        <v>466</v>
      </c>
      <c r="C207" s="13"/>
      <c r="D207">
        <v>31</v>
      </c>
      <c r="E207">
        <v>10</v>
      </c>
      <c r="F207">
        <v>554</v>
      </c>
      <c r="G207">
        <v>11</v>
      </c>
      <c r="H207">
        <f t="shared" si="5"/>
        <v>565</v>
      </c>
      <c r="I207" s="7">
        <f t="shared" ref="I207:I227" si="7">H207/E207</f>
        <v>56.5</v>
      </c>
    </row>
    <row r="208" spans="1:9" x14ac:dyDescent="0.25">
      <c r="A208" s="1" t="s">
        <v>76</v>
      </c>
      <c r="B208" s="2" t="s">
        <v>466</v>
      </c>
      <c r="C208" s="13">
        <v>6.3162569700851668E-3</v>
      </c>
      <c r="E208">
        <v>3</v>
      </c>
      <c r="F208">
        <v>7</v>
      </c>
      <c r="G208">
        <v>48</v>
      </c>
      <c r="H208">
        <f t="shared" si="5"/>
        <v>55</v>
      </c>
      <c r="I208" s="7">
        <f t="shared" si="7"/>
        <v>18.333333333333332</v>
      </c>
    </row>
    <row r="209" spans="1:9" x14ac:dyDescent="0.25">
      <c r="A209" s="1" t="s">
        <v>24</v>
      </c>
      <c r="B209" s="2" t="s">
        <v>466</v>
      </c>
      <c r="C209" s="13">
        <v>-0.10205238219314575</v>
      </c>
      <c r="D209">
        <v>45</v>
      </c>
      <c r="E209">
        <v>14</v>
      </c>
      <c r="F209">
        <v>201</v>
      </c>
      <c r="G209">
        <v>147</v>
      </c>
      <c r="H209">
        <f t="shared" ref="H209:H272" si="8">F209+G209</f>
        <v>348</v>
      </c>
      <c r="I209" s="7">
        <f t="shared" si="7"/>
        <v>24.857142857142858</v>
      </c>
    </row>
    <row r="210" spans="1:9" x14ac:dyDescent="0.25">
      <c r="A210" s="1" t="s">
        <v>431</v>
      </c>
      <c r="B210" s="2" t="s">
        <v>466</v>
      </c>
      <c r="C210" s="13">
        <v>0.850612337126882</v>
      </c>
      <c r="D210">
        <v>30</v>
      </c>
      <c r="E210">
        <v>15</v>
      </c>
      <c r="F210">
        <v>752</v>
      </c>
      <c r="G210">
        <v>149</v>
      </c>
      <c r="H210">
        <f t="shared" si="8"/>
        <v>901</v>
      </c>
      <c r="I210" s="7">
        <f t="shared" si="7"/>
        <v>60.06666666666667</v>
      </c>
    </row>
    <row r="211" spans="1:9" x14ac:dyDescent="0.25">
      <c r="A211" s="1" t="s">
        <v>424</v>
      </c>
      <c r="B211" s="2" t="s">
        <v>466</v>
      </c>
      <c r="C211" s="13">
        <v>0.29750333828459719</v>
      </c>
      <c r="D211">
        <v>170</v>
      </c>
      <c r="E211">
        <v>15</v>
      </c>
      <c r="F211">
        <v>13</v>
      </c>
      <c r="G211">
        <v>256</v>
      </c>
      <c r="H211">
        <f t="shared" si="8"/>
        <v>269</v>
      </c>
      <c r="I211" s="7">
        <f t="shared" si="7"/>
        <v>17.933333333333334</v>
      </c>
    </row>
    <row r="212" spans="1:9" x14ac:dyDescent="0.25">
      <c r="A212" s="1" t="s">
        <v>438</v>
      </c>
      <c r="B212" s="2" t="s">
        <v>466</v>
      </c>
      <c r="C212" s="13">
        <v>9.7838240392199863E-2</v>
      </c>
      <c r="D212">
        <v>71</v>
      </c>
      <c r="E212">
        <v>8</v>
      </c>
      <c r="F212">
        <v>125</v>
      </c>
      <c r="G212">
        <v>20</v>
      </c>
      <c r="H212">
        <f t="shared" si="8"/>
        <v>145</v>
      </c>
      <c r="I212" s="7">
        <f t="shared" si="7"/>
        <v>18.125</v>
      </c>
    </row>
    <row r="213" spans="1:9" x14ac:dyDescent="0.25">
      <c r="A213" s="1" t="s">
        <v>56</v>
      </c>
      <c r="B213" s="2" t="s">
        <v>466</v>
      </c>
      <c r="C213" s="13">
        <v>0.84904628836420137</v>
      </c>
      <c r="D213">
        <v>44</v>
      </c>
      <c r="E213">
        <v>16</v>
      </c>
      <c r="F213">
        <v>161</v>
      </c>
      <c r="G213">
        <v>293</v>
      </c>
      <c r="H213">
        <f t="shared" si="8"/>
        <v>454</v>
      </c>
      <c r="I213" s="7">
        <f t="shared" si="7"/>
        <v>28.375</v>
      </c>
    </row>
    <row r="214" spans="1:9" x14ac:dyDescent="0.25">
      <c r="A214" s="1" t="s">
        <v>46</v>
      </c>
      <c r="B214" s="2" t="s">
        <v>466</v>
      </c>
      <c r="C214" s="13">
        <v>0.38631687683148525</v>
      </c>
      <c r="D214">
        <v>97</v>
      </c>
      <c r="E214">
        <v>9</v>
      </c>
      <c r="F214">
        <v>122</v>
      </c>
      <c r="G214">
        <v>138</v>
      </c>
      <c r="H214">
        <f t="shared" si="8"/>
        <v>260</v>
      </c>
      <c r="I214" s="7">
        <f t="shared" si="7"/>
        <v>28.888888888888889</v>
      </c>
    </row>
    <row r="215" spans="1:9" x14ac:dyDescent="0.25">
      <c r="A215" s="1" t="s">
        <v>110</v>
      </c>
      <c r="B215" s="2" t="s">
        <v>466</v>
      </c>
      <c r="C215" s="13">
        <v>0.3636274611196128</v>
      </c>
      <c r="D215">
        <v>53</v>
      </c>
      <c r="E215">
        <v>16</v>
      </c>
      <c r="F215">
        <v>816</v>
      </c>
      <c r="G215">
        <v>214</v>
      </c>
      <c r="H215">
        <f t="shared" si="8"/>
        <v>1030</v>
      </c>
      <c r="I215" s="7">
        <f t="shared" si="7"/>
        <v>64.375</v>
      </c>
    </row>
    <row r="216" spans="1:9" x14ac:dyDescent="0.25">
      <c r="A216" s="1" t="s">
        <v>83</v>
      </c>
      <c r="B216" s="2" t="s">
        <v>466</v>
      </c>
      <c r="C216" s="13">
        <v>0.14059809582871019</v>
      </c>
      <c r="D216">
        <v>193</v>
      </c>
      <c r="E216">
        <v>1</v>
      </c>
      <c r="G216">
        <v>2</v>
      </c>
      <c r="H216">
        <f t="shared" si="8"/>
        <v>2</v>
      </c>
      <c r="I216" s="7">
        <f t="shared" si="7"/>
        <v>2</v>
      </c>
    </row>
    <row r="217" spans="1:9" x14ac:dyDescent="0.25">
      <c r="A217" s="1" t="s">
        <v>339</v>
      </c>
      <c r="B217" s="2" t="s">
        <v>465</v>
      </c>
      <c r="C217" s="13">
        <v>0.30938852991979449</v>
      </c>
      <c r="E217">
        <v>4</v>
      </c>
      <c r="F217">
        <v>3</v>
      </c>
      <c r="G217">
        <v>74</v>
      </c>
      <c r="H217">
        <f t="shared" si="8"/>
        <v>77</v>
      </c>
      <c r="I217" s="7">
        <f t="shared" si="7"/>
        <v>19.25</v>
      </c>
    </row>
    <row r="218" spans="1:9" x14ac:dyDescent="0.25">
      <c r="A218" s="1" t="s">
        <v>134</v>
      </c>
      <c r="B218" s="2" t="s">
        <v>465</v>
      </c>
      <c r="C218" s="13">
        <v>0.15065501787160393</v>
      </c>
      <c r="E218">
        <v>4</v>
      </c>
      <c r="F218">
        <v>54</v>
      </c>
      <c r="G218">
        <v>38</v>
      </c>
      <c r="H218">
        <f t="shared" si="8"/>
        <v>92</v>
      </c>
      <c r="I218" s="7">
        <f t="shared" si="7"/>
        <v>23</v>
      </c>
    </row>
    <row r="219" spans="1:9" x14ac:dyDescent="0.25">
      <c r="A219" s="1" t="s">
        <v>307</v>
      </c>
      <c r="B219" s="2" t="s">
        <v>465</v>
      </c>
      <c r="C219" s="13">
        <v>0.14761802030102242</v>
      </c>
      <c r="D219">
        <v>26</v>
      </c>
      <c r="E219">
        <v>16</v>
      </c>
      <c r="F219">
        <v>401</v>
      </c>
      <c r="G219">
        <v>2</v>
      </c>
      <c r="H219">
        <f t="shared" si="8"/>
        <v>403</v>
      </c>
      <c r="I219" s="7">
        <f t="shared" si="7"/>
        <v>25.1875</v>
      </c>
    </row>
    <row r="220" spans="1:9" x14ac:dyDescent="0.25">
      <c r="A220" s="1" t="s">
        <v>55</v>
      </c>
      <c r="B220" s="2" t="s">
        <v>465</v>
      </c>
      <c r="C220" s="13">
        <v>9.6932925798410216E-2</v>
      </c>
      <c r="E220">
        <v>2</v>
      </c>
      <c r="F220">
        <v>10</v>
      </c>
      <c r="G220">
        <v>5</v>
      </c>
      <c r="H220">
        <f t="shared" si="8"/>
        <v>15</v>
      </c>
      <c r="I220" s="7">
        <f t="shared" si="7"/>
        <v>7.5</v>
      </c>
    </row>
    <row r="221" spans="1:9" x14ac:dyDescent="0.25">
      <c r="A221" s="1" t="s">
        <v>321</v>
      </c>
      <c r="B221" s="2" t="s">
        <v>465</v>
      </c>
      <c r="C221" s="13">
        <v>-7.1515162190379608E-2</v>
      </c>
      <c r="D221">
        <v>171</v>
      </c>
      <c r="E221">
        <v>4</v>
      </c>
      <c r="F221">
        <v>24</v>
      </c>
      <c r="G221">
        <v>21</v>
      </c>
      <c r="H221">
        <f t="shared" si="8"/>
        <v>45</v>
      </c>
      <c r="I221" s="7">
        <f t="shared" si="7"/>
        <v>11.25</v>
      </c>
    </row>
    <row r="222" spans="1:9" x14ac:dyDescent="0.25">
      <c r="A222" s="1" t="s">
        <v>318</v>
      </c>
      <c r="B222" s="2" t="s">
        <v>465</v>
      </c>
      <c r="C222" s="13">
        <v>-0.19878684371951197</v>
      </c>
      <c r="E222">
        <v>11</v>
      </c>
      <c r="F222">
        <v>248</v>
      </c>
      <c r="G222">
        <v>18</v>
      </c>
      <c r="H222">
        <f t="shared" si="8"/>
        <v>266</v>
      </c>
      <c r="I222" s="7">
        <f t="shared" si="7"/>
        <v>24.181818181818183</v>
      </c>
    </row>
    <row r="223" spans="1:9" x14ac:dyDescent="0.25">
      <c r="A223" s="1" t="s">
        <v>247</v>
      </c>
      <c r="B223" s="2" t="s">
        <v>465</v>
      </c>
      <c r="C223" s="13">
        <v>-0.58755122649795088</v>
      </c>
      <c r="E223">
        <v>7</v>
      </c>
      <c r="F223">
        <v>130</v>
      </c>
      <c r="G223">
        <v>43</v>
      </c>
      <c r="H223">
        <f t="shared" si="8"/>
        <v>173</v>
      </c>
      <c r="I223" s="7">
        <f t="shared" si="7"/>
        <v>24.714285714285715</v>
      </c>
    </row>
    <row r="224" spans="1:9" x14ac:dyDescent="0.25">
      <c r="A224" s="1" t="s">
        <v>60</v>
      </c>
      <c r="B224" s="2" t="s">
        <v>465</v>
      </c>
      <c r="C224" s="13">
        <v>-0.84800224151164016</v>
      </c>
      <c r="D224">
        <v>162</v>
      </c>
      <c r="E224">
        <v>12</v>
      </c>
      <c r="F224">
        <v>218</v>
      </c>
      <c r="G224">
        <v>2</v>
      </c>
      <c r="H224">
        <f t="shared" si="8"/>
        <v>220</v>
      </c>
      <c r="I224" s="7">
        <f t="shared" si="7"/>
        <v>18.333333333333332</v>
      </c>
    </row>
    <row r="225" spans="1:9" x14ac:dyDescent="0.25">
      <c r="A225" s="1" t="s">
        <v>269</v>
      </c>
      <c r="B225" s="2" t="s">
        <v>465</v>
      </c>
      <c r="C225" s="13">
        <v>0.54949182977125144</v>
      </c>
      <c r="D225">
        <v>105</v>
      </c>
      <c r="E225">
        <v>16</v>
      </c>
      <c r="F225">
        <v>482</v>
      </c>
      <c r="G225">
        <v>157</v>
      </c>
      <c r="H225">
        <f t="shared" si="8"/>
        <v>639</v>
      </c>
      <c r="I225" s="7">
        <f t="shared" si="7"/>
        <v>39.9375</v>
      </c>
    </row>
    <row r="226" spans="1:9" x14ac:dyDescent="0.25">
      <c r="A226" s="1" t="s">
        <v>429</v>
      </c>
      <c r="B226" s="2" t="s">
        <v>465</v>
      </c>
      <c r="C226" s="13">
        <v>1.0791223140152555</v>
      </c>
      <c r="D226">
        <v>128</v>
      </c>
      <c r="E226">
        <v>12</v>
      </c>
      <c r="F226">
        <v>330</v>
      </c>
      <c r="G226">
        <v>58</v>
      </c>
      <c r="H226">
        <f t="shared" si="8"/>
        <v>388</v>
      </c>
      <c r="I226" s="7">
        <f t="shared" si="7"/>
        <v>32.333333333333336</v>
      </c>
    </row>
    <row r="227" spans="1:9" x14ac:dyDescent="0.25">
      <c r="A227" s="1" t="s">
        <v>193</v>
      </c>
      <c r="B227" s="2" t="s">
        <v>465</v>
      </c>
      <c r="C227" s="13">
        <v>-0.20509082701570827</v>
      </c>
      <c r="D227">
        <v>22</v>
      </c>
      <c r="E227">
        <v>16</v>
      </c>
      <c r="F227">
        <v>500</v>
      </c>
      <c r="G227">
        <v>64</v>
      </c>
      <c r="H227">
        <f t="shared" si="8"/>
        <v>564</v>
      </c>
      <c r="I227" s="7">
        <f t="shared" si="7"/>
        <v>35.25</v>
      </c>
    </row>
    <row r="228" spans="1:9" x14ac:dyDescent="0.25">
      <c r="A228" s="1" t="s">
        <v>428</v>
      </c>
      <c r="B228" s="2" t="s">
        <v>465</v>
      </c>
      <c r="C228" s="13">
        <v>-0.86272722047907235</v>
      </c>
      <c r="E228">
        <v>0</v>
      </c>
      <c r="F228">
        <v>0</v>
      </c>
      <c r="G228">
        <v>0</v>
      </c>
      <c r="H228">
        <f t="shared" si="8"/>
        <v>0</v>
      </c>
      <c r="I228" s="7">
        <v>0</v>
      </c>
    </row>
    <row r="229" spans="1:9" x14ac:dyDescent="0.25">
      <c r="A229" s="1" t="s">
        <v>451</v>
      </c>
      <c r="B229" s="2" t="s">
        <v>465</v>
      </c>
      <c r="C229" s="13">
        <v>0.73791411567900322</v>
      </c>
      <c r="D229">
        <v>67</v>
      </c>
      <c r="E229">
        <v>7</v>
      </c>
      <c r="F229">
        <v>120</v>
      </c>
      <c r="G229">
        <v>55</v>
      </c>
      <c r="H229">
        <f t="shared" si="8"/>
        <v>175</v>
      </c>
      <c r="I229" s="7">
        <f t="shared" ref="I229:I238" si="9">H229/E229</f>
        <v>25</v>
      </c>
    </row>
    <row r="230" spans="1:9" x14ac:dyDescent="0.25">
      <c r="A230" s="1" t="s">
        <v>98</v>
      </c>
      <c r="B230" s="2" t="s">
        <v>465</v>
      </c>
      <c r="C230" s="13">
        <v>0.73791411567900322</v>
      </c>
      <c r="E230">
        <v>2</v>
      </c>
      <c r="F230">
        <v>46</v>
      </c>
      <c r="G230">
        <v>1</v>
      </c>
      <c r="H230">
        <f t="shared" si="8"/>
        <v>47</v>
      </c>
      <c r="I230" s="7">
        <f t="shared" si="9"/>
        <v>23.5</v>
      </c>
    </row>
    <row r="231" spans="1:9" x14ac:dyDescent="0.25">
      <c r="A231" s="1" t="s">
        <v>240</v>
      </c>
      <c r="B231" s="2" t="s">
        <v>465</v>
      </c>
      <c r="C231" s="13">
        <v>-0.61284606158934263</v>
      </c>
      <c r="E231">
        <v>9</v>
      </c>
      <c r="F231">
        <v>147</v>
      </c>
      <c r="G231">
        <v>43</v>
      </c>
      <c r="H231">
        <f t="shared" si="8"/>
        <v>190</v>
      </c>
      <c r="I231" s="7">
        <f t="shared" si="9"/>
        <v>21.111111111111111</v>
      </c>
    </row>
    <row r="232" spans="1:9" x14ac:dyDescent="0.25">
      <c r="A232" s="1" t="s">
        <v>187</v>
      </c>
      <c r="B232" s="2" t="s">
        <v>465</v>
      </c>
      <c r="C232" s="13">
        <v>0.34923096233614997</v>
      </c>
      <c r="D232">
        <v>70</v>
      </c>
      <c r="E232">
        <v>1</v>
      </c>
      <c r="F232">
        <v>9</v>
      </c>
      <c r="H232">
        <f t="shared" si="8"/>
        <v>9</v>
      </c>
      <c r="I232" s="7">
        <f t="shared" si="9"/>
        <v>9</v>
      </c>
    </row>
    <row r="233" spans="1:9" x14ac:dyDescent="0.25">
      <c r="A233" s="1" t="s">
        <v>413</v>
      </c>
      <c r="B233" s="2" t="s">
        <v>465</v>
      </c>
      <c r="C233" s="13">
        <v>-1.0095210850737886</v>
      </c>
      <c r="D233">
        <v>51</v>
      </c>
      <c r="E233">
        <v>16</v>
      </c>
      <c r="F233">
        <v>589</v>
      </c>
      <c r="G233">
        <v>114</v>
      </c>
      <c r="H233">
        <f t="shared" si="8"/>
        <v>703</v>
      </c>
      <c r="I233" s="7">
        <f t="shared" si="9"/>
        <v>43.9375</v>
      </c>
    </row>
    <row r="234" spans="1:9" x14ac:dyDescent="0.25">
      <c r="A234" s="1" t="s">
        <v>476</v>
      </c>
      <c r="B234" s="2" t="s">
        <v>465</v>
      </c>
      <c r="C234" s="13">
        <v>-0.89984552805259266</v>
      </c>
      <c r="D234">
        <v>157</v>
      </c>
      <c r="E234">
        <v>15</v>
      </c>
      <c r="F234">
        <v>504</v>
      </c>
      <c r="G234">
        <v>81</v>
      </c>
      <c r="H234">
        <f t="shared" si="8"/>
        <v>585</v>
      </c>
      <c r="I234" s="7">
        <f t="shared" si="9"/>
        <v>39</v>
      </c>
    </row>
    <row r="235" spans="1:9" x14ac:dyDescent="0.25">
      <c r="A235" s="1" t="s">
        <v>391</v>
      </c>
      <c r="B235" s="2" t="s">
        <v>465</v>
      </c>
      <c r="C235" s="13">
        <v>-8.3935144119431107E-2</v>
      </c>
      <c r="D235">
        <v>62</v>
      </c>
      <c r="E235">
        <v>16</v>
      </c>
      <c r="F235">
        <v>254</v>
      </c>
      <c r="G235">
        <v>186</v>
      </c>
      <c r="H235">
        <f t="shared" si="8"/>
        <v>440</v>
      </c>
      <c r="I235" s="7">
        <f t="shared" si="9"/>
        <v>27.5</v>
      </c>
    </row>
    <row r="236" spans="1:9" x14ac:dyDescent="0.25">
      <c r="A236" s="1" t="s">
        <v>243</v>
      </c>
      <c r="B236" s="2" t="s">
        <v>465</v>
      </c>
      <c r="C236" s="13">
        <v>0.25548676388708225</v>
      </c>
      <c r="D236">
        <v>117</v>
      </c>
      <c r="E236">
        <v>16</v>
      </c>
      <c r="F236">
        <v>545</v>
      </c>
      <c r="G236">
        <v>33</v>
      </c>
      <c r="H236">
        <f t="shared" si="8"/>
        <v>578</v>
      </c>
      <c r="I236" s="7">
        <f t="shared" si="9"/>
        <v>36.125</v>
      </c>
    </row>
    <row r="237" spans="1:9" x14ac:dyDescent="0.25">
      <c r="A237" s="1" t="s">
        <v>427</v>
      </c>
      <c r="B237" s="2" t="s">
        <v>465</v>
      </c>
      <c r="C237" s="13">
        <v>-0.1151063801616275</v>
      </c>
      <c r="D237">
        <v>47</v>
      </c>
      <c r="E237">
        <v>10</v>
      </c>
      <c r="F237">
        <v>101</v>
      </c>
      <c r="H237">
        <f t="shared" si="8"/>
        <v>101</v>
      </c>
      <c r="I237" s="7">
        <f t="shared" si="9"/>
        <v>10.1</v>
      </c>
    </row>
    <row r="238" spans="1:9" x14ac:dyDescent="0.25">
      <c r="A238" s="1" t="s">
        <v>38</v>
      </c>
      <c r="B238" s="2" t="s">
        <v>465</v>
      </c>
      <c r="C238" s="13">
        <v>-1.6325146900369736E-2</v>
      </c>
      <c r="D238">
        <v>14</v>
      </c>
      <c r="E238">
        <v>15</v>
      </c>
      <c r="F238">
        <v>424</v>
      </c>
      <c r="G238">
        <v>76</v>
      </c>
      <c r="H238">
        <f t="shared" si="8"/>
        <v>500</v>
      </c>
      <c r="I238" s="7">
        <f t="shared" si="9"/>
        <v>33.333333333333336</v>
      </c>
    </row>
    <row r="239" spans="1:9" x14ac:dyDescent="0.25">
      <c r="A239" s="1" t="s">
        <v>355</v>
      </c>
      <c r="B239" s="2" t="s">
        <v>465</v>
      </c>
      <c r="C239" s="13">
        <v>0.75390884245909673</v>
      </c>
      <c r="E239">
        <v>0</v>
      </c>
      <c r="F239">
        <v>0</v>
      </c>
      <c r="G239">
        <v>0</v>
      </c>
      <c r="H239">
        <f t="shared" si="8"/>
        <v>0</v>
      </c>
      <c r="I239" s="7">
        <v>0</v>
      </c>
    </row>
    <row r="240" spans="1:9" x14ac:dyDescent="0.25">
      <c r="A240" s="1" t="s">
        <v>425</v>
      </c>
      <c r="B240" s="2" t="s">
        <v>465</v>
      </c>
      <c r="C240" s="13">
        <v>-0.27026240284971664</v>
      </c>
      <c r="D240">
        <v>80</v>
      </c>
      <c r="E240">
        <v>16</v>
      </c>
      <c r="F240">
        <v>465</v>
      </c>
      <c r="G240">
        <v>82</v>
      </c>
      <c r="H240">
        <f t="shared" si="8"/>
        <v>547</v>
      </c>
      <c r="I240" s="7">
        <f>H240/E240</f>
        <v>34.1875</v>
      </c>
    </row>
    <row r="241" spans="1:9" x14ac:dyDescent="0.25">
      <c r="A241" s="1" t="s">
        <v>344</v>
      </c>
      <c r="B241" s="2" t="s">
        <v>465</v>
      </c>
      <c r="C241" s="13">
        <v>-0.34151998714383108</v>
      </c>
      <c r="D241">
        <v>183</v>
      </c>
      <c r="E241">
        <v>6</v>
      </c>
      <c r="F241">
        <v>103</v>
      </c>
      <c r="G241">
        <v>11</v>
      </c>
      <c r="H241">
        <f t="shared" si="8"/>
        <v>114</v>
      </c>
      <c r="I241" s="7">
        <f>H241/E241</f>
        <v>19</v>
      </c>
    </row>
    <row r="242" spans="1:9" x14ac:dyDescent="0.25">
      <c r="A242" s="1" t="s">
        <v>68</v>
      </c>
      <c r="B242" s="2" t="s">
        <v>465</v>
      </c>
      <c r="C242" s="13">
        <v>-6.1577417297887703E-2</v>
      </c>
      <c r="E242">
        <v>0</v>
      </c>
      <c r="F242">
        <v>0</v>
      </c>
      <c r="G242">
        <v>0</v>
      </c>
      <c r="H242">
        <f t="shared" si="8"/>
        <v>0</v>
      </c>
      <c r="I242" s="7">
        <v>0</v>
      </c>
    </row>
    <row r="243" spans="1:9" x14ac:dyDescent="0.25">
      <c r="A243" s="1" t="s">
        <v>382</v>
      </c>
      <c r="B243" s="2" t="s">
        <v>465</v>
      </c>
      <c r="C243" s="13">
        <v>-0.40028164233160418</v>
      </c>
      <c r="E243">
        <v>1</v>
      </c>
      <c r="F243">
        <v>19</v>
      </c>
      <c r="G243">
        <v>20</v>
      </c>
      <c r="H243">
        <f t="shared" si="8"/>
        <v>39</v>
      </c>
      <c r="I243" s="7">
        <f>H243/E243</f>
        <v>39</v>
      </c>
    </row>
    <row r="244" spans="1:9" x14ac:dyDescent="0.25">
      <c r="A244" s="1" t="s">
        <v>329</v>
      </c>
      <c r="B244" s="2" t="s">
        <v>465</v>
      </c>
      <c r="C244" s="13">
        <v>0.37538922206736386</v>
      </c>
      <c r="D244">
        <v>187</v>
      </c>
      <c r="E244">
        <v>0</v>
      </c>
      <c r="F244">
        <v>0</v>
      </c>
      <c r="G244">
        <v>0</v>
      </c>
      <c r="H244">
        <f t="shared" si="8"/>
        <v>0</v>
      </c>
      <c r="I244" s="7">
        <v>0</v>
      </c>
    </row>
    <row r="245" spans="1:9" x14ac:dyDescent="0.25">
      <c r="A245" s="1" t="s">
        <v>361</v>
      </c>
      <c r="B245" s="2" t="s">
        <v>465</v>
      </c>
      <c r="C245" s="13">
        <v>5.0261422361987024E-2</v>
      </c>
      <c r="D245">
        <v>192</v>
      </c>
      <c r="E245">
        <v>3</v>
      </c>
      <c r="F245">
        <v>52</v>
      </c>
      <c r="G245">
        <v>43</v>
      </c>
      <c r="H245">
        <f t="shared" si="8"/>
        <v>95</v>
      </c>
      <c r="I245" s="7">
        <f>H245/E245</f>
        <v>31.666666666666668</v>
      </c>
    </row>
    <row r="246" spans="1:9" x14ac:dyDescent="0.25">
      <c r="A246" s="1" t="s">
        <v>229</v>
      </c>
      <c r="B246" s="2" t="s">
        <v>465</v>
      </c>
      <c r="C246" s="13">
        <v>-1.0750409967557111</v>
      </c>
      <c r="D246">
        <v>98</v>
      </c>
      <c r="E246">
        <v>5</v>
      </c>
      <c r="F246">
        <v>41</v>
      </c>
      <c r="G246">
        <v>3</v>
      </c>
      <c r="H246">
        <f t="shared" si="8"/>
        <v>44</v>
      </c>
      <c r="I246" s="7">
        <f>H246/E246</f>
        <v>8.8000000000000007</v>
      </c>
    </row>
    <row r="247" spans="1:9" x14ac:dyDescent="0.25">
      <c r="A247" s="1" t="s">
        <v>238</v>
      </c>
      <c r="B247" s="2" t="s">
        <v>465</v>
      </c>
      <c r="C247" s="13">
        <v>-1.355597481787896</v>
      </c>
      <c r="E247">
        <v>0</v>
      </c>
      <c r="F247">
        <v>0</v>
      </c>
      <c r="G247">
        <v>0</v>
      </c>
      <c r="H247">
        <f t="shared" si="8"/>
        <v>0</v>
      </c>
      <c r="I247" s="7">
        <v>0</v>
      </c>
    </row>
    <row r="248" spans="1:9" x14ac:dyDescent="0.25">
      <c r="A248" s="1" t="s">
        <v>272</v>
      </c>
      <c r="B248" s="2" t="s">
        <v>465</v>
      </c>
      <c r="C248" s="13">
        <v>-1.5318362082042162E-2</v>
      </c>
      <c r="D248">
        <v>177</v>
      </c>
      <c r="E248">
        <v>16</v>
      </c>
      <c r="F248">
        <v>348</v>
      </c>
      <c r="G248">
        <v>120</v>
      </c>
      <c r="H248">
        <f t="shared" si="8"/>
        <v>468</v>
      </c>
      <c r="I248" s="7">
        <f>H248/E248</f>
        <v>29.25</v>
      </c>
    </row>
    <row r="249" spans="1:9" x14ac:dyDescent="0.25">
      <c r="A249" s="1" t="s">
        <v>296</v>
      </c>
      <c r="B249" s="2" t="s">
        <v>465</v>
      </c>
      <c r="C249" s="13">
        <v>0.90851821484712936</v>
      </c>
      <c r="E249">
        <v>0</v>
      </c>
      <c r="F249">
        <v>0</v>
      </c>
      <c r="G249">
        <v>0</v>
      </c>
      <c r="H249">
        <f t="shared" si="8"/>
        <v>0</v>
      </c>
      <c r="I249" s="7">
        <v>0</v>
      </c>
    </row>
    <row r="250" spans="1:9" x14ac:dyDescent="0.25">
      <c r="A250" s="1" t="s">
        <v>20</v>
      </c>
      <c r="B250" s="2" t="s">
        <v>465</v>
      </c>
      <c r="C250" s="13">
        <v>-0.4575964331573657</v>
      </c>
      <c r="D250">
        <v>17</v>
      </c>
      <c r="E250">
        <v>5</v>
      </c>
      <c r="F250">
        <v>159</v>
      </c>
      <c r="G250">
        <v>26</v>
      </c>
      <c r="H250">
        <f t="shared" si="8"/>
        <v>185</v>
      </c>
      <c r="I250" s="7">
        <f>H250/E250</f>
        <v>37</v>
      </c>
    </row>
    <row r="251" spans="1:9" x14ac:dyDescent="0.25">
      <c r="A251" s="1" t="s">
        <v>444</v>
      </c>
      <c r="B251" s="2" t="s">
        <v>465</v>
      </c>
      <c r="C251" s="13">
        <v>0.93240235850110442</v>
      </c>
      <c r="D251">
        <v>66</v>
      </c>
      <c r="E251">
        <v>16</v>
      </c>
      <c r="F251">
        <v>361</v>
      </c>
      <c r="G251">
        <v>136</v>
      </c>
      <c r="H251">
        <f t="shared" si="8"/>
        <v>497</v>
      </c>
      <c r="I251" s="7">
        <f>H251/E251</f>
        <v>31.0625</v>
      </c>
    </row>
    <row r="252" spans="1:9" x14ac:dyDescent="0.25">
      <c r="A252" s="1" t="s">
        <v>120</v>
      </c>
      <c r="B252" s="2" t="s">
        <v>465</v>
      </c>
      <c r="C252" s="13"/>
      <c r="E252">
        <v>0</v>
      </c>
      <c r="F252">
        <v>0</v>
      </c>
      <c r="G252">
        <v>0</v>
      </c>
      <c r="H252">
        <f t="shared" si="8"/>
        <v>0</v>
      </c>
      <c r="I252" s="7">
        <v>0</v>
      </c>
    </row>
    <row r="253" spans="1:9" x14ac:dyDescent="0.25">
      <c r="A253" s="1" t="s">
        <v>142</v>
      </c>
      <c r="B253" s="2" t="s">
        <v>465</v>
      </c>
      <c r="C253" s="13">
        <v>-0.38507832949123511</v>
      </c>
      <c r="E253">
        <v>0</v>
      </c>
      <c r="F253">
        <v>0</v>
      </c>
      <c r="G253">
        <v>0</v>
      </c>
      <c r="H253">
        <f t="shared" si="8"/>
        <v>0</v>
      </c>
      <c r="I253" s="7">
        <v>0</v>
      </c>
    </row>
    <row r="254" spans="1:9" x14ac:dyDescent="0.25">
      <c r="A254" s="1" t="s">
        <v>302</v>
      </c>
      <c r="B254" s="2" t="s">
        <v>465</v>
      </c>
      <c r="C254" s="13">
        <v>-0.40611265737992713</v>
      </c>
      <c r="D254">
        <v>35</v>
      </c>
      <c r="E254">
        <v>0</v>
      </c>
      <c r="F254">
        <v>0</v>
      </c>
      <c r="G254">
        <v>0</v>
      </c>
      <c r="H254">
        <f t="shared" si="8"/>
        <v>0</v>
      </c>
      <c r="I254" s="7">
        <v>0</v>
      </c>
    </row>
    <row r="255" spans="1:9" x14ac:dyDescent="0.25">
      <c r="A255" s="1" t="s">
        <v>14</v>
      </c>
      <c r="B255" s="2" t="s">
        <v>465</v>
      </c>
      <c r="C255" s="13">
        <v>-0.69226922233736465</v>
      </c>
      <c r="D255">
        <v>84</v>
      </c>
      <c r="E255">
        <v>7</v>
      </c>
      <c r="F255">
        <v>65</v>
      </c>
      <c r="G255">
        <v>22</v>
      </c>
      <c r="H255">
        <f t="shared" si="8"/>
        <v>87</v>
      </c>
      <c r="I255" s="7">
        <f>H255/E255</f>
        <v>12.428571428571429</v>
      </c>
    </row>
    <row r="256" spans="1:9" x14ac:dyDescent="0.25">
      <c r="A256" s="1" t="s">
        <v>171</v>
      </c>
      <c r="B256" s="2" t="s">
        <v>465</v>
      </c>
      <c r="C256" s="13">
        <v>1.5396074051128816</v>
      </c>
      <c r="D256">
        <v>1</v>
      </c>
      <c r="E256">
        <v>11</v>
      </c>
      <c r="F256">
        <v>520</v>
      </c>
      <c r="G256">
        <v>60</v>
      </c>
      <c r="H256">
        <f t="shared" si="8"/>
        <v>580</v>
      </c>
      <c r="I256" s="7">
        <f>H256/E256</f>
        <v>52.727272727272727</v>
      </c>
    </row>
    <row r="257" spans="1:9" x14ac:dyDescent="0.25">
      <c r="A257" s="1" t="s">
        <v>236</v>
      </c>
      <c r="B257" s="2" t="s">
        <v>465</v>
      </c>
      <c r="C257" s="13">
        <v>-1.4180782731821941</v>
      </c>
      <c r="D257">
        <v>91</v>
      </c>
      <c r="E257">
        <v>11</v>
      </c>
      <c r="F257">
        <v>284</v>
      </c>
      <c r="G257">
        <v>42</v>
      </c>
      <c r="H257">
        <f t="shared" si="8"/>
        <v>326</v>
      </c>
      <c r="I257" s="7">
        <f>H257/E257</f>
        <v>29.636363636363637</v>
      </c>
    </row>
    <row r="258" spans="1:9" x14ac:dyDescent="0.25">
      <c r="A258" s="1" t="s">
        <v>328</v>
      </c>
      <c r="B258" s="2" t="s">
        <v>465</v>
      </c>
      <c r="C258" s="13">
        <v>1.6944053252580249E-2</v>
      </c>
      <c r="E258">
        <v>0</v>
      </c>
      <c r="F258">
        <v>0</v>
      </c>
      <c r="G258">
        <v>0</v>
      </c>
      <c r="H258">
        <f t="shared" si="8"/>
        <v>0</v>
      </c>
      <c r="I258" s="7">
        <v>0</v>
      </c>
    </row>
    <row r="259" spans="1:9" x14ac:dyDescent="0.25">
      <c r="A259" s="1" t="s">
        <v>177</v>
      </c>
      <c r="B259" s="2" t="s">
        <v>465</v>
      </c>
      <c r="C259" s="13">
        <v>-0.73337977409690336</v>
      </c>
      <c r="D259">
        <v>124</v>
      </c>
      <c r="E259">
        <v>16</v>
      </c>
      <c r="F259">
        <v>412</v>
      </c>
      <c r="G259">
        <v>170</v>
      </c>
      <c r="H259">
        <f t="shared" si="8"/>
        <v>582</v>
      </c>
      <c r="I259" s="7">
        <f>H259/E259</f>
        <v>36.375</v>
      </c>
    </row>
    <row r="260" spans="1:9" x14ac:dyDescent="0.25">
      <c r="A260" s="1" t="s">
        <v>408</v>
      </c>
      <c r="B260" s="2" t="s">
        <v>465</v>
      </c>
      <c r="C260" s="13">
        <v>0.83475986884274667</v>
      </c>
      <c r="D260">
        <v>3</v>
      </c>
      <c r="E260">
        <v>14</v>
      </c>
      <c r="F260">
        <v>702</v>
      </c>
      <c r="G260">
        <v>58</v>
      </c>
      <c r="H260">
        <f t="shared" si="8"/>
        <v>760</v>
      </c>
      <c r="I260" s="7">
        <f>H260/E260</f>
        <v>54.285714285714285</v>
      </c>
    </row>
    <row r="261" spans="1:9" x14ac:dyDescent="0.25">
      <c r="A261" s="1" t="s">
        <v>418</v>
      </c>
      <c r="B261" s="2" t="s">
        <v>465</v>
      </c>
      <c r="C261" s="13">
        <v>-1.4678719123548485</v>
      </c>
      <c r="D261">
        <v>190</v>
      </c>
      <c r="E261">
        <v>0</v>
      </c>
      <c r="F261">
        <v>0</v>
      </c>
      <c r="G261">
        <v>0</v>
      </c>
      <c r="H261">
        <f t="shared" si="8"/>
        <v>0</v>
      </c>
      <c r="I261" s="7">
        <v>0</v>
      </c>
    </row>
    <row r="262" spans="1:9" x14ac:dyDescent="0.25">
      <c r="A262" s="1" t="s">
        <v>92</v>
      </c>
      <c r="B262" s="2" t="s">
        <v>465</v>
      </c>
      <c r="C262" s="13">
        <v>0.15589494740120646</v>
      </c>
      <c r="D262">
        <v>28</v>
      </c>
      <c r="E262">
        <v>16</v>
      </c>
      <c r="F262">
        <v>401</v>
      </c>
      <c r="G262">
        <v>3</v>
      </c>
      <c r="H262">
        <f t="shared" si="8"/>
        <v>404</v>
      </c>
      <c r="I262" s="7">
        <f t="shared" ref="I262:I271" si="10">H262/E262</f>
        <v>25.25</v>
      </c>
    </row>
    <row r="263" spans="1:9" x14ac:dyDescent="0.25">
      <c r="A263" s="1" t="s">
        <v>258</v>
      </c>
      <c r="B263" s="2" t="s">
        <v>465</v>
      </c>
      <c r="C263" s="13">
        <v>-1.5871580192230599E-2</v>
      </c>
      <c r="E263">
        <v>16</v>
      </c>
      <c r="F263">
        <v>159</v>
      </c>
      <c r="G263">
        <v>105</v>
      </c>
      <c r="H263">
        <f t="shared" si="8"/>
        <v>264</v>
      </c>
      <c r="I263" s="7">
        <f t="shared" si="10"/>
        <v>16.5</v>
      </c>
    </row>
    <row r="264" spans="1:9" x14ac:dyDescent="0.25">
      <c r="A264" s="1" t="s">
        <v>385</v>
      </c>
      <c r="B264" s="2" t="s">
        <v>465</v>
      </c>
      <c r="C264" s="13">
        <v>-0.79138251855905628</v>
      </c>
      <c r="D264">
        <v>166</v>
      </c>
      <c r="E264">
        <v>16</v>
      </c>
      <c r="F264">
        <v>308</v>
      </c>
      <c r="G264">
        <v>30</v>
      </c>
      <c r="H264">
        <f t="shared" si="8"/>
        <v>338</v>
      </c>
      <c r="I264" s="7">
        <f t="shared" si="10"/>
        <v>21.125</v>
      </c>
    </row>
    <row r="265" spans="1:9" x14ac:dyDescent="0.25">
      <c r="A265" s="1" t="s">
        <v>40</v>
      </c>
      <c r="B265" s="2" t="s">
        <v>465</v>
      </c>
      <c r="C265" s="13">
        <v>-3.1300925991195418E-2</v>
      </c>
      <c r="D265">
        <v>73</v>
      </c>
      <c r="E265">
        <v>15</v>
      </c>
      <c r="F265">
        <v>222</v>
      </c>
      <c r="G265">
        <v>164</v>
      </c>
      <c r="H265">
        <f t="shared" si="8"/>
        <v>386</v>
      </c>
      <c r="I265" s="7">
        <f t="shared" si="10"/>
        <v>25.733333333333334</v>
      </c>
    </row>
    <row r="266" spans="1:9" x14ac:dyDescent="0.25">
      <c r="A266" s="1" t="s">
        <v>201</v>
      </c>
      <c r="B266" s="2" t="s">
        <v>465</v>
      </c>
      <c r="C266" s="13">
        <v>0.50525137155796251</v>
      </c>
      <c r="D266">
        <v>92</v>
      </c>
      <c r="E266">
        <v>12</v>
      </c>
      <c r="F266">
        <v>282</v>
      </c>
      <c r="G266">
        <v>70</v>
      </c>
      <c r="H266">
        <f t="shared" si="8"/>
        <v>352</v>
      </c>
      <c r="I266" s="7">
        <f t="shared" si="10"/>
        <v>29.333333333333332</v>
      </c>
    </row>
    <row r="267" spans="1:9" x14ac:dyDescent="0.25">
      <c r="A267" s="1" t="s">
        <v>203</v>
      </c>
      <c r="B267" s="2" t="s">
        <v>465</v>
      </c>
      <c r="C267" s="13"/>
      <c r="D267">
        <v>201</v>
      </c>
      <c r="E267">
        <v>14</v>
      </c>
      <c r="F267">
        <v>346</v>
      </c>
      <c r="G267">
        <v>77</v>
      </c>
      <c r="H267">
        <f t="shared" si="8"/>
        <v>423</v>
      </c>
      <c r="I267" s="7">
        <f t="shared" si="10"/>
        <v>30.214285714285715</v>
      </c>
    </row>
    <row r="268" spans="1:9" x14ac:dyDescent="0.25">
      <c r="A268" s="1" t="s">
        <v>402</v>
      </c>
      <c r="B268" s="2" t="s">
        <v>465</v>
      </c>
      <c r="C268" s="13">
        <v>-0.58513490195706386</v>
      </c>
      <c r="D268">
        <v>169</v>
      </c>
      <c r="E268">
        <v>13</v>
      </c>
      <c r="F268">
        <v>187</v>
      </c>
      <c r="G268">
        <v>93</v>
      </c>
      <c r="H268">
        <f t="shared" si="8"/>
        <v>280</v>
      </c>
      <c r="I268" s="7">
        <f t="shared" si="10"/>
        <v>21.53846153846154</v>
      </c>
    </row>
    <row r="269" spans="1:9" x14ac:dyDescent="0.25">
      <c r="A269" s="1" t="s">
        <v>224</v>
      </c>
      <c r="B269" s="2" t="s">
        <v>464</v>
      </c>
      <c r="C269" s="13">
        <v>0.85965847466493794</v>
      </c>
      <c r="D269">
        <v>18</v>
      </c>
      <c r="E269">
        <v>16</v>
      </c>
      <c r="F269">
        <v>1034</v>
      </c>
      <c r="G269">
        <v>224</v>
      </c>
      <c r="H269">
        <f t="shared" si="8"/>
        <v>1258</v>
      </c>
      <c r="I269" s="7">
        <f t="shared" si="10"/>
        <v>78.625</v>
      </c>
    </row>
    <row r="270" spans="1:9" x14ac:dyDescent="0.25">
      <c r="A270" s="1" t="s">
        <v>449</v>
      </c>
      <c r="B270" s="2" t="s">
        <v>464</v>
      </c>
      <c r="C270" s="13">
        <v>1.1778772713059591</v>
      </c>
      <c r="D270">
        <v>60</v>
      </c>
      <c r="E270">
        <v>12</v>
      </c>
      <c r="F270">
        <v>662</v>
      </c>
      <c r="G270">
        <v>112</v>
      </c>
      <c r="H270">
        <f t="shared" si="8"/>
        <v>774</v>
      </c>
      <c r="I270" s="7">
        <f t="shared" si="10"/>
        <v>64.5</v>
      </c>
    </row>
    <row r="271" spans="1:9" x14ac:dyDescent="0.25">
      <c r="A271" s="1" t="s">
        <v>297</v>
      </c>
      <c r="B271" s="2" t="s">
        <v>464</v>
      </c>
      <c r="C271" s="13">
        <v>0.31069236832364677</v>
      </c>
      <c r="E271">
        <v>6</v>
      </c>
      <c r="F271">
        <v>0</v>
      </c>
      <c r="G271">
        <v>107</v>
      </c>
      <c r="H271">
        <f t="shared" si="8"/>
        <v>107</v>
      </c>
      <c r="I271" s="7">
        <f t="shared" si="10"/>
        <v>17.833333333333332</v>
      </c>
    </row>
    <row r="272" spans="1:9" x14ac:dyDescent="0.25">
      <c r="A272" s="1" t="s">
        <v>263</v>
      </c>
      <c r="B272" s="2" t="s">
        <v>464</v>
      </c>
      <c r="C272" s="13">
        <v>0.43408483667437331</v>
      </c>
      <c r="E272">
        <v>0</v>
      </c>
      <c r="F272">
        <v>0</v>
      </c>
      <c r="G272">
        <v>0</v>
      </c>
      <c r="H272">
        <f t="shared" si="8"/>
        <v>0</v>
      </c>
      <c r="I272" s="7">
        <v>0</v>
      </c>
    </row>
    <row r="273" spans="1:9" x14ac:dyDescent="0.25">
      <c r="A273" s="1" t="s">
        <v>22</v>
      </c>
      <c r="B273" s="2" t="s">
        <v>464</v>
      </c>
      <c r="C273" s="13">
        <v>0.42539088958897092</v>
      </c>
      <c r="D273">
        <v>155</v>
      </c>
      <c r="E273">
        <v>10</v>
      </c>
      <c r="F273">
        <v>1</v>
      </c>
      <c r="G273">
        <v>81</v>
      </c>
      <c r="H273">
        <f t="shared" ref="H273:H336" si="11">F273+G273</f>
        <v>82</v>
      </c>
      <c r="I273" s="7">
        <f>H273/E273</f>
        <v>8.1999999999999993</v>
      </c>
    </row>
    <row r="274" spans="1:9" x14ac:dyDescent="0.25">
      <c r="A274" s="1" t="s">
        <v>34</v>
      </c>
      <c r="B274" s="2" t="s">
        <v>464</v>
      </c>
      <c r="C274" s="13">
        <v>0.43978856235805064</v>
      </c>
      <c r="D274">
        <v>36</v>
      </c>
      <c r="E274">
        <v>16</v>
      </c>
      <c r="F274">
        <v>517</v>
      </c>
      <c r="G274">
        <v>308</v>
      </c>
      <c r="H274">
        <f t="shared" si="11"/>
        <v>825</v>
      </c>
      <c r="I274" s="7">
        <f>H274/E274</f>
        <v>51.5625</v>
      </c>
    </row>
    <row r="275" spans="1:9" x14ac:dyDescent="0.25">
      <c r="A275" s="1" t="s">
        <v>397</v>
      </c>
      <c r="B275" s="2" t="s">
        <v>464</v>
      </c>
      <c r="C275" s="13">
        <v>0.24530967547326524</v>
      </c>
      <c r="D275">
        <v>85</v>
      </c>
      <c r="E275">
        <v>5</v>
      </c>
      <c r="F275">
        <v>113</v>
      </c>
      <c r="G275">
        <v>37</v>
      </c>
      <c r="H275">
        <f t="shared" si="11"/>
        <v>150</v>
      </c>
      <c r="I275" s="7">
        <f>H275/E275</f>
        <v>30</v>
      </c>
    </row>
    <row r="276" spans="1:9" x14ac:dyDescent="0.25">
      <c r="A276" s="1" t="s">
        <v>396</v>
      </c>
      <c r="B276" s="2" t="s">
        <v>464</v>
      </c>
      <c r="C276" s="13">
        <v>-0.35161703280823092</v>
      </c>
      <c r="E276">
        <v>0</v>
      </c>
      <c r="F276">
        <v>0</v>
      </c>
      <c r="G276">
        <v>0</v>
      </c>
      <c r="H276">
        <f t="shared" si="11"/>
        <v>0</v>
      </c>
      <c r="I276" s="7">
        <v>0</v>
      </c>
    </row>
    <row r="277" spans="1:9" x14ac:dyDescent="0.25">
      <c r="A277" s="1" t="s">
        <v>30</v>
      </c>
      <c r="B277" s="2" t="s">
        <v>464</v>
      </c>
      <c r="C277" s="13">
        <v>0.8051150746040503</v>
      </c>
      <c r="D277">
        <v>55</v>
      </c>
      <c r="E277">
        <v>10</v>
      </c>
      <c r="F277">
        <v>312</v>
      </c>
      <c r="G277">
        <v>49</v>
      </c>
      <c r="H277">
        <f t="shared" si="11"/>
        <v>361</v>
      </c>
      <c r="I277" s="7">
        <f>H277/E277</f>
        <v>36.1</v>
      </c>
    </row>
    <row r="278" spans="1:9" x14ac:dyDescent="0.25">
      <c r="A278" s="1" t="s">
        <v>95</v>
      </c>
      <c r="B278" s="2" t="s">
        <v>464</v>
      </c>
      <c r="C278" s="13">
        <v>0.57553842641585395</v>
      </c>
      <c r="D278">
        <v>163</v>
      </c>
      <c r="E278">
        <v>15</v>
      </c>
      <c r="F278">
        <v>59</v>
      </c>
      <c r="G278">
        <v>355</v>
      </c>
      <c r="H278">
        <f t="shared" si="11"/>
        <v>414</v>
      </c>
      <c r="I278" s="7">
        <f>H278/E278</f>
        <v>27.6</v>
      </c>
    </row>
    <row r="279" spans="1:9" x14ac:dyDescent="0.25">
      <c r="A279" s="1" t="s">
        <v>400</v>
      </c>
      <c r="B279" s="2" t="s">
        <v>464</v>
      </c>
      <c r="C279" s="13">
        <v>0.15309880912368504</v>
      </c>
      <c r="D279">
        <v>88</v>
      </c>
      <c r="E279">
        <v>11</v>
      </c>
      <c r="F279">
        <v>641</v>
      </c>
      <c r="G279">
        <v>30</v>
      </c>
      <c r="H279">
        <f t="shared" si="11"/>
        <v>671</v>
      </c>
      <c r="I279" s="7">
        <f>H279/E279</f>
        <v>61</v>
      </c>
    </row>
    <row r="280" spans="1:9" x14ac:dyDescent="0.25">
      <c r="A280" s="1" t="s">
        <v>143</v>
      </c>
      <c r="B280" s="2" t="s">
        <v>464</v>
      </c>
      <c r="C280" s="13">
        <v>0.64076889854684593</v>
      </c>
      <c r="D280">
        <v>136</v>
      </c>
      <c r="E280">
        <v>0</v>
      </c>
      <c r="F280">
        <v>0</v>
      </c>
      <c r="G280">
        <v>0</v>
      </c>
      <c r="H280">
        <f t="shared" si="11"/>
        <v>0</v>
      </c>
      <c r="I280" s="7">
        <v>0</v>
      </c>
    </row>
    <row r="281" spans="1:9" x14ac:dyDescent="0.25">
      <c r="A281" s="1" t="s">
        <v>416</v>
      </c>
      <c r="B281" s="2" t="s">
        <v>464</v>
      </c>
      <c r="C281" s="13">
        <v>-3.2753947114700852E-2</v>
      </c>
      <c r="E281">
        <v>0</v>
      </c>
      <c r="F281">
        <v>0</v>
      </c>
      <c r="G281">
        <v>0</v>
      </c>
      <c r="H281">
        <f t="shared" si="11"/>
        <v>0</v>
      </c>
      <c r="I281" s="7">
        <v>0</v>
      </c>
    </row>
    <row r="282" spans="1:9" x14ac:dyDescent="0.25">
      <c r="A282" s="1" t="s">
        <v>251</v>
      </c>
      <c r="B282" s="2" t="s">
        <v>464</v>
      </c>
      <c r="C282" s="13">
        <v>0.15340283980069208</v>
      </c>
      <c r="D282">
        <v>133</v>
      </c>
      <c r="E282">
        <v>16</v>
      </c>
      <c r="F282">
        <v>164</v>
      </c>
      <c r="G282">
        <v>247</v>
      </c>
      <c r="H282">
        <f t="shared" si="11"/>
        <v>411</v>
      </c>
      <c r="I282" s="7">
        <f>H282/E282</f>
        <v>25.6875</v>
      </c>
    </row>
    <row r="283" spans="1:9" x14ac:dyDescent="0.25">
      <c r="A283" s="1" t="s">
        <v>206</v>
      </c>
      <c r="B283" s="2" t="s">
        <v>464</v>
      </c>
      <c r="C283" s="13">
        <v>0.3297502809813968</v>
      </c>
      <c r="D283">
        <v>86</v>
      </c>
      <c r="E283">
        <v>15</v>
      </c>
      <c r="F283">
        <v>32</v>
      </c>
      <c r="G283">
        <v>283</v>
      </c>
      <c r="H283">
        <f t="shared" si="11"/>
        <v>315</v>
      </c>
      <c r="I283" s="7">
        <f>H283/E283</f>
        <v>21</v>
      </c>
    </row>
    <row r="284" spans="1:9" x14ac:dyDescent="0.25">
      <c r="A284" s="1" t="s">
        <v>254</v>
      </c>
      <c r="B284" s="2" t="s">
        <v>464</v>
      </c>
      <c r="C284" s="13">
        <v>0.38384675412430075</v>
      </c>
      <c r="D284">
        <v>135</v>
      </c>
      <c r="E284">
        <v>16</v>
      </c>
      <c r="F284">
        <v>716</v>
      </c>
      <c r="G284">
        <v>190</v>
      </c>
      <c r="H284">
        <f t="shared" si="11"/>
        <v>906</v>
      </c>
      <c r="I284" s="7">
        <f>H284/E284</f>
        <v>56.625</v>
      </c>
    </row>
    <row r="285" spans="1:9" x14ac:dyDescent="0.25">
      <c r="A285" s="1" t="s">
        <v>223</v>
      </c>
      <c r="B285" s="2" t="s">
        <v>464</v>
      </c>
      <c r="C285" s="13">
        <v>-1.4799391735066367</v>
      </c>
      <c r="D285">
        <v>101</v>
      </c>
      <c r="E285">
        <v>16</v>
      </c>
      <c r="F285">
        <v>1055</v>
      </c>
      <c r="G285">
        <v>129</v>
      </c>
      <c r="H285">
        <f t="shared" si="11"/>
        <v>1184</v>
      </c>
      <c r="I285" s="7">
        <f>H285/E285</f>
        <v>74</v>
      </c>
    </row>
    <row r="286" spans="1:9" x14ac:dyDescent="0.25">
      <c r="A286" s="1" t="s">
        <v>359</v>
      </c>
      <c r="B286" s="2" t="s">
        <v>464</v>
      </c>
      <c r="C286" s="13">
        <v>0.45543053246449505</v>
      </c>
      <c r="E286">
        <v>0</v>
      </c>
      <c r="F286">
        <v>0</v>
      </c>
      <c r="G286">
        <v>0</v>
      </c>
      <c r="H286">
        <f t="shared" si="11"/>
        <v>0</v>
      </c>
      <c r="I286" s="7">
        <v>0</v>
      </c>
    </row>
    <row r="287" spans="1:9" x14ac:dyDescent="0.25">
      <c r="A287" s="1" t="s">
        <v>314</v>
      </c>
      <c r="B287" s="2" t="s">
        <v>464</v>
      </c>
      <c r="C287" s="13">
        <v>1.3169344343138616</v>
      </c>
      <c r="D287">
        <v>74</v>
      </c>
      <c r="E287">
        <v>16</v>
      </c>
      <c r="F287">
        <v>59</v>
      </c>
      <c r="G287">
        <v>349</v>
      </c>
      <c r="H287">
        <f t="shared" si="11"/>
        <v>408</v>
      </c>
      <c r="I287" s="7">
        <f>H287/E287</f>
        <v>25.5</v>
      </c>
    </row>
    <row r="288" spans="1:9" x14ac:dyDescent="0.25">
      <c r="A288" s="1" t="s">
        <v>104</v>
      </c>
      <c r="B288" s="2" t="s">
        <v>464</v>
      </c>
      <c r="C288" s="13">
        <v>0.73078100844003779</v>
      </c>
      <c r="D288">
        <v>24</v>
      </c>
      <c r="E288">
        <v>2</v>
      </c>
      <c r="F288">
        <v>92</v>
      </c>
      <c r="G288">
        <v>5</v>
      </c>
      <c r="H288">
        <f t="shared" si="11"/>
        <v>97</v>
      </c>
      <c r="I288" s="7">
        <f>H288/E288</f>
        <v>48.5</v>
      </c>
    </row>
    <row r="289" spans="1:9" x14ac:dyDescent="0.25">
      <c r="A289" s="1" t="s">
        <v>448</v>
      </c>
      <c r="B289" s="2" t="s">
        <v>464</v>
      </c>
      <c r="C289" s="13">
        <v>0.85113810481045815</v>
      </c>
      <c r="D289">
        <v>113</v>
      </c>
      <c r="E289">
        <v>0</v>
      </c>
      <c r="F289">
        <v>0</v>
      </c>
      <c r="G289">
        <v>0</v>
      </c>
      <c r="H289">
        <f t="shared" si="11"/>
        <v>0</v>
      </c>
      <c r="I289" s="7">
        <v>0</v>
      </c>
    </row>
    <row r="290" spans="1:9" x14ac:dyDescent="0.25">
      <c r="A290" s="1" t="s">
        <v>335</v>
      </c>
      <c r="B290" s="2" t="s">
        <v>464</v>
      </c>
      <c r="C290" s="13">
        <v>0.75639840936404501</v>
      </c>
      <c r="D290">
        <v>25</v>
      </c>
      <c r="E290">
        <v>13</v>
      </c>
      <c r="F290">
        <v>809</v>
      </c>
      <c r="G290">
        <v>169</v>
      </c>
      <c r="H290">
        <f t="shared" si="11"/>
        <v>978</v>
      </c>
      <c r="I290" s="7">
        <f>H290/E290</f>
        <v>75.230769230769226</v>
      </c>
    </row>
    <row r="291" spans="1:9" x14ac:dyDescent="0.25">
      <c r="A291" s="1" t="s">
        <v>412</v>
      </c>
      <c r="B291" s="2" t="s">
        <v>464</v>
      </c>
      <c r="C291" s="13">
        <v>0.666874056255367</v>
      </c>
      <c r="D291">
        <v>202</v>
      </c>
      <c r="E291">
        <v>0</v>
      </c>
      <c r="F291">
        <v>0</v>
      </c>
      <c r="G291">
        <v>0</v>
      </c>
      <c r="H291">
        <f t="shared" si="11"/>
        <v>0</v>
      </c>
      <c r="I291" s="7">
        <v>0</v>
      </c>
    </row>
    <row r="292" spans="1:9" x14ac:dyDescent="0.25">
      <c r="A292" s="1" t="s">
        <v>230</v>
      </c>
      <c r="B292" s="2" t="s">
        <v>464</v>
      </c>
      <c r="C292" s="13">
        <v>0.43471660844526899</v>
      </c>
      <c r="E292">
        <v>0</v>
      </c>
      <c r="F292">
        <v>0</v>
      </c>
      <c r="H292">
        <f t="shared" si="11"/>
        <v>0</v>
      </c>
      <c r="I292" s="7">
        <v>0</v>
      </c>
    </row>
    <row r="293" spans="1:9" x14ac:dyDescent="0.25">
      <c r="A293" s="1" t="s">
        <v>322</v>
      </c>
      <c r="B293" s="2" t="s">
        <v>464</v>
      </c>
      <c r="C293" s="13">
        <v>0.63097029896988444</v>
      </c>
      <c r="D293">
        <v>189</v>
      </c>
      <c r="E293">
        <v>5</v>
      </c>
      <c r="F293">
        <v>24</v>
      </c>
      <c r="G293">
        <v>68</v>
      </c>
      <c r="H293">
        <f t="shared" si="11"/>
        <v>92</v>
      </c>
      <c r="I293" s="7">
        <f>H293/E293</f>
        <v>18.399999999999999</v>
      </c>
    </row>
    <row r="294" spans="1:9" x14ac:dyDescent="0.25">
      <c r="A294" s="1" t="s">
        <v>16</v>
      </c>
      <c r="B294" s="2" t="s">
        <v>464</v>
      </c>
      <c r="C294" s="13">
        <v>0.40523622150763378</v>
      </c>
      <c r="D294">
        <v>6</v>
      </c>
      <c r="E294">
        <v>16</v>
      </c>
      <c r="F294">
        <v>1103</v>
      </c>
      <c r="G294">
        <v>105</v>
      </c>
      <c r="H294">
        <f t="shared" si="11"/>
        <v>1208</v>
      </c>
      <c r="I294" s="7">
        <f>H294/E294</f>
        <v>75.5</v>
      </c>
    </row>
    <row r="295" spans="1:9" x14ac:dyDescent="0.25">
      <c r="A295" s="1" t="s">
        <v>88</v>
      </c>
      <c r="B295" s="2" t="s">
        <v>464</v>
      </c>
      <c r="C295" s="13">
        <v>0.42072724681828289</v>
      </c>
      <c r="E295">
        <v>16</v>
      </c>
      <c r="F295">
        <v>81</v>
      </c>
      <c r="G295">
        <v>340</v>
      </c>
      <c r="H295">
        <f t="shared" si="11"/>
        <v>421</v>
      </c>
      <c r="I295" s="7">
        <f>H295/E295</f>
        <v>26.3125</v>
      </c>
    </row>
    <row r="296" spans="1:9" x14ac:dyDescent="0.25">
      <c r="A296" s="1" t="s">
        <v>94</v>
      </c>
      <c r="B296" s="2" t="s">
        <v>464</v>
      </c>
      <c r="C296" s="13">
        <v>0.2261018181746248</v>
      </c>
      <c r="D296">
        <v>172</v>
      </c>
      <c r="E296">
        <v>1</v>
      </c>
      <c r="F296">
        <v>1</v>
      </c>
      <c r="G296">
        <v>6</v>
      </c>
      <c r="H296">
        <f t="shared" si="11"/>
        <v>7</v>
      </c>
      <c r="I296" s="7">
        <f>H296/E296</f>
        <v>7</v>
      </c>
    </row>
    <row r="297" spans="1:9" x14ac:dyDescent="0.25">
      <c r="A297" s="1" t="s">
        <v>227</v>
      </c>
      <c r="B297" s="2" t="s">
        <v>464</v>
      </c>
      <c r="C297" s="13">
        <v>0.53087665869714218</v>
      </c>
      <c r="E297">
        <v>16</v>
      </c>
      <c r="F297">
        <v>718</v>
      </c>
      <c r="G297">
        <v>177</v>
      </c>
      <c r="H297">
        <f t="shared" si="11"/>
        <v>895</v>
      </c>
      <c r="I297" s="7">
        <f>H297/E297</f>
        <v>55.9375</v>
      </c>
    </row>
    <row r="298" spans="1:9" x14ac:dyDescent="0.25">
      <c r="A298" s="1" t="s">
        <v>161</v>
      </c>
      <c r="B298" s="2" t="s">
        <v>464</v>
      </c>
      <c r="C298" s="13">
        <v>0.2261018181746248</v>
      </c>
      <c r="E298">
        <v>0</v>
      </c>
      <c r="F298">
        <v>0</v>
      </c>
      <c r="G298">
        <v>0</v>
      </c>
      <c r="H298">
        <f t="shared" si="11"/>
        <v>0</v>
      </c>
      <c r="I298" s="7">
        <v>0</v>
      </c>
    </row>
    <row r="299" spans="1:9" x14ac:dyDescent="0.25">
      <c r="A299" s="1" t="s">
        <v>195</v>
      </c>
      <c r="B299" s="2" t="s">
        <v>464</v>
      </c>
      <c r="C299" s="13">
        <v>-0.27062063793530294</v>
      </c>
      <c r="D299">
        <v>194</v>
      </c>
      <c r="E299">
        <v>0</v>
      </c>
      <c r="F299">
        <v>0</v>
      </c>
      <c r="G299">
        <v>0</v>
      </c>
      <c r="H299">
        <f t="shared" si="11"/>
        <v>0</v>
      </c>
      <c r="I299" s="7">
        <v>0</v>
      </c>
    </row>
    <row r="300" spans="1:9" x14ac:dyDescent="0.25">
      <c r="A300" s="1" t="s">
        <v>237</v>
      </c>
      <c r="B300" s="2" t="s">
        <v>464</v>
      </c>
      <c r="C300" s="13">
        <v>1.0667443038670275</v>
      </c>
      <c r="D300">
        <v>56</v>
      </c>
      <c r="E300">
        <v>16</v>
      </c>
      <c r="F300">
        <v>735</v>
      </c>
      <c r="G300">
        <v>155</v>
      </c>
      <c r="H300">
        <f t="shared" si="11"/>
        <v>890</v>
      </c>
      <c r="I300" s="7">
        <f t="shared" ref="I300:I307" si="12">H300/E300</f>
        <v>55.625</v>
      </c>
    </row>
    <row r="301" spans="1:9" x14ac:dyDescent="0.25">
      <c r="A301" s="1" t="s">
        <v>281</v>
      </c>
      <c r="B301" s="2" t="s">
        <v>464</v>
      </c>
      <c r="C301" s="13">
        <v>0.27403355422595016</v>
      </c>
      <c r="D301">
        <v>83</v>
      </c>
      <c r="E301">
        <v>15</v>
      </c>
      <c r="F301">
        <v>748</v>
      </c>
      <c r="G301">
        <v>36</v>
      </c>
      <c r="H301">
        <f t="shared" si="11"/>
        <v>784</v>
      </c>
      <c r="I301" s="7">
        <f t="shared" si="12"/>
        <v>52.266666666666666</v>
      </c>
    </row>
    <row r="302" spans="1:9" x14ac:dyDescent="0.25">
      <c r="A302" s="1" t="s">
        <v>153</v>
      </c>
      <c r="B302" s="2" t="s">
        <v>464</v>
      </c>
      <c r="C302" s="13">
        <v>-0.79752277683413209</v>
      </c>
      <c r="D302">
        <v>46</v>
      </c>
      <c r="E302">
        <v>14</v>
      </c>
      <c r="F302">
        <v>716</v>
      </c>
      <c r="G302">
        <v>108</v>
      </c>
      <c r="H302">
        <f t="shared" si="11"/>
        <v>824</v>
      </c>
      <c r="I302" s="7">
        <f t="shared" si="12"/>
        <v>58.857142857142854</v>
      </c>
    </row>
    <row r="303" spans="1:9" x14ac:dyDescent="0.25">
      <c r="A303" s="1" t="s">
        <v>253</v>
      </c>
      <c r="B303" s="2" t="s">
        <v>464</v>
      </c>
      <c r="C303" s="13">
        <v>1.0191443214987388</v>
      </c>
      <c r="D303">
        <v>33</v>
      </c>
      <c r="E303">
        <v>9</v>
      </c>
      <c r="F303">
        <v>382</v>
      </c>
      <c r="G303">
        <v>73</v>
      </c>
      <c r="H303">
        <f t="shared" si="11"/>
        <v>455</v>
      </c>
      <c r="I303" s="7">
        <f t="shared" si="12"/>
        <v>50.555555555555557</v>
      </c>
    </row>
    <row r="304" spans="1:9" x14ac:dyDescent="0.25">
      <c r="A304" s="1" t="s">
        <v>215</v>
      </c>
      <c r="B304" s="2" t="s">
        <v>464</v>
      </c>
      <c r="C304" s="13"/>
      <c r="D304">
        <v>15</v>
      </c>
      <c r="E304">
        <v>7</v>
      </c>
      <c r="F304">
        <v>410</v>
      </c>
      <c r="G304">
        <v>27</v>
      </c>
      <c r="H304">
        <f t="shared" si="11"/>
        <v>437</v>
      </c>
      <c r="I304" s="7">
        <f t="shared" si="12"/>
        <v>62.428571428571431</v>
      </c>
    </row>
    <row r="305" spans="1:9" x14ac:dyDescent="0.25">
      <c r="A305" s="1" t="s">
        <v>298</v>
      </c>
      <c r="B305" s="2" t="s">
        <v>464</v>
      </c>
      <c r="C305" s="13"/>
      <c r="D305">
        <v>38</v>
      </c>
      <c r="E305">
        <v>16</v>
      </c>
      <c r="F305">
        <v>1066</v>
      </c>
      <c r="G305">
        <v>51</v>
      </c>
      <c r="H305">
        <f t="shared" si="11"/>
        <v>1117</v>
      </c>
      <c r="I305" s="7">
        <f t="shared" si="12"/>
        <v>69.8125</v>
      </c>
    </row>
    <row r="306" spans="1:9" x14ac:dyDescent="0.25">
      <c r="A306" s="1" t="s">
        <v>441</v>
      </c>
      <c r="B306" s="2" t="s">
        <v>464</v>
      </c>
      <c r="C306" s="13">
        <v>0.93351906420604769</v>
      </c>
      <c r="E306">
        <v>15</v>
      </c>
      <c r="F306">
        <v>960</v>
      </c>
      <c r="G306">
        <v>111</v>
      </c>
      <c r="H306">
        <f t="shared" si="11"/>
        <v>1071</v>
      </c>
      <c r="I306" s="7">
        <f t="shared" si="12"/>
        <v>71.400000000000006</v>
      </c>
    </row>
    <row r="307" spans="1:9" x14ac:dyDescent="0.25">
      <c r="A307" s="1" t="s">
        <v>218</v>
      </c>
      <c r="B307" s="2" t="s">
        <v>464</v>
      </c>
      <c r="C307" s="13">
        <v>0.39704074901882791</v>
      </c>
      <c r="D307">
        <v>16</v>
      </c>
      <c r="E307">
        <v>16</v>
      </c>
      <c r="F307">
        <v>596</v>
      </c>
      <c r="G307">
        <v>171</v>
      </c>
      <c r="H307">
        <f t="shared" si="11"/>
        <v>767</v>
      </c>
      <c r="I307" s="7">
        <f t="shared" si="12"/>
        <v>47.9375</v>
      </c>
    </row>
    <row r="308" spans="1:9" x14ac:dyDescent="0.25">
      <c r="A308" s="1" t="s">
        <v>436</v>
      </c>
      <c r="B308" s="2" t="s">
        <v>464</v>
      </c>
      <c r="C308" s="13">
        <v>0.71224600984048658</v>
      </c>
      <c r="D308">
        <v>185</v>
      </c>
      <c r="E308">
        <v>0</v>
      </c>
      <c r="F308">
        <v>0</v>
      </c>
      <c r="G308">
        <v>0</v>
      </c>
      <c r="H308">
        <f t="shared" si="11"/>
        <v>0</v>
      </c>
      <c r="I308" s="7">
        <v>0</v>
      </c>
    </row>
    <row r="309" spans="1:9" x14ac:dyDescent="0.25">
      <c r="A309" s="1" t="s">
        <v>268</v>
      </c>
      <c r="B309" s="2" t="s">
        <v>464</v>
      </c>
      <c r="C309" s="13">
        <v>1.4811325789408476</v>
      </c>
      <c r="D309">
        <v>11</v>
      </c>
      <c r="E309">
        <v>13</v>
      </c>
      <c r="F309">
        <v>754</v>
      </c>
      <c r="G309">
        <v>48</v>
      </c>
      <c r="H309">
        <f t="shared" si="11"/>
        <v>802</v>
      </c>
      <c r="I309" s="7">
        <f>H309/E309</f>
        <v>61.692307692307693</v>
      </c>
    </row>
    <row r="310" spans="1:9" x14ac:dyDescent="0.25">
      <c r="A310" s="1" t="s">
        <v>419</v>
      </c>
      <c r="B310" s="2" t="s">
        <v>464</v>
      </c>
      <c r="C310" s="13">
        <v>0.1726942041495719</v>
      </c>
      <c r="D310">
        <v>164</v>
      </c>
      <c r="E310">
        <v>0</v>
      </c>
      <c r="F310">
        <v>0</v>
      </c>
      <c r="G310">
        <v>0</v>
      </c>
      <c r="H310">
        <f t="shared" si="11"/>
        <v>0</v>
      </c>
      <c r="I310" s="7">
        <v>0</v>
      </c>
    </row>
    <row r="311" spans="1:9" x14ac:dyDescent="0.25">
      <c r="A311" s="1" t="s">
        <v>323</v>
      </c>
      <c r="B311" s="2" t="s">
        <v>464</v>
      </c>
      <c r="C311" s="13">
        <v>0.88611641225348381</v>
      </c>
      <c r="D311">
        <v>111</v>
      </c>
      <c r="E311">
        <v>8</v>
      </c>
      <c r="F311">
        <v>318</v>
      </c>
      <c r="G311">
        <v>58</v>
      </c>
      <c r="H311">
        <f t="shared" si="11"/>
        <v>376</v>
      </c>
      <c r="I311" s="7">
        <f>H311/E311</f>
        <v>47</v>
      </c>
    </row>
    <row r="312" spans="1:9" x14ac:dyDescent="0.25">
      <c r="A312" s="1" t="s">
        <v>175</v>
      </c>
      <c r="B312" s="2" t="s">
        <v>464</v>
      </c>
      <c r="C312" s="13">
        <v>0.11270067940630836</v>
      </c>
      <c r="D312">
        <v>161</v>
      </c>
      <c r="E312">
        <v>0</v>
      </c>
      <c r="F312">
        <v>0</v>
      </c>
      <c r="G312">
        <v>0</v>
      </c>
      <c r="H312">
        <f t="shared" si="11"/>
        <v>0</v>
      </c>
      <c r="I312" s="7">
        <v>0</v>
      </c>
    </row>
    <row r="313" spans="1:9" x14ac:dyDescent="0.25">
      <c r="A313" s="1" t="s">
        <v>186</v>
      </c>
      <c r="B313" s="2" t="s">
        <v>464</v>
      </c>
      <c r="C313" s="13">
        <v>0.22768736495424841</v>
      </c>
      <c r="D313">
        <v>142</v>
      </c>
      <c r="E313">
        <v>14</v>
      </c>
      <c r="F313">
        <v>536</v>
      </c>
      <c r="G313">
        <v>34</v>
      </c>
      <c r="H313">
        <f t="shared" si="11"/>
        <v>570</v>
      </c>
      <c r="I313" s="7">
        <f t="shared" ref="I313:I320" si="13">H313/E313</f>
        <v>40.714285714285715</v>
      </c>
    </row>
    <row r="314" spans="1:9" x14ac:dyDescent="0.25">
      <c r="A314" s="1" t="s">
        <v>311</v>
      </c>
      <c r="B314" s="2" t="s">
        <v>464</v>
      </c>
      <c r="C314" s="13">
        <v>1.5788644328987447</v>
      </c>
      <c r="D314">
        <v>52</v>
      </c>
      <c r="E314">
        <v>5</v>
      </c>
      <c r="F314">
        <v>34</v>
      </c>
      <c r="G314">
        <v>43</v>
      </c>
      <c r="H314">
        <f t="shared" si="11"/>
        <v>77</v>
      </c>
      <c r="I314" s="7">
        <f t="shared" si="13"/>
        <v>15.4</v>
      </c>
    </row>
    <row r="315" spans="1:9" x14ac:dyDescent="0.25">
      <c r="A315" s="1" t="s">
        <v>446</v>
      </c>
      <c r="B315" s="2" t="s">
        <v>464</v>
      </c>
      <c r="C315" s="13">
        <v>0.39421208540788771</v>
      </c>
      <c r="D315">
        <v>43</v>
      </c>
      <c r="E315">
        <v>7</v>
      </c>
      <c r="F315">
        <v>402</v>
      </c>
      <c r="G315">
        <v>20</v>
      </c>
      <c r="H315">
        <f t="shared" si="11"/>
        <v>422</v>
      </c>
      <c r="I315" s="7">
        <f t="shared" si="13"/>
        <v>60.285714285714285</v>
      </c>
    </row>
    <row r="316" spans="1:9" x14ac:dyDescent="0.25">
      <c r="A316" s="1" t="s">
        <v>136</v>
      </c>
      <c r="B316" s="2" t="s">
        <v>464</v>
      </c>
      <c r="C316" s="13">
        <v>0.32800660709489177</v>
      </c>
      <c r="D316">
        <v>89</v>
      </c>
      <c r="E316">
        <v>14</v>
      </c>
      <c r="F316">
        <v>420</v>
      </c>
      <c r="G316">
        <v>81</v>
      </c>
      <c r="H316">
        <f t="shared" si="11"/>
        <v>501</v>
      </c>
      <c r="I316" s="7">
        <f t="shared" si="13"/>
        <v>35.785714285714285</v>
      </c>
    </row>
    <row r="317" spans="1:9" x14ac:dyDescent="0.25">
      <c r="A317" s="1" t="s">
        <v>225</v>
      </c>
      <c r="B317" s="2" t="s">
        <v>464</v>
      </c>
      <c r="C317" s="13">
        <v>0.80641748223907372</v>
      </c>
      <c r="D317">
        <v>102</v>
      </c>
      <c r="E317">
        <v>15</v>
      </c>
      <c r="F317">
        <v>76</v>
      </c>
      <c r="G317">
        <v>316</v>
      </c>
      <c r="H317">
        <f t="shared" si="11"/>
        <v>392</v>
      </c>
      <c r="I317" s="7">
        <f t="shared" si="13"/>
        <v>26.133333333333333</v>
      </c>
    </row>
    <row r="318" spans="1:9" x14ac:dyDescent="0.25">
      <c r="A318" s="1" t="s">
        <v>286</v>
      </c>
      <c r="B318" s="2" t="s">
        <v>464</v>
      </c>
      <c r="C318" s="13">
        <v>0.13440982976032659</v>
      </c>
      <c r="D318">
        <v>188</v>
      </c>
      <c r="E318">
        <v>16</v>
      </c>
      <c r="F318">
        <v>187</v>
      </c>
      <c r="G318">
        <v>289</v>
      </c>
      <c r="H318">
        <f t="shared" si="11"/>
        <v>476</v>
      </c>
      <c r="I318" s="7">
        <f t="shared" si="13"/>
        <v>29.75</v>
      </c>
    </row>
    <row r="319" spans="1:9" x14ac:dyDescent="0.25">
      <c r="A319" s="1" t="s">
        <v>184</v>
      </c>
      <c r="B319" s="2" t="s">
        <v>464</v>
      </c>
      <c r="C319" s="13">
        <v>0.99761778329984718</v>
      </c>
      <c r="D319">
        <v>82</v>
      </c>
      <c r="E319">
        <v>15</v>
      </c>
      <c r="F319">
        <v>877</v>
      </c>
      <c r="G319">
        <v>51</v>
      </c>
      <c r="H319">
        <f t="shared" si="11"/>
        <v>928</v>
      </c>
      <c r="I319" s="7">
        <f t="shared" si="13"/>
        <v>61.866666666666667</v>
      </c>
    </row>
    <row r="320" spans="1:9" x14ac:dyDescent="0.25">
      <c r="A320" s="1" t="s">
        <v>235</v>
      </c>
      <c r="B320" s="2" t="s">
        <v>464</v>
      </c>
      <c r="C320" s="13">
        <v>0.58804040566773097</v>
      </c>
      <c r="D320">
        <v>41</v>
      </c>
      <c r="E320">
        <v>1</v>
      </c>
      <c r="F320">
        <v>29</v>
      </c>
      <c r="G320">
        <v>7</v>
      </c>
      <c r="H320">
        <f t="shared" si="11"/>
        <v>36</v>
      </c>
      <c r="I320" s="7">
        <f t="shared" si="13"/>
        <v>36</v>
      </c>
    </row>
    <row r="321" spans="1:9" x14ac:dyDescent="0.25">
      <c r="A321" s="1" t="s">
        <v>381</v>
      </c>
      <c r="B321" s="2" t="s">
        <v>464</v>
      </c>
      <c r="C321" s="13">
        <v>0.42920741749573227</v>
      </c>
      <c r="E321">
        <v>0</v>
      </c>
      <c r="F321">
        <v>0</v>
      </c>
      <c r="G321">
        <v>0</v>
      </c>
      <c r="H321">
        <f t="shared" si="11"/>
        <v>0</v>
      </c>
      <c r="I321" s="7">
        <v>0</v>
      </c>
    </row>
    <row r="322" spans="1:9" x14ac:dyDescent="0.25">
      <c r="A322" s="1" t="s">
        <v>411</v>
      </c>
      <c r="B322" s="2" t="s">
        <v>464</v>
      </c>
      <c r="C322" s="13">
        <v>0.14053191811258739</v>
      </c>
      <c r="D322">
        <v>100</v>
      </c>
      <c r="E322">
        <v>9</v>
      </c>
      <c r="F322">
        <v>9</v>
      </c>
      <c r="G322">
        <v>105</v>
      </c>
      <c r="H322">
        <f t="shared" si="11"/>
        <v>114</v>
      </c>
      <c r="I322" s="7">
        <f>H322/E322</f>
        <v>12.666666666666666</v>
      </c>
    </row>
    <row r="323" spans="1:9" x14ac:dyDescent="0.25">
      <c r="A323" s="1" t="s">
        <v>399</v>
      </c>
      <c r="B323" s="2" t="s">
        <v>464</v>
      </c>
      <c r="C323" s="13">
        <v>-0.28407637566484761</v>
      </c>
      <c r="D323">
        <v>49</v>
      </c>
      <c r="E323">
        <v>10</v>
      </c>
      <c r="F323">
        <v>190</v>
      </c>
      <c r="G323">
        <v>75</v>
      </c>
      <c r="H323">
        <f t="shared" si="11"/>
        <v>265</v>
      </c>
      <c r="I323" s="7">
        <f>H323/E323</f>
        <v>26.5</v>
      </c>
    </row>
    <row r="324" spans="1:9" x14ac:dyDescent="0.25">
      <c r="A324" s="1" t="s">
        <v>435</v>
      </c>
      <c r="B324" s="2" t="s">
        <v>464</v>
      </c>
      <c r="C324" s="13">
        <v>0.30478330068702136</v>
      </c>
      <c r="D324">
        <v>27</v>
      </c>
      <c r="E324">
        <v>16</v>
      </c>
      <c r="F324">
        <v>1092</v>
      </c>
      <c r="G324">
        <v>80</v>
      </c>
      <c r="H324">
        <f t="shared" si="11"/>
        <v>1172</v>
      </c>
      <c r="I324" s="7">
        <f>H324/E324</f>
        <v>73.25</v>
      </c>
    </row>
    <row r="325" spans="1:9" x14ac:dyDescent="0.25">
      <c r="A325" s="1" t="s">
        <v>130</v>
      </c>
      <c r="B325" s="2" t="s">
        <v>464</v>
      </c>
      <c r="C325" s="13">
        <v>-0.30557874780655359</v>
      </c>
      <c r="D325">
        <v>151</v>
      </c>
      <c r="E325">
        <v>10</v>
      </c>
      <c r="F325">
        <v>51</v>
      </c>
      <c r="G325">
        <v>92</v>
      </c>
      <c r="H325">
        <f t="shared" si="11"/>
        <v>143</v>
      </c>
      <c r="I325" s="7">
        <f>H325/E325</f>
        <v>14.3</v>
      </c>
    </row>
    <row r="326" spans="1:9" x14ac:dyDescent="0.25">
      <c r="A326" s="1" t="s">
        <v>282</v>
      </c>
      <c r="B326" s="2" t="s">
        <v>464</v>
      </c>
      <c r="C326" s="13">
        <v>-0.62691867766600595</v>
      </c>
      <c r="E326">
        <v>0</v>
      </c>
      <c r="F326">
        <v>0</v>
      </c>
      <c r="G326">
        <v>0</v>
      </c>
      <c r="H326">
        <f t="shared" si="11"/>
        <v>0</v>
      </c>
      <c r="I326" s="7">
        <v>0</v>
      </c>
    </row>
    <row r="327" spans="1:9" x14ac:dyDescent="0.25">
      <c r="A327" s="1" t="s">
        <v>450</v>
      </c>
      <c r="B327" s="2" t="s">
        <v>464</v>
      </c>
      <c r="C327" s="13">
        <v>0.65453608439423283</v>
      </c>
      <c r="D327">
        <v>168</v>
      </c>
      <c r="E327">
        <v>16</v>
      </c>
      <c r="F327">
        <v>550</v>
      </c>
      <c r="G327">
        <v>203</v>
      </c>
      <c r="H327">
        <f t="shared" si="11"/>
        <v>753</v>
      </c>
      <c r="I327" s="7">
        <f>H327/E327</f>
        <v>47.0625</v>
      </c>
    </row>
  </sheetData>
  <sortState ref="A2:I327">
    <sortCondition descending="1" ref="B2:B327"/>
  </sortState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7"/>
  <sheetViews>
    <sheetView tabSelected="1" zoomScale="85" zoomScaleNormal="85" workbookViewId="0">
      <selection activeCell="Y37" sqref="Y37"/>
    </sheetView>
  </sheetViews>
  <sheetFormatPr defaultRowHeight="15" x14ac:dyDescent="0.25"/>
  <cols>
    <col min="1" max="1" width="4.42578125" bestFit="1" customWidth="1"/>
    <col min="3" max="3" width="8.28515625" style="8" bestFit="1" customWidth="1"/>
  </cols>
  <sheetData>
    <row r="1" spans="1:4" x14ac:dyDescent="0.25">
      <c r="A1" s="1" t="s">
        <v>1</v>
      </c>
      <c r="B1" s="10" t="s">
        <v>460</v>
      </c>
      <c r="C1" s="10" t="s">
        <v>453</v>
      </c>
    </row>
    <row r="2" spans="1:4" x14ac:dyDescent="0.25">
      <c r="A2" s="2" t="s">
        <v>464</v>
      </c>
      <c r="B2">
        <v>1</v>
      </c>
      <c r="C2" s="13">
        <v>0.85965847466493794</v>
      </c>
      <c r="D2">
        <v>0.43857189112341266</v>
      </c>
    </row>
    <row r="3" spans="1:4" x14ac:dyDescent="0.25">
      <c r="A3" s="2" t="s">
        <v>464</v>
      </c>
      <c r="B3">
        <v>3</v>
      </c>
      <c r="C3" s="13">
        <v>1.1778772713059591</v>
      </c>
      <c r="D3">
        <v>0.63351184593141208</v>
      </c>
    </row>
    <row r="4" spans="1:4" x14ac:dyDescent="0.25">
      <c r="A4" s="2" t="s">
        <v>464</v>
      </c>
      <c r="B4">
        <v>8</v>
      </c>
      <c r="C4" s="13">
        <v>0.31069236832364677</v>
      </c>
      <c r="D4">
        <v>-0.25695578988762302</v>
      </c>
    </row>
    <row r="5" spans="1:4" x14ac:dyDescent="0.25">
      <c r="A5" s="2" t="s">
        <v>464</v>
      </c>
      <c r="B5">
        <v>8</v>
      </c>
      <c r="C5" s="13">
        <v>0.43408483667437331</v>
      </c>
      <c r="D5">
        <v>0.11263246662023804</v>
      </c>
    </row>
    <row r="6" spans="1:4" x14ac:dyDescent="0.25">
      <c r="A6" s="2" t="s">
        <v>464</v>
      </c>
      <c r="B6">
        <v>5</v>
      </c>
      <c r="C6" s="13">
        <v>0.42539088958897092</v>
      </c>
      <c r="D6">
        <v>-4.412298116429203E-2</v>
      </c>
    </row>
    <row r="7" spans="1:4" x14ac:dyDescent="0.25">
      <c r="A7" s="2" t="s">
        <v>464</v>
      </c>
      <c r="B7">
        <v>2</v>
      </c>
      <c r="C7" s="13">
        <v>0.43978856235805064</v>
      </c>
      <c r="D7">
        <v>2.1924227690456027E-2</v>
      </c>
    </row>
    <row r="8" spans="1:4" x14ac:dyDescent="0.25">
      <c r="A8" s="2" t="s">
        <v>464</v>
      </c>
      <c r="B8">
        <v>3</v>
      </c>
      <c r="C8" s="13">
        <v>0.24530967547326524</v>
      </c>
      <c r="D8">
        <v>-0.32506526101877081</v>
      </c>
    </row>
    <row r="9" spans="1:4" x14ac:dyDescent="0.25">
      <c r="A9" s="2" t="s">
        <v>464</v>
      </c>
      <c r="B9">
        <v>8</v>
      </c>
      <c r="C9" s="13">
        <v>-0.35161703280823092</v>
      </c>
      <c r="D9">
        <v>-1.6317229212359265</v>
      </c>
    </row>
    <row r="10" spans="1:4" x14ac:dyDescent="0.25">
      <c r="A10" s="2" t="s">
        <v>464</v>
      </c>
      <c r="B10">
        <v>2</v>
      </c>
      <c r="C10" s="13">
        <v>0.8051150746040503</v>
      </c>
      <c r="D10">
        <v>0.5650214671775049</v>
      </c>
    </row>
    <row r="11" spans="1:4" x14ac:dyDescent="0.25">
      <c r="A11" s="2" t="s">
        <v>464</v>
      </c>
      <c r="B11">
        <v>6</v>
      </c>
      <c r="C11" s="13">
        <v>0.57553842641585395</v>
      </c>
      <c r="D11">
        <v>7.3481088872639613E-2</v>
      </c>
    </row>
    <row r="12" spans="1:4" x14ac:dyDescent="0.25">
      <c r="A12" s="2" t="s">
        <v>464</v>
      </c>
      <c r="B12">
        <v>3</v>
      </c>
      <c r="C12" s="13">
        <v>0.15309880912368504</v>
      </c>
      <c r="D12">
        <v>-0.54703798506451828</v>
      </c>
    </row>
    <row r="13" spans="1:4" x14ac:dyDescent="0.25">
      <c r="A13" s="2" t="s">
        <v>464</v>
      </c>
      <c r="B13">
        <v>5</v>
      </c>
      <c r="C13" s="13">
        <v>0.64076889854684593</v>
      </c>
      <c r="D13">
        <v>-0.55097094576635808</v>
      </c>
    </row>
    <row r="14" spans="1:4" x14ac:dyDescent="0.25">
      <c r="A14" s="2" t="s">
        <v>464</v>
      </c>
      <c r="B14">
        <v>8</v>
      </c>
      <c r="C14" s="13">
        <v>-3.2753947114700852E-2</v>
      </c>
      <c r="D14">
        <v>-0.96860432806082475</v>
      </c>
    </row>
    <row r="15" spans="1:4" x14ac:dyDescent="0.25">
      <c r="A15" s="2" t="s">
        <v>464</v>
      </c>
      <c r="B15">
        <v>5</v>
      </c>
      <c r="C15" s="13">
        <v>0.15340283980069208</v>
      </c>
      <c r="D15">
        <v>-0.38614119617294679</v>
      </c>
    </row>
    <row r="16" spans="1:4" x14ac:dyDescent="0.25">
      <c r="A16" s="2" t="s">
        <v>464</v>
      </c>
      <c r="B16">
        <v>3</v>
      </c>
      <c r="C16" s="13">
        <v>0.3297502809813968</v>
      </c>
      <c r="D16">
        <v>-0.33979068472875129</v>
      </c>
    </row>
    <row r="17" spans="1:4" x14ac:dyDescent="0.25">
      <c r="A17" s="2" t="s">
        <v>464</v>
      </c>
      <c r="B17">
        <v>5</v>
      </c>
      <c r="C17" s="13">
        <v>0.38384675412430075</v>
      </c>
      <c r="D17">
        <v>-9.4118769858970268E-3</v>
      </c>
    </row>
    <row r="18" spans="1:4" x14ac:dyDescent="0.25">
      <c r="A18" s="2" t="s">
        <v>464</v>
      </c>
      <c r="B18">
        <v>4</v>
      </c>
      <c r="C18" s="13">
        <v>-1.4799391735066367</v>
      </c>
      <c r="D18">
        <v>-1.395202509954919</v>
      </c>
    </row>
    <row r="19" spans="1:4" x14ac:dyDescent="0.25">
      <c r="A19" s="2" t="s">
        <v>464</v>
      </c>
      <c r="B19">
        <v>8</v>
      </c>
      <c r="C19" s="13">
        <v>0.45543053246449505</v>
      </c>
      <c r="D19">
        <v>0.21886114125090209</v>
      </c>
    </row>
    <row r="20" spans="1:4" x14ac:dyDescent="0.25">
      <c r="A20" s="2" t="s">
        <v>464</v>
      </c>
      <c r="B20">
        <v>3</v>
      </c>
      <c r="C20" s="13">
        <v>1.3169344343138616</v>
      </c>
      <c r="D20">
        <v>1.0139514389564597</v>
      </c>
    </row>
    <row r="21" spans="1:4" x14ac:dyDescent="0.25">
      <c r="A21" s="2" t="s">
        <v>464</v>
      </c>
      <c r="B21">
        <v>1</v>
      </c>
      <c r="C21" s="13">
        <v>0.73078100844003779</v>
      </c>
      <c r="D21">
        <v>0.46772172728687783</v>
      </c>
    </row>
    <row r="22" spans="1:4" x14ac:dyDescent="0.25">
      <c r="A22" s="2" t="s">
        <v>464</v>
      </c>
      <c r="B22">
        <v>4</v>
      </c>
      <c r="C22" s="13">
        <v>0.85113810481045815</v>
      </c>
      <c r="D22">
        <v>0.25517644200714029</v>
      </c>
    </row>
    <row r="23" spans="1:4" x14ac:dyDescent="0.25">
      <c r="A23" s="2" t="s">
        <v>464</v>
      </c>
      <c r="B23">
        <v>1</v>
      </c>
      <c r="C23" s="13">
        <v>0.75639840936404501</v>
      </c>
      <c r="D23">
        <v>0.71233642120218021</v>
      </c>
    </row>
    <row r="24" spans="1:4" x14ac:dyDescent="0.25">
      <c r="A24" s="2" t="s">
        <v>464</v>
      </c>
      <c r="B24">
        <v>7</v>
      </c>
      <c r="C24" s="13">
        <v>0.666874056255367</v>
      </c>
      <c r="D24">
        <v>0.44739078479111927</v>
      </c>
    </row>
    <row r="25" spans="1:4" x14ac:dyDescent="0.25">
      <c r="A25" s="2" t="s">
        <v>464</v>
      </c>
      <c r="B25">
        <v>8</v>
      </c>
      <c r="C25" s="13">
        <v>0.43471660844526899</v>
      </c>
      <c r="D25">
        <v>-0.26127082971259424</v>
      </c>
    </row>
    <row r="26" spans="1:4" x14ac:dyDescent="0.25">
      <c r="A26" s="2" t="s">
        <v>464</v>
      </c>
      <c r="B26">
        <v>7</v>
      </c>
      <c r="C26" s="13">
        <v>0.63097029896988444</v>
      </c>
      <c r="D26">
        <v>0.262083681982822</v>
      </c>
    </row>
    <row r="27" spans="1:4" x14ac:dyDescent="0.25">
      <c r="A27" s="2" t="s">
        <v>464</v>
      </c>
      <c r="B27">
        <v>1</v>
      </c>
      <c r="C27" s="13">
        <v>0.40523622150763378</v>
      </c>
      <c r="D27">
        <v>-0.26946008667593302</v>
      </c>
    </row>
    <row r="28" spans="1:4" x14ac:dyDescent="0.25">
      <c r="A28" s="2" t="s">
        <v>464</v>
      </c>
      <c r="B28">
        <v>8</v>
      </c>
      <c r="C28" s="13">
        <v>0.42072724681828289</v>
      </c>
      <c r="D28">
        <v>-0.12017262582807611</v>
      </c>
    </row>
    <row r="29" spans="1:4" x14ac:dyDescent="0.25">
      <c r="A29" s="2" t="s">
        <v>464</v>
      </c>
      <c r="B29">
        <v>6</v>
      </c>
      <c r="C29" s="13">
        <v>0.2261018181746248</v>
      </c>
      <c r="D29">
        <v>1.4424975102923741</v>
      </c>
    </row>
    <row r="30" spans="1:4" x14ac:dyDescent="0.25">
      <c r="A30" s="2" t="s">
        <v>464</v>
      </c>
      <c r="B30">
        <v>8</v>
      </c>
      <c r="C30" s="13">
        <v>0.53087665869714218</v>
      </c>
      <c r="D30">
        <v>-5.9184034295121569E-2</v>
      </c>
    </row>
    <row r="31" spans="1:4" x14ac:dyDescent="0.25">
      <c r="A31" s="2" t="s">
        <v>464</v>
      </c>
      <c r="B31">
        <v>8</v>
      </c>
      <c r="C31" s="13">
        <v>0.2261018181746248</v>
      </c>
      <c r="D31">
        <v>1.4424975102923741</v>
      </c>
    </row>
    <row r="32" spans="1:4" x14ac:dyDescent="0.25">
      <c r="A32" s="2" t="s">
        <v>464</v>
      </c>
      <c r="B32">
        <v>7</v>
      </c>
      <c r="C32" s="13">
        <v>-0.27062063793530294</v>
      </c>
      <c r="D32">
        <v>-0.71834677802018854</v>
      </c>
    </row>
    <row r="33" spans="1:4" x14ac:dyDescent="0.25">
      <c r="A33" s="2" t="s">
        <v>464</v>
      </c>
      <c r="B33">
        <v>2</v>
      </c>
      <c r="C33" s="13">
        <v>1.0667443038670275</v>
      </c>
      <c r="D33">
        <v>1.265504187250456</v>
      </c>
    </row>
    <row r="34" spans="1:4" x14ac:dyDescent="0.25">
      <c r="A34" s="2" t="s">
        <v>464</v>
      </c>
      <c r="B34">
        <v>3</v>
      </c>
      <c r="C34" s="13">
        <v>0.27403355422595016</v>
      </c>
      <c r="D34">
        <v>-0.18852246873644318</v>
      </c>
    </row>
    <row r="35" spans="1:4" x14ac:dyDescent="0.25">
      <c r="A35" s="2" t="s">
        <v>464</v>
      </c>
      <c r="B35">
        <v>2</v>
      </c>
      <c r="C35" s="13">
        <v>-0.79752277683413209</v>
      </c>
      <c r="D35">
        <v>-0.26012250185600172</v>
      </c>
    </row>
    <row r="36" spans="1:4" x14ac:dyDescent="0.25">
      <c r="A36" s="2" t="s">
        <v>464</v>
      </c>
      <c r="B36">
        <v>2</v>
      </c>
      <c r="C36" s="13">
        <v>1.0191443214987388</v>
      </c>
      <c r="D36">
        <v>1.1275934633781777</v>
      </c>
    </row>
    <row r="37" spans="1:4" x14ac:dyDescent="0.25">
      <c r="A37" s="2" t="s">
        <v>464</v>
      </c>
      <c r="B37">
        <v>1</v>
      </c>
      <c r="C37" s="13"/>
    </row>
    <row r="38" spans="1:4" x14ac:dyDescent="0.25">
      <c r="A38" s="2" t="s">
        <v>464</v>
      </c>
      <c r="B38">
        <v>2</v>
      </c>
      <c r="C38" s="13"/>
    </row>
    <row r="39" spans="1:4" x14ac:dyDescent="0.25">
      <c r="A39" s="2" t="s">
        <v>464</v>
      </c>
      <c r="B39">
        <v>8</v>
      </c>
      <c r="C39" s="13">
        <v>0.93351906420604769</v>
      </c>
      <c r="D39">
        <v>0.49656561223085577</v>
      </c>
    </row>
    <row r="40" spans="1:4" x14ac:dyDescent="0.25">
      <c r="A40" s="2" t="s">
        <v>464</v>
      </c>
      <c r="B40">
        <v>1</v>
      </c>
      <c r="C40" s="13">
        <v>0.39704074901882791</v>
      </c>
      <c r="D40">
        <v>0.23071342753610621</v>
      </c>
    </row>
    <row r="41" spans="1:4" x14ac:dyDescent="0.25">
      <c r="A41" s="2" t="s">
        <v>464</v>
      </c>
      <c r="B41">
        <v>6</v>
      </c>
      <c r="C41" s="13">
        <v>0.71224600984048658</v>
      </c>
      <c r="D41">
        <v>-0.18189953198920869</v>
      </c>
    </row>
    <row r="42" spans="1:4" x14ac:dyDescent="0.25">
      <c r="A42" s="2" t="s">
        <v>464</v>
      </c>
      <c r="B42">
        <v>1</v>
      </c>
      <c r="C42" s="13">
        <v>1.4811325789408476</v>
      </c>
      <c r="D42">
        <v>1.5146205942827444</v>
      </c>
    </row>
    <row r="43" spans="1:4" x14ac:dyDescent="0.25">
      <c r="A43" s="2" t="s">
        <v>464</v>
      </c>
      <c r="B43">
        <v>6</v>
      </c>
      <c r="C43" s="13">
        <v>0.1726942041495719</v>
      </c>
      <c r="D43">
        <v>-0.35604340958035424</v>
      </c>
    </row>
    <row r="44" spans="1:4" x14ac:dyDescent="0.25">
      <c r="A44" s="2" t="s">
        <v>464</v>
      </c>
      <c r="B44">
        <v>4</v>
      </c>
      <c r="C44" s="13">
        <v>0.88611641225348381</v>
      </c>
      <c r="D44">
        <v>0.49893175188514172</v>
      </c>
    </row>
    <row r="45" spans="1:4" x14ac:dyDescent="0.25">
      <c r="A45" s="2" t="s">
        <v>464</v>
      </c>
      <c r="B45">
        <v>5</v>
      </c>
      <c r="C45" s="13">
        <v>0.11270067940630836</v>
      </c>
      <c r="D45">
        <v>-0.45080258439179627</v>
      </c>
    </row>
    <row r="46" spans="1:4" x14ac:dyDescent="0.25">
      <c r="A46" s="2" t="s">
        <v>464</v>
      </c>
      <c r="B46">
        <v>5</v>
      </c>
      <c r="C46" s="13">
        <v>0.22768736495424841</v>
      </c>
      <c r="D46">
        <v>-0.24500571361358547</v>
      </c>
    </row>
    <row r="47" spans="1:4" x14ac:dyDescent="0.25">
      <c r="A47" s="2" t="s">
        <v>464</v>
      </c>
      <c r="B47">
        <v>2</v>
      </c>
      <c r="C47" s="13">
        <v>1.5788644328987447</v>
      </c>
      <c r="D47">
        <v>1.9950971493676164</v>
      </c>
    </row>
    <row r="48" spans="1:4" x14ac:dyDescent="0.25">
      <c r="A48" s="2" t="s">
        <v>464</v>
      </c>
      <c r="B48">
        <v>2</v>
      </c>
      <c r="C48" s="13">
        <v>0.39421208540788771</v>
      </c>
      <c r="D48">
        <v>-0.1943041516638323</v>
      </c>
    </row>
    <row r="49" spans="1:4" x14ac:dyDescent="0.25">
      <c r="A49" s="2" t="s">
        <v>464</v>
      </c>
      <c r="B49">
        <v>3</v>
      </c>
      <c r="C49" s="13">
        <v>0.32800660709489177</v>
      </c>
      <c r="D49">
        <v>-0.48471311727372307</v>
      </c>
    </row>
    <row r="50" spans="1:4" x14ac:dyDescent="0.25">
      <c r="A50" s="2" t="s">
        <v>464</v>
      </c>
      <c r="B50">
        <v>4</v>
      </c>
      <c r="C50" s="13">
        <v>0.80641748223907372</v>
      </c>
      <c r="D50">
        <v>0.68565768025212903</v>
      </c>
    </row>
    <row r="51" spans="1:4" x14ac:dyDescent="0.25">
      <c r="A51" s="2" t="s">
        <v>464</v>
      </c>
      <c r="B51">
        <v>7</v>
      </c>
      <c r="C51" s="13">
        <v>0.13440982976032659</v>
      </c>
      <c r="D51">
        <v>-0.66261907955372623</v>
      </c>
    </row>
    <row r="52" spans="1:4" x14ac:dyDescent="0.25">
      <c r="A52" s="2" t="s">
        <v>464</v>
      </c>
      <c r="B52">
        <v>3</v>
      </c>
      <c r="C52" s="13">
        <v>0.99761778329984718</v>
      </c>
      <c r="D52">
        <v>0.85785289426762612</v>
      </c>
    </row>
    <row r="53" spans="1:4" x14ac:dyDescent="0.25">
      <c r="A53" s="2" t="s">
        <v>464</v>
      </c>
      <c r="B53">
        <v>2</v>
      </c>
      <c r="C53" s="13">
        <v>0.58804040566773097</v>
      </c>
      <c r="D53">
        <v>-0.3560181158063111</v>
      </c>
    </row>
    <row r="54" spans="1:4" x14ac:dyDescent="0.25">
      <c r="A54" s="2" t="s">
        <v>464</v>
      </c>
      <c r="B54">
        <v>8</v>
      </c>
      <c r="C54" s="13">
        <v>0.42920741749573227</v>
      </c>
      <c r="D54">
        <v>-0.17581670859259926</v>
      </c>
    </row>
    <row r="55" spans="1:4" x14ac:dyDescent="0.25">
      <c r="A55" s="2" t="s">
        <v>464</v>
      </c>
      <c r="B55">
        <v>4</v>
      </c>
      <c r="C55" s="13">
        <v>0.14053191811258739</v>
      </c>
      <c r="D55">
        <v>-0.88612729210719499</v>
      </c>
    </row>
    <row r="56" spans="1:4" x14ac:dyDescent="0.25">
      <c r="A56" s="2" t="s">
        <v>464</v>
      </c>
      <c r="B56">
        <v>2</v>
      </c>
      <c r="C56" s="13">
        <v>-0.28407637566484761</v>
      </c>
      <c r="D56">
        <v>-1.1816079475617665</v>
      </c>
    </row>
    <row r="57" spans="1:4" x14ac:dyDescent="0.25">
      <c r="A57" s="2" t="s">
        <v>464</v>
      </c>
      <c r="B57">
        <v>1</v>
      </c>
      <c r="C57" s="13">
        <v>0.30478330068702136</v>
      </c>
      <c r="D57">
        <v>-0.34463173061294206</v>
      </c>
    </row>
    <row r="58" spans="1:4" x14ac:dyDescent="0.25">
      <c r="A58" s="2" t="s">
        <v>464</v>
      </c>
      <c r="B58">
        <v>5</v>
      </c>
      <c r="C58" s="13">
        <v>-0.30557874780655359</v>
      </c>
      <c r="D58">
        <v>-1.2090998180229415</v>
      </c>
    </row>
    <row r="59" spans="1:4" x14ac:dyDescent="0.25">
      <c r="A59" s="2" t="s">
        <v>464</v>
      </c>
      <c r="B59">
        <v>8</v>
      </c>
      <c r="C59" s="13">
        <v>-0.62691867766600595</v>
      </c>
      <c r="D59">
        <v>2.364750016872761E-2</v>
      </c>
    </row>
    <row r="60" spans="1:4" x14ac:dyDescent="0.25">
      <c r="A60" s="2" t="s">
        <v>464</v>
      </c>
      <c r="B60">
        <v>6</v>
      </c>
      <c r="C60" s="13">
        <v>0.65453608439423283</v>
      </c>
      <c r="D60">
        <v>0.27131503568411958</v>
      </c>
    </row>
    <row r="61" spans="1:4" x14ac:dyDescent="0.25">
      <c r="A61" s="2" t="s">
        <v>465</v>
      </c>
      <c r="B61">
        <v>6</v>
      </c>
      <c r="C61" s="13">
        <v>-7.1515162190379608E-2</v>
      </c>
      <c r="D61">
        <v>0.18123803514377293</v>
      </c>
    </row>
    <row r="62" spans="1:4" x14ac:dyDescent="0.25">
      <c r="A62" s="2" t="s">
        <v>465</v>
      </c>
      <c r="B62">
        <v>8</v>
      </c>
      <c r="C62" s="13">
        <v>-0.19878684371951197</v>
      </c>
      <c r="D62">
        <v>3.5541771771143482E-2</v>
      </c>
    </row>
    <row r="63" spans="1:4" x14ac:dyDescent="0.25">
      <c r="A63" s="2" t="s">
        <v>465</v>
      </c>
      <c r="B63">
        <v>8</v>
      </c>
      <c r="C63" s="13">
        <v>-0.58755122649795088</v>
      </c>
      <c r="D63">
        <v>-0.42224262893214037</v>
      </c>
    </row>
    <row r="64" spans="1:4" x14ac:dyDescent="0.25">
      <c r="A64" s="2" t="s">
        <v>465</v>
      </c>
      <c r="B64">
        <v>6</v>
      </c>
      <c r="C64" s="13">
        <v>-0.84800224151164016</v>
      </c>
      <c r="D64">
        <v>-0.81400922638050133</v>
      </c>
    </row>
    <row r="65" spans="1:4" x14ac:dyDescent="0.25">
      <c r="A65" s="2" t="s">
        <v>465</v>
      </c>
      <c r="B65">
        <v>4</v>
      </c>
      <c r="C65" s="13">
        <v>0.54949182977125144</v>
      </c>
      <c r="D65">
        <v>0.97823329292497474</v>
      </c>
    </row>
    <row r="66" spans="1:4" x14ac:dyDescent="0.25">
      <c r="A66" s="2" t="s">
        <v>465</v>
      </c>
      <c r="B66">
        <v>4</v>
      </c>
      <c r="C66" s="13">
        <v>1.0791223140152555</v>
      </c>
      <c r="D66">
        <v>0.31223007150659093</v>
      </c>
    </row>
    <row r="67" spans="1:4" x14ac:dyDescent="0.25">
      <c r="A67" s="2" t="s">
        <v>465</v>
      </c>
      <c r="B67">
        <v>1</v>
      </c>
      <c r="C67" s="13">
        <v>-0.20509082701570827</v>
      </c>
      <c r="D67">
        <v>1.9094454470023798E-2</v>
      </c>
    </row>
    <row r="68" spans="1:4" x14ac:dyDescent="0.25">
      <c r="A68" s="2" t="s">
        <v>465</v>
      </c>
      <c r="B68">
        <v>8</v>
      </c>
      <c r="C68" s="13">
        <v>-0.86272722047907235</v>
      </c>
      <c r="D68">
        <v>-0.89272193052677584</v>
      </c>
    </row>
    <row r="69" spans="1:4" x14ac:dyDescent="0.25">
      <c r="A69" s="2" t="s">
        <v>465</v>
      </c>
      <c r="B69">
        <v>3</v>
      </c>
      <c r="C69" s="13">
        <v>0.73791411567900322</v>
      </c>
      <c r="D69">
        <v>-0.10748904101046562</v>
      </c>
    </row>
    <row r="70" spans="1:4" x14ac:dyDescent="0.25">
      <c r="A70" s="2" t="s">
        <v>465</v>
      </c>
      <c r="B70">
        <v>8</v>
      </c>
      <c r="C70" s="13">
        <v>0.73791411567900322</v>
      </c>
      <c r="D70">
        <v>-0.10748904101046562</v>
      </c>
    </row>
    <row r="71" spans="1:4" x14ac:dyDescent="0.25">
      <c r="A71" s="2" t="s">
        <v>465</v>
      </c>
      <c r="B71">
        <v>8</v>
      </c>
      <c r="C71" s="13">
        <v>-0.61284606158934263</v>
      </c>
      <c r="D71">
        <v>-0.54078020014719053</v>
      </c>
    </row>
    <row r="72" spans="1:4" x14ac:dyDescent="0.25">
      <c r="A72" s="2" t="s">
        <v>465</v>
      </c>
      <c r="B72">
        <v>3</v>
      </c>
      <c r="C72" s="13">
        <v>0.34923096233614997</v>
      </c>
      <c r="D72">
        <v>0.70000539722294264</v>
      </c>
    </row>
    <row r="73" spans="1:4" x14ac:dyDescent="0.25">
      <c r="A73" s="2" t="s">
        <v>465</v>
      </c>
      <c r="B73">
        <v>2</v>
      </c>
      <c r="C73" s="13">
        <v>-1.0095210850737886</v>
      </c>
      <c r="D73">
        <v>-0.78193893651381463</v>
      </c>
    </row>
    <row r="74" spans="1:4" x14ac:dyDescent="0.25">
      <c r="A74" s="2" t="s">
        <v>465</v>
      </c>
      <c r="B74">
        <v>5</v>
      </c>
      <c r="C74" s="13">
        <v>-0.89984552805259266</v>
      </c>
      <c r="D74">
        <v>-1.3744093550267564</v>
      </c>
    </row>
    <row r="75" spans="1:4" x14ac:dyDescent="0.25">
      <c r="A75" s="2" t="s">
        <v>465</v>
      </c>
      <c r="B75">
        <v>3</v>
      </c>
      <c r="C75" s="13">
        <v>-8.3935144119431107E-2</v>
      </c>
      <c r="D75">
        <v>0.46515238626306943</v>
      </c>
    </row>
    <row r="76" spans="1:4" x14ac:dyDescent="0.25">
      <c r="A76" s="2" t="s">
        <v>465</v>
      </c>
      <c r="B76">
        <v>4</v>
      </c>
      <c r="C76" s="13">
        <v>0.25548676388708225</v>
      </c>
      <c r="D76">
        <v>0.40433753302461289</v>
      </c>
    </row>
    <row r="77" spans="1:4" x14ac:dyDescent="0.25">
      <c r="A77" s="2" t="s">
        <v>465</v>
      </c>
      <c r="B77">
        <v>2</v>
      </c>
      <c r="C77" s="13">
        <v>-0.1151063801616275</v>
      </c>
      <c r="D77">
        <v>-1.156786822303107</v>
      </c>
    </row>
    <row r="78" spans="1:4" x14ac:dyDescent="0.25">
      <c r="A78" s="2" t="s">
        <v>465</v>
      </c>
      <c r="B78">
        <v>1</v>
      </c>
      <c r="C78" s="13">
        <v>-1.6325146900369736E-2</v>
      </c>
      <c r="D78">
        <v>0.54176472305076473</v>
      </c>
    </row>
    <row r="79" spans="1:4" x14ac:dyDescent="0.25">
      <c r="A79" s="2" t="s">
        <v>465</v>
      </c>
      <c r="B79">
        <v>8</v>
      </c>
      <c r="C79" s="13">
        <v>0.75390884245909673</v>
      </c>
      <c r="D79">
        <v>1.2255501161594902</v>
      </c>
    </row>
    <row r="80" spans="1:4" x14ac:dyDescent="0.25">
      <c r="A80" s="2" t="s">
        <v>465</v>
      </c>
      <c r="B80">
        <v>3</v>
      </c>
      <c r="C80" s="13">
        <v>-0.27026240284971664</v>
      </c>
      <c r="D80">
        <v>-8.1563108897071537E-2</v>
      </c>
    </row>
    <row r="81" spans="1:4" x14ac:dyDescent="0.25">
      <c r="A81" s="2" t="s">
        <v>465</v>
      </c>
      <c r="B81">
        <v>6</v>
      </c>
      <c r="C81" s="13">
        <v>-0.34151998714383108</v>
      </c>
      <c r="D81">
        <v>-0.22000186203525832</v>
      </c>
    </row>
    <row r="82" spans="1:4" x14ac:dyDescent="0.25">
      <c r="A82" s="2" t="s">
        <v>465</v>
      </c>
      <c r="B82">
        <v>8</v>
      </c>
      <c r="C82" s="13">
        <v>-6.1577417297887703E-2</v>
      </c>
      <c r="D82">
        <v>0.17706011491113174</v>
      </c>
    </row>
    <row r="83" spans="1:4" x14ac:dyDescent="0.25">
      <c r="A83" s="2" t="s">
        <v>465</v>
      </c>
      <c r="B83">
        <v>8</v>
      </c>
      <c r="C83" s="13">
        <v>-0.40028164233160418</v>
      </c>
      <c r="D83">
        <v>-0.17031654167372504</v>
      </c>
    </row>
    <row r="84" spans="1:4" x14ac:dyDescent="0.25">
      <c r="A84" s="2" t="s">
        <v>465</v>
      </c>
      <c r="B84">
        <v>7</v>
      </c>
      <c r="C84" s="13">
        <v>0.37538922206736386</v>
      </c>
      <c r="D84">
        <v>0.72472391139092807</v>
      </c>
    </row>
    <row r="85" spans="1:4" x14ac:dyDescent="0.25">
      <c r="A85" s="2" t="s">
        <v>465</v>
      </c>
      <c r="B85">
        <v>7</v>
      </c>
      <c r="C85" s="13">
        <v>5.0261422361987024E-2</v>
      </c>
      <c r="D85">
        <v>0.20522801129098797</v>
      </c>
    </row>
    <row r="86" spans="1:4" x14ac:dyDescent="0.25">
      <c r="A86" s="2" t="s">
        <v>465</v>
      </c>
      <c r="B86">
        <v>4</v>
      </c>
      <c r="C86" s="13">
        <v>-1.0750409967557111</v>
      </c>
      <c r="D86">
        <v>-1.1106276568537656</v>
      </c>
    </row>
    <row r="87" spans="1:4" x14ac:dyDescent="0.25">
      <c r="A87" s="2" t="s">
        <v>465</v>
      </c>
      <c r="B87">
        <v>8</v>
      </c>
      <c r="C87" s="13">
        <v>-1.355597481787896</v>
      </c>
      <c r="D87">
        <v>-1.5991174070628993</v>
      </c>
    </row>
    <row r="88" spans="1:4" x14ac:dyDescent="0.25">
      <c r="A88" s="2" t="s">
        <v>465</v>
      </c>
      <c r="B88">
        <v>6</v>
      </c>
      <c r="C88" s="13">
        <v>-1.5318362082042162E-2</v>
      </c>
      <c r="D88">
        <v>0.21093424641646841</v>
      </c>
    </row>
    <row r="89" spans="1:4" x14ac:dyDescent="0.25">
      <c r="A89" s="2" t="s">
        <v>465</v>
      </c>
      <c r="B89">
        <v>8</v>
      </c>
      <c r="C89" s="13">
        <v>0.90851821484712936</v>
      </c>
      <c r="D89">
        <v>0.10237051524806266</v>
      </c>
    </row>
    <row r="90" spans="1:4" x14ac:dyDescent="0.25">
      <c r="A90" s="2" t="s">
        <v>465</v>
      </c>
      <c r="B90">
        <v>1</v>
      </c>
      <c r="C90" s="13">
        <v>-0.4575964331573657</v>
      </c>
      <c r="D90">
        <v>-0.30987409262769666</v>
      </c>
    </row>
    <row r="91" spans="1:4" x14ac:dyDescent="0.25">
      <c r="A91" s="2" t="s">
        <v>465</v>
      </c>
      <c r="B91">
        <v>3</v>
      </c>
      <c r="C91" s="13">
        <v>0.93240235850110442</v>
      </c>
      <c r="D91">
        <v>1.4514612407259897</v>
      </c>
    </row>
    <row r="92" spans="1:4" x14ac:dyDescent="0.25">
      <c r="A92" s="2" t="s">
        <v>465</v>
      </c>
      <c r="B92">
        <v>7</v>
      </c>
      <c r="C92" s="13">
        <v>0.14059809582871019</v>
      </c>
      <c r="D92">
        <v>0.46462503028071883</v>
      </c>
    </row>
    <row r="93" spans="1:4" x14ac:dyDescent="0.25">
      <c r="A93" s="2" t="s">
        <v>465</v>
      </c>
      <c r="B93">
        <v>8</v>
      </c>
      <c r="C93" s="13"/>
    </row>
    <row r="94" spans="1:4" x14ac:dyDescent="0.25">
      <c r="A94" s="2" t="s">
        <v>465</v>
      </c>
      <c r="B94">
        <v>8</v>
      </c>
      <c r="C94" s="13">
        <v>-0.38507832949123511</v>
      </c>
      <c r="D94">
        <v>2.4660284872180537E-2</v>
      </c>
    </row>
    <row r="95" spans="1:4" x14ac:dyDescent="0.25">
      <c r="A95" s="2" t="s">
        <v>465</v>
      </c>
      <c r="B95">
        <v>2</v>
      </c>
      <c r="C95" s="13">
        <v>-0.40611265737992713</v>
      </c>
      <c r="D95">
        <v>-0.25538016650692535</v>
      </c>
    </row>
    <row r="96" spans="1:4" x14ac:dyDescent="0.25">
      <c r="A96" s="2" t="s">
        <v>465</v>
      </c>
      <c r="B96">
        <v>3</v>
      </c>
      <c r="C96" s="13">
        <v>-0.69226922233736465</v>
      </c>
      <c r="D96">
        <v>-0.64536478645038864</v>
      </c>
    </row>
    <row r="97" spans="1:4" x14ac:dyDescent="0.25">
      <c r="A97" s="2" t="s">
        <v>465</v>
      </c>
      <c r="B97">
        <v>1</v>
      </c>
      <c r="C97" s="13">
        <v>1.5396074051128816</v>
      </c>
      <c r="D97">
        <v>1.9461416666236544</v>
      </c>
    </row>
    <row r="98" spans="1:4" x14ac:dyDescent="0.25">
      <c r="A98" s="2" t="s">
        <v>465</v>
      </c>
      <c r="B98">
        <v>3</v>
      </c>
      <c r="C98" s="13">
        <v>-1.4180782731821941</v>
      </c>
      <c r="D98">
        <v>-1.2675838459396609</v>
      </c>
    </row>
    <row r="99" spans="1:4" x14ac:dyDescent="0.25">
      <c r="A99" s="2" t="s">
        <v>465</v>
      </c>
      <c r="B99">
        <v>8</v>
      </c>
      <c r="C99" s="13">
        <v>1.6944053252580249E-2</v>
      </c>
      <c r="D99">
        <v>0.1966520663324858</v>
      </c>
    </row>
    <row r="100" spans="1:4" x14ac:dyDescent="0.25">
      <c r="A100" s="2" t="s">
        <v>465</v>
      </c>
      <c r="B100">
        <v>4</v>
      </c>
      <c r="C100" s="13">
        <v>-0.73337977409690336</v>
      </c>
      <c r="D100">
        <v>-0.64749329160982538</v>
      </c>
    </row>
    <row r="101" spans="1:4" x14ac:dyDescent="0.25">
      <c r="A101" s="2" t="s">
        <v>465</v>
      </c>
      <c r="B101">
        <v>1</v>
      </c>
      <c r="C101" s="13">
        <v>0.83475986884274667</v>
      </c>
      <c r="D101">
        <v>1.3248322868936522</v>
      </c>
    </row>
    <row r="102" spans="1:4" x14ac:dyDescent="0.25">
      <c r="A102" s="2" t="s">
        <v>465</v>
      </c>
      <c r="B102">
        <v>7</v>
      </c>
      <c r="C102" s="13">
        <v>-1.4678719123548485</v>
      </c>
      <c r="D102">
        <v>-1.6308191973530073</v>
      </c>
    </row>
    <row r="103" spans="1:4" x14ac:dyDescent="0.25">
      <c r="A103" s="2" t="s">
        <v>465</v>
      </c>
      <c r="B103">
        <v>1</v>
      </c>
      <c r="C103" s="13">
        <v>0.15589494740120646</v>
      </c>
      <c r="D103">
        <v>0.46374873878851558</v>
      </c>
    </row>
    <row r="104" spans="1:4" x14ac:dyDescent="0.25">
      <c r="A104" s="2" t="s">
        <v>465</v>
      </c>
      <c r="B104">
        <v>8</v>
      </c>
      <c r="C104" s="13">
        <v>-1.5871580192230599E-2</v>
      </c>
      <c r="D104">
        <v>0.19037198969626243</v>
      </c>
    </row>
    <row r="105" spans="1:4" x14ac:dyDescent="0.25">
      <c r="A105" s="2" t="s">
        <v>465</v>
      </c>
      <c r="B105">
        <v>6</v>
      </c>
      <c r="C105" s="13">
        <v>-0.79138251855905628</v>
      </c>
      <c r="D105">
        <v>-0.7353546485116631</v>
      </c>
    </row>
    <row r="106" spans="1:4" x14ac:dyDescent="0.25">
      <c r="A106" s="2" t="s">
        <v>465</v>
      </c>
      <c r="B106">
        <v>3</v>
      </c>
      <c r="C106" s="13">
        <v>-3.1300925991195418E-2</v>
      </c>
      <c r="D106">
        <v>0.25392478059439433</v>
      </c>
    </row>
    <row r="107" spans="1:4" x14ac:dyDescent="0.25">
      <c r="A107" s="2" t="s">
        <v>465</v>
      </c>
      <c r="B107">
        <v>3</v>
      </c>
      <c r="C107" s="13">
        <v>0.50525137155796251</v>
      </c>
      <c r="D107">
        <v>1.212666232600236</v>
      </c>
    </row>
    <row r="108" spans="1:4" x14ac:dyDescent="0.25">
      <c r="A108" s="2" t="s">
        <v>465</v>
      </c>
      <c r="B108">
        <v>7</v>
      </c>
      <c r="C108" s="13"/>
    </row>
    <row r="109" spans="1:4" x14ac:dyDescent="0.25">
      <c r="A109" s="2" t="s">
        <v>465</v>
      </c>
      <c r="B109">
        <v>6</v>
      </c>
      <c r="C109" s="13">
        <v>-0.58513490195706386</v>
      </c>
      <c r="D109">
        <v>-0.5047470825410959</v>
      </c>
    </row>
    <row r="110" spans="1:4" x14ac:dyDescent="0.25">
      <c r="A110" s="2" t="s">
        <v>466</v>
      </c>
      <c r="B110">
        <v>3</v>
      </c>
      <c r="C110" s="13">
        <v>0.15626284521694819</v>
      </c>
      <c r="D110">
        <v>-5.4090260494395671E-2</v>
      </c>
    </row>
    <row r="111" spans="1:4" x14ac:dyDescent="0.25">
      <c r="A111" s="2" t="s">
        <v>466</v>
      </c>
      <c r="B111">
        <v>5</v>
      </c>
      <c r="C111" s="13">
        <v>0.15140445605990113</v>
      </c>
      <c r="D111">
        <v>-0.18376881302353543</v>
      </c>
    </row>
    <row r="112" spans="1:4" x14ac:dyDescent="0.25">
      <c r="A112" s="2" t="s">
        <v>466</v>
      </c>
      <c r="B112">
        <v>8</v>
      </c>
      <c r="C112" s="13">
        <v>-0.10738060914012074</v>
      </c>
      <c r="D112">
        <v>-0.69879409035066131</v>
      </c>
    </row>
    <row r="113" spans="1:4" x14ac:dyDescent="0.25">
      <c r="A113" s="2" t="s">
        <v>466</v>
      </c>
      <c r="B113">
        <v>4</v>
      </c>
      <c r="C113" s="13">
        <v>0.65374283412827083</v>
      </c>
      <c r="D113">
        <v>0.68043973202904773</v>
      </c>
    </row>
    <row r="114" spans="1:4" x14ac:dyDescent="0.25">
      <c r="A114" s="2" t="s">
        <v>466</v>
      </c>
      <c r="B114">
        <v>5</v>
      </c>
      <c r="C114" s="13">
        <v>0.78337134308544409</v>
      </c>
      <c r="D114">
        <v>1.0526105832022634</v>
      </c>
    </row>
    <row r="115" spans="1:4" x14ac:dyDescent="0.25">
      <c r="A115" s="2" t="s">
        <v>466</v>
      </c>
      <c r="B115">
        <v>8</v>
      </c>
      <c r="C115" s="13">
        <v>0.10041681362245608</v>
      </c>
      <c r="D115">
        <v>-0.27370589861370503</v>
      </c>
    </row>
    <row r="116" spans="1:4" x14ac:dyDescent="0.25">
      <c r="A116" s="2" t="s">
        <v>466</v>
      </c>
      <c r="B116">
        <v>8</v>
      </c>
      <c r="C116" s="13">
        <v>0.30938852991979449</v>
      </c>
      <c r="D116">
        <v>0.1206593742815657</v>
      </c>
    </row>
    <row r="117" spans="1:4" x14ac:dyDescent="0.25">
      <c r="A117" s="2" t="s">
        <v>466</v>
      </c>
      <c r="B117">
        <v>8</v>
      </c>
      <c r="C117" s="13">
        <v>8.8842535959266875E-2</v>
      </c>
      <c r="D117">
        <v>-0.32467749828879927</v>
      </c>
    </row>
    <row r="118" spans="1:4" x14ac:dyDescent="0.25">
      <c r="A118" s="2" t="s">
        <v>466</v>
      </c>
      <c r="B118">
        <v>8</v>
      </c>
      <c r="C118" s="13">
        <v>0.12937820489310581</v>
      </c>
      <c r="D118">
        <v>-0.34207001095374368</v>
      </c>
    </row>
    <row r="119" spans="1:4" x14ac:dyDescent="0.25">
      <c r="A119" s="2" t="s">
        <v>466</v>
      </c>
      <c r="B119">
        <v>3</v>
      </c>
      <c r="C119" s="13">
        <v>0.52843037897387835</v>
      </c>
      <c r="D119">
        <v>0.62566759779287995</v>
      </c>
    </row>
    <row r="120" spans="1:4" x14ac:dyDescent="0.25">
      <c r="A120" s="2" t="s">
        <v>466</v>
      </c>
      <c r="B120">
        <v>8</v>
      </c>
      <c r="C120" s="13">
        <v>0.15065501787160393</v>
      </c>
      <c r="D120">
        <v>-0.27057673629777218</v>
      </c>
    </row>
    <row r="121" spans="1:4" x14ac:dyDescent="0.25">
      <c r="A121" s="2" t="s">
        <v>466</v>
      </c>
      <c r="B121">
        <v>7</v>
      </c>
      <c r="C121" s="13">
        <v>2.877231960571585E-2</v>
      </c>
      <c r="D121">
        <v>-0.49589778902889459</v>
      </c>
    </row>
    <row r="122" spans="1:4" x14ac:dyDescent="0.25">
      <c r="A122" s="2" t="s">
        <v>466</v>
      </c>
      <c r="B122">
        <v>1</v>
      </c>
      <c r="C122" s="13">
        <v>0.8611642198055568</v>
      </c>
      <c r="D122">
        <v>1.1664748667697122</v>
      </c>
    </row>
    <row r="123" spans="1:4" x14ac:dyDescent="0.25">
      <c r="A123" s="2" t="s">
        <v>466</v>
      </c>
      <c r="B123">
        <v>8</v>
      </c>
      <c r="C123" s="13">
        <v>2.0463950682408878E-2</v>
      </c>
      <c r="D123">
        <v>-0.46033626423755447</v>
      </c>
    </row>
    <row r="124" spans="1:4" x14ac:dyDescent="0.25">
      <c r="A124" s="2" t="s">
        <v>466</v>
      </c>
      <c r="B124">
        <v>8</v>
      </c>
      <c r="C124" s="13">
        <v>0.40452822095757901</v>
      </c>
      <c r="D124">
        <v>0.20649169702846182</v>
      </c>
    </row>
    <row r="125" spans="1:4" x14ac:dyDescent="0.25">
      <c r="A125" s="2" t="s">
        <v>466</v>
      </c>
      <c r="B125">
        <v>4</v>
      </c>
      <c r="C125" s="13"/>
    </row>
    <row r="126" spans="1:4" x14ac:dyDescent="0.25">
      <c r="A126" s="2" t="s">
        <v>466</v>
      </c>
      <c r="B126">
        <v>1</v>
      </c>
      <c r="C126" s="13"/>
    </row>
    <row r="127" spans="1:4" x14ac:dyDescent="0.25">
      <c r="A127" s="2" t="s">
        <v>466</v>
      </c>
      <c r="B127">
        <v>5</v>
      </c>
      <c r="C127" s="13">
        <v>2.2668599375907567E-2</v>
      </c>
      <c r="D127">
        <v>-0.3444558692229493</v>
      </c>
    </row>
    <row r="128" spans="1:4" x14ac:dyDescent="0.25">
      <c r="A128" s="2" t="s">
        <v>466</v>
      </c>
      <c r="B128">
        <v>8</v>
      </c>
      <c r="C128" s="13">
        <v>-0.2613836198235448</v>
      </c>
      <c r="D128">
        <v>-1.1878620314979449</v>
      </c>
    </row>
    <row r="129" spans="1:4" x14ac:dyDescent="0.25">
      <c r="A129" s="2" t="s">
        <v>466</v>
      </c>
      <c r="B129">
        <v>3</v>
      </c>
      <c r="C129" s="13">
        <v>0.2261018181746248</v>
      </c>
      <c r="D129">
        <v>-0.22811361190973006</v>
      </c>
    </row>
    <row r="130" spans="1:4" x14ac:dyDescent="0.25">
      <c r="A130" s="2" t="s">
        <v>466</v>
      </c>
      <c r="B130">
        <v>8</v>
      </c>
      <c r="C130" s="13">
        <v>-0.44175623526747526</v>
      </c>
      <c r="D130">
        <v>-1.3938779757362383</v>
      </c>
    </row>
    <row r="131" spans="1:4" x14ac:dyDescent="0.25">
      <c r="A131" s="2" t="s">
        <v>466</v>
      </c>
      <c r="B131">
        <v>5</v>
      </c>
      <c r="C131" s="13">
        <v>0.32168612799886315</v>
      </c>
      <c r="D131">
        <v>7.429083408156327E-2</v>
      </c>
    </row>
    <row r="132" spans="1:4" x14ac:dyDescent="0.25">
      <c r="A132" s="2" t="s">
        <v>466</v>
      </c>
      <c r="B132">
        <v>5</v>
      </c>
      <c r="C132" s="13">
        <v>0.71656435943660091</v>
      </c>
      <c r="D132">
        <v>0.85137155649350071</v>
      </c>
    </row>
    <row r="133" spans="1:4" x14ac:dyDescent="0.25">
      <c r="A133" s="2" t="s">
        <v>466</v>
      </c>
      <c r="B133">
        <v>6</v>
      </c>
      <c r="C133" s="13">
        <v>0.14926282598698348</v>
      </c>
      <c r="D133">
        <v>-0.1448822914202402</v>
      </c>
    </row>
    <row r="134" spans="1:4" x14ac:dyDescent="0.25">
      <c r="A134" s="2" t="s">
        <v>466</v>
      </c>
      <c r="B134">
        <v>2</v>
      </c>
      <c r="C134" s="13">
        <v>0.3627422793466854</v>
      </c>
      <c r="D134">
        <v>0.21012898385912052</v>
      </c>
    </row>
    <row r="135" spans="1:4" x14ac:dyDescent="0.25">
      <c r="A135" s="2" t="s">
        <v>466</v>
      </c>
      <c r="B135">
        <v>1</v>
      </c>
      <c r="C135" s="13"/>
    </row>
    <row r="136" spans="1:4" x14ac:dyDescent="0.25">
      <c r="A136" s="2" t="s">
        <v>466</v>
      </c>
      <c r="B136">
        <v>8</v>
      </c>
      <c r="C136" s="13">
        <v>6.3162569700851668E-3</v>
      </c>
      <c r="D136">
        <v>-0.44472933223060834</v>
      </c>
    </row>
    <row r="137" spans="1:4" x14ac:dyDescent="0.25">
      <c r="A137" s="2" t="s">
        <v>466</v>
      </c>
      <c r="B137">
        <v>2</v>
      </c>
      <c r="C137" s="13">
        <v>-0.10205238219314575</v>
      </c>
      <c r="D137">
        <v>-0.79746368915237853</v>
      </c>
    </row>
    <row r="138" spans="1:4" x14ac:dyDescent="0.25">
      <c r="A138" s="2" t="s">
        <v>466</v>
      </c>
      <c r="B138">
        <v>1</v>
      </c>
      <c r="C138" s="13">
        <v>0.850612337126882</v>
      </c>
      <c r="D138">
        <v>1.1158845821442676</v>
      </c>
    </row>
    <row r="139" spans="1:4" x14ac:dyDescent="0.25">
      <c r="A139" s="2" t="s">
        <v>466</v>
      </c>
      <c r="B139">
        <v>1</v>
      </c>
      <c r="C139" s="13">
        <v>0.14761802030102242</v>
      </c>
      <c r="D139">
        <v>-0.26639800966400534</v>
      </c>
    </row>
    <row r="140" spans="1:4" x14ac:dyDescent="0.25">
      <c r="A140" s="2" t="s">
        <v>466</v>
      </c>
      <c r="B140">
        <v>6</v>
      </c>
      <c r="C140" s="13">
        <v>0.29750333828459719</v>
      </c>
      <c r="D140">
        <v>0.17314567059635555</v>
      </c>
    </row>
    <row r="141" spans="1:4" x14ac:dyDescent="0.25">
      <c r="A141" s="2" t="s">
        <v>466</v>
      </c>
      <c r="B141">
        <v>8</v>
      </c>
      <c r="C141" s="13">
        <v>9.6932925798410216E-2</v>
      </c>
      <c r="D141">
        <v>-0.41567380187208497</v>
      </c>
    </row>
    <row r="142" spans="1:4" x14ac:dyDescent="0.25">
      <c r="A142" s="2" t="s">
        <v>466</v>
      </c>
      <c r="B142">
        <v>3</v>
      </c>
      <c r="C142" s="13">
        <v>9.7838240392199863E-2</v>
      </c>
      <c r="D142">
        <v>-0.36942877352286724</v>
      </c>
    </row>
    <row r="143" spans="1:4" x14ac:dyDescent="0.25">
      <c r="A143" s="2" t="s">
        <v>466</v>
      </c>
      <c r="B143">
        <v>2</v>
      </c>
      <c r="C143" s="13">
        <v>0.84904628836420137</v>
      </c>
      <c r="D143">
        <v>1.1098596429596468</v>
      </c>
    </row>
    <row r="144" spans="1:4" x14ac:dyDescent="0.25">
      <c r="A144" s="2" t="s">
        <v>466</v>
      </c>
      <c r="B144">
        <v>4</v>
      </c>
      <c r="C144" s="13">
        <v>0.38631687683148525</v>
      </c>
      <c r="D144">
        <v>0.26908108188477736</v>
      </c>
    </row>
    <row r="145" spans="1:4" x14ac:dyDescent="0.25">
      <c r="A145" s="2" t="s">
        <v>466</v>
      </c>
      <c r="B145">
        <v>2</v>
      </c>
      <c r="C145" s="13">
        <v>0.3636274611196128</v>
      </c>
      <c r="D145">
        <v>0.22792249624046726</v>
      </c>
    </row>
    <row r="146" spans="1:4" x14ac:dyDescent="0.25">
      <c r="A146" s="2" t="s">
        <v>463</v>
      </c>
      <c r="B146">
        <v>6</v>
      </c>
      <c r="C146" s="13">
        <v>-1.2390716360491929</v>
      </c>
      <c r="D146">
        <v>-0.15610139865937897</v>
      </c>
    </row>
    <row r="147" spans="1:4" x14ac:dyDescent="0.25">
      <c r="A147" s="2" t="s">
        <v>463</v>
      </c>
      <c r="B147">
        <v>3</v>
      </c>
      <c r="C147" s="13">
        <v>-0.87801474931792323</v>
      </c>
      <c r="D147">
        <v>0.39608601127719451</v>
      </c>
    </row>
    <row r="148" spans="1:4" x14ac:dyDescent="0.25">
      <c r="A148" s="2" t="s">
        <v>463</v>
      </c>
      <c r="B148">
        <v>8</v>
      </c>
      <c r="C148" s="13">
        <v>-1.8066353163458666</v>
      </c>
      <c r="D148">
        <v>-1.0211894380684672</v>
      </c>
    </row>
    <row r="149" spans="1:4" x14ac:dyDescent="0.25">
      <c r="A149" s="2" t="s">
        <v>463</v>
      </c>
      <c r="B149">
        <v>8</v>
      </c>
      <c r="C149" s="13">
        <v>1.2078085460324068</v>
      </c>
      <c r="D149">
        <v>2.2291182754486742</v>
      </c>
    </row>
    <row r="150" spans="1:4" x14ac:dyDescent="0.25">
      <c r="A150" s="2" t="s">
        <v>463</v>
      </c>
      <c r="B150">
        <v>8</v>
      </c>
      <c r="C150" s="13">
        <v>-0.94188398113614002</v>
      </c>
      <c r="D150">
        <v>0.27468178002136684</v>
      </c>
    </row>
    <row r="151" spans="1:4" x14ac:dyDescent="0.25">
      <c r="A151" s="2" t="s">
        <v>463</v>
      </c>
      <c r="B151">
        <v>2</v>
      </c>
      <c r="C151" s="13">
        <v>-1.349732334495982</v>
      </c>
      <c r="D151">
        <v>0.26850115322027734</v>
      </c>
    </row>
    <row r="152" spans="1:4" x14ac:dyDescent="0.25">
      <c r="A152" s="2" t="s">
        <v>463</v>
      </c>
      <c r="B152">
        <v>8</v>
      </c>
      <c r="C152" s="13">
        <v>-1.4659160315227047</v>
      </c>
      <c r="D152">
        <v>-0.46852273339685951</v>
      </c>
    </row>
    <row r="153" spans="1:4" x14ac:dyDescent="0.25">
      <c r="A153" s="2" t="s">
        <v>463</v>
      </c>
      <c r="B153">
        <v>8</v>
      </c>
      <c r="C153" s="13">
        <v>-1.8405527348686028</v>
      </c>
      <c r="D153">
        <v>-1.0946071680290301</v>
      </c>
    </row>
    <row r="154" spans="1:4" x14ac:dyDescent="0.25">
      <c r="A154" s="2" t="s">
        <v>463</v>
      </c>
      <c r="B154">
        <v>6</v>
      </c>
      <c r="C154" s="13">
        <v>-1.1660927994460786</v>
      </c>
      <c r="D154">
        <v>-6.2935180942486582E-2</v>
      </c>
    </row>
    <row r="155" spans="1:4" x14ac:dyDescent="0.25">
      <c r="A155" s="2" t="s">
        <v>463</v>
      </c>
      <c r="B155">
        <v>8</v>
      </c>
      <c r="C155" s="13">
        <v>-1.0217597950169424</v>
      </c>
      <c r="D155">
        <v>-0.56664655059097491</v>
      </c>
    </row>
    <row r="156" spans="1:4" x14ac:dyDescent="0.25">
      <c r="A156" s="2" t="s">
        <v>463</v>
      </c>
      <c r="B156">
        <v>6</v>
      </c>
      <c r="C156" s="13">
        <v>-0.95478907220176512</v>
      </c>
      <c r="D156">
        <v>0.82897294927516096</v>
      </c>
    </row>
    <row r="157" spans="1:4" x14ac:dyDescent="0.25">
      <c r="A157" s="2" t="s">
        <v>463</v>
      </c>
      <c r="B157">
        <v>8</v>
      </c>
      <c r="C157" s="13">
        <v>-0.74396150864634614</v>
      </c>
      <c r="D157">
        <v>0.54903498009111729</v>
      </c>
    </row>
    <row r="158" spans="1:4" x14ac:dyDescent="0.25">
      <c r="A158" s="2" t="s">
        <v>463</v>
      </c>
      <c r="B158">
        <v>8</v>
      </c>
      <c r="C158" s="13">
        <v>-2.8277090804783747</v>
      </c>
      <c r="D158">
        <v>-1.888719830870937</v>
      </c>
    </row>
    <row r="159" spans="1:4" x14ac:dyDescent="0.25">
      <c r="A159" s="2" t="s">
        <v>463</v>
      </c>
      <c r="B159">
        <v>3</v>
      </c>
      <c r="C159" s="13">
        <v>-0.77298424912623842</v>
      </c>
      <c r="D159">
        <v>0.49404735436573133</v>
      </c>
    </row>
    <row r="160" spans="1:4" x14ac:dyDescent="0.25">
      <c r="A160" s="2" t="s">
        <v>463</v>
      </c>
      <c r="B160">
        <v>8</v>
      </c>
      <c r="C160" s="13">
        <v>-1.7636539235114455</v>
      </c>
      <c r="D160">
        <v>-0.35365126560965571</v>
      </c>
    </row>
    <row r="161" spans="1:4" x14ac:dyDescent="0.25">
      <c r="A161" s="2" t="s">
        <v>463</v>
      </c>
      <c r="B161">
        <v>8</v>
      </c>
      <c r="C161" s="13">
        <v>-1.1083088499234108</v>
      </c>
      <c r="D161">
        <v>-8.2690498799302722E-2</v>
      </c>
    </row>
    <row r="162" spans="1:4" x14ac:dyDescent="0.25">
      <c r="A162" s="2" t="s">
        <v>463</v>
      </c>
      <c r="B162">
        <v>5</v>
      </c>
      <c r="C162" s="13">
        <v>-1.1201442781923829</v>
      </c>
      <c r="D162">
        <v>-6.3198519624222864E-3</v>
      </c>
    </row>
    <row r="163" spans="1:4" x14ac:dyDescent="0.25">
      <c r="A163" s="2" t="s">
        <v>463</v>
      </c>
      <c r="B163">
        <v>4</v>
      </c>
      <c r="C163" s="13">
        <v>-1.6515136930991494</v>
      </c>
      <c r="D163">
        <v>-0.76286117598331593</v>
      </c>
    </row>
    <row r="164" spans="1:4" x14ac:dyDescent="0.25">
      <c r="A164" s="2" t="s">
        <v>463</v>
      </c>
      <c r="B164">
        <v>2</v>
      </c>
      <c r="C164" s="13">
        <v>-0.6700730766586257</v>
      </c>
      <c r="D164">
        <v>0.65802693156073988</v>
      </c>
    </row>
    <row r="165" spans="1:4" x14ac:dyDescent="0.25">
      <c r="A165" s="2" t="s">
        <v>463</v>
      </c>
      <c r="B165">
        <v>4</v>
      </c>
      <c r="C165" s="13">
        <v>-1.2151648106916075</v>
      </c>
      <c r="D165">
        <v>-5.5307966678566335E-2</v>
      </c>
    </row>
    <row r="166" spans="1:4" x14ac:dyDescent="0.25">
      <c r="A166" s="2" t="s">
        <v>463</v>
      </c>
      <c r="B166">
        <v>8</v>
      </c>
      <c r="C166" s="13">
        <v>-1.113517852023769</v>
      </c>
      <c r="D166">
        <v>3.9716976590504834E-2</v>
      </c>
    </row>
    <row r="167" spans="1:4" x14ac:dyDescent="0.25">
      <c r="A167" s="2" t="s">
        <v>463</v>
      </c>
      <c r="B167">
        <v>8</v>
      </c>
      <c r="C167" s="13">
        <v>-1.3339925367679506</v>
      </c>
      <c r="D167">
        <v>-0.32402655399062757</v>
      </c>
    </row>
    <row r="168" spans="1:4" x14ac:dyDescent="0.25">
      <c r="A168" s="2" t="s">
        <v>463</v>
      </c>
      <c r="B168">
        <v>2</v>
      </c>
      <c r="C168" s="13">
        <v>-0.88369652387345754</v>
      </c>
      <c r="D168">
        <v>0.35543766282196837</v>
      </c>
    </row>
    <row r="169" spans="1:4" x14ac:dyDescent="0.25">
      <c r="A169" s="2" t="s">
        <v>463</v>
      </c>
      <c r="B169">
        <v>2</v>
      </c>
      <c r="C169" s="13">
        <v>-0.2329571370844131</v>
      </c>
      <c r="D169">
        <v>1.2520230166244919</v>
      </c>
    </row>
    <row r="170" spans="1:4" x14ac:dyDescent="0.25">
      <c r="A170" s="2" t="s">
        <v>463</v>
      </c>
      <c r="B170">
        <v>1</v>
      </c>
      <c r="C170" s="13">
        <v>-0.48611452080578343</v>
      </c>
      <c r="D170">
        <v>1.5398693276750088</v>
      </c>
    </row>
    <row r="171" spans="1:4" x14ac:dyDescent="0.25">
      <c r="A171" s="2" t="s">
        <v>463</v>
      </c>
      <c r="B171">
        <v>5</v>
      </c>
      <c r="C171" s="13">
        <v>-0.9302222614002128</v>
      </c>
      <c r="D171">
        <v>0.21729576054000765</v>
      </c>
    </row>
    <row r="172" spans="1:4" x14ac:dyDescent="0.25">
      <c r="A172" s="2" t="s">
        <v>463</v>
      </c>
      <c r="B172">
        <v>8</v>
      </c>
      <c r="C172" s="13">
        <v>1.4203305123515078</v>
      </c>
      <c r="D172">
        <v>0.68634620773122168</v>
      </c>
    </row>
    <row r="173" spans="1:4" x14ac:dyDescent="0.25">
      <c r="A173" s="2" t="s">
        <v>463</v>
      </c>
      <c r="B173">
        <v>8</v>
      </c>
      <c r="C173" s="13">
        <v>-0.73265497382212685</v>
      </c>
      <c r="D173">
        <v>-0.7280219907762906</v>
      </c>
    </row>
    <row r="174" spans="1:4" x14ac:dyDescent="0.25">
      <c r="A174" s="2" t="s">
        <v>463</v>
      </c>
      <c r="B174">
        <v>5</v>
      </c>
      <c r="C174" s="13">
        <v>0.5457287088511108</v>
      </c>
      <c r="D174">
        <v>1.2426827491143249</v>
      </c>
    </row>
    <row r="175" spans="1:4" x14ac:dyDescent="0.25">
      <c r="A175" s="2" t="s">
        <v>463</v>
      </c>
      <c r="B175">
        <v>8</v>
      </c>
      <c r="C175" s="13">
        <v>-1.8739124359338721</v>
      </c>
      <c r="D175">
        <v>-1.0320023380541936</v>
      </c>
    </row>
    <row r="176" spans="1:4" x14ac:dyDescent="0.25">
      <c r="A176" s="2" t="s">
        <v>463</v>
      </c>
      <c r="B176">
        <v>8</v>
      </c>
      <c r="C176" s="13">
        <v>-0.4486941483223072</v>
      </c>
      <c r="D176">
        <v>0.73241545273013964</v>
      </c>
    </row>
    <row r="177" spans="1:4" x14ac:dyDescent="0.25">
      <c r="A177" s="2" t="s">
        <v>463</v>
      </c>
      <c r="B177">
        <v>8</v>
      </c>
      <c r="C177" s="13">
        <v>-1.5015798783889707</v>
      </c>
      <c r="D177">
        <v>-0.53568991115204678</v>
      </c>
    </row>
    <row r="178" spans="1:4" x14ac:dyDescent="0.25">
      <c r="A178" s="2" t="s">
        <v>463</v>
      </c>
      <c r="B178">
        <v>8</v>
      </c>
      <c r="C178" s="13">
        <v>-1.2724380522011887</v>
      </c>
      <c r="D178">
        <v>-0.19721195037576256</v>
      </c>
    </row>
    <row r="179" spans="1:4" x14ac:dyDescent="0.25">
      <c r="A179" s="2" t="s">
        <v>463</v>
      </c>
      <c r="B179">
        <v>8</v>
      </c>
      <c r="C179" s="13">
        <v>-1.0904818629729494</v>
      </c>
      <c r="D179">
        <v>8.9957653255566025E-2</v>
      </c>
    </row>
    <row r="180" spans="1:4" x14ac:dyDescent="0.25">
      <c r="A180" s="2" t="s">
        <v>463</v>
      </c>
      <c r="B180">
        <v>6</v>
      </c>
      <c r="C180" s="13">
        <v>-2.2811466301068806</v>
      </c>
      <c r="D180">
        <v>-1.108760815767575</v>
      </c>
    </row>
    <row r="181" spans="1:4" x14ac:dyDescent="0.25">
      <c r="A181" s="2" t="s">
        <v>463</v>
      </c>
      <c r="B181">
        <v>7</v>
      </c>
      <c r="C181" s="13">
        <v>-1.2014189997439981</v>
      </c>
      <c r="D181">
        <v>-0.11672493592495098</v>
      </c>
    </row>
    <row r="182" spans="1:4" x14ac:dyDescent="0.25">
      <c r="A182" s="2" t="s">
        <v>463</v>
      </c>
      <c r="B182">
        <v>8</v>
      </c>
      <c r="C182" s="13">
        <v>-1.2255586262737883</v>
      </c>
      <c r="D182">
        <v>-0.12741749863062526</v>
      </c>
    </row>
    <row r="183" spans="1:4" x14ac:dyDescent="0.25">
      <c r="A183" s="2" t="s">
        <v>463</v>
      </c>
      <c r="B183">
        <v>4</v>
      </c>
      <c r="C183" s="13">
        <v>-0.45453036027677474</v>
      </c>
      <c r="D183">
        <v>0.96726811434592641</v>
      </c>
    </row>
    <row r="184" spans="1:4" x14ac:dyDescent="0.25">
      <c r="A184" s="2" t="s">
        <v>463</v>
      </c>
      <c r="B184">
        <v>3</v>
      </c>
      <c r="C184" s="13">
        <v>-1.3295385995347229</v>
      </c>
      <c r="D184">
        <v>-0.30328944637784233</v>
      </c>
    </row>
    <row r="185" spans="1:4" x14ac:dyDescent="0.25">
      <c r="A185" s="2" t="s">
        <v>463</v>
      </c>
      <c r="B185">
        <v>5</v>
      </c>
      <c r="C185" s="13"/>
    </row>
    <row r="186" spans="1:4" x14ac:dyDescent="0.25">
      <c r="A186" s="2" t="s">
        <v>463</v>
      </c>
      <c r="B186">
        <v>1</v>
      </c>
      <c r="C186" s="13">
        <v>1.0791223140152555</v>
      </c>
      <c r="D186">
        <v>0.26720348545261285</v>
      </c>
    </row>
    <row r="187" spans="1:4" x14ac:dyDescent="0.25">
      <c r="A187" s="2" t="s">
        <v>463</v>
      </c>
      <c r="B187">
        <v>6</v>
      </c>
      <c r="C187" s="13">
        <v>-1.1513626428266208</v>
      </c>
      <c r="D187">
        <v>2.0215323124240642E-2</v>
      </c>
    </row>
    <row r="188" spans="1:4" x14ac:dyDescent="0.25">
      <c r="A188" s="2" t="s">
        <v>463</v>
      </c>
      <c r="B188">
        <v>4</v>
      </c>
      <c r="C188" s="13">
        <v>-0.88461305835996384</v>
      </c>
      <c r="D188">
        <v>0.35878646931725006</v>
      </c>
    </row>
    <row r="189" spans="1:4" x14ac:dyDescent="0.25">
      <c r="A189" s="2" t="s">
        <v>463</v>
      </c>
      <c r="B189">
        <v>2</v>
      </c>
      <c r="C189" s="13">
        <v>-0.60350575945905716</v>
      </c>
      <c r="D189">
        <v>0.78122749490719556</v>
      </c>
    </row>
    <row r="190" spans="1:4" x14ac:dyDescent="0.25">
      <c r="A190" s="2" t="s">
        <v>463</v>
      </c>
      <c r="B190">
        <v>8</v>
      </c>
      <c r="C190" s="13">
        <v>0.90851821484712936</v>
      </c>
      <c r="D190">
        <v>5.7632124313308414E-2</v>
      </c>
    </row>
    <row r="191" spans="1:4" x14ac:dyDescent="0.25">
      <c r="A191" s="2" t="s">
        <v>463</v>
      </c>
      <c r="B191">
        <v>5</v>
      </c>
      <c r="C191" s="13">
        <v>-0.90343107422590896</v>
      </c>
      <c r="D191">
        <v>0.34602554566642024</v>
      </c>
    </row>
    <row r="192" spans="1:4" x14ac:dyDescent="0.25">
      <c r="A192" s="2" t="s">
        <v>463</v>
      </c>
      <c r="B192">
        <v>4</v>
      </c>
      <c r="C192" s="13">
        <v>-2.049388543646812</v>
      </c>
      <c r="D192">
        <v>-1.3424025775934316</v>
      </c>
    </row>
    <row r="193" spans="1:4" x14ac:dyDescent="0.25">
      <c r="A193" s="2" t="s">
        <v>43</v>
      </c>
      <c r="B193">
        <v>6</v>
      </c>
      <c r="C193" s="13"/>
    </row>
    <row r="194" spans="1:4" x14ac:dyDescent="0.25">
      <c r="A194" s="2" t="s">
        <v>43</v>
      </c>
      <c r="B194">
        <v>3</v>
      </c>
      <c r="C194" s="13">
        <v>-0.32404301932375545</v>
      </c>
      <c r="D194">
        <v>-6.3295480247732724E-2</v>
      </c>
    </row>
    <row r="195" spans="1:4" x14ac:dyDescent="0.25">
      <c r="A195" s="2" t="s">
        <v>43</v>
      </c>
      <c r="B195">
        <v>8</v>
      </c>
      <c r="C195" s="13">
        <v>-0.64721976793362901</v>
      </c>
      <c r="D195">
        <v>-1.1382113529169864</v>
      </c>
    </row>
    <row r="196" spans="1:4" x14ac:dyDescent="0.25">
      <c r="A196" s="2" t="s">
        <v>43</v>
      </c>
      <c r="B196">
        <v>3</v>
      </c>
      <c r="C196" s="13">
        <v>0.34961387814251549</v>
      </c>
      <c r="D196">
        <v>0.52479986918655031</v>
      </c>
    </row>
    <row r="197" spans="1:4" x14ac:dyDescent="0.25">
      <c r="A197" s="2" t="s">
        <v>43</v>
      </c>
      <c r="B197">
        <v>1</v>
      </c>
      <c r="C197" s="13">
        <v>0.3422851303153624</v>
      </c>
      <c r="D197">
        <v>0.5197832917501819</v>
      </c>
    </row>
    <row r="198" spans="1:4" x14ac:dyDescent="0.25">
      <c r="A198" s="2" t="s">
        <v>43</v>
      </c>
      <c r="B198">
        <v>2</v>
      </c>
      <c r="C198" s="13">
        <v>-0.49586709615126123</v>
      </c>
      <c r="D198">
        <v>-0.96367134152141865</v>
      </c>
    </row>
    <row r="199" spans="1:4" x14ac:dyDescent="0.25">
      <c r="A199" s="2" t="s">
        <v>43</v>
      </c>
      <c r="B199">
        <v>8</v>
      </c>
      <c r="C199" s="13">
        <v>-0.48819801240921784</v>
      </c>
      <c r="D199">
        <v>-0.64486984896485122</v>
      </c>
    </row>
    <row r="200" spans="1:4" x14ac:dyDescent="0.25">
      <c r="A200" s="2" t="s">
        <v>43</v>
      </c>
      <c r="B200">
        <v>4</v>
      </c>
      <c r="C200" s="13">
        <v>0.53754272206632181</v>
      </c>
      <c r="D200">
        <v>0.864505928159093</v>
      </c>
    </row>
    <row r="201" spans="1:4" x14ac:dyDescent="0.25">
      <c r="A201" s="2" t="s">
        <v>43</v>
      </c>
      <c r="B201">
        <v>8</v>
      </c>
      <c r="C201" s="13">
        <v>0.3896956727624829</v>
      </c>
      <c r="D201">
        <v>0.48774389237434201</v>
      </c>
    </row>
    <row r="202" spans="1:4" x14ac:dyDescent="0.25">
      <c r="A202" s="2" t="s">
        <v>43</v>
      </c>
      <c r="B202">
        <v>1</v>
      </c>
      <c r="C202" s="13">
        <v>0.11302501469937683</v>
      </c>
      <c r="D202">
        <v>0.24868268038348326</v>
      </c>
    </row>
    <row r="203" spans="1:4" x14ac:dyDescent="0.25">
      <c r="A203" s="2" t="s">
        <v>43</v>
      </c>
      <c r="B203">
        <v>5</v>
      </c>
      <c r="C203" s="13">
        <v>-0.11506845664934402</v>
      </c>
      <c r="D203">
        <v>-0.2497671136476613</v>
      </c>
    </row>
    <row r="204" spans="1:4" x14ac:dyDescent="0.25">
      <c r="A204" s="2" t="s">
        <v>43</v>
      </c>
      <c r="B204">
        <v>1</v>
      </c>
      <c r="C204" s="13">
        <v>0.22868194034456518</v>
      </c>
      <c r="D204">
        <v>0.42184536135766876</v>
      </c>
    </row>
    <row r="205" spans="1:4" x14ac:dyDescent="0.25">
      <c r="A205" s="2" t="s">
        <v>43</v>
      </c>
      <c r="B205">
        <v>8</v>
      </c>
      <c r="C205" s="13">
        <v>-0.77159127655999737</v>
      </c>
      <c r="D205">
        <v>-1.3985436704769041</v>
      </c>
    </row>
    <row r="206" spans="1:4" x14ac:dyDescent="0.25">
      <c r="A206" s="2" t="s">
        <v>43</v>
      </c>
      <c r="B206">
        <v>8</v>
      </c>
      <c r="C206" s="13"/>
    </row>
    <row r="207" spans="1:4" x14ac:dyDescent="0.25">
      <c r="A207" s="2" t="s">
        <v>43</v>
      </c>
      <c r="B207">
        <v>8</v>
      </c>
      <c r="C207" s="13">
        <v>0.77675501807836145</v>
      </c>
      <c r="D207">
        <v>1.224046526622621</v>
      </c>
    </row>
    <row r="208" spans="1:4" x14ac:dyDescent="0.25">
      <c r="A208" s="2" t="s">
        <v>86</v>
      </c>
      <c r="B208">
        <v>5</v>
      </c>
      <c r="C208" s="13">
        <v>0.7255152162549483</v>
      </c>
      <c r="D208">
        <v>0.82619299557270354</v>
      </c>
    </row>
    <row r="209" spans="1:4" x14ac:dyDescent="0.25">
      <c r="A209" s="2" t="s">
        <v>86</v>
      </c>
      <c r="B209">
        <v>3</v>
      </c>
      <c r="C209" s="13">
        <v>0.82619563534322049</v>
      </c>
      <c r="D209">
        <v>0.9120515007061718</v>
      </c>
    </row>
    <row r="210" spans="1:4" x14ac:dyDescent="0.25">
      <c r="A210" s="2" t="s">
        <v>86</v>
      </c>
      <c r="B210">
        <v>5</v>
      </c>
      <c r="C210" s="13">
        <v>0.3748216533377593</v>
      </c>
      <c r="D210">
        <v>0.29645680543366337</v>
      </c>
    </row>
    <row r="211" spans="1:4" x14ac:dyDescent="0.25">
      <c r="A211" s="2" t="s">
        <v>86</v>
      </c>
      <c r="B211">
        <v>7</v>
      </c>
      <c r="C211" s="13">
        <v>0.97390478177899797</v>
      </c>
      <c r="D211">
        <v>1.0510960184004143</v>
      </c>
    </row>
    <row r="212" spans="1:4" x14ac:dyDescent="0.25">
      <c r="A212" s="2" t="s">
        <v>86</v>
      </c>
      <c r="B212">
        <v>1</v>
      </c>
      <c r="C212" s="13">
        <v>0.57683852055892848</v>
      </c>
      <c r="D212">
        <v>0.69428886037213877</v>
      </c>
    </row>
    <row r="213" spans="1:4" x14ac:dyDescent="0.25">
      <c r="A213" s="2" t="s">
        <v>86</v>
      </c>
      <c r="B213">
        <v>8</v>
      </c>
      <c r="C213" s="13">
        <v>-0.19016617879425318</v>
      </c>
      <c r="D213">
        <v>-0.66760072097728074</v>
      </c>
    </row>
    <row r="214" spans="1:4" x14ac:dyDescent="0.25">
      <c r="A214" s="2" t="s">
        <v>86</v>
      </c>
      <c r="B214">
        <v>2</v>
      </c>
      <c r="C214" s="13">
        <v>7.5548856970965528E-2</v>
      </c>
      <c r="D214">
        <v>-0.25106318656721349</v>
      </c>
    </row>
    <row r="215" spans="1:4" x14ac:dyDescent="0.25">
      <c r="A215" s="2" t="s">
        <v>86</v>
      </c>
      <c r="B215">
        <v>8</v>
      </c>
      <c r="C215" s="13">
        <v>0.2416332069385827</v>
      </c>
      <c r="D215">
        <v>1.7614842453658377E-2</v>
      </c>
    </row>
    <row r="216" spans="1:4" x14ac:dyDescent="0.25">
      <c r="A216" s="2" t="s">
        <v>86</v>
      </c>
      <c r="B216">
        <v>8</v>
      </c>
      <c r="C216" s="13">
        <v>0.47890250733842338</v>
      </c>
      <c r="D216">
        <v>0.43355101865737833</v>
      </c>
    </row>
    <row r="217" spans="1:4" x14ac:dyDescent="0.25">
      <c r="A217" s="2" t="s">
        <v>86</v>
      </c>
      <c r="B217">
        <v>8</v>
      </c>
      <c r="C217" s="13">
        <v>-0.35590298926978792</v>
      </c>
      <c r="D217">
        <v>-0.87836126883622723</v>
      </c>
    </row>
    <row r="218" spans="1:4" x14ac:dyDescent="0.25">
      <c r="A218" s="2" t="s">
        <v>86</v>
      </c>
      <c r="B218">
        <v>8</v>
      </c>
      <c r="C218" s="13">
        <v>-0.16166290991386736</v>
      </c>
      <c r="D218">
        <v>-0.68266334970319276</v>
      </c>
    </row>
    <row r="219" spans="1:4" x14ac:dyDescent="0.25">
      <c r="A219" s="2" t="s">
        <v>86</v>
      </c>
      <c r="B219">
        <v>4</v>
      </c>
      <c r="C219" s="13">
        <v>-0.27109611238783515</v>
      </c>
      <c r="D219">
        <v>-0.51329825108330829</v>
      </c>
    </row>
    <row r="220" spans="1:4" x14ac:dyDescent="0.25">
      <c r="A220" s="2" t="s">
        <v>86</v>
      </c>
      <c r="B220">
        <v>3</v>
      </c>
      <c r="C220" s="13">
        <v>-0.1151063801616275</v>
      </c>
      <c r="D220">
        <v>9.6694955723808027E-2</v>
      </c>
    </row>
    <row r="221" spans="1:4" x14ac:dyDescent="0.25">
      <c r="A221" s="2" t="s">
        <v>86</v>
      </c>
      <c r="B221">
        <v>7</v>
      </c>
      <c r="C221" s="13">
        <v>-0.1151063801616275</v>
      </c>
      <c r="D221">
        <v>9.6694955723808027E-2</v>
      </c>
    </row>
    <row r="222" spans="1:4" x14ac:dyDescent="0.25">
      <c r="A222" s="2" t="s">
        <v>86</v>
      </c>
      <c r="B222">
        <v>6</v>
      </c>
      <c r="C222" s="13">
        <v>0.13245000049397163</v>
      </c>
      <c r="D222">
        <v>-0.1814267658279666</v>
      </c>
    </row>
    <row r="223" spans="1:4" x14ac:dyDescent="0.25">
      <c r="A223" s="2" t="s">
        <v>86</v>
      </c>
      <c r="B223">
        <v>8</v>
      </c>
      <c r="C223" s="13">
        <v>-0.29642368681292613</v>
      </c>
      <c r="D223">
        <v>-0.96563231355212376</v>
      </c>
    </row>
    <row r="224" spans="1:4" x14ac:dyDescent="0.25">
      <c r="A224" s="2" t="s">
        <v>86</v>
      </c>
      <c r="B224">
        <v>8</v>
      </c>
      <c r="C224" s="13">
        <v>-0.2453188847036363</v>
      </c>
      <c r="D224">
        <v>-0.64831138107387276</v>
      </c>
    </row>
    <row r="225" spans="1:4" x14ac:dyDescent="0.25">
      <c r="A225" s="2" t="s">
        <v>86</v>
      </c>
      <c r="B225">
        <v>4</v>
      </c>
      <c r="C225" s="13">
        <v>4.744095164143116E-2</v>
      </c>
      <c r="D225">
        <v>-0.41933379382542013</v>
      </c>
    </row>
    <row r="226" spans="1:4" x14ac:dyDescent="0.25">
      <c r="A226" s="2" t="s">
        <v>86</v>
      </c>
      <c r="B226">
        <v>3</v>
      </c>
      <c r="C226" s="13">
        <v>-0.14656500024603966</v>
      </c>
      <c r="D226">
        <v>-0.60392891243704161</v>
      </c>
    </row>
    <row r="227" spans="1:4" x14ac:dyDescent="0.25">
      <c r="A227" s="2" t="s">
        <v>86</v>
      </c>
      <c r="B227">
        <v>5</v>
      </c>
      <c r="C227" s="13">
        <v>0.67118435009992239</v>
      </c>
      <c r="D227">
        <v>0.63218373989872023</v>
      </c>
    </row>
    <row r="228" spans="1:4" x14ac:dyDescent="0.25">
      <c r="A228" s="2" t="s">
        <v>86</v>
      </c>
      <c r="B228">
        <v>4</v>
      </c>
      <c r="C228" s="13">
        <v>0.47440531663707031</v>
      </c>
      <c r="D228">
        <v>0.54388375450492354</v>
      </c>
    </row>
    <row r="229" spans="1:4" x14ac:dyDescent="0.25">
      <c r="A229" s="2" t="s">
        <v>86</v>
      </c>
      <c r="B229">
        <v>8</v>
      </c>
      <c r="C229" s="13">
        <v>0.39670591734275096</v>
      </c>
      <c r="D229">
        <v>0.71830538537686184</v>
      </c>
    </row>
    <row r="230" spans="1:4" x14ac:dyDescent="0.25">
      <c r="A230" s="2" t="s">
        <v>86</v>
      </c>
      <c r="B230">
        <v>3</v>
      </c>
      <c r="C230" s="13">
        <v>0.40451098909803906</v>
      </c>
      <c r="D230">
        <v>0.18867659894843533</v>
      </c>
    </row>
    <row r="231" spans="1:4" x14ac:dyDescent="0.25">
      <c r="A231" s="2" t="s">
        <v>86</v>
      </c>
      <c r="B231">
        <v>1</v>
      </c>
      <c r="C231" s="13">
        <v>-2.8733746928013559E-2</v>
      </c>
      <c r="D231">
        <v>-0.41826700032918668</v>
      </c>
    </row>
    <row r="232" spans="1:4" x14ac:dyDescent="0.25">
      <c r="A232" s="2" t="s">
        <v>86</v>
      </c>
      <c r="B232">
        <v>4</v>
      </c>
      <c r="C232" s="13">
        <v>0.47339441647811431</v>
      </c>
      <c r="D232">
        <v>0.46726595044729635</v>
      </c>
    </row>
    <row r="233" spans="1:4" x14ac:dyDescent="0.25">
      <c r="A233" s="2" t="s">
        <v>86</v>
      </c>
      <c r="B233">
        <v>7</v>
      </c>
      <c r="C233" s="13">
        <v>-0.25359673625313828</v>
      </c>
      <c r="D233">
        <v>-0.58946927834419205</v>
      </c>
    </row>
    <row r="234" spans="1:4" x14ac:dyDescent="0.25">
      <c r="A234" s="2" t="s">
        <v>86</v>
      </c>
      <c r="B234">
        <v>8</v>
      </c>
      <c r="C234" s="13">
        <v>0.1868583174644696</v>
      </c>
      <c r="D234">
        <v>-0.26352904067895355</v>
      </c>
    </row>
    <row r="235" spans="1:4" x14ac:dyDescent="0.25">
      <c r="A235" s="2" t="s">
        <v>86</v>
      </c>
      <c r="B235">
        <v>6</v>
      </c>
      <c r="C235" s="13">
        <v>-0.10408264258490785</v>
      </c>
      <c r="D235">
        <v>-0.70707370200029684</v>
      </c>
    </row>
    <row r="236" spans="1:4" x14ac:dyDescent="0.25">
      <c r="A236" s="2" t="s">
        <v>86</v>
      </c>
      <c r="B236">
        <v>4</v>
      </c>
      <c r="C236" s="13">
        <v>0.4204981481503493</v>
      </c>
      <c r="D236">
        <v>0.13558669030734535</v>
      </c>
    </row>
    <row r="237" spans="1:4" x14ac:dyDescent="0.25">
      <c r="A237" s="2" t="s">
        <v>86</v>
      </c>
      <c r="B237">
        <v>8</v>
      </c>
      <c r="C237" s="13">
        <v>0.63894637422711942</v>
      </c>
      <c r="D237">
        <v>0.70989300821849477</v>
      </c>
    </row>
    <row r="238" spans="1:4" x14ac:dyDescent="0.25">
      <c r="A238" s="2" t="s">
        <v>86</v>
      </c>
      <c r="B238">
        <v>5</v>
      </c>
      <c r="C238" s="13">
        <v>0.43633619475687668</v>
      </c>
      <c r="D238">
        <v>0.51004584305557543</v>
      </c>
    </row>
    <row r="239" spans="1:4" x14ac:dyDescent="0.25">
      <c r="A239" s="2" t="s">
        <v>86</v>
      </c>
      <c r="B239">
        <v>8</v>
      </c>
      <c r="C239" s="13">
        <v>-6.0563718274821071E-2</v>
      </c>
      <c r="D239">
        <v>-0.18754703040386456</v>
      </c>
    </row>
    <row r="240" spans="1:4" x14ac:dyDescent="0.25">
      <c r="A240" s="2" t="s">
        <v>86</v>
      </c>
      <c r="B240">
        <v>4</v>
      </c>
      <c r="C240" s="13">
        <v>0.21323500082644772</v>
      </c>
      <c r="D240">
        <v>2.7518634716338455E-3</v>
      </c>
    </row>
    <row r="241" spans="1:4" x14ac:dyDescent="0.25">
      <c r="A241" s="2" t="s">
        <v>467</v>
      </c>
      <c r="B241">
        <v>8</v>
      </c>
      <c r="C241" s="13"/>
    </row>
    <row r="242" spans="1:4" x14ac:dyDescent="0.25">
      <c r="A242" s="2" t="s">
        <v>467</v>
      </c>
      <c r="B242">
        <v>8</v>
      </c>
      <c r="C242" s="13">
        <v>-1.7501797797621499</v>
      </c>
      <c r="D242">
        <v>-0.93021480015010016</v>
      </c>
    </row>
    <row r="243" spans="1:4" x14ac:dyDescent="0.25">
      <c r="A243" s="2" t="s">
        <v>467</v>
      </c>
      <c r="B243">
        <v>8</v>
      </c>
      <c r="C243" s="13">
        <v>-0.55420446612183449</v>
      </c>
      <c r="D243">
        <v>0.23328473740792025</v>
      </c>
    </row>
    <row r="244" spans="1:4" x14ac:dyDescent="0.25">
      <c r="A244" s="2" t="s">
        <v>467</v>
      </c>
      <c r="B244">
        <v>6</v>
      </c>
      <c r="C244" s="13">
        <v>-0.86126920299557275</v>
      </c>
      <c r="D244">
        <v>-0.12548548584732111</v>
      </c>
    </row>
    <row r="245" spans="1:4" x14ac:dyDescent="0.25">
      <c r="A245" s="2" t="s">
        <v>467</v>
      </c>
      <c r="B245">
        <v>8</v>
      </c>
      <c r="C245" s="13"/>
    </row>
    <row r="246" spans="1:4" x14ac:dyDescent="0.25">
      <c r="A246" s="2" t="s">
        <v>467</v>
      </c>
      <c r="B246">
        <v>7</v>
      </c>
      <c r="C246" s="13"/>
    </row>
    <row r="247" spans="1:4" x14ac:dyDescent="0.25">
      <c r="A247" s="2" t="s">
        <v>467</v>
      </c>
      <c r="B247">
        <v>8</v>
      </c>
      <c r="C247" s="13"/>
    </row>
    <row r="248" spans="1:4" x14ac:dyDescent="0.25">
      <c r="A248" s="2" t="s">
        <v>467</v>
      </c>
      <c r="B248">
        <v>5</v>
      </c>
      <c r="C248" s="13">
        <v>-0.13434895961662291</v>
      </c>
      <c r="D248">
        <v>0.73873500179175033</v>
      </c>
    </row>
    <row r="249" spans="1:4" x14ac:dyDescent="0.25">
      <c r="A249" s="2" t="s">
        <v>467</v>
      </c>
      <c r="B249">
        <v>8</v>
      </c>
      <c r="C249" s="13">
        <v>0.32730726168103658</v>
      </c>
      <c r="D249">
        <v>1.097540559396291</v>
      </c>
    </row>
    <row r="250" spans="1:4" x14ac:dyDescent="0.25">
      <c r="A250" s="2" t="s">
        <v>467</v>
      </c>
      <c r="B250">
        <v>8</v>
      </c>
      <c r="C250" s="13"/>
    </row>
    <row r="251" spans="1:4" x14ac:dyDescent="0.25">
      <c r="A251" s="2" t="s">
        <v>467</v>
      </c>
      <c r="B251">
        <v>7</v>
      </c>
      <c r="C251" s="13"/>
    </row>
    <row r="252" spans="1:4" x14ac:dyDescent="0.25">
      <c r="A252" s="2" t="s">
        <v>62</v>
      </c>
      <c r="B252">
        <v>8</v>
      </c>
      <c r="C252" s="13">
        <v>0.30394086101757228</v>
      </c>
      <c r="D252">
        <v>9.4628350272110431E-2</v>
      </c>
    </row>
    <row r="253" spans="1:4" x14ac:dyDescent="0.25">
      <c r="A253" s="2" t="s">
        <v>62</v>
      </c>
      <c r="B253">
        <v>8</v>
      </c>
      <c r="C253" s="13">
        <v>7.4522879507919026E-2</v>
      </c>
      <c r="D253">
        <v>-0.12619038477070044</v>
      </c>
    </row>
    <row r="254" spans="1:4" x14ac:dyDescent="0.25">
      <c r="A254" s="2" t="s">
        <v>62</v>
      </c>
      <c r="B254">
        <v>6</v>
      </c>
      <c r="C254" s="13">
        <v>0.77774908326827785</v>
      </c>
      <c r="D254">
        <v>0.46508620653264349</v>
      </c>
    </row>
    <row r="255" spans="1:4" x14ac:dyDescent="0.25">
      <c r="A255" s="2" t="s">
        <v>62</v>
      </c>
      <c r="B255">
        <v>8</v>
      </c>
      <c r="C255" s="13">
        <v>0.13820555552406652</v>
      </c>
      <c r="D255">
        <v>-0.30527986033453702</v>
      </c>
    </row>
    <row r="256" spans="1:4" x14ac:dyDescent="0.25">
      <c r="A256" s="2" t="s">
        <v>62</v>
      </c>
      <c r="B256">
        <v>8</v>
      </c>
      <c r="C256" s="13">
        <v>0.2261018181746248</v>
      </c>
      <c r="D256">
        <v>-9.7564603153515408E-2</v>
      </c>
    </row>
    <row r="257" spans="1:4" x14ac:dyDescent="0.25">
      <c r="A257" s="2" t="s">
        <v>62</v>
      </c>
      <c r="B257">
        <v>8</v>
      </c>
      <c r="C257" s="13">
        <v>6.9173298817225642E-2</v>
      </c>
      <c r="D257">
        <v>-0.35963011685367191</v>
      </c>
    </row>
    <row r="258" spans="1:4" x14ac:dyDescent="0.25">
      <c r="A258" s="2" t="s">
        <v>62</v>
      </c>
      <c r="B258">
        <v>1</v>
      </c>
      <c r="C258" s="13">
        <v>0.78574280132475005</v>
      </c>
      <c r="D258">
        <v>0.66986741115402693</v>
      </c>
    </row>
    <row r="259" spans="1:4" x14ac:dyDescent="0.25">
      <c r="A259" s="2" t="s">
        <v>62</v>
      </c>
      <c r="B259">
        <v>8</v>
      </c>
      <c r="C259" s="13">
        <v>0.41857941883095218</v>
      </c>
      <c r="D259">
        <v>0.24910763456026319</v>
      </c>
    </row>
    <row r="260" spans="1:4" x14ac:dyDescent="0.25">
      <c r="A260" s="2" t="s">
        <v>62</v>
      </c>
      <c r="B260">
        <v>1</v>
      </c>
      <c r="C260" s="13">
        <v>0.73247597497445061</v>
      </c>
      <c r="D260">
        <v>0.72219857123898024</v>
      </c>
    </row>
    <row r="261" spans="1:4" x14ac:dyDescent="0.25">
      <c r="A261" s="2" t="s">
        <v>62</v>
      </c>
      <c r="B261">
        <v>5</v>
      </c>
      <c r="C261" s="13">
        <v>0.74197700861110749</v>
      </c>
      <c r="D261">
        <v>0.49120951564985049</v>
      </c>
    </row>
    <row r="262" spans="1:4" x14ac:dyDescent="0.25">
      <c r="A262" s="2" t="s">
        <v>62</v>
      </c>
      <c r="B262">
        <v>2</v>
      </c>
      <c r="C262" s="13">
        <v>0.69869398259315785</v>
      </c>
      <c r="D262">
        <v>0.61262831042905497</v>
      </c>
    </row>
    <row r="263" spans="1:4" x14ac:dyDescent="0.25">
      <c r="A263" s="2" t="s">
        <v>62</v>
      </c>
      <c r="B263">
        <v>8</v>
      </c>
      <c r="C263" s="13">
        <v>-0.66865948223118377</v>
      </c>
      <c r="D263">
        <v>-1.5949443382949642</v>
      </c>
    </row>
    <row r="264" spans="1:4" x14ac:dyDescent="0.25">
      <c r="A264" s="2" t="s">
        <v>62</v>
      </c>
      <c r="B264">
        <v>5</v>
      </c>
      <c r="C264" s="13"/>
    </row>
    <row r="265" spans="1:4" x14ac:dyDescent="0.25">
      <c r="A265" s="2" t="s">
        <v>62</v>
      </c>
      <c r="B265">
        <v>5</v>
      </c>
      <c r="C265" s="13">
        <v>-0.20704495455846264</v>
      </c>
      <c r="D265">
        <v>-0.61115046832151421</v>
      </c>
    </row>
    <row r="266" spans="1:4" x14ac:dyDescent="0.25">
      <c r="A266" s="2" t="s">
        <v>62</v>
      </c>
      <c r="B266">
        <v>3</v>
      </c>
      <c r="C266" s="13">
        <v>0.885173325693283</v>
      </c>
      <c r="D266">
        <v>0.90800768121351005</v>
      </c>
    </row>
    <row r="267" spans="1:4" x14ac:dyDescent="0.25">
      <c r="A267" s="2" t="s">
        <v>62</v>
      </c>
      <c r="B267">
        <v>5</v>
      </c>
      <c r="C267" s="13">
        <v>8.4545773520229892E-2</v>
      </c>
      <c r="D267">
        <v>-0.3181074336224351</v>
      </c>
    </row>
    <row r="268" spans="1:4" x14ac:dyDescent="0.25">
      <c r="A268" s="2" t="s">
        <v>62</v>
      </c>
      <c r="B268">
        <v>4</v>
      </c>
      <c r="C268" s="13">
        <v>-0.29561291365612063</v>
      </c>
      <c r="D268">
        <v>-0.85691424316277343</v>
      </c>
    </row>
    <row r="269" spans="1:4" x14ac:dyDescent="0.25">
      <c r="A269" s="2" t="s">
        <v>62</v>
      </c>
      <c r="B269">
        <v>1</v>
      </c>
      <c r="C269" s="13">
        <v>0.52797165867464702</v>
      </c>
      <c r="D269">
        <v>0.62361404505050588</v>
      </c>
    </row>
    <row r="270" spans="1:4" x14ac:dyDescent="0.25">
      <c r="A270" s="2" t="s">
        <v>62</v>
      </c>
      <c r="B270">
        <v>8</v>
      </c>
      <c r="C270" s="13">
        <v>0.70340625050726269</v>
      </c>
      <c r="D270">
        <v>0.91694496323809038</v>
      </c>
    </row>
    <row r="271" spans="1:4" x14ac:dyDescent="0.25">
      <c r="A271" s="2" t="s">
        <v>62</v>
      </c>
      <c r="B271">
        <v>8</v>
      </c>
      <c r="C271" s="13">
        <v>-0.45643475083617718</v>
      </c>
      <c r="D271">
        <v>-1.1833746796112303</v>
      </c>
    </row>
    <row r="272" spans="1:4" x14ac:dyDescent="0.25">
      <c r="A272" s="2" t="s">
        <v>12</v>
      </c>
      <c r="B272">
        <v>3</v>
      </c>
      <c r="C272" s="13">
        <v>0.60249601396154095</v>
      </c>
      <c r="D272">
        <v>0.72511771009706827</v>
      </c>
    </row>
    <row r="273" spans="1:4" x14ac:dyDescent="0.25">
      <c r="A273" s="2" t="s">
        <v>12</v>
      </c>
      <c r="B273">
        <v>8</v>
      </c>
      <c r="C273" s="13">
        <v>0.30196658291274314</v>
      </c>
      <c r="D273">
        <v>-1.307921195150045E-2</v>
      </c>
    </row>
    <row r="274" spans="1:4" x14ac:dyDescent="0.25">
      <c r="A274" s="2" t="s">
        <v>12</v>
      </c>
      <c r="B274">
        <v>3</v>
      </c>
      <c r="C274" s="13">
        <v>0.6948097735528892</v>
      </c>
      <c r="D274">
        <v>0.19672483851611133</v>
      </c>
    </row>
    <row r="275" spans="1:4" x14ac:dyDescent="0.25">
      <c r="A275" s="2" t="s">
        <v>12</v>
      </c>
      <c r="B275">
        <v>8</v>
      </c>
      <c r="C275" s="13">
        <v>-0.16866839347341367</v>
      </c>
      <c r="D275">
        <v>-0.91388424448185057</v>
      </c>
    </row>
    <row r="276" spans="1:4" x14ac:dyDescent="0.25">
      <c r="A276" s="2" t="s">
        <v>12</v>
      </c>
      <c r="B276">
        <v>8</v>
      </c>
      <c r="C276" s="13">
        <v>0.76153679416054676</v>
      </c>
      <c r="D276">
        <v>0.12994621526308886</v>
      </c>
    </row>
    <row r="277" spans="1:4" x14ac:dyDescent="0.25">
      <c r="A277" s="2" t="s">
        <v>12</v>
      </c>
      <c r="B277">
        <v>3</v>
      </c>
      <c r="C277" s="13">
        <v>0.47071291934631621</v>
      </c>
      <c r="D277">
        <v>0.15196293852823034</v>
      </c>
    </row>
    <row r="278" spans="1:4" x14ac:dyDescent="0.25">
      <c r="A278" s="2" t="s">
        <v>12</v>
      </c>
      <c r="B278">
        <v>4</v>
      </c>
      <c r="C278" s="13">
        <v>0.43145833710526516</v>
      </c>
      <c r="D278">
        <v>0.17169134126040916</v>
      </c>
    </row>
    <row r="279" spans="1:4" x14ac:dyDescent="0.25">
      <c r="A279" s="2" t="s">
        <v>12</v>
      </c>
      <c r="B279">
        <v>3</v>
      </c>
      <c r="C279" s="13">
        <v>0.85763461588090639</v>
      </c>
      <c r="D279">
        <v>0.90216510088922497</v>
      </c>
    </row>
    <row r="280" spans="1:4" x14ac:dyDescent="0.25">
      <c r="A280" s="2" t="s">
        <v>12</v>
      </c>
      <c r="B280">
        <v>8</v>
      </c>
      <c r="C280" s="13">
        <v>0.49707831386993728</v>
      </c>
      <c r="D280">
        <v>-0.16712756292495859</v>
      </c>
    </row>
    <row r="281" spans="1:4" x14ac:dyDescent="0.25">
      <c r="A281" s="2" t="s">
        <v>12</v>
      </c>
      <c r="B281">
        <v>1</v>
      </c>
      <c r="C281" s="13"/>
    </row>
    <row r="282" spans="1:4" x14ac:dyDescent="0.25">
      <c r="A282" s="2" t="s">
        <v>12</v>
      </c>
      <c r="B282">
        <v>2</v>
      </c>
      <c r="C282" s="13">
        <v>0.56790163574428199</v>
      </c>
      <c r="D282">
        <v>0.48237520123342553</v>
      </c>
    </row>
    <row r="283" spans="1:4" x14ac:dyDescent="0.25">
      <c r="A283" s="2" t="s">
        <v>12</v>
      </c>
      <c r="B283">
        <v>8</v>
      </c>
      <c r="C283" s="13">
        <v>-0.81612292399249675</v>
      </c>
      <c r="D283">
        <v>-1.7073661826365221</v>
      </c>
    </row>
    <row r="284" spans="1:4" x14ac:dyDescent="0.25">
      <c r="A284" s="2" t="s">
        <v>12</v>
      </c>
      <c r="B284">
        <v>4</v>
      </c>
      <c r="C284" s="13"/>
    </row>
    <row r="285" spans="1:4" x14ac:dyDescent="0.25">
      <c r="A285" s="2" t="s">
        <v>12</v>
      </c>
      <c r="B285">
        <v>8</v>
      </c>
      <c r="C285" s="13">
        <v>-7.2435407754776859E-2</v>
      </c>
      <c r="D285">
        <v>-0.75498318033074241</v>
      </c>
    </row>
    <row r="286" spans="1:4" x14ac:dyDescent="0.25">
      <c r="A286" s="2" t="s">
        <v>12</v>
      </c>
      <c r="B286">
        <v>8</v>
      </c>
      <c r="C286" s="13">
        <v>0.11586762972943726</v>
      </c>
      <c r="D286">
        <v>-0.37287009050795783</v>
      </c>
    </row>
    <row r="287" spans="1:4" x14ac:dyDescent="0.25">
      <c r="A287" s="2" t="s">
        <v>12</v>
      </c>
      <c r="B287">
        <v>8</v>
      </c>
      <c r="C287" s="13">
        <v>9.4145405399256119E-3</v>
      </c>
      <c r="D287">
        <v>-0.5141829683222886</v>
      </c>
    </row>
    <row r="288" spans="1:4" x14ac:dyDescent="0.25">
      <c r="A288" s="2" t="s">
        <v>12</v>
      </c>
      <c r="B288">
        <v>8</v>
      </c>
      <c r="C288" s="13">
        <v>-1.4799391735066367</v>
      </c>
      <c r="D288">
        <v>-0.77281005585186757</v>
      </c>
    </row>
    <row r="289" spans="1:4" x14ac:dyDescent="0.25">
      <c r="A289" s="2" t="s">
        <v>12</v>
      </c>
      <c r="B289">
        <v>7</v>
      </c>
      <c r="C289" s="13">
        <v>0.42747111379046654</v>
      </c>
      <c r="D289">
        <v>2.6771320574195196E-2</v>
      </c>
    </row>
    <row r="290" spans="1:4" x14ac:dyDescent="0.25">
      <c r="A290" s="2" t="s">
        <v>12</v>
      </c>
      <c r="B290">
        <v>5</v>
      </c>
      <c r="C290" s="13">
        <v>0.62886941433508337</v>
      </c>
      <c r="D290">
        <v>0.57686375984315841</v>
      </c>
    </row>
    <row r="291" spans="1:4" x14ac:dyDescent="0.25">
      <c r="A291" s="2" t="s">
        <v>12</v>
      </c>
      <c r="B291">
        <v>8</v>
      </c>
      <c r="C291" s="13">
        <v>0.10061353032191363</v>
      </c>
      <c r="D291">
        <v>-0.41644664441113483</v>
      </c>
    </row>
    <row r="292" spans="1:4" x14ac:dyDescent="0.25">
      <c r="A292" s="2" t="s">
        <v>12</v>
      </c>
      <c r="B292">
        <v>8</v>
      </c>
      <c r="C292" s="13">
        <v>1.0475805336632218</v>
      </c>
      <c r="D292">
        <v>0.65063902104401794</v>
      </c>
    </row>
    <row r="293" spans="1:4" x14ac:dyDescent="0.25">
      <c r="A293" s="2" t="s">
        <v>12</v>
      </c>
      <c r="B293">
        <v>8</v>
      </c>
      <c r="C293" s="13">
        <v>-0.10138883538305832</v>
      </c>
      <c r="D293">
        <v>-0.75498689819578113</v>
      </c>
    </row>
    <row r="294" spans="1:4" x14ac:dyDescent="0.25">
      <c r="A294" s="2" t="s">
        <v>12</v>
      </c>
      <c r="B294">
        <v>4</v>
      </c>
      <c r="C294" s="13">
        <v>0.72732047114383125</v>
      </c>
      <c r="D294">
        <v>0.67007598727754647</v>
      </c>
    </row>
    <row r="295" spans="1:4" x14ac:dyDescent="0.25">
      <c r="A295" s="2" t="s">
        <v>12</v>
      </c>
      <c r="B295">
        <v>8</v>
      </c>
      <c r="C295" s="13">
        <v>0.59795713260827654</v>
      </c>
      <c r="D295">
        <v>0.35953518793270423</v>
      </c>
    </row>
    <row r="296" spans="1:4" x14ac:dyDescent="0.25">
      <c r="A296" s="2" t="s">
        <v>12</v>
      </c>
      <c r="B296">
        <v>8</v>
      </c>
      <c r="C296" s="13">
        <v>-0.3070622135636365</v>
      </c>
      <c r="D296">
        <v>-0.96674692114335625</v>
      </c>
    </row>
    <row r="297" spans="1:4" x14ac:dyDescent="0.25">
      <c r="A297" s="2" t="s">
        <v>12</v>
      </c>
      <c r="B297">
        <v>1</v>
      </c>
      <c r="C297" s="13">
        <v>1.5469316879531665</v>
      </c>
      <c r="D297">
        <v>1.894382836593576</v>
      </c>
    </row>
    <row r="298" spans="1:4" x14ac:dyDescent="0.25">
      <c r="A298" s="2" t="s">
        <v>12</v>
      </c>
      <c r="B298">
        <v>4</v>
      </c>
      <c r="C298" s="13">
        <v>0.16899168776418272</v>
      </c>
      <c r="D298">
        <v>-0.15789783024756984</v>
      </c>
    </row>
    <row r="299" spans="1:4" x14ac:dyDescent="0.25">
      <c r="A299" s="2" t="s">
        <v>12</v>
      </c>
      <c r="B299">
        <v>4</v>
      </c>
      <c r="C299" s="13">
        <v>0.94692797444193033</v>
      </c>
      <c r="D299">
        <v>0.51310406815312182</v>
      </c>
    </row>
    <row r="300" spans="1:4" x14ac:dyDescent="0.25">
      <c r="A300" s="2" t="s">
        <v>12</v>
      </c>
      <c r="B300">
        <v>2</v>
      </c>
      <c r="C300" s="13">
        <v>0.12681272258867327</v>
      </c>
      <c r="D300">
        <v>-7.7991371022268774E-2</v>
      </c>
    </row>
    <row r="301" spans="1:4" x14ac:dyDescent="0.25">
      <c r="A301" s="2" t="s">
        <v>12</v>
      </c>
      <c r="B301">
        <v>8</v>
      </c>
      <c r="C301" s="13">
        <v>0.39094282816259873</v>
      </c>
      <c r="D301">
        <v>0.41047880437450013</v>
      </c>
    </row>
    <row r="302" spans="1:4" x14ac:dyDescent="0.25">
      <c r="A302" s="2" t="s">
        <v>12</v>
      </c>
      <c r="B302">
        <v>8</v>
      </c>
      <c r="C302" s="13">
        <v>-5.8052868629444677E-2</v>
      </c>
      <c r="D302">
        <v>-0.72307048989427092</v>
      </c>
    </row>
    <row r="303" spans="1:4" x14ac:dyDescent="0.25">
      <c r="A303" s="2" t="s">
        <v>12</v>
      </c>
      <c r="B303">
        <v>8</v>
      </c>
      <c r="C303" s="13">
        <v>0.31478043268109762</v>
      </c>
      <c r="D303">
        <v>-0.15127595440129196</v>
      </c>
    </row>
    <row r="304" spans="1:4" x14ac:dyDescent="0.25">
      <c r="A304" s="2" t="s">
        <v>12</v>
      </c>
      <c r="B304">
        <v>3</v>
      </c>
      <c r="C304" s="13">
        <v>0.57012805114532705</v>
      </c>
      <c r="D304">
        <v>0.37967246586160325</v>
      </c>
    </row>
    <row r="305" spans="1:4" x14ac:dyDescent="0.25">
      <c r="A305" s="2" t="s">
        <v>12</v>
      </c>
      <c r="B305">
        <v>8</v>
      </c>
      <c r="C305" s="13">
        <v>-5.3107438381166938E-2</v>
      </c>
      <c r="D305">
        <v>-0.10921735227939183</v>
      </c>
    </row>
    <row r="306" spans="1:4" x14ac:dyDescent="0.25">
      <c r="A306" s="2" t="s">
        <v>12</v>
      </c>
      <c r="B306">
        <v>8</v>
      </c>
      <c r="C306" s="13">
        <v>-5.5887317617149268E-3</v>
      </c>
      <c r="D306">
        <v>-0.54269327218725338</v>
      </c>
    </row>
    <row r="307" spans="1:4" x14ac:dyDescent="0.25">
      <c r="A307" s="2" t="s">
        <v>12</v>
      </c>
      <c r="B307">
        <v>4</v>
      </c>
      <c r="C307" s="13">
        <v>0.70536205339380031</v>
      </c>
      <c r="D307">
        <v>-9.5453447586012569E-2</v>
      </c>
    </row>
    <row r="308" spans="1:4" x14ac:dyDescent="0.25">
      <c r="A308" s="2" t="s">
        <v>12</v>
      </c>
      <c r="B308">
        <v>7</v>
      </c>
      <c r="C308" s="13">
        <v>0.64526003921207442</v>
      </c>
      <c r="D308">
        <v>0.32553003844889145</v>
      </c>
    </row>
    <row r="309" spans="1:4" x14ac:dyDescent="0.25">
      <c r="A309" s="2" t="s">
        <v>12</v>
      </c>
      <c r="B309">
        <v>8</v>
      </c>
      <c r="C309" s="13">
        <v>1.0778069542111046</v>
      </c>
      <c r="D309">
        <v>0.82678185981239827</v>
      </c>
    </row>
    <row r="310" spans="1:4" x14ac:dyDescent="0.25">
      <c r="A310" s="2" t="s">
        <v>12</v>
      </c>
      <c r="B310">
        <v>1</v>
      </c>
      <c r="C310" s="13">
        <v>-1.9670054629953693E-2</v>
      </c>
      <c r="D310">
        <v>1.4595439548613707E-2</v>
      </c>
    </row>
    <row r="311" spans="1:4" x14ac:dyDescent="0.25">
      <c r="A311" s="2" t="s">
        <v>12</v>
      </c>
      <c r="B311">
        <v>7</v>
      </c>
      <c r="C311" s="13">
        <v>0.2567420439996177</v>
      </c>
      <c r="D311">
        <v>0.24726592416702395</v>
      </c>
    </row>
    <row r="312" spans="1:4" x14ac:dyDescent="0.25">
      <c r="A312" s="2" t="s">
        <v>12</v>
      </c>
      <c r="B312">
        <v>8</v>
      </c>
      <c r="C312" s="13">
        <v>-0.25516293622922548</v>
      </c>
      <c r="D312">
        <v>-0.8281517742450164</v>
      </c>
    </row>
    <row r="313" spans="1:4" x14ac:dyDescent="0.25">
      <c r="A313" s="2" t="s">
        <v>12</v>
      </c>
      <c r="B313">
        <v>8</v>
      </c>
      <c r="C313" s="13">
        <v>0.45420319353012095</v>
      </c>
      <c r="D313">
        <v>0.28848463998413504</v>
      </c>
    </row>
    <row r="314" spans="1:4" x14ac:dyDescent="0.25">
      <c r="A314" s="2" t="s">
        <v>12</v>
      </c>
      <c r="B314">
        <v>8</v>
      </c>
      <c r="C314" s="13">
        <v>-0.1361866347031285</v>
      </c>
      <c r="D314">
        <v>-0.92680907103498023</v>
      </c>
    </row>
    <row r="315" spans="1:4" x14ac:dyDescent="0.25">
      <c r="A315" s="2" t="s">
        <v>12</v>
      </c>
      <c r="B315">
        <v>6</v>
      </c>
      <c r="C315" s="13">
        <v>1.1266007779437994</v>
      </c>
      <c r="D315">
        <v>1.2445055927489725</v>
      </c>
    </row>
    <row r="316" spans="1:4" x14ac:dyDescent="0.25">
      <c r="A316" s="2" t="s">
        <v>12</v>
      </c>
      <c r="B316">
        <v>5</v>
      </c>
      <c r="C316" s="13">
        <v>9.3257964179332631E-2</v>
      </c>
      <c r="D316">
        <v>-0.3080278497374101</v>
      </c>
    </row>
    <row r="317" spans="1:4" x14ac:dyDescent="0.25">
      <c r="A317" s="2" t="s">
        <v>12</v>
      </c>
      <c r="B317">
        <v>4</v>
      </c>
      <c r="C317" s="13">
        <v>0.33716964220906664</v>
      </c>
      <c r="D317">
        <v>8.8257621333154776E-2</v>
      </c>
    </row>
    <row r="318" spans="1:4" x14ac:dyDescent="0.25">
      <c r="A318" s="2" t="s">
        <v>12</v>
      </c>
      <c r="B318">
        <v>5</v>
      </c>
      <c r="C318" s="13">
        <v>0.14525718238386839</v>
      </c>
      <c r="D318">
        <v>-0.25534400903762372</v>
      </c>
    </row>
    <row r="319" spans="1:4" x14ac:dyDescent="0.25">
      <c r="A319" s="2" t="s">
        <v>12</v>
      </c>
      <c r="B319">
        <v>8</v>
      </c>
      <c r="C319" s="13">
        <v>1.4619630569507021</v>
      </c>
      <c r="D319">
        <v>2.0683231625799396</v>
      </c>
    </row>
    <row r="320" spans="1:4" x14ac:dyDescent="0.25">
      <c r="A320" s="2" t="s">
        <v>12</v>
      </c>
      <c r="B320">
        <v>7</v>
      </c>
      <c r="C320" s="13">
        <v>0.13001690334860103</v>
      </c>
      <c r="D320">
        <v>-2.329005400749537E-2</v>
      </c>
    </row>
    <row r="321" spans="1:4" x14ac:dyDescent="0.25">
      <c r="A321" s="2" t="s">
        <v>12</v>
      </c>
      <c r="B321">
        <v>3</v>
      </c>
      <c r="C321" s="13">
        <v>0.69269301037933284</v>
      </c>
      <c r="D321">
        <v>0.64333027162864376</v>
      </c>
    </row>
    <row r="322" spans="1:4" x14ac:dyDescent="0.25">
      <c r="A322" s="2" t="s">
        <v>12</v>
      </c>
      <c r="B322">
        <v>8</v>
      </c>
      <c r="C322" s="13">
        <v>-9.8779921836363554E-2</v>
      </c>
      <c r="D322">
        <v>-1.2461980248206384</v>
      </c>
    </row>
    <row r="323" spans="1:4" x14ac:dyDescent="0.25">
      <c r="A323" s="2" t="s">
        <v>12</v>
      </c>
      <c r="B323">
        <v>8</v>
      </c>
      <c r="C323" s="13">
        <v>-0.11354143831357522</v>
      </c>
      <c r="D323">
        <v>-0.80861930078845656</v>
      </c>
    </row>
    <row r="324" spans="1:4" x14ac:dyDescent="0.25">
      <c r="A324" s="2" t="s">
        <v>12</v>
      </c>
      <c r="B324">
        <v>5</v>
      </c>
      <c r="C324" s="13">
        <v>0.39298471693280651</v>
      </c>
      <c r="D324">
        <v>7.4941269235660912E-2</v>
      </c>
    </row>
    <row r="325" spans="1:4" x14ac:dyDescent="0.25">
      <c r="A325" s="2" t="s">
        <v>12</v>
      </c>
      <c r="B325">
        <v>8</v>
      </c>
      <c r="C325" s="13">
        <v>0.12195375469920268</v>
      </c>
      <c r="D325">
        <v>-0.32204367832039421</v>
      </c>
    </row>
    <row r="326" spans="1:4" x14ac:dyDescent="0.25">
      <c r="A326" s="2" t="s">
        <v>12</v>
      </c>
      <c r="B326">
        <v>8</v>
      </c>
      <c r="C326" s="13">
        <v>0.42637645762647397</v>
      </c>
      <c r="D326">
        <v>3.9618345402881776E-2</v>
      </c>
    </row>
    <row r="327" spans="1:4" x14ac:dyDescent="0.25">
      <c r="A327" s="2" t="s">
        <v>12</v>
      </c>
      <c r="B327">
        <v>8</v>
      </c>
      <c r="C327" s="13">
        <v>0.95254554524627721</v>
      </c>
      <c r="D327">
        <v>1.0383564617013217</v>
      </c>
    </row>
  </sheetData>
  <sortState ref="A2:D327">
    <sortCondition ref="A2"/>
  </sortState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63"/>
  <sheetViews>
    <sheetView zoomScale="55" zoomScaleNormal="55" workbookViewId="0">
      <selection activeCell="V1" sqref="V1"/>
    </sheetView>
  </sheetViews>
  <sheetFormatPr defaultColWidth="26.140625" defaultRowHeight="15" x14ac:dyDescent="0.25"/>
  <cols>
    <col min="1" max="1" width="27.7109375" style="16" bestFit="1" customWidth="1"/>
    <col min="2" max="2" width="7.140625" style="16" bestFit="1" customWidth="1"/>
    <col min="3" max="3" width="5.85546875" style="16" bestFit="1" customWidth="1"/>
    <col min="4" max="4" width="7.42578125" style="16" bestFit="1" customWidth="1"/>
    <col min="5" max="5" width="8.140625" style="16" bestFit="1" customWidth="1"/>
    <col min="6" max="6" width="12.28515625" style="16" bestFit="1" customWidth="1"/>
    <col min="7" max="7" width="11.5703125" style="16" bestFit="1" customWidth="1"/>
    <col min="8" max="8" width="13.42578125" style="16" bestFit="1" customWidth="1"/>
    <col min="9" max="9" width="15.140625" style="16" bestFit="1" customWidth="1"/>
    <col min="10" max="10" width="13.42578125" style="16" bestFit="1" customWidth="1"/>
    <col min="11" max="11" width="15.42578125" style="16" bestFit="1" customWidth="1"/>
    <col min="12" max="12" width="13.140625" style="16" bestFit="1" customWidth="1"/>
    <col min="13" max="13" width="9.7109375" style="16" bestFit="1" customWidth="1"/>
    <col min="14" max="14" width="12.28515625" style="16" bestFit="1" customWidth="1"/>
    <col min="15" max="15" width="10.5703125" style="16" bestFit="1" customWidth="1"/>
    <col min="16" max="16" width="13.140625" style="16" bestFit="1" customWidth="1"/>
    <col min="17" max="18" width="13.42578125" style="16" bestFit="1" customWidth="1"/>
    <col min="19" max="19" width="5.5703125" style="16" bestFit="1" customWidth="1"/>
    <col min="20" max="20" width="7.140625" style="16" bestFit="1" customWidth="1"/>
    <col min="21" max="21" width="8" style="16" bestFit="1" customWidth="1"/>
    <col min="22" max="25" width="9" customWidth="1"/>
    <col min="26" max="26" width="12.140625" bestFit="1" customWidth="1"/>
    <col min="27" max="27" width="12.5703125" bestFit="1" customWidth="1"/>
  </cols>
  <sheetData>
    <row r="1" spans="1:27" x14ac:dyDescent="0.25">
      <c r="A1" s="14" t="s">
        <v>0</v>
      </c>
      <c r="B1" s="10" t="s">
        <v>478</v>
      </c>
      <c r="C1" s="15" t="s">
        <v>3</v>
      </c>
      <c r="D1" s="14" t="s">
        <v>4</v>
      </c>
      <c r="E1" s="14" t="s">
        <v>5</v>
      </c>
      <c r="F1" s="14" t="s">
        <v>454</v>
      </c>
      <c r="G1" s="14" t="s">
        <v>6</v>
      </c>
      <c r="H1" s="14" t="s">
        <v>455</v>
      </c>
      <c r="I1" s="14" t="s">
        <v>7</v>
      </c>
      <c r="J1" s="14" t="s">
        <v>457</v>
      </c>
      <c r="K1" s="14" t="s">
        <v>8</v>
      </c>
      <c r="L1" s="14" t="s">
        <v>456</v>
      </c>
      <c r="M1" s="14" t="s">
        <v>9</v>
      </c>
      <c r="N1" s="14" t="s">
        <v>458</v>
      </c>
      <c r="O1" s="14" t="s">
        <v>10</v>
      </c>
      <c r="P1" s="14" t="s">
        <v>459</v>
      </c>
      <c r="Q1" s="10" t="s">
        <v>452</v>
      </c>
      <c r="R1" s="10" t="s">
        <v>453</v>
      </c>
      <c r="S1" s="10" t="s">
        <v>460</v>
      </c>
      <c r="T1" s="10" t="s">
        <v>461</v>
      </c>
      <c r="U1" s="10" t="s">
        <v>462</v>
      </c>
      <c r="V1" s="21"/>
      <c r="W1" s="8" t="s">
        <v>471</v>
      </c>
      <c r="X1" s="8" t="s">
        <v>472</v>
      </c>
      <c r="Y1" s="8" t="s">
        <v>473</v>
      </c>
      <c r="Z1" s="8" t="s">
        <v>474</v>
      </c>
      <c r="AA1" s="8" t="s">
        <v>475</v>
      </c>
    </row>
    <row r="2" spans="1:27" x14ac:dyDescent="0.25">
      <c r="A2" s="14" t="s">
        <v>224</v>
      </c>
      <c r="B2" s="19" t="s">
        <v>464</v>
      </c>
      <c r="C2" s="17">
        <v>70</v>
      </c>
      <c r="D2" s="16">
        <v>186</v>
      </c>
      <c r="E2" s="18">
        <v>4.42</v>
      </c>
      <c r="F2" s="19">
        <v>1.0606244050520466</v>
      </c>
      <c r="G2" s="16">
        <v>36</v>
      </c>
      <c r="H2" s="19">
        <v>0.98037319099073439</v>
      </c>
      <c r="J2" s="19"/>
      <c r="K2" s="16">
        <v>122</v>
      </c>
      <c r="L2" s="19">
        <v>0.53797782795202165</v>
      </c>
      <c r="N2" s="19"/>
      <c r="P2" s="19"/>
      <c r="Q2" s="19">
        <v>2.5789754239948026</v>
      </c>
      <c r="R2" s="19">
        <v>0.85965847466493417</v>
      </c>
      <c r="S2" s="16">
        <v>1</v>
      </c>
      <c r="T2" s="16">
        <v>18</v>
      </c>
      <c r="U2" s="16">
        <v>18</v>
      </c>
      <c r="V2" s="21"/>
      <c r="W2">
        <v>16</v>
      </c>
      <c r="X2">
        <v>1034</v>
      </c>
      <c r="Y2">
        <v>224</v>
      </c>
      <c r="Z2">
        <f t="shared" ref="Z2:Z60" si="0">X2+Y2</f>
        <v>1258</v>
      </c>
      <c r="AA2" s="7">
        <f t="shared" ref="AA2:AA60" si="1">Z2/W2</f>
        <v>78.625</v>
      </c>
    </row>
    <row r="3" spans="1:27" x14ac:dyDescent="0.25">
      <c r="A3" s="14" t="s">
        <v>449</v>
      </c>
      <c r="B3" s="19" t="s">
        <v>464</v>
      </c>
      <c r="C3" s="17">
        <v>75</v>
      </c>
      <c r="D3" s="16">
        <v>198</v>
      </c>
      <c r="E3" s="18">
        <v>4.45</v>
      </c>
      <c r="F3" s="19">
        <v>0.96373467278161218</v>
      </c>
      <c r="G3" s="16">
        <v>40.5</v>
      </c>
      <c r="H3" s="19">
        <v>2.0650507268432459</v>
      </c>
      <c r="J3" s="19"/>
      <c r="K3" s="16">
        <v>127</v>
      </c>
      <c r="L3" s="19">
        <v>1.0719999365808666</v>
      </c>
      <c r="M3" s="16">
        <v>6.93</v>
      </c>
      <c r="N3" s="19">
        <v>0.69310446270485992</v>
      </c>
      <c r="O3" s="16">
        <v>4.13</v>
      </c>
      <c r="P3" s="19">
        <v>1.0954965576192155</v>
      </c>
      <c r="Q3" s="19">
        <v>5.8893863565298004</v>
      </c>
      <c r="R3" s="19">
        <v>1.17787727130596</v>
      </c>
      <c r="S3" s="16">
        <v>3</v>
      </c>
      <c r="T3" s="16">
        <v>66</v>
      </c>
      <c r="U3" s="16">
        <v>60</v>
      </c>
      <c r="V3" s="21"/>
      <c r="W3">
        <v>12</v>
      </c>
      <c r="X3">
        <v>662</v>
      </c>
      <c r="Y3">
        <v>112</v>
      </c>
      <c r="Z3">
        <f t="shared" si="0"/>
        <v>774</v>
      </c>
      <c r="AA3" s="7">
        <f t="shared" si="1"/>
        <v>64.5</v>
      </c>
    </row>
    <row r="4" spans="1:27" x14ac:dyDescent="0.25">
      <c r="A4" s="14" t="s">
        <v>297</v>
      </c>
      <c r="B4" s="19" t="s">
        <v>464</v>
      </c>
      <c r="C4" s="17">
        <v>70</v>
      </c>
      <c r="D4" s="16">
        <v>189</v>
      </c>
      <c r="E4" s="18">
        <v>4.62</v>
      </c>
      <c r="F4" s="19">
        <v>0.41469285658248883</v>
      </c>
      <c r="G4" s="16">
        <v>34.5</v>
      </c>
      <c r="H4" s="19">
        <v>0.61881401237323053</v>
      </c>
      <c r="I4" s="16">
        <v>18</v>
      </c>
      <c r="J4" s="19">
        <v>-0.1151063801616275</v>
      </c>
      <c r="K4" s="16">
        <v>120</v>
      </c>
      <c r="L4" s="19">
        <v>0.32436898450048368</v>
      </c>
      <c r="N4" s="19"/>
      <c r="P4" s="19"/>
      <c r="Q4" s="19">
        <v>1.2427694732945755</v>
      </c>
      <c r="R4" s="19">
        <v>0.31069236832364389</v>
      </c>
      <c r="S4" s="16">
        <v>8</v>
      </c>
      <c r="V4" s="21"/>
      <c r="W4">
        <v>6</v>
      </c>
      <c r="X4">
        <v>0</v>
      </c>
      <c r="Y4">
        <v>107</v>
      </c>
      <c r="Z4">
        <f t="shared" si="0"/>
        <v>107</v>
      </c>
      <c r="AA4" s="7">
        <f t="shared" si="1"/>
        <v>17.833333333333332</v>
      </c>
    </row>
    <row r="5" spans="1:27" x14ac:dyDescent="0.25">
      <c r="A5" s="14" t="s">
        <v>263</v>
      </c>
      <c r="B5" s="19" t="s">
        <v>464</v>
      </c>
      <c r="C5" s="17">
        <v>72</v>
      </c>
      <c r="D5" s="16">
        <v>189</v>
      </c>
      <c r="E5" s="18">
        <v>4.5199999999999996</v>
      </c>
      <c r="F5" s="19">
        <v>0.73765863081726912</v>
      </c>
      <c r="G5" s="16">
        <v>34.5</v>
      </c>
      <c r="H5" s="19">
        <v>0.61881401237323053</v>
      </c>
      <c r="I5" s="16">
        <v>19</v>
      </c>
      <c r="J5" s="19">
        <v>5.549771900649865E-2</v>
      </c>
      <c r="K5" s="16">
        <v>120</v>
      </c>
      <c r="L5" s="19">
        <v>0.32436898450048368</v>
      </c>
      <c r="N5" s="19"/>
      <c r="P5" s="19"/>
      <c r="Q5" s="19">
        <v>1.7363393466974819</v>
      </c>
      <c r="R5" s="19">
        <v>0.43408483667437048</v>
      </c>
      <c r="S5" s="16">
        <v>8</v>
      </c>
      <c r="V5" s="21"/>
      <c r="W5">
        <v>0</v>
      </c>
      <c r="X5">
        <v>0</v>
      </c>
      <c r="Y5">
        <v>0</v>
      </c>
      <c r="Z5">
        <f t="shared" si="0"/>
        <v>0</v>
      </c>
      <c r="AA5" s="7">
        <v>0</v>
      </c>
    </row>
    <row r="6" spans="1:27" x14ac:dyDescent="0.25">
      <c r="A6" s="14" t="s">
        <v>22</v>
      </c>
      <c r="B6" s="19" t="s">
        <v>464</v>
      </c>
      <c r="C6" s="17">
        <v>75</v>
      </c>
      <c r="D6" s="16">
        <v>215</v>
      </c>
      <c r="E6" s="18">
        <v>4.4800000000000004</v>
      </c>
      <c r="F6" s="19">
        <v>0.86684494051117778</v>
      </c>
      <c r="G6" s="16">
        <v>34.5</v>
      </c>
      <c r="H6" s="19">
        <v>0.61881401237323053</v>
      </c>
      <c r="I6" s="16">
        <v>15</v>
      </c>
      <c r="J6" s="19">
        <v>-0.62691867766600595</v>
      </c>
      <c r="K6" s="16">
        <v>117</v>
      </c>
      <c r="L6" s="19">
        <v>3.9557193231767413E-3</v>
      </c>
      <c r="M6" s="16">
        <v>6.64</v>
      </c>
      <c r="N6" s="19">
        <v>1.3757090908656715</v>
      </c>
      <c r="O6" s="16">
        <v>4.34</v>
      </c>
      <c r="P6" s="19">
        <v>0.31394025212657956</v>
      </c>
      <c r="Q6" s="19">
        <v>2.5523453375338301</v>
      </c>
      <c r="R6" s="19">
        <v>0.4253908895889717</v>
      </c>
      <c r="S6" s="16">
        <v>5</v>
      </c>
      <c r="T6" s="16">
        <v>173</v>
      </c>
      <c r="U6" s="16">
        <v>155</v>
      </c>
      <c r="V6" s="21"/>
      <c r="W6">
        <v>10</v>
      </c>
      <c r="X6">
        <v>1</v>
      </c>
      <c r="Y6">
        <v>81</v>
      </c>
      <c r="Z6">
        <f t="shared" si="0"/>
        <v>82</v>
      </c>
      <c r="AA6" s="7">
        <f t="shared" si="1"/>
        <v>8.1999999999999993</v>
      </c>
    </row>
    <row r="7" spans="1:27" x14ac:dyDescent="0.25">
      <c r="A7" s="14" t="s">
        <v>34</v>
      </c>
      <c r="B7" s="19" t="s">
        <v>464</v>
      </c>
      <c r="C7" s="17">
        <v>70</v>
      </c>
      <c r="D7" s="16">
        <v>195</v>
      </c>
      <c r="E7" s="18">
        <v>4.45</v>
      </c>
      <c r="F7" s="19">
        <v>0.96373467278161218</v>
      </c>
      <c r="G7" s="16">
        <v>32.5</v>
      </c>
      <c r="H7" s="19">
        <v>0.13673510754989215</v>
      </c>
      <c r="I7" s="16">
        <v>15</v>
      </c>
      <c r="J7" s="19">
        <v>-0.62691867766600595</v>
      </c>
      <c r="K7" s="16">
        <v>115</v>
      </c>
      <c r="L7" s="19">
        <v>-0.20965312412836121</v>
      </c>
      <c r="M7" s="16">
        <v>6.76</v>
      </c>
      <c r="N7" s="19">
        <v>1.0932520033508526</v>
      </c>
      <c r="O7" s="16">
        <v>4.08</v>
      </c>
      <c r="P7" s="19">
        <v>1.2815813922603188</v>
      </c>
      <c r="Q7" s="19">
        <v>2.6387313741483087</v>
      </c>
      <c r="R7" s="19">
        <v>0.43978856235805147</v>
      </c>
      <c r="S7" s="16">
        <v>2</v>
      </c>
      <c r="T7" s="16">
        <v>36</v>
      </c>
      <c r="U7" s="16">
        <v>36</v>
      </c>
      <c r="V7" s="21"/>
      <c r="W7">
        <v>16</v>
      </c>
      <c r="X7">
        <v>517</v>
      </c>
      <c r="Y7">
        <v>308</v>
      </c>
      <c r="Z7">
        <f t="shared" si="0"/>
        <v>825</v>
      </c>
      <c r="AA7" s="7">
        <f t="shared" si="1"/>
        <v>51.5625</v>
      </c>
    </row>
    <row r="8" spans="1:27" x14ac:dyDescent="0.25">
      <c r="A8" s="14" t="s">
        <v>397</v>
      </c>
      <c r="B8" s="19" t="s">
        <v>464</v>
      </c>
      <c r="C8" s="17">
        <v>71</v>
      </c>
      <c r="D8" s="16">
        <v>188</v>
      </c>
      <c r="E8" s="18">
        <v>4.5199999999999996</v>
      </c>
      <c r="F8" s="19">
        <v>0.73765863081726912</v>
      </c>
      <c r="G8" s="16">
        <v>34</v>
      </c>
      <c r="H8" s="19">
        <v>0.49829428616739596</v>
      </c>
      <c r="I8" s="16">
        <v>11</v>
      </c>
      <c r="J8" s="19">
        <v>-1.3093350743385106</v>
      </c>
      <c r="K8" s="16">
        <v>120</v>
      </c>
      <c r="L8" s="19">
        <v>0.32436898450048368</v>
      </c>
      <c r="M8" s="16">
        <v>6.81</v>
      </c>
      <c r="N8" s="19">
        <v>0.97556155021967872</v>
      </c>
      <c r="P8" s="19"/>
      <c r="Q8" s="19">
        <v>1.2265483773663168</v>
      </c>
      <c r="R8" s="19">
        <v>0.24530967547326338</v>
      </c>
      <c r="S8" s="16">
        <v>3</v>
      </c>
      <c r="T8" s="16">
        <v>94</v>
      </c>
      <c r="U8" s="16">
        <v>85</v>
      </c>
      <c r="V8" s="21"/>
      <c r="W8">
        <v>5</v>
      </c>
      <c r="X8">
        <v>113</v>
      </c>
      <c r="Y8">
        <v>37</v>
      </c>
      <c r="Z8">
        <f t="shared" si="0"/>
        <v>150</v>
      </c>
      <c r="AA8" s="7">
        <f t="shared" si="1"/>
        <v>30</v>
      </c>
    </row>
    <row r="9" spans="1:27" x14ac:dyDescent="0.25">
      <c r="A9" s="14" t="s">
        <v>396</v>
      </c>
      <c r="B9" s="19" t="s">
        <v>464</v>
      </c>
      <c r="C9" s="17">
        <v>73</v>
      </c>
      <c r="D9" s="16">
        <v>188</v>
      </c>
      <c r="E9" s="18">
        <v>4.5999999999999996</v>
      </c>
      <c r="F9" s="19">
        <v>0.47928601142944605</v>
      </c>
      <c r="G9" s="16">
        <v>31.5</v>
      </c>
      <c r="H9" s="19">
        <v>-0.10430434486177705</v>
      </c>
      <c r="I9" s="16">
        <v>5</v>
      </c>
      <c r="J9" s="19">
        <v>-2.3329596693472676</v>
      </c>
      <c r="K9" s="16">
        <v>114</v>
      </c>
      <c r="L9" s="19">
        <v>-0.31645754585413016</v>
      </c>
      <c r="M9" s="16">
        <v>6.94</v>
      </c>
      <c r="N9" s="19">
        <v>0.66956637207862346</v>
      </c>
      <c r="O9" s="16">
        <v>4.5599999999999996</v>
      </c>
      <c r="P9" s="19">
        <v>-0.50483302029427635</v>
      </c>
      <c r="Q9" s="19">
        <v>-2.1097021968493817</v>
      </c>
      <c r="R9" s="19">
        <v>-0.35161703280823026</v>
      </c>
      <c r="S9" s="16">
        <v>8</v>
      </c>
      <c r="V9" s="21"/>
      <c r="W9">
        <v>0</v>
      </c>
      <c r="X9">
        <v>0</v>
      </c>
      <c r="Y9">
        <v>0</v>
      </c>
      <c r="Z9">
        <f t="shared" si="0"/>
        <v>0</v>
      </c>
      <c r="AA9" s="7">
        <v>0</v>
      </c>
    </row>
    <row r="10" spans="1:27" x14ac:dyDescent="0.25">
      <c r="A10" s="14" t="s">
        <v>30</v>
      </c>
      <c r="B10" s="19" t="s">
        <v>464</v>
      </c>
      <c r="C10" s="17">
        <v>72</v>
      </c>
      <c r="D10" s="16">
        <v>202</v>
      </c>
      <c r="E10" s="18">
        <v>4.43</v>
      </c>
      <c r="F10" s="19">
        <v>1.0283278276285692</v>
      </c>
      <c r="G10" s="16">
        <v>34.5</v>
      </c>
      <c r="H10" s="19">
        <v>0.61881401237323053</v>
      </c>
      <c r="I10" s="16">
        <v>16</v>
      </c>
      <c r="J10" s="19">
        <v>-0.45631457849787976</v>
      </c>
      <c r="K10" s="16">
        <v>132</v>
      </c>
      <c r="L10" s="19">
        <v>1.6060220452097114</v>
      </c>
      <c r="M10" s="16">
        <v>6.81</v>
      </c>
      <c r="N10" s="19">
        <v>0.97556155021967872</v>
      </c>
      <c r="O10" s="16">
        <v>4.1399999999999997</v>
      </c>
      <c r="P10" s="19">
        <v>1.0582795906909954</v>
      </c>
      <c r="Q10" s="19">
        <v>4.8306904476243053</v>
      </c>
      <c r="R10" s="19">
        <v>0.80511507460405085</v>
      </c>
      <c r="S10" s="16">
        <v>2</v>
      </c>
      <c r="T10" s="16">
        <v>60</v>
      </c>
      <c r="U10" s="16">
        <v>55</v>
      </c>
      <c r="V10" s="21"/>
      <c r="W10">
        <v>10</v>
      </c>
      <c r="X10">
        <v>312</v>
      </c>
      <c r="Y10">
        <v>49</v>
      </c>
      <c r="Z10">
        <f t="shared" si="0"/>
        <v>361</v>
      </c>
      <c r="AA10" s="7">
        <f t="shared" si="1"/>
        <v>36.1</v>
      </c>
    </row>
    <row r="11" spans="1:27" x14ac:dyDescent="0.25">
      <c r="A11" s="14" t="s">
        <v>95</v>
      </c>
      <c r="B11" s="19" t="s">
        <v>464</v>
      </c>
      <c r="C11" s="17">
        <v>72</v>
      </c>
      <c r="D11" s="16">
        <v>208</v>
      </c>
      <c r="E11" s="18">
        <v>4.54</v>
      </c>
      <c r="F11" s="19">
        <v>0.67306547597031186</v>
      </c>
      <c r="G11" s="16">
        <v>34</v>
      </c>
      <c r="H11" s="19">
        <v>0.49829428616739596</v>
      </c>
      <c r="I11" s="16">
        <v>16</v>
      </c>
      <c r="J11" s="19">
        <v>-0.45631457849787976</v>
      </c>
      <c r="K11" s="16">
        <v>122</v>
      </c>
      <c r="L11" s="19">
        <v>0.53797782795202165</v>
      </c>
      <c r="M11" s="16">
        <v>6.85</v>
      </c>
      <c r="N11" s="19">
        <v>0.88140918771473908</v>
      </c>
      <c r="O11" s="16">
        <v>4.07</v>
      </c>
      <c r="P11" s="19">
        <v>1.3187983591885386</v>
      </c>
      <c r="Q11" s="19">
        <v>3.4532305584951275</v>
      </c>
      <c r="R11" s="19">
        <v>0.57553842641585462</v>
      </c>
      <c r="S11" s="16">
        <v>6</v>
      </c>
      <c r="T11" s="16">
        <v>186</v>
      </c>
      <c r="U11" s="16">
        <v>163</v>
      </c>
      <c r="V11" s="21"/>
      <c r="W11">
        <v>15</v>
      </c>
      <c r="X11">
        <v>59</v>
      </c>
      <c r="Y11">
        <v>355</v>
      </c>
      <c r="Z11">
        <f t="shared" si="0"/>
        <v>414</v>
      </c>
      <c r="AA11" s="7">
        <f t="shared" si="1"/>
        <v>27.6</v>
      </c>
    </row>
    <row r="12" spans="1:27" x14ac:dyDescent="0.25">
      <c r="A12" s="14" t="s">
        <v>400</v>
      </c>
      <c r="B12" s="19" t="s">
        <v>464</v>
      </c>
      <c r="C12" s="17">
        <v>73</v>
      </c>
      <c r="D12" s="16">
        <v>199</v>
      </c>
      <c r="E12" s="18">
        <v>4.4000000000000004</v>
      </c>
      <c r="F12" s="19">
        <v>1.1252175598990009</v>
      </c>
      <c r="G12" s="16">
        <v>29.5</v>
      </c>
      <c r="H12" s="19">
        <v>-0.58638324968511546</v>
      </c>
      <c r="I12" s="16">
        <v>13</v>
      </c>
      <c r="J12" s="19">
        <v>-0.96812687600225822</v>
      </c>
      <c r="K12" s="16">
        <v>121</v>
      </c>
      <c r="L12" s="19">
        <v>0.43117340622625261</v>
      </c>
      <c r="M12" s="16">
        <v>7</v>
      </c>
      <c r="N12" s="19">
        <v>0.52833782832121501</v>
      </c>
      <c r="O12" s="16">
        <v>4.32</v>
      </c>
      <c r="P12" s="19">
        <v>0.38837418598301948</v>
      </c>
      <c r="Q12" s="19">
        <v>0.91859285474211427</v>
      </c>
      <c r="R12" s="19">
        <v>0.1530988091236857</v>
      </c>
      <c r="S12" s="16">
        <v>3</v>
      </c>
      <c r="T12" s="16">
        <v>97</v>
      </c>
      <c r="U12" s="16">
        <v>88</v>
      </c>
      <c r="V12" s="21"/>
      <c r="W12">
        <v>11</v>
      </c>
      <c r="X12">
        <v>641</v>
      </c>
      <c r="Y12">
        <v>30</v>
      </c>
      <c r="Z12">
        <f t="shared" si="0"/>
        <v>671</v>
      </c>
      <c r="AA12" s="7">
        <f t="shared" si="1"/>
        <v>61</v>
      </c>
    </row>
    <row r="13" spans="1:27" x14ac:dyDescent="0.25">
      <c r="A13" s="14" t="s">
        <v>143</v>
      </c>
      <c r="B13" s="19" t="s">
        <v>464</v>
      </c>
      <c r="C13" s="17">
        <v>70</v>
      </c>
      <c r="D13" s="16">
        <v>183</v>
      </c>
      <c r="E13" s="18">
        <v>4.55</v>
      </c>
      <c r="F13" s="19">
        <v>0.64076889854683472</v>
      </c>
      <c r="H13" s="19"/>
      <c r="J13" s="19"/>
      <c r="L13" s="19"/>
      <c r="N13" s="19"/>
      <c r="P13" s="19"/>
      <c r="Q13" s="19">
        <v>0.64076889854683472</v>
      </c>
      <c r="R13" s="19">
        <v>0.64076889854683472</v>
      </c>
      <c r="S13" s="16">
        <v>5</v>
      </c>
      <c r="T13" s="16">
        <v>152</v>
      </c>
      <c r="U13" s="16">
        <v>136</v>
      </c>
      <c r="V13" s="21"/>
      <c r="W13">
        <v>0</v>
      </c>
      <c r="X13">
        <v>0</v>
      </c>
      <c r="Y13">
        <v>0</v>
      </c>
      <c r="Z13">
        <f t="shared" si="0"/>
        <v>0</v>
      </c>
      <c r="AA13" s="7">
        <v>0</v>
      </c>
    </row>
    <row r="14" spans="1:27" x14ac:dyDescent="0.25">
      <c r="A14" s="14" t="s">
        <v>416</v>
      </c>
      <c r="B14" s="19" t="s">
        <v>464</v>
      </c>
      <c r="C14" s="17">
        <v>73</v>
      </c>
      <c r="D14" s="16">
        <v>206</v>
      </c>
      <c r="E14" s="18"/>
      <c r="F14" s="19"/>
      <c r="G14" s="16">
        <v>32.5</v>
      </c>
      <c r="H14" s="19">
        <v>0.13673510754989215</v>
      </c>
      <c r="I14" s="16">
        <v>13</v>
      </c>
      <c r="J14" s="19">
        <v>-0.96812687600225822</v>
      </c>
      <c r="K14" s="16">
        <v>115</v>
      </c>
      <c r="L14" s="19">
        <v>-0.20965312412836121</v>
      </c>
      <c r="M14" s="16">
        <v>7.08</v>
      </c>
      <c r="N14" s="19">
        <v>0.34003310331133585</v>
      </c>
      <c r="O14" s="16">
        <v>4.28</v>
      </c>
      <c r="P14" s="19">
        <v>0.53724205369590272</v>
      </c>
      <c r="Q14" s="19">
        <v>-0.16376973557348862</v>
      </c>
      <c r="R14" s="19">
        <v>-3.2753947114697722E-2</v>
      </c>
      <c r="S14" s="16">
        <v>8</v>
      </c>
      <c r="V14" s="21"/>
      <c r="W14">
        <v>0</v>
      </c>
      <c r="X14">
        <v>0</v>
      </c>
      <c r="Y14">
        <v>0</v>
      </c>
      <c r="Z14">
        <f t="shared" si="0"/>
        <v>0</v>
      </c>
      <c r="AA14" s="7">
        <v>0</v>
      </c>
    </row>
    <row r="15" spans="1:27" x14ac:dyDescent="0.25">
      <c r="A15" s="14" t="s">
        <v>251</v>
      </c>
      <c r="B15" s="19" t="s">
        <v>464</v>
      </c>
      <c r="C15" s="17">
        <v>70</v>
      </c>
      <c r="D15" s="16">
        <v>184</v>
      </c>
      <c r="E15" s="18">
        <v>4.54</v>
      </c>
      <c r="F15" s="19">
        <v>0.67306547597031186</v>
      </c>
      <c r="G15" s="16">
        <v>34</v>
      </c>
      <c r="H15" s="19">
        <v>0.49829428616739596</v>
      </c>
      <c r="I15" s="16">
        <v>11</v>
      </c>
      <c r="J15" s="19">
        <v>-1.3093350743385106</v>
      </c>
      <c r="K15" s="16">
        <v>124</v>
      </c>
      <c r="L15" s="19">
        <v>0.7515866714035595</v>
      </c>
      <c r="N15" s="19"/>
      <c r="P15" s="19"/>
      <c r="Q15" s="19">
        <v>0.61361135920275678</v>
      </c>
      <c r="R15" s="19">
        <v>0.15340283980068919</v>
      </c>
      <c r="S15" s="16">
        <v>5</v>
      </c>
      <c r="T15" s="16">
        <v>149</v>
      </c>
      <c r="U15" s="16">
        <v>133</v>
      </c>
      <c r="V15" s="21"/>
      <c r="W15">
        <v>16</v>
      </c>
      <c r="X15">
        <v>164</v>
      </c>
      <c r="Y15">
        <v>247</v>
      </c>
      <c r="Z15">
        <f t="shared" si="0"/>
        <v>411</v>
      </c>
      <c r="AA15" s="7">
        <f t="shared" si="1"/>
        <v>25.6875</v>
      </c>
    </row>
    <row r="16" spans="1:27" x14ac:dyDescent="0.25">
      <c r="A16" s="14" t="s">
        <v>206</v>
      </c>
      <c r="B16" s="19" t="s">
        <v>464</v>
      </c>
      <c r="C16" s="17">
        <v>73</v>
      </c>
      <c r="D16" s="16">
        <v>216</v>
      </c>
      <c r="E16" s="18">
        <v>4.47</v>
      </c>
      <c r="F16" s="19">
        <v>0.8991415179346578</v>
      </c>
      <c r="G16" s="16">
        <v>33.5</v>
      </c>
      <c r="H16" s="19">
        <v>0.37777455996156134</v>
      </c>
      <c r="I16" s="16">
        <v>17</v>
      </c>
      <c r="J16" s="19">
        <v>-0.28571047932975363</v>
      </c>
      <c r="K16" s="16">
        <v>115</v>
      </c>
      <c r="L16" s="19">
        <v>-0.20965312412836121</v>
      </c>
      <c r="M16" s="16">
        <v>6.96</v>
      </c>
      <c r="N16" s="19">
        <v>0.62249019082615464</v>
      </c>
      <c r="O16" s="16">
        <v>4.2699999999999996</v>
      </c>
      <c r="P16" s="19">
        <v>0.57445902062412602</v>
      </c>
      <c r="Q16" s="19">
        <v>1.978501685888385</v>
      </c>
      <c r="R16" s="19">
        <v>0.32975028098139753</v>
      </c>
      <c r="S16" s="16">
        <v>3</v>
      </c>
      <c r="T16" s="16">
        <v>95</v>
      </c>
      <c r="U16" s="16">
        <v>86</v>
      </c>
      <c r="V16" s="21"/>
      <c r="W16">
        <v>15</v>
      </c>
      <c r="X16">
        <v>32</v>
      </c>
      <c r="Y16">
        <v>283</v>
      </c>
      <c r="Z16">
        <f t="shared" si="0"/>
        <v>315</v>
      </c>
      <c r="AA16" s="7">
        <f t="shared" si="1"/>
        <v>21</v>
      </c>
    </row>
    <row r="17" spans="1:27" x14ac:dyDescent="0.25">
      <c r="A17" s="14" t="s">
        <v>254</v>
      </c>
      <c r="B17" s="19" t="s">
        <v>464</v>
      </c>
      <c r="C17" s="17">
        <v>70</v>
      </c>
      <c r="D17" s="16">
        <v>201</v>
      </c>
      <c r="E17" s="18"/>
      <c r="F17" s="19"/>
      <c r="G17" s="16">
        <v>34</v>
      </c>
      <c r="H17" s="19">
        <v>0.49829428616739596</v>
      </c>
      <c r="I17" s="16">
        <v>14</v>
      </c>
      <c r="J17" s="19">
        <v>-0.79752277683413209</v>
      </c>
      <c r="K17" s="16">
        <v>117</v>
      </c>
      <c r="L17" s="19">
        <v>3.9557193231767413E-3</v>
      </c>
      <c r="M17" s="16">
        <v>6.67</v>
      </c>
      <c r="N17" s="19">
        <v>1.3050948189869662</v>
      </c>
      <c r="O17" s="16">
        <v>4.18</v>
      </c>
      <c r="P17" s="19">
        <v>0.90941172297811235</v>
      </c>
      <c r="Q17" s="19">
        <v>1.9192337706215192</v>
      </c>
      <c r="R17" s="19">
        <v>0.38384675412430386</v>
      </c>
      <c r="S17" s="16">
        <v>5</v>
      </c>
      <c r="T17" s="16">
        <v>151</v>
      </c>
      <c r="U17" s="16">
        <v>135</v>
      </c>
      <c r="V17" s="21"/>
      <c r="W17">
        <v>16</v>
      </c>
      <c r="X17">
        <v>716</v>
      </c>
      <c r="Y17">
        <v>190</v>
      </c>
      <c r="Z17">
        <f t="shared" si="0"/>
        <v>906</v>
      </c>
      <c r="AA17" s="7">
        <f t="shared" si="1"/>
        <v>56.625</v>
      </c>
    </row>
    <row r="18" spans="1:27" x14ac:dyDescent="0.25">
      <c r="A18" s="14" t="s">
        <v>223</v>
      </c>
      <c r="B18" s="19" t="s">
        <v>464</v>
      </c>
      <c r="C18" s="17">
        <v>72</v>
      </c>
      <c r="D18" s="16">
        <v>201</v>
      </c>
      <c r="E18" s="18"/>
      <c r="F18" s="19"/>
      <c r="H18" s="19"/>
      <c r="I18" s="16">
        <v>10</v>
      </c>
      <c r="J18" s="19">
        <v>-1.4799391735066367</v>
      </c>
      <c r="L18" s="19"/>
      <c r="N18" s="19"/>
      <c r="P18" s="19"/>
      <c r="Q18" s="19">
        <v>-1.4799391735066367</v>
      </c>
      <c r="R18" s="19">
        <v>-1.4799391735066367</v>
      </c>
      <c r="S18" s="16">
        <v>4</v>
      </c>
      <c r="T18" s="16">
        <v>112</v>
      </c>
      <c r="U18" s="16">
        <v>101</v>
      </c>
      <c r="V18" s="21"/>
      <c r="W18">
        <v>16</v>
      </c>
      <c r="X18">
        <v>1055</v>
      </c>
      <c r="Y18">
        <v>129</v>
      </c>
      <c r="Z18">
        <f t="shared" si="0"/>
        <v>1184</v>
      </c>
      <c r="AA18" s="7">
        <f t="shared" si="1"/>
        <v>74</v>
      </c>
    </row>
    <row r="19" spans="1:27" x14ac:dyDescent="0.25">
      <c r="A19" s="14" t="s">
        <v>359</v>
      </c>
      <c r="B19" s="19" t="s">
        <v>464</v>
      </c>
      <c r="C19" s="17">
        <v>71</v>
      </c>
      <c r="D19" s="16">
        <v>189</v>
      </c>
      <c r="E19" s="18">
        <v>4.47</v>
      </c>
      <c r="F19" s="19">
        <v>0.8991415179346578</v>
      </c>
      <c r="G19" s="16">
        <v>34</v>
      </c>
      <c r="H19" s="19">
        <v>0.49829428616739596</v>
      </c>
      <c r="I19" s="16">
        <v>13</v>
      </c>
      <c r="J19" s="19">
        <v>-0.96812687600225822</v>
      </c>
      <c r="K19" s="16">
        <v>130</v>
      </c>
      <c r="L19" s="19">
        <v>1.3924132017581734</v>
      </c>
      <c r="N19" s="19"/>
      <c r="P19" s="19"/>
      <c r="Q19" s="19">
        <v>1.8217221298579691</v>
      </c>
      <c r="R19" s="19">
        <v>0.45543053246449228</v>
      </c>
      <c r="S19" s="16">
        <v>8</v>
      </c>
      <c r="V19" s="21"/>
      <c r="W19">
        <v>0</v>
      </c>
      <c r="X19">
        <v>0</v>
      </c>
      <c r="Y19">
        <v>0</v>
      </c>
      <c r="Z19">
        <f t="shared" si="0"/>
        <v>0</v>
      </c>
      <c r="AA19" s="7">
        <v>0</v>
      </c>
    </row>
    <row r="20" spans="1:27" x14ac:dyDescent="0.25">
      <c r="A20" s="14" t="s">
        <v>314</v>
      </c>
      <c r="B20" s="19" t="s">
        <v>464</v>
      </c>
      <c r="C20" s="17">
        <v>72</v>
      </c>
      <c r="D20" s="16">
        <v>206</v>
      </c>
      <c r="E20" s="18">
        <v>4.3499999999999996</v>
      </c>
      <c r="F20" s="19">
        <v>1.2867004470163923</v>
      </c>
      <c r="G20" s="16">
        <v>38</v>
      </c>
      <c r="H20" s="19">
        <v>1.4624520958140728</v>
      </c>
      <c r="J20" s="19"/>
      <c r="K20" s="16">
        <v>136</v>
      </c>
      <c r="L20" s="19">
        <v>2.0332397321127873</v>
      </c>
      <c r="M20" s="16">
        <v>6.94</v>
      </c>
      <c r="N20" s="19">
        <v>0.66956637207862346</v>
      </c>
      <c r="O20" s="16">
        <v>4.12</v>
      </c>
      <c r="P20" s="19">
        <v>1.1327135245474353</v>
      </c>
      <c r="Q20" s="19">
        <v>6.5846721715693111</v>
      </c>
      <c r="R20" s="19">
        <v>1.3169344343138623</v>
      </c>
      <c r="S20" s="16">
        <v>3</v>
      </c>
      <c r="T20" s="16">
        <v>81</v>
      </c>
      <c r="U20" s="16">
        <v>74</v>
      </c>
      <c r="V20" s="21"/>
      <c r="W20">
        <v>16</v>
      </c>
      <c r="X20">
        <v>59</v>
      </c>
      <c r="Y20">
        <v>349</v>
      </c>
      <c r="Z20">
        <f t="shared" si="0"/>
        <v>408</v>
      </c>
      <c r="AA20" s="7">
        <f t="shared" si="1"/>
        <v>25.5</v>
      </c>
    </row>
    <row r="21" spans="1:27" x14ac:dyDescent="0.25">
      <c r="A21" s="14" t="s">
        <v>104</v>
      </c>
      <c r="B21" s="19" t="s">
        <v>464</v>
      </c>
      <c r="C21" s="17">
        <v>72</v>
      </c>
      <c r="D21" s="16">
        <v>195</v>
      </c>
      <c r="E21" s="18">
        <v>4.4400000000000004</v>
      </c>
      <c r="F21" s="19">
        <v>0.99603125020508931</v>
      </c>
      <c r="G21" s="16">
        <v>37</v>
      </c>
      <c r="H21" s="19">
        <v>1.2214126434024035</v>
      </c>
      <c r="I21" s="16">
        <v>11</v>
      </c>
      <c r="J21" s="19">
        <v>-1.3093350743385106</v>
      </c>
      <c r="K21" s="16">
        <v>129</v>
      </c>
      <c r="L21" s="19">
        <v>1.2856087800324043</v>
      </c>
      <c r="M21" s="16">
        <v>6.68</v>
      </c>
      <c r="N21" s="19">
        <v>1.2815567283607319</v>
      </c>
      <c r="O21" s="16">
        <v>4.18</v>
      </c>
      <c r="P21" s="19">
        <v>0.90941172297811235</v>
      </c>
      <c r="Q21" s="19">
        <v>4.384686050640231</v>
      </c>
      <c r="R21" s="19">
        <v>0.73078100844003846</v>
      </c>
      <c r="S21" s="16">
        <v>1</v>
      </c>
      <c r="T21" s="16">
        <v>24</v>
      </c>
      <c r="U21" s="16">
        <v>24</v>
      </c>
      <c r="V21" s="21"/>
      <c r="W21">
        <v>2</v>
      </c>
      <c r="X21">
        <v>92</v>
      </c>
      <c r="Y21">
        <v>5</v>
      </c>
      <c r="Z21">
        <f t="shared" si="0"/>
        <v>97</v>
      </c>
      <c r="AA21" s="7">
        <f t="shared" si="1"/>
        <v>48.5</v>
      </c>
    </row>
    <row r="22" spans="1:27" x14ac:dyDescent="0.25">
      <c r="A22" s="14" t="s">
        <v>448</v>
      </c>
      <c r="B22" s="19" t="s">
        <v>464</v>
      </c>
      <c r="C22" s="17">
        <v>73</v>
      </c>
      <c r="D22" s="16">
        <v>184</v>
      </c>
      <c r="E22" s="18">
        <v>4.57</v>
      </c>
      <c r="F22" s="19">
        <v>0.57617574369987756</v>
      </c>
      <c r="G22" s="16">
        <v>33.5</v>
      </c>
      <c r="H22" s="19">
        <v>0.37777455996156134</v>
      </c>
      <c r="J22" s="19"/>
      <c r="K22" s="16">
        <v>119</v>
      </c>
      <c r="L22" s="19">
        <v>0.21756456277471467</v>
      </c>
      <c r="M22" s="16">
        <v>6.68</v>
      </c>
      <c r="N22" s="19">
        <v>1.2815567283607319</v>
      </c>
      <c r="O22" s="16">
        <v>3.94</v>
      </c>
      <c r="P22" s="19">
        <v>1.8026189292554098</v>
      </c>
      <c r="Q22" s="19">
        <v>4.2556905240522953</v>
      </c>
      <c r="R22" s="19">
        <v>0.85113810481045904</v>
      </c>
      <c r="S22" s="16">
        <v>4</v>
      </c>
      <c r="T22" s="16">
        <v>126</v>
      </c>
      <c r="U22" s="16">
        <v>113</v>
      </c>
      <c r="V22" s="21"/>
      <c r="W22">
        <v>0</v>
      </c>
      <c r="X22">
        <v>0</v>
      </c>
      <c r="Y22">
        <v>0</v>
      </c>
      <c r="Z22">
        <f t="shared" si="0"/>
        <v>0</v>
      </c>
      <c r="AA22" s="7">
        <v>0</v>
      </c>
    </row>
    <row r="23" spans="1:27" x14ac:dyDescent="0.25">
      <c r="A23" s="14" t="s">
        <v>335</v>
      </c>
      <c r="B23" s="19" t="s">
        <v>464</v>
      </c>
      <c r="C23" s="17">
        <v>71</v>
      </c>
      <c r="D23" s="16">
        <v>213</v>
      </c>
      <c r="E23" s="18">
        <v>4.46</v>
      </c>
      <c r="F23" s="19">
        <v>0.93143809535813493</v>
      </c>
      <c r="G23" s="16">
        <v>35.5</v>
      </c>
      <c r="H23" s="19">
        <v>0.85985346478489977</v>
      </c>
      <c r="I23" s="16">
        <v>19</v>
      </c>
      <c r="J23" s="19">
        <v>5.549771900649865E-2</v>
      </c>
      <c r="K23" s="16">
        <v>128</v>
      </c>
      <c r="L23" s="19">
        <v>1.1788043583066354</v>
      </c>
      <c r="N23" s="19"/>
      <c r="P23" s="19"/>
      <c r="Q23" s="19">
        <v>3.0255936374561689</v>
      </c>
      <c r="R23" s="19">
        <v>0.75639840936404223</v>
      </c>
      <c r="S23" s="16">
        <v>1</v>
      </c>
      <c r="T23" s="16">
        <v>25</v>
      </c>
      <c r="U23" s="16">
        <v>25</v>
      </c>
      <c r="V23" s="21"/>
      <c r="W23">
        <v>13</v>
      </c>
      <c r="X23">
        <v>809</v>
      </c>
      <c r="Y23">
        <v>169</v>
      </c>
      <c r="Z23">
        <f t="shared" si="0"/>
        <v>978</v>
      </c>
      <c r="AA23" s="7">
        <f t="shared" si="1"/>
        <v>75.230769230769226</v>
      </c>
    </row>
    <row r="24" spans="1:27" x14ac:dyDescent="0.25">
      <c r="A24" s="14" t="s">
        <v>412</v>
      </c>
      <c r="B24" s="19" t="s">
        <v>464</v>
      </c>
      <c r="C24" s="17">
        <v>72</v>
      </c>
      <c r="D24" s="16">
        <v>202</v>
      </c>
      <c r="E24" s="18">
        <v>4.54</v>
      </c>
      <c r="F24" s="19">
        <v>0.67306547597031186</v>
      </c>
      <c r="G24" s="16">
        <v>35</v>
      </c>
      <c r="H24" s="19">
        <v>0.73933373857906515</v>
      </c>
      <c r="I24" s="16">
        <v>21</v>
      </c>
      <c r="J24" s="19">
        <v>0.39670591734275096</v>
      </c>
      <c r="K24" s="16">
        <v>125</v>
      </c>
      <c r="L24" s="19">
        <v>0.85839109312932849</v>
      </c>
      <c r="N24" s="19"/>
      <c r="P24" s="19"/>
      <c r="Q24" s="19">
        <v>2.6674962250214564</v>
      </c>
      <c r="R24" s="19">
        <v>0.66687405625536411</v>
      </c>
      <c r="S24" s="16">
        <v>7</v>
      </c>
      <c r="T24" s="16">
        <v>245</v>
      </c>
      <c r="U24" s="16">
        <v>202</v>
      </c>
      <c r="V24" s="21"/>
      <c r="W24">
        <v>0</v>
      </c>
      <c r="X24">
        <v>0</v>
      </c>
      <c r="Y24">
        <v>0</v>
      </c>
      <c r="Z24">
        <f t="shared" si="0"/>
        <v>0</v>
      </c>
      <c r="AA24" s="7">
        <v>0</v>
      </c>
    </row>
    <row r="25" spans="1:27" x14ac:dyDescent="0.25">
      <c r="A25" s="14" t="s">
        <v>230</v>
      </c>
      <c r="B25" s="19" t="s">
        <v>464</v>
      </c>
      <c r="C25" s="17">
        <v>72</v>
      </c>
      <c r="D25" s="16">
        <v>206</v>
      </c>
      <c r="E25" s="18">
        <v>4.5999999999999996</v>
      </c>
      <c r="F25" s="19">
        <v>0.47928601142944605</v>
      </c>
      <c r="G25" s="16">
        <v>33</v>
      </c>
      <c r="H25" s="19">
        <v>0.25725483375572678</v>
      </c>
      <c r="I25" s="16">
        <v>19</v>
      </c>
      <c r="J25" s="19">
        <v>5.549771900649865E-2</v>
      </c>
      <c r="K25" s="16">
        <v>119</v>
      </c>
      <c r="L25" s="19">
        <v>0.21756456277471467</v>
      </c>
      <c r="M25" s="16">
        <v>6.9</v>
      </c>
      <c r="N25" s="19">
        <v>0.76371873458356299</v>
      </c>
      <c r="O25" s="16">
        <v>4.2</v>
      </c>
      <c r="P25" s="19">
        <v>0.83497778912166909</v>
      </c>
      <c r="Q25" s="19">
        <v>2.6082996506716181</v>
      </c>
      <c r="R25" s="19">
        <v>0.43471660844526966</v>
      </c>
      <c r="S25" s="16">
        <v>8</v>
      </c>
      <c r="V25" s="21"/>
      <c r="W25">
        <v>0</v>
      </c>
      <c r="X25">
        <v>0</v>
      </c>
      <c r="Z25">
        <f t="shared" si="0"/>
        <v>0</v>
      </c>
      <c r="AA25" s="7">
        <v>0</v>
      </c>
    </row>
    <row r="26" spans="1:27" x14ac:dyDescent="0.25">
      <c r="A26" s="14" t="s">
        <v>322</v>
      </c>
      <c r="B26" s="19" t="s">
        <v>464</v>
      </c>
      <c r="C26" s="17">
        <v>70</v>
      </c>
      <c r="D26" s="16">
        <v>200</v>
      </c>
      <c r="E26" s="18">
        <v>4.28</v>
      </c>
      <c r="F26" s="19">
        <v>1.5127764889807354</v>
      </c>
      <c r="G26" s="16">
        <v>37.5</v>
      </c>
      <c r="H26" s="19">
        <v>1.3419323696082381</v>
      </c>
      <c r="I26" s="16">
        <v>13</v>
      </c>
      <c r="J26" s="19">
        <v>-0.96812687600225822</v>
      </c>
      <c r="K26" s="16">
        <v>124</v>
      </c>
      <c r="L26" s="19">
        <v>0.7515866714035595</v>
      </c>
      <c r="M26" s="16">
        <v>7.06</v>
      </c>
      <c r="N26" s="19">
        <v>0.38710928456380672</v>
      </c>
      <c r="O26" s="16">
        <v>4.22</v>
      </c>
      <c r="P26" s="19">
        <v>0.76054385526522916</v>
      </c>
      <c r="Q26" s="19">
        <v>3.7858217938193111</v>
      </c>
      <c r="R26" s="19">
        <v>0.63097029896988521</v>
      </c>
      <c r="S26" s="16">
        <v>7</v>
      </c>
      <c r="T26" s="16">
        <v>222</v>
      </c>
      <c r="U26" s="16">
        <v>189</v>
      </c>
      <c r="V26" s="21"/>
      <c r="W26">
        <v>5</v>
      </c>
      <c r="X26">
        <v>24</v>
      </c>
      <c r="Y26">
        <v>68</v>
      </c>
      <c r="Z26">
        <f t="shared" si="0"/>
        <v>92</v>
      </c>
      <c r="AA26" s="7">
        <f t="shared" si="1"/>
        <v>18.399999999999999</v>
      </c>
    </row>
    <row r="27" spans="1:27" x14ac:dyDescent="0.25">
      <c r="A27" s="14" t="s">
        <v>16</v>
      </c>
      <c r="B27" s="19" t="s">
        <v>464</v>
      </c>
      <c r="C27" s="17">
        <v>72</v>
      </c>
      <c r="D27" s="16">
        <v>214</v>
      </c>
      <c r="E27" s="18">
        <v>4.5599999999999996</v>
      </c>
      <c r="F27" s="19">
        <v>0.60847232112335758</v>
      </c>
      <c r="G27" s="16">
        <v>31.5</v>
      </c>
      <c r="H27" s="19">
        <v>-0.10430434486177705</v>
      </c>
      <c r="I27" s="16">
        <v>18</v>
      </c>
      <c r="J27" s="19">
        <v>-0.1151063801616275</v>
      </c>
      <c r="K27" s="16">
        <v>120</v>
      </c>
      <c r="L27" s="19">
        <v>0.32436898450048368</v>
      </c>
      <c r="M27" s="16">
        <v>6.96</v>
      </c>
      <c r="N27" s="19">
        <v>0.62249019082615464</v>
      </c>
      <c r="O27" s="16">
        <v>4.13</v>
      </c>
      <c r="P27" s="19">
        <v>1.0954965576192155</v>
      </c>
      <c r="Q27" s="19">
        <v>2.4314173290458068</v>
      </c>
      <c r="R27" s="19">
        <v>0.40523622150763444</v>
      </c>
      <c r="S27" s="16">
        <v>1</v>
      </c>
      <c r="T27" s="16">
        <v>6</v>
      </c>
      <c r="U27" s="16">
        <v>6</v>
      </c>
      <c r="V27" s="21"/>
      <c r="W27">
        <v>16</v>
      </c>
      <c r="X27">
        <v>1103</v>
      </c>
      <c r="Y27">
        <v>105</v>
      </c>
      <c r="Z27">
        <f t="shared" si="0"/>
        <v>1208</v>
      </c>
      <c r="AA27" s="7">
        <f t="shared" si="1"/>
        <v>75.5</v>
      </c>
    </row>
    <row r="28" spans="1:27" x14ac:dyDescent="0.25">
      <c r="A28" s="14" t="s">
        <v>88</v>
      </c>
      <c r="B28" s="19" t="s">
        <v>464</v>
      </c>
      <c r="C28" s="17">
        <v>73</v>
      </c>
      <c r="D28" s="16">
        <v>218</v>
      </c>
      <c r="E28" s="18">
        <v>4.6399999999999997</v>
      </c>
      <c r="F28" s="19">
        <v>0.35009970173553451</v>
      </c>
      <c r="G28" s="16">
        <v>35</v>
      </c>
      <c r="H28" s="19">
        <v>0.73933373857906515</v>
      </c>
      <c r="I28" s="16">
        <v>19</v>
      </c>
      <c r="J28" s="19">
        <v>5.549771900649865E-2</v>
      </c>
      <c r="K28" s="16">
        <v>122</v>
      </c>
      <c r="L28" s="19">
        <v>0.53797782795202165</v>
      </c>
      <c r="N28" s="19"/>
      <c r="P28" s="19"/>
      <c r="Q28" s="19">
        <v>1.68290898727312</v>
      </c>
      <c r="R28" s="19">
        <v>0.42072724681828</v>
      </c>
      <c r="S28" s="16">
        <v>8</v>
      </c>
      <c r="V28" s="21"/>
      <c r="W28">
        <v>16</v>
      </c>
      <c r="X28">
        <v>81</v>
      </c>
      <c r="Y28">
        <v>340</v>
      </c>
      <c r="Z28">
        <f t="shared" si="0"/>
        <v>421</v>
      </c>
      <c r="AA28" s="7">
        <f t="shared" si="1"/>
        <v>26.3125</v>
      </c>
    </row>
    <row r="29" spans="1:27" x14ac:dyDescent="0.25">
      <c r="A29" s="14" t="s">
        <v>94</v>
      </c>
      <c r="B29" s="19" t="s">
        <v>464</v>
      </c>
      <c r="C29" s="17">
        <v>75</v>
      </c>
      <c r="D29" s="16">
        <v>220</v>
      </c>
      <c r="E29" s="18"/>
      <c r="F29" s="19"/>
      <c r="H29" s="19"/>
      <c r="I29" s="16">
        <v>20</v>
      </c>
      <c r="J29" s="19">
        <v>0.2261018181746248</v>
      </c>
      <c r="L29" s="19"/>
      <c r="N29" s="19"/>
      <c r="P29" s="19"/>
      <c r="Q29" s="19">
        <v>0.2261018181746248</v>
      </c>
      <c r="R29" s="19">
        <v>0.2261018181746248</v>
      </c>
      <c r="S29" s="16">
        <v>6</v>
      </c>
      <c r="T29" s="16">
        <v>197</v>
      </c>
      <c r="U29" s="16">
        <v>172</v>
      </c>
      <c r="V29" s="21"/>
      <c r="W29">
        <v>1</v>
      </c>
      <c r="X29">
        <v>1</v>
      </c>
      <c r="Y29">
        <v>6</v>
      </c>
      <c r="Z29">
        <f t="shared" si="0"/>
        <v>7</v>
      </c>
      <c r="AA29" s="7">
        <f t="shared" si="1"/>
        <v>7</v>
      </c>
    </row>
    <row r="30" spans="1:27" x14ac:dyDescent="0.25">
      <c r="A30" s="14" t="s">
        <v>227</v>
      </c>
      <c r="B30" s="19" t="s">
        <v>464</v>
      </c>
      <c r="C30" s="17">
        <v>73</v>
      </c>
      <c r="D30" s="16">
        <v>205</v>
      </c>
      <c r="E30" s="18">
        <v>4.6100000000000003</v>
      </c>
      <c r="F30" s="19">
        <v>0.44698943400596602</v>
      </c>
      <c r="G30" s="16">
        <v>37</v>
      </c>
      <c r="H30" s="19">
        <v>1.2214126434024035</v>
      </c>
      <c r="I30" s="16">
        <v>14</v>
      </c>
      <c r="J30" s="19">
        <v>-0.79752277683413209</v>
      </c>
      <c r="K30" s="16">
        <v>119</v>
      </c>
      <c r="L30" s="19">
        <v>0.21756456277471467</v>
      </c>
      <c r="M30" s="16">
        <v>6.72</v>
      </c>
      <c r="N30" s="19">
        <v>1.1874043658557922</v>
      </c>
      <c r="O30" s="16">
        <v>4.18</v>
      </c>
      <c r="P30" s="19">
        <v>0.90941172297811235</v>
      </c>
      <c r="Q30" s="19">
        <v>3.1852599521828564</v>
      </c>
      <c r="R30" s="19">
        <v>0.53087665869714273</v>
      </c>
      <c r="S30" s="16">
        <v>8</v>
      </c>
      <c r="V30" s="21"/>
      <c r="W30">
        <v>16</v>
      </c>
      <c r="X30">
        <v>718</v>
      </c>
      <c r="Y30">
        <v>177</v>
      </c>
      <c r="Z30">
        <f t="shared" si="0"/>
        <v>895</v>
      </c>
      <c r="AA30" s="7">
        <f t="shared" si="1"/>
        <v>55.9375</v>
      </c>
    </row>
    <row r="31" spans="1:27" x14ac:dyDescent="0.25">
      <c r="A31" s="14" t="s">
        <v>161</v>
      </c>
      <c r="B31" s="19" t="s">
        <v>464</v>
      </c>
      <c r="C31" s="17">
        <v>71</v>
      </c>
      <c r="D31" s="16">
        <v>205</v>
      </c>
      <c r="E31" s="18"/>
      <c r="F31" s="19"/>
      <c r="H31" s="19"/>
      <c r="I31" s="16">
        <v>20</v>
      </c>
      <c r="J31" s="19">
        <v>0.2261018181746248</v>
      </c>
      <c r="L31" s="19"/>
      <c r="N31" s="19"/>
      <c r="P31" s="19"/>
      <c r="Q31" s="19">
        <v>0.2261018181746248</v>
      </c>
      <c r="R31" s="19">
        <v>0.2261018181746248</v>
      </c>
      <c r="S31" s="16">
        <v>8</v>
      </c>
      <c r="V31" s="21"/>
      <c r="W31">
        <v>0</v>
      </c>
      <c r="X31">
        <v>0</v>
      </c>
      <c r="Y31">
        <v>0</v>
      </c>
      <c r="Z31">
        <f t="shared" si="0"/>
        <v>0</v>
      </c>
      <c r="AA31" s="7">
        <v>0</v>
      </c>
    </row>
    <row r="32" spans="1:27" x14ac:dyDescent="0.25">
      <c r="A32" s="14" t="s">
        <v>195</v>
      </c>
      <c r="B32" s="19" t="s">
        <v>464</v>
      </c>
      <c r="C32" s="17">
        <v>76</v>
      </c>
      <c r="D32" s="16">
        <v>217</v>
      </c>
      <c r="E32" s="18"/>
      <c r="F32" s="19"/>
      <c r="G32" s="16">
        <v>31.5</v>
      </c>
      <c r="H32" s="19">
        <v>-0.10430434486177705</v>
      </c>
      <c r="I32" s="16">
        <v>12</v>
      </c>
      <c r="J32" s="19">
        <v>-1.1387309751703845</v>
      </c>
      <c r="K32" s="16">
        <v>121</v>
      </c>
      <c r="L32" s="19">
        <v>0.43117340622625261</v>
      </c>
      <c r="N32" s="19"/>
      <c r="P32" s="19"/>
      <c r="Q32" s="19">
        <v>-0.81186191380590889</v>
      </c>
      <c r="R32" s="19">
        <v>-0.27062063793530294</v>
      </c>
      <c r="S32" s="16">
        <v>7</v>
      </c>
      <c r="T32" s="16">
        <v>230</v>
      </c>
      <c r="U32" s="16">
        <v>194</v>
      </c>
      <c r="V32" s="21"/>
      <c r="W32">
        <v>0</v>
      </c>
      <c r="X32">
        <v>0</v>
      </c>
      <c r="Y32">
        <v>0</v>
      </c>
      <c r="Z32">
        <f t="shared" si="0"/>
        <v>0</v>
      </c>
      <c r="AA32" s="7">
        <v>0</v>
      </c>
    </row>
    <row r="33" spans="1:27" x14ac:dyDescent="0.25">
      <c r="A33" s="14" t="s">
        <v>237</v>
      </c>
      <c r="B33" s="19" t="s">
        <v>464</v>
      </c>
      <c r="C33" s="17">
        <v>73</v>
      </c>
      <c r="D33" s="16">
        <v>220</v>
      </c>
      <c r="E33" s="18">
        <v>4.41</v>
      </c>
      <c r="F33" s="19">
        <v>1.0929209824755237</v>
      </c>
      <c r="G33" s="16">
        <v>37.5</v>
      </c>
      <c r="H33" s="19">
        <v>1.3419323696082381</v>
      </c>
      <c r="I33" s="16">
        <v>20</v>
      </c>
      <c r="J33" s="19">
        <v>0.2261018181746248</v>
      </c>
      <c r="K33" s="16">
        <v>132</v>
      </c>
      <c r="L33" s="19">
        <v>1.6060220452097114</v>
      </c>
      <c r="N33" s="19"/>
      <c r="P33" s="19"/>
      <c r="Q33" s="19">
        <v>4.2669772154680974</v>
      </c>
      <c r="R33" s="19">
        <v>1.0667443038670243</v>
      </c>
      <c r="S33" s="16">
        <v>2</v>
      </c>
      <c r="T33" s="16">
        <v>61</v>
      </c>
      <c r="U33" s="16">
        <v>56</v>
      </c>
      <c r="V33" s="21"/>
      <c r="W33">
        <v>16</v>
      </c>
      <c r="X33">
        <v>735</v>
      </c>
      <c r="Y33">
        <v>155</v>
      </c>
      <c r="Z33">
        <f t="shared" si="0"/>
        <v>890</v>
      </c>
      <c r="AA33" s="7">
        <f t="shared" si="1"/>
        <v>55.625</v>
      </c>
    </row>
    <row r="34" spans="1:27" x14ac:dyDescent="0.25">
      <c r="A34" s="14" t="s">
        <v>281</v>
      </c>
      <c r="B34" s="19" t="s">
        <v>464</v>
      </c>
      <c r="C34" s="17">
        <v>70</v>
      </c>
      <c r="D34" s="16">
        <v>188</v>
      </c>
      <c r="E34" s="18">
        <v>4.54</v>
      </c>
      <c r="F34" s="19">
        <v>0.67306547597031186</v>
      </c>
      <c r="G34" s="16">
        <v>34.5</v>
      </c>
      <c r="H34" s="19">
        <v>0.61881401237323053</v>
      </c>
      <c r="I34" s="16">
        <v>15</v>
      </c>
      <c r="J34" s="19">
        <v>-0.62691867766600595</v>
      </c>
      <c r="K34" s="16">
        <v>121</v>
      </c>
      <c r="L34" s="19">
        <v>0.43117340622625261</v>
      </c>
      <c r="N34" s="19"/>
      <c r="P34" s="19"/>
      <c r="Q34" s="19">
        <v>1.0961342169037889</v>
      </c>
      <c r="R34" s="19">
        <v>0.27403355422594722</v>
      </c>
      <c r="S34" s="16">
        <v>3</v>
      </c>
      <c r="T34" s="16">
        <v>92</v>
      </c>
      <c r="U34" s="16">
        <v>83</v>
      </c>
      <c r="V34" s="21"/>
      <c r="W34">
        <v>15</v>
      </c>
      <c r="X34">
        <v>748</v>
      </c>
      <c r="Y34">
        <v>36</v>
      </c>
      <c r="Z34">
        <f t="shared" si="0"/>
        <v>784</v>
      </c>
      <c r="AA34" s="7">
        <f t="shared" si="1"/>
        <v>52.266666666666666</v>
      </c>
    </row>
    <row r="35" spans="1:27" x14ac:dyDescent="0.25">
      <c r="A35" s="14" t="s">
        <v>153</v>
      </c>
      <c r="B35" s="19" t="s">
        <v>464</v>
      </c>
      <c r="C35" s="17">
        <v>72</v>
      </c>
      <c r="D35" s="16">
        <v>199</v>
      </c>
      <c r="E35" s="18"/>
      <c r="F35" s="19"/>
      <c r="H35" s="19"/>
      <c r="I35" s="16">
        <v>14</v>
      </c>
      <c r="J35" s="19">
        <v>-0.79752277683413209</v>
      </c>
      <c r="L35" s="19"/>
      <c r="N35" s="19"/>
      <c r="P35" s="19"/>
      <c r="Q35" s="19">
        <v>-0.79752277683413209</v>
      </c>
      <c r="R35" s="19">
        <v>-0.79752277683413209</v>
      </c>
      <c r="S35" s="16">
        <v>2</v>
      </c>
      <c r="T35" s="16">
        <v>50</v>
      </c>
      <c r="U35" s="16">
        <v>46</v>
      </c>
      <c r="V35" s="21"/>
      <c r="W35">
        <v>14</v>
      </c>
      <c r="X35">
        <v>716</v>
      </c>
      <c r="Y35">
        <v>108</v>
      </c>
      <c r="Z35">
        <f t="shared" si="0"/>
        <v>824</v>
      </c>
      <c r="AA35" s="7">
        <f t="shared" si="1"/>
        <v>58.857142857142854</v>
      </c>
    </row>
    <row r="36" spans="1:27" x14ac:dyDescent="0.25">
      <c r="A36" s="14" t="s">
        <v>253</v>
      </c>
      <c r="B36" s="19" t="s">
        <v>464</v>
      </c>
      <c r="C36" s="17">
        <v>75</v>
      </c>
      <c r="D36" s="16">
        <v>200</v>
      </c>
      <c r="E36" s="18">
        <v>4.43</v>
      </c>
      <c r="F36" s="19">
        <v>1.0283278276285692</v>
      </c>
      <c r="G36" s="16">
        <v>39.5</v>
      </c>
      <c r="H36" s="19">
        <v>1.8240112744315766</v>
      </c>
      <c r="I36" s="16">
        <v>11</v>
      </c>
      <c r="J36" s="19">
        <v>-1.3093350743385106</v>
      </c>
      <c r="L36" s="19"/>
      <c r="M36" s="16">
        <v>6.56</v>
      </c>
      <c r="N36" s="19">
        <v>1.5640138158755508</v>
      </c>
      <c r="O36" s="16">
        <v>3.89</v>
      </c>
      <c r="P36" s="19">
        <v>1.988703763896513</v>
      </c>
      <c r="Q36" s="19">
        <v>5.0957216074936991</v>
      </c>
      <c r="R36" s="19">
        <v>1.0191443214987399</v>
      </c>
      <c r="S36" s="16">
        <v>2</v>
      </c>
      <c r="T36" s="16">
        <v>33</v>
      </c>
      <c r="U36" s="16">
        <v>33</v>
      </c>
      <c r="V36" s="21"/>
      <c r="W36">
        <v>9</v>
      </c>
      <c r="X36">
        <v>382</v>
      </c>
      <c r="Y36">
        <v>73</v>
      </c>
      <c r="Z36">
        <f t="shared" si="0"/>
        <v>455</v>
      </c>
      <c r="AA36" s="7">
        <f t="shared" si="1"/>
        <v>50.555555555555557</v>
      </c>
    </row>
    <row r="37" spans="1:27" x14ac:dyDescent="0.25">
      <c r="A37" s="14" t="s">
        <v>215</v>
      </c>
      <c r="B37" s="19" t="s">
        <v>464</v>
      </c>
      <c r="C37" s="17">
        <v>73</v>
      </c>
      <c r="D37" s="16">
        <v>206</v>
      </c>
      <c r="E37" s="18"/>
      <c r="F37" s="19"/>
      <c r="H37" s="19"/>
      <c r="J37" s="19"/>
      <c r="L37" s="19"/>
      <c r="N37" s="19"/>
      <c r="P37" s="19"/>
      <c r="Q37" s="19"/>
      <c r="R37" s="19"/>
      <c r="S37" s="16">
        <v>1</v>
      </c>
      <c r="T37" s="16">
        <v>15</v>
      </c>
      <c r="U37" s="16">
        <v>15</v>
      </c>
      <c r="V37" s="21"/>
      <c r="W37">
        <v>7</v>
      </c>
      <c r="X37">
        <v>410</v>
      </c>
      <c r="Y37">
        <v>27</v>
      </c>
      <c r="Z37">
        <f t="shared" si="0"/>
        <v>437</v>
      </c>
      <c r="AA37" s="7">
        <f t="shared" si="1"/>
        <v>62.428571428571431</v>
      </c>
    </row>
    <row r="38" spans="1:27" x14ac:dyDescent="0.25">
      <c r="A38" s="14" t="s">
        <v>298</v>
      </c>
      <c r="B38" s="19" t="s">
        <v>464</v>
      </c>
      <c r="C38" s="17">
        <v>72</v>
      </c>
      <c r="D38" s="16">
        <v>210</v>
      </c>
      <c r="E38" s="18"/>
      <c r="F38" s="19"/>
      <c r="H38" s="19"/>
      <c r="J38" s="19"/>
      <c r="L38" s="19"/>
      <c r="N38" s="19"/>
      <c r="P38" s="19"/>
      <c r="Q38" s="19"/>
      <c r="R38" s="19"/>
      <c r="S38" s="16">
        <v>2</v>
      </c>
      <c r="T38" s="16">
        <v>39</v>
      </c>
      <c r="U38" s="16">
        <v>38</v>
      </c>
      <c r="V38" s="21"/>
      <c r="W38">
        <v>16</v>
      </c>
      <c r="X38">
        <v>1066</v>
      </c>
      <c r="Y38">
        <v>51</v>
      </c>
      <c r="Z38">
        <f t="shared" si="0"/>
        <v>1117</v>
      </c>
      <c r="AA38" s="7">
        <f t="shared" si="1"/>
        <v>69.8125</v>
      </c>
    </row>
    <row r="39" spans="1:27" x14ac:dyDescent="0.25">
      <c r="A39" s="14" t="s">
        <v>441</v>
      </c>
      <c r="B39" s="19" t="s">
        <v>464</v>
      </c>
      <c r="C39" s="17">
        <v>73</v>
      </c>
      <c r="D39" s="16">
        <v>202</v>
      </c>
      <c r="E39" s="18">
        <v>4.5599999999999996</v>
      </c>
      <c r="F39" s="19">
        <v>0.60847232112335758</v>
      </c>
      <c r="G39" s="16">
        <v>43.5</v>
      </c>
      <c r="H39" s="19">
        <v>2.7881690840782531</v>
      </c>
      <c r="I39" s="16">
        <v>14</v>
      </c>
      <c r="J39" s="19">
        <v>-0.79752277683413209</v>
      </c>
      <c r="K39" s="16">
        <v>129</v>
      </c>
      <c r="L39" s="19">
        <v>1.2856087800324043</v>
      </c>
      <c r="M39" s="16">
        <v>6.85</v>
      </c>
      <c r="N39" s="19">
        <v>0.88140918771473908</v>
      </c>
      <c r="O39" s="16">
        <v>4.2</v>
      </c>
      <c r="P39" s="19">
        <v>0.83497778912166909</v>
      </c>
      <c r="Q39" s="19">
        <v>5.6011143852362908</v>
      </c>
      <c r="R39" s="19">
        <v>0.93351906420604847</v>
      </c>
      <c r="S39" s="16">
        <v>8</v>
      </c>
      <c r="V39" s="21"/>
      <c r="W39">
        <v>15</v>
      </c>
      <c r="X39">
        <v>960</v>
      </c>
      <c r="Y39">
        <v>111</v>
      </c>
      <c r="Z39">
        <f t="shared" si="0"/>
        <v>1071</v>
      </c>
      <c r="AA39" s="7">
        <f t="shared" si="1"/>
        <v>71.400000000000006</v>
      </c>
    </row>
    <row r="40" spans="1:27" x14ac:dyDescent="0.25">
      <c r="A40" s="14" t="s">
        <v>218</v>
      </c>
      <c r="B40" s="19" t="s">
        <v>464</v>
      </c>
      <c r="C40" s="17">
        <v>72</v>
      </c>
      <c r="D40" s="16">
        <v>197</v>
      </c>
      <c r="E40" s="18">
        <v>4.41</v>
      </c>
      <c r="F40" s="19">
        <v>1.0929209824755237</v>
      </c>
      <c r="H40" s="19"/>
      <c r="I40" s="16">
        <v>10</v>
      </c>
      <c r="J40" s="19">
        <v>-1.4799391735066367</v>
      </c>
      <c r="K40" s="16">
        <v>125</v>
      </c>
      <c r="L40" s="19">
        <v>0.85839109312932849</v>
      </c>
      <c r="M40" s="16">
        <v>6.75</v>
      </c>
      <c r="N40" s="19">
        <v>1.116790093977087</v>
      </c>
      <c r="P40" s="19"/>
      <c r="Q40" s="19">
        <v>1.5881629960753023</v>
      </c>
      <c r="R40" s="19">
        <v>0.39704074901882558</v>
      </c>
      <c r="S40" s="16">
        <v>1</v>
      </c>
      <c r="T40" s="16">
        <v>16</v>
      </c>
      <c r="U40" s="16">
        <v>16</v>
      </c>
      <c r="V40" s="21"/>
      <c r="W40">
        <v>16</v>
      </c>
      <c r="X40">
        <v>596</v>
      </c>
      <c r="Y40">
        <v>171</v>
      </c>
      <c r="Z40">
        <f t="shared" si="0"/>
        <v>767</v>
      </c>
      <c r="AA40" s="7">
        <f t="shared" si="1"/>
        <v>47.9375</v>
      </c>
    </row>
    <row r="41" spans="1:27" x14ac:dyDescent="0.25">
      <c r="A41" s="14" t="s">
        <v>436</v>
      </c>
      <c r="B41" s="19" t="s">
        <v>464</v>
      </c>
      <c r="C41" s="17">
        <v>72</v>
      </c>
      <c r="D41" s="16">
        <v>194</v>
      </c>
      <c r="E41" s="18">
        <v>4.59</v>
      </c>
      <c r="F41" s="19">
        <v>0.51158258885292318</v>
      </c>
      <c r="G41" s="16">
        <v>36</v>
      </c>
      <c r="H41" s="19">
        <v>0.98037319099073439</v>
      </c>
      <c r="J41" s="19"/>
      <c r="K41" s="16">
        <v>123</v>
      </c>
      <c r="L41" s="19">
        <v>0.64478224967779052</v>
      </c>
      <c r="N41" s="19"/>
      <c r="P41" s="19"/>
      <c r="Q41" s="19">
        <v>2.1367380295214482</v>
      </c>
      <c r="R41" s="19">
        <v>0.7122460098404827</v>
      </c>
      <c r="S41" s="16">
        <v>6</v>
      </c>
      <c r="T41" s="16">
        <v>216</v>
      </c>
      <c r="U41" s="16">
        <v>185</v>
      </c>
      <c r="V41" s="21"/>
      <c r="W41">
        <v>0</v>
      </c>
      <c r="X41">
        <v>0</v>
      </c>
      <c r="Y41">
        <v>0</v>
      </c>
      <c r="Z41">
        <f t="shared" si="0"/>
        <v>0</v>
      </c>
      <c r="AA41" s="7">
        <v>0</v>
      </c>
    </row>
    <row r="42" spans="1:27" x14ac:dyDescent="0.25">
      <c r="A42" s="14" t="s">
        <v>268</v>
      </c>
      <c r="B42" s="19" t="s">
        <v>464</v>
      </c>
      <c r="C42" s="17">
        <v>72</v>
      </c>
      <c r="D42" s="16">
        <v>193</v>
      </c>
      <c r="E42" s="18">
        <v>4.3600000000000003</v>
      </c>
      <c r="F42" s="19">
        <v>1.2544038695929123</v>
      </c>
      <c r="G42" s="16">
        <v>38.5</v>
      </c>
      <c r="H42" s="19">
        <v>1.5829718220199074</v>
      </c>
      <c r="J42" s="19"/>
      <c r="K42" s="16">
        <v>132</v>
      </c>
      <c r="L42" s="19">
        <v>1.6060220452097114</v>
      </c>
      <c r="N42" s="19"/>
      <c r="P42" s="19"/>
      <c r="Q42" s="19">
        <v>4.443397736822531</v>
      </c>
      <c r="R42" s="19">
        <v>1.4811325789408436</v>
      </c>
      <c r="S42" s="16">
        <v>1</v>
      </c>
      <c r="T42" s="16">
        <v>11</v>
      </c>
      <c r="U42" s="16">
        <v>11</v>
      </c>
      <c r="V42" s="21"/>
      <c r="W42">
        <v>13</v>
      </c>
      <c r="X42">
        <v>754</v>
      </c>
      <c r="Y42">
        <v>48</v>
      </c>
      <c r="Z42">
        <f t="shared" si="0"/>
        <v>802</v>
      </c>
      <c r="AA42" s="7">
        <f t="shared" si="1"/>
        <v>61.692307692307693</v>
      </c>
    </row>
    <row r="43" spans="1:27" x14ac:dyDescent="0.25">
      <c r="A43" s="14" t="s">
        <v>419</v>
      </c>
      <c r="B43" s="19" t="s">
        <v>464</v>
      </c>
      <c r="C43" s="17">
        <v>73</v>
      </c>
      <c r="D43" s="16">
        <v>204</v>
      </c>
      <c r="E43" s="18">
        <v>4.5599999999999996</v>
      </c>
      <c r="F43" s="19">
        <v>0.60847232112335758</v>
      </c>
      <c r="G43" s="16">
        <v>33</v>
      </c>
      <c r="H43" s="19">
        <v>0.25725483375572678</v>
      </c>
      <c r="I43" s="16">
        <v>17</v>
      </c>
      <c r="J43" s="19">
        <v>-0.28571047932975363</v>
      </c>
      <c r="K43" s="16">
        <v>118</v>
      </c>
      <c r="L43" s="19">
        <v>0.11076014104894571</v>
      </c>
      <c r="N43" s="19"/>
      <c r="P43" s="19"/>
      <c r="Q43" s="19">
        <v>0.6907768165982765</v>
      </c>
      <c r="R43" s="19">
        <v>0.17269420414956912</v>
      </c>
      <c r="S43" s="16">
        <v>6</v>
      </c>
      <c r="T43" s="16">
        <v>187</v>
      </c>
      <c r="U43" s="16">
        <v>164</v>
      </c>
      <c r="V43" s="21"/>
      <c r="W43">
        <v>0</v>
      </c>
      <c r="X43">
        <v>0</v>
      </c>
      <c r="Y43">
        <v>0</v>
      </c>
      <c r="Z43">
        <f t="shared" si="0"/>
        <v>0</v>
      </c>
      <c r="AA43" s="7">
        <v>0</v>
      </c>
    </row>
    <row r="44" spans="1:27" x14ac:dyDescent="0.25">
      <c r="A44" s="14" t="s">
        <v>323</v>
      </c>
      <c r="B44" s="19" t="s">
        <v>464</v>
      </c>
      <c r="C44" s="17">
        <v>74</v>
      </c>
      <c r="D44" s="16">
        <v>212</v>
      </c>
      <c r="E44" s="18">
        <v>4.42</v>
      </c>
      <c r="F44" s="19">
        <v>1.0606244050520466</v>
      </c>
      <c r="G44" s="16">
        <v>35</v>
      </c>
      <c r="H44" s="19">
        <v>0.73933373857906515</v>
      </c>
      <c r="J44" s="19"/>
      <c r="K44" s="16">
        <v>125</v>
      </c>
      <c r="L44" s="19">
        <v>0.85839109312932849</v>
      </c>
      <c r="N44" s="19"/>
      <c r="P44" s="19"/>
      <c r="Q44" s="19">
        <v>2.65834923676044</v>
      </c>
      <c r="R44" s="19">
        <v>0.88611641225348003</v>
      </c>
      <c r="S44" s="16">
        <v>4</v>
      </c>
      <c r="T44" s="16">
        <v>123</v>
      </c>
      <c r="U44" s="16">
        <v>111</v>
      </c>
      <c r="V44" s="21"/>
      <c r="W44">
        <v>8</v>
      </c>
      <c r="X44">
        <v>318</v>
      </c>
      <c r="Y44">
        <v>58</v>
      </c>
      <c r="Z44">
        <f t="shared" si="0"/>
        <v>376</v>
      </c>
      <c r="AA44" s="7">
        <f t="shared" si="1"/>
        <v>47</v>
      </c>
    </row>
    <row r="45" spans="1:27" x14ac:dyDescent="0.25">
      <c r="A45" s="14" t="s">
        <v>175</v>
      </c>
      <c r="B45" s="19" t="s">
        <v>464</v>
      </c>
      <c r="C45" s="17">
        <v>74</v>
      </c>
      <c r="D45" s="16">
        <v>218</v>
      </c>
      <c r="E45" s="18">
        <v>4.58</v>
      </c>
      <c r="F45" s="19">
        <v>0.54387916627640043</v>
      </c>
      <c r="G45" s="16">
        <v>30.5</v>
      </c>
      <c r="H45" s="19">
        <v>-0.34534379727344622</v>
      </c>
      <c r="I45" s="16">
        <v>17</v>
      </c>
      <c r="J45" s="19">
        <v>-0.28571047932975363</v>
      </c>
      <c r="K45" s="16">
        <v>122</v>
      </c>
      <c r="L45" s="19">
        <v>0.53797782795202165</v>
      </c>
      <c r="N45" s="19"/>
      <c r="P45" s="19"/>
      <c r="Q45" s="19">
        <v>0.45080271762522223</v>
      </c>
      <c r="R45" s="19">
        <v>0.11270067940630556</v>
      </c>
      <c r="S45" s="16">
        <v>5</v>
      </c>
      <c r="T45" s="16">
        <v>184</v>
      </c>
      <c r="U45" s="16">
        <v>161</v>
      </c>
      <c r="V45" s="21"/>
      <c r="W45">
        <v>0</v>
      </c>
      <c r="X45">
        <v>0</v>
      </c>
      <c r="Y45">
        <v>0</v>
      </c>
      <c r="Z45">
        <f t="shared" si="0"/>
        <v>0</v>
      </c>
      <c r="AA45" s="7">
        <v>0</v>
      </c>
    </row>
    <row r="46" spans="1:27" x14ac:dyDescent="0.25">
      <c r="A46" s="14" t="s">
        <v>186</v>
      </c>
      <c r="B46" s="19" t="s">
        <v>464</v>
      </c>
      <c r="C46" s="17">
        <v>72</v>
      </c>
      <c r="D46" s="16">
        <v>196</v>
      </c>
      <c r="E46" s="18">
        <v>4.5199999999999996</v>
      </c>
      <c r="F46" s="19">
        <v>0.73765863081726912</v>
      </c>
      <c r="G46" s="16">
        <v>35.5</v>
      </c>
      <c r="H46" s="19">
        <v>0.85985346478489977</v>
      </c>
      <c r="I46" s="16">
        <v>14</v>
      </c>
      <c r="J46" s="19">
        <v>-0.79752277683413209</v>
      </c>
      <c r="K46" s="16">
        <v>118</v>
      </c>
      <c r="L46" s="19">
        <v>0.11076014104894571</v>
      </c>
      <c r="N46" s="19"/>
      <c r="P46" s="19"/>
      <c r="Q46" s="19">
        <v>0.91074945981698252</v>
      </c>
      <c r="R46" s="19">
        <v>0.22768736495424563</v>
      </c>
      <c r="S46" s="16">
        <v>5</v>
      </c>
      <c r="T46" s="16">
        <v>158</v>
      </c>
      <c r="U46" s="16">
        <v>142</v>
      </c>
      <c r="V46" s="21"/>
      <c r="W46">
        <v>14</v>
      </c>
      <c r="X46">
        <v>536</v>
      </c>
      <c r="Y46">
        <v>34</v>
      </c>
      <c r="Z46">
        <f t="shared" si="0"/>
        <v>570</v>
      </c>
      <c r="AA46" s="7">
        <f t="shared" si="1"/>
        <v>40.714285714285715</v>
      </c>
    </row>
    <row r="47" spans="1:27" x14ac:dyDescent="0.25">
      <c r="A47" s="14" t="s">
        <v>311</v>
      </c>
      <c r="B47" s="19" t="s">
        <v>464</v>
      </c>
      <c r="C47" s="17">
        <v>76</v>
      </c>
      <c r="D47" s="16">
        <v>224</v>
      </c>
      <c r="E47" s="18">
        <v>4.4000000000000004</v>
      </c>
      <c r="F47" s="19">
        <v>1.1252175598990009</v>
      </c>
      <c r="G47" s="16">
        <v>44</v>
      </c>
      <c r="H47" s="19">
        <v>2.908688810284088</v>
      </c>
      <c r="I47" s="16">
        <v>17</v>
      </c>
      <c r="J47" s="19">
        <v>-0.28571047932975363</v>
      </c>
      <c r="K47" s="16">
        <v>141</v>
      </c>
      <c r="L47" s="19">
        <v>2.5672618407416321</v>
      </c>
      <c r="N47" s="19"/>
      <c r="P47" s="19"/>
      <c r="Q47" s="19">
        <v>6.3154577315949672</v>
      </c>
      <c r="R47" s="19">
        <v>1.5788644328987418</v>
      </c>
      <c r="S47" s="16">
        <v>2</v>
      </c>
      <c r="T47" s="16">
        <v>56</v>
      </c>
      <c r="U47" s="16">
        <v>52</v>
      </c>
      <c r="V47" s="21"/>
      <c r="W47">
        <v>5</v>
      </c>
      <c r="X47">
        <v>34</v>
      </c>
      <c r="Y47">
        <v>43</v>
      </c>
      <c r="Z47">
        <f t="shared" si="0"/>
        <v>77</v>
      </c>
      <c r="AA47" s="7">
        <f t="shared" si="1"/>
        <v>15.4</v>
      </c>
    </row>
    <row r="48" spans="1:27" x14ac:dyDescent="0.25">
      <c r="A48" s="14" t="s">
        <v>446</v>
      </c>
      <c r="B48" s="19" t="s">
        <v>464</v>
      </c>
      <c r="C48" s="17">
        <v>73</v>
      </c>
      <c r="D48" s="16">
        <v>211</v>
      </c>
      <c r="E48" s="18">
        <v>4.54</v>
      </c>
      <c r="F48" s="19">
        <v>0.67306547597031186</v>
      </c>
      <c r="G48" s="16">
        <v>32</v>
      </c>
      <c r="H48" s="19">
        <v>1.6215381344057558E-2</v>
      </c>
      <c r="I48" s="16">
        <v>14</v>
      </c>
      <c r="J48" s="19">
        <v>-0.79752277683413209</v>
      </c>
      <c r="K48" s="16">
        <v>118</v>
      </c>
      <c r="L48" s="19">
        <v>0.11076014104894571</v>
      </c>
      <c r="M48" s="16">
        <v>6.86</v>
      </c>
      <c r="N48" s="19">
        <v>0.85787109708850262</v>
      </c>
      <c r="O48" s="16">
        <v>4.0199999999999996</v>
      </c>
      <c r="P48" s="19">
        <v>1.504883193829645</v>
      </c>
      <c r="Q48" s="19">
        <v>2.3652725124473308</v>
      </c>
      <c r="R48" s="19">
        <v>0.39421208540788849</v>
      </c>
      <c r="S48" s="16">
        <v>2</v>
      </c>
      <c r="T48" s="16">
        <v>46</v>
      </c>
      <c r="U48" s="16">
        <v>43</v>
      </c>
      <c r="V48" s="21"/>
      <c r="W48">
        <v>7</v>
      </c>
      <c r="X48">
        <v>402</v>
      </c>
      <c r="Y48">
        <v>20</v>
      </c>
      <c r="Z48">
        <f t="shared" si="0"/>
        <v>422</v>
      </c>
      <c r="AA48" s="7">
        <f t="shared" si="1"/>
        <v>60.285714285714285</v>
      </c>
    </row>
    <row r="49" spans="1:27" x14ac:dyDescent="0.25">
      <c r="A49" s="14" t="s">
        <v>136</v>
      </c>
      <c r="B49" s="19" t="s">
        <v>464</v>
      </c>
      <c r="C49" s="17">
        <v>74</v>
      </c>
      <c r="D49" s="16">
        <v>209</v>
      </c>
      <c r="E49" s="18">
        <v>4.59</v>
      </c>
      <c r="F49" s="19">
        <v>0.51158258885292318</v>
      </c>
      <c r="G49" s="16">
        <v>33.5</v>
      </c>
      <c r="H49" s="19">
        <v>0.37777455996156134</v>
      </c>
      <c r="I49" s="16">
        <v>16</v>
      </c>
      <c r="J49" s="19">
        <v>-0.45631457849787976</v>
      </c>
      <c r="K49" s="16">
        <v>120</v>
      </c>
      <c r="L49" s="19">
        <v>0.32436898450048368</v>
      </c>
      <c r="M49" s="16">
        <v>6.97</v>
      </c>
      <c r="N49" s="19">
        <v>0.59895210019992029</v>
      </c>
      <c r="O49" s="16">
        <v>4.26</v>
      </c>
      <c r="P49" s="19">
        <v>0.61167598755234598</v>
      </c>
      <c r="Q49" s="19">
        <v>1.9680396425693547</v>
      </c>
      <c r="R49" s="19">
        <v>0.32800660709489243</v>
      </c>
      <c r="S49" s="16">
        <v>3</v>
      </c>
      <c r="T49" s="16">
        <v>99</v>
      </c>
      <c r="U49" s="16">
        <v>89</v>
      </c>
      <c r="V49" s="21"/>
      <c r="W49">
        <v>14</v>
      </c>
      <c r="X49">
        <v>420</v>
      </c>
      <c r="Y49">
        <v>81</v>
      </c>
      <c r="Z49">
        <f t="shared" si="0"/>
        <v>501</v>
      </c>
      <c r="AA49" s="7">
        <f t="shared" si="1"/>
        <v>35.785714285714285</v>
      </c>
    </row>
    <row r="50" spans="1:27" x14ac:dyDescent="0.25">
      <c r="A50" s="14" t="s">
        <v>225</v>
      </c>
      <c r="B50" s="19" t="s">
        <v>464</v>
      </c>
      <c r="C50" s="17">
        <v>73</v>
      </c>
      <c r="D50" s="16">
        <v>214</v>
      </c>
      <c r="E50" s="18">
        <v>4.51</v>
      </c>
      <c r="F50" s="19">
        <v>0.76995520824074626</v>
      </c>
      <c r="G50" s="16">
        <v>37</v>
      </c>
      <c r="H50" s="19">
        <v>1.2214126434024035</v>
      </c>
      <c r="I50" s="16">
        <v>19</v>
      </c>
      <c r="J50" s="19">
        <v>5.549771900649865E-2</v>
      </c>
      <c r="K50" s="16">
        <v>128</v>
      </c>
      <c r="L50" s="19">
        <v>1.1788043583066354</v>
      </c>
      <c r="N50" s="19"/>
      <c r="P50" s="19"/>
      <c r="Q50" s="19">
        <v>3.2256699289562838</v>
      </c>
      <c r="R50" s="19">
        <v>0.80641748223907095</v>
      </c>
      <c r="S50" s="16">
        <v>4</v>
      </c>
      <c r="T50" s="16">
        <v>113</v>
      </c>
      <c r="U50" s="16">
        <v>102</v>
      </c>
      <c r="V50" s="21"/>
      <c r="W50">
        <v>15</v>
      </c>
      <c r="X50">
        <v>76</v>
      </c>
      <c r="Y50">
        <v>316</v>
      </c>
      <c r="Z50">
        <f t="shared" si="0"/>
        <v>392</v>
      </c>
      <c r="AA50" s="7">
        <f t="shared" si="1"/>
        <v>26.133333333333333</v>
      </c>
    </row>
    <row r="51" spans="1:27" x14ac:dyDescent="0.25">
      <c r="A51" s="14" t="s">
        <v>286</v>
      </c>
      <c r="B51" s="19" t="s">
        <v>464</v>
      </c>
      <c r="C51" s="17">
        <v>71</v>
      </c>
      <c r="D51" s="16">
        <v>202</v>
      </c>
      <c r="E51" s="18">
        <v>4.55</v>
      </c>
      <c r="F51" s="19">
        <v>0.64076889854683472</v>
      </c>
      <c r="G51" s="16">
        <v>31</v>
      </c>
      <c r="H51" s="19">
        <v>-0.22482407106761165</v>
      </c>
      <c r="I51" s="16">
        <v>12</v>
      </c>
      <c r="J51" s="19">
        <v>-1.1387309751703845</v>
      </c>
      <c r="K51" s="16">
        <v>116</v>
      </c>
      <c r="L51" s="19">
        <v>-0.10284870240259222</v>
      </c>
      <c r="M51" s="16">
        <v>6.87</v>
      </c>
      <c r="N51" s="19">
        <v>0.83433300646226827</v>
      </c>
      <c r="O51" s="16">
        <v>4.21</v>
      </c>
      <c r="P51" s="19">
        <v>0.79776082219344913</v>
      </c>
      <c r="Q51" s="19">
        <v>0.80645897856196369</v>
      </c>
      <c r="R51" s="19">
        <v>0.13440982976032728</v>
      </c>
      <c r="S51" s="16">
        <v>7</v>
      </c>
      <c r="T51" s="16">
        <v>221</v>
      </c>
      <c r="U51" s="16">
        <v>188</v>
      </c>
      <c r="V51" s="21"/>
      <c r="W51">
        <v>16</v>
      </c>
      <c r="X51">
        <v>187</v>
      </c>
      <c r="Y51">
        <v>289</v>
      </c>
      <c r="Z51">
        <f t="shared" si="0"/>
        <v>476</v>
      </c>
      <c r="AA51" s="7">
        <f t="shared" si="1"/>
        <v>29.75</v>
      </c>
    </row>
    <row r="52" spans="1:27" x14ac:dyDescent="0.25">
      <c r="A52" s="14" t="s">
        <v>184</v>
      </c>
      <c r="B52" s="19" t="s">
        <v>464</v>
      </c>
      <c r="C52" s="17">
        <v>72</v>
      </c>
      <c r="D52" s="16">
        <v>194</v>
      </c>
      <c r="E52" s="18">
        <v>4.38</v>
      </c>
      <c r="F52" s="19">
        <v>1.189810714745958</v>
      </c>
      <c r="G52" s="16">
        <v>38.5</v>
      </c>
      <c r="H52" s="19">
        <v>1.5829718220199074</v>
      </c>
      <c r="I52" s="16">
        <v>17</v>
      </c>
      <c r="J52" s="19">
        <v>-0.28571047932975363</v>
      </c>
      <c r="K52" s="16">
        <v>132</v>
      </c>
      <c r="L52" s="19">
        <v>1.6060220452097114</v>
      </c>
      <c r="M52" s="16">
        <v>6.87</v>
      </c>
      <c r="N52" s="19">
        <v>0.83433300646226827</v>
      </c>
      <c r="O52" s="16">
        <v>4.1399999999999997</v>
      </c>
      <c r="P52" s="19">
        <v>1.0582795906909954</v>
      </c>
      <c r="Q52" s="19">
        <v>5.9857066997990866</v>
      </c>
      <c r="R52" s="19">
        <v>0.99761778329984774</v>
      </c>
      <c r="S52" s="16">
        <v>3</v>
      </c>
      <c r="T52" s="16">
        <v>90</v>
      </c>
      <c r="U52" s="16">
        <v>82</v>
      </c>
      <c r="V52" s="21"/>
      <c r="W52">
        <v>15</v>
      </c>
      <c r="X52">
        <v>877</v>
      </c>
      <c r="Y52">
        <v>51</v>
      </c>
      <c r="Z52">
        <f t="shared" si="0"/>
        <v>928</v>
      </c>
      <c r="AA52" s="7">
        <f t="shared" si="1"/>
        <v>61.866666666666667</v>
      </c>
    </row>
    <row r="53" spans="1:27" x14ac:dyDescent="0.25">
      <c r="A53" s="14" t="s">
        <v>235</v>
      </c>
      <c r="B53" s="19" t="s">
        <v>464</v>
      </c>
      <c r="C53" s="17">
        <v>72</v>
      </c>
      <c r="D53" s="16">
        <v>186</v>
      </c>
      <c r="E53" s="18">
        <v>4.47</v>
      </c>
      <c r="F53" s="19">
        <v>0.8991415179346578</v>
      </c>
      <c r="G53" s="16">
        <v>33.5</v>
      </c>
      <c r="H53" s="19">
        <v>0.37777455996156134</v>
      </c>
      <c r="J53" s="19"/>
      <c r="K53" s="16">
        <v>123</v>
      </c>
      <c r="L53" s="19">
        <v>0.64478224967779052</v>
      </c>
      <c r="M53" s="16">
        <v>7.02</v>
      </c>
      <c r="N53" s="19">
        <v>0.4812616470687463</v>
      </c>
      <c r="O53" s="16">
        <v>4.28</v>
      </c>
      <c r="P53" s="19">
        <v>0.53724205369590272</v>
      </c>
      <c r="Q53" s="19">
        <v>2.9402020283386587</v>
      </c>
      <c r="R53" s="19">
        <v>0.58804040566773175</v>
      </c>
      <c r="S53" s="16">
        <v>2</v>
      </c>
      <c r="T53" s="16">
        <v>43</v>
      </c>
      <c r="U53" s="16">
        <v>41</v>
      </c>
      <c r="V53" s="21"/>
      <c r="W53">
        <v>1</v>
      </c>
      <c r="X53">
        <v>29</v>
      </c>
      <c r="Y53">
        <v>7</v>
      </c>
      <c r="Z53">
        <f t="shared" si="0"/>
        <v>36</v>
      </c>
      <c r="AA53" s="7">
        <f t="shared" si="1"/>
        <v>36</v>
      </c>
    </row>
    <row r="54" spans="1:27" x14ac:dyDescent="0.25">
      <c r="A54" s="14" t="s">
        <v>381</v>
      </c>
      <c r="B54" s="19" t="s">
        <v>464</v>
      </c>
      <c r="C54" s="17">
        <v>69</v>
      </c>
      <c r="D54" s="16">
        <v>177</v>
      </c>
      <c r="E54" s="18">
        <v>4.51</v>
      </c>
      <c r="F54" s="19">
        <v>0.76995520824074626</v>
      </c>
      <c r="G54" s="16">
        <v>35</v>
      </c>
      <c r="H54" s="19">
        <v>0.73933373857906515</v>
      </c>
      <c r="I54" s="16">
        <v>10</v>
      </c>
      <c r="J54" s="19">
        <v>-1.4799391735066367</v>
      </c>
      <c r="K54" s="16">
        <v>120</v>
      </c>
      <c r="L54" s="19">
        <v>0.32436898450048368</v>
      </c>
      <c r="M54" s="16">
        <v>6.92</v>
      </c>
      <c r="N54" s="19">
        <v>0.71664255333109428</v>
      </c>
      <c r="O54" s="16">
        <v>4.0199999999999996</v>
      </c>
      <c r="P54" s="19">
        <v>1.504883193829645</v>
      </c>
      <c r="Q54" s="19">
        <v>2.5752445049743979</v>
      </c>
      <c r="R54" s="19">
        <v>0.42920741749573299</v>
      </c>
      <c r="S54" s="16">
        <v>8</v>
      </c>
      <c r="V54" s="21"/>
      <c r="W54">
        <v>0</v>
      </c>
      <c r="X54">
        <v>0</v>
      </c>
      <c r="Y54">
        <v>0</v>
      </c>
      <c r="Z54">
        <f t="shared" si="0"/>
        <v>0</v>
      </c>
      <c r="AA54" s="7">
        <v>0</v>
      </c>
    </row>
    <row r="55" spans="1:27" x14ac:dyDescent="0.25">
      <c r="A55" s="14" t="s">
        <v>411</v>
      </c>
      <c r="B55" s="19" t="s">
        <v>464</v>
      </c>
      <c r="C55" s="17">
        <v>72</v>
      </c>
      <c r="D55" s="16">
        <v>204</v>
      </c>
      <c r="E55" s="18">
        <v>4.5999999999999996</v>
      </c>
      <c r="F55" s="19">
        <v>0.47928601142944605</v>
      </c>
      <c r="G55" s="16">
        <v>32.5</v>
      </c>
      <c r="H55" s="19">
        <v>0.13673510754989215</v>
      </c>
      <c r="I55" s="16">
        <v>17</v>
      </c>
      <c r="J55" s="19">
        <v>-0.28571047932975363</v>
      </c>
      <c r="K55" s="16">
        <v>117</v>
      </c>
      <c r="L55" s="19">
        <v>3.9557193231767413E-3</v>
      </c>
      <c r="M55" s="16">
        <v>7.11</v>
      </c>
      <c r="N55" s="19">
        <v>0.26941883143263062</v>
      </c>
      <c r="O55" s="16">
        <v>4.3600000000000003</v>
      </c>
      <c r="P55" s="19">
        <v>0.2395063182701363</v>
      </c>
      <c r="Q55" s="19">
        <v>0.84319150867552817</v>
      </c>
      <c r="R55" s="19">
        <v>0.14053191811258803</v>
      </c>
      <c r="S55" s="16">
        <v>4</v>
      </c>
      <c r="T55" s="16">
        <v>111</v>
      </c>
      <c r="U55" s="16">
        <v>100</v>
      </c>
      <c r="V55" s="21"/>
      <c r="W55">
        <v>9</v>
      </c>
      <c r="X55">
        <v>9</v>
      </c>
      <c r="Y55">
        <v>105</v>
      </c>
      <c r="Z55">
        <f t="shared" si="0"/>
        <v>114</v>
      </c>
      <c r="AA55" s="7">
        <f t="shared" si="1"/>
        <v>12.666666666666666</v>
      </c>
    </row>
    <row r="56" spans="1:27" x14ac:dyDescent="0.25">
      <c r="A56" s="14" t="s">
        <v>399</v>
      </c>
      <c r="B56" s="19" t="s">
        <v>464</v>
      </c>
      <c r="C56" s="17">
        <v>72</v>
      </c>
      <c r="D56" s="16">
        <v>199</v>
      </c>
      <c r="E56" s="18">
        <v>4.62</v>
      </c>
      <c r="F56" s="19">
        <v>0.41469285658248883</v>
      </c>
      <c r="G56" s="16">
        <v>31</v>
      </c>
      <c r="H56" s="19">
        <v>-0.22482407106761165</v>
      </c>
      <c r="I56" s="16">
        <v>9</v>
      </c>
      <c r="J56" s="19">
        <v>-1.6505432726747629</v>
      </c>
      <c r="K56" s="16">
        <v>120</v>
      </c>
      <c r="L56" s="19">
        <v>0.32436898450048368</v>
      </c>
      <c r="N56" s="19"/>
      <c r="P56" s="19"/>
      <c r="Q56" s="19">
        <v>-1.1363055026594022</v>
      </c>
      <c r="R56" s="19">
        <v>-0.28407637566485056</v>
      </c>
      <c r="S56" s="16">
        <v>2</v>
      </c>
      <c r="T56" s="16">
        <v>53</v>
      </c>
      <c r="U56" s="16">
        <v>49</v>
      </c>
      <c r="V56" s="21"/>
      <c r="W56">
        <v>10</v>
      </c>
      <c r="X56">
        <v>190</v>
      </c>
      <c r="Y56">
        <v>75</v>
      </c>
      <c r="Z56">
        <f t="shared" si="0"/>
        <v>265</v>
      </c>
      <c r="AA56" s="7">
        <f t="shared" si="1"/>
        <v>26.5</v>
      </c>
    </row>
    <row r="57" spans="1:27" x14ac:dyDescent="0.25">
      <c r="A57" s="14" t="s">
        <v>435</v>
      </c>
      <c r="B57" s="19" t="s">
        <v>464</v>
      </c>
      <c r="C57" s="17">
        <v>71</v>
      </c>
      <c r="D57" s="16">
        <v>192</v>
      </c>
      <c r="E57" s="18">
        <v>4.47</v>
      </c>
      <c r="F57" s="19">
        <v>0.8991415179346578</v>
      </c>
      <c r="G57" s="16">
        <v>32</v>
      </c>
      <c r="H57" s="19">
        <v>1.6215381344057558E-2</v>
      </c>
      <c r="I57" s="16">
        <v>16</v>
      </c>
      <c r="J57" s="19">
        <v>-0.45631457849787976</v>
      </c>
      <c r="K57" s="16">
        <v>119</v>
      </c>
      <c r="L57" s="19">
        <v>0.21756456277471467</v>
      </c>
      <c r="M57" s="16">
        <v>6.9</v>
      </c>
      <c r="N57" s="19">
        <v>0.76371873458356299</v>
      </c>
      <c r="O57" s="16">
        <v>4.32</v>
      </c>
      <c r="P57" s="19">
        <v>0.38837418598301948</v>
      </c>
      <c r="Q57" s="19">
        <v>1.8286998041221327</v>
      </c>
      <c r="R57" s="19">
        <v>0.30478330068702214</v>
      </c>
      <c r="S57" s="16">
        <v>1</v>
      </c>
      <c r="T57" s="16">
        <v>27</v>
      </c>
      <c r="U57" s="16">
        <v>27</v>
      </c>
      <c r="V57" s="21"/>
      <c r="W57">
        <v>16</v>
      </c>
      <c r="X57">
        <v>1092</v>
      </c>
      <c r="Y57">
        <v>80</v>
      </c>
      <c r="Z57">
        <f t="shared" si="0"/>
        <v>1172</v>
      </c>
      <c r="AA57" s="7">
        <f t="shared" si="1"/>
        <v>73.25</v>
      </c>
    </row>
    <row r="58" spans="1:27" x14ac:dyDescent="0.25">
      <c r="A58" s="14" t="s">
        <v>130</v>
      </c>
      <c r="B58" s="19" t="s">
        <v>464</v>
      </c>
      <c r="C58" s="17">
        <v>74</v>
      </c>
      <c r="D58" s="16">
        <v>206</v>
      </c>
      <c r="E58" s="18">
        <v>4.62</v>
      </c>
      <c r="F58" s="19">
        <v>0.41469285658248883</v>
      </c>
      <c r="G58" s="16">
        <v>31</v>
      </c>
      <c r="H58" s="19">
        <v>-0.22482407106761165</v>
      </c>
      <c r="I58" s="16">
        <v>11</v>
      </c>
      <c r="J58" s="19">
        <v>-1.3093350743385106</v>
      </c>
      <c r="K58" s="16">
        <v>116</v>
      </c>
      <c r="L58" s="19">
        <v>-0.10284870240259222</v>
      </c>
      <c r="N58" s="19"/>
      <c r="P58" s="19"/>
      <c r="Q58" s="19">
        <v>-1.2223149912262257</v>
      </c>
      <c r="R58" s="19">
        <v>-0.30557874780655642</v>
      </c>
      <c r="S58" s="16">
        <v>5</v>
      </c>
      <c r="T58" s="16">
        <v>169</v>
      </c>
      <c r="U58" s="16">
        <v>151</v>
      </c>
      <c r="V58" s="21"/>
      <c r="W58">
        <v>10</v>
      </c>
      <c r="X58">
        <v>51</v>
      </c>
      <c r="Y58">
        <v>92</v>
      </c>
      <c r="Z58">
        <f t="shared" si="0"/>
        <v>143</v>
      </c>
      <c r="AA58" s="7">
        <f t="shared" si="1"/>
        <v>14.3</v>
      </c>
    </row>
    <row r="59" spans="1:27" x14ac:dyDescent="0.25">
      <c r="A59" s="14" t="s">
        <v>282</v>
      </c>
      <c r="B59" s="19" t="s">
        <v>464</v>
      </c>
      <c r="C59" s="17">
        <v>67</v>
      </c>
      <c r="D59" s="16">
        <v>180</v>
      </c>
      <c r="E59" s="18"/>
      <c r="F59" s="19"/>
      <c r="H59" s="19"/>
      <c r="I59" s="16">
        <v>15</v>
      </c>
      <c r="J59" s="19">
        <v>-0.62691867766600595</v>
      </c>
      <c r="L59" s="19"/>
      <c r="N59" s="19"/>
      <c r="P59" s="19"/>
      <c r="Q59" s="19">
        <v>-0.62691867766600595</v>
      </c>
      <c r="R59" s="19">
        <v>-0.62691867766600595</v>
      </c>
      <c r="S59" s="16">
        <v>8</v>
      </c>
      <c r="V59" s="21"/>
      <c r="W59">
        <v>0</v>
      </c>
      <c r="X59">
        <v>0</v>
      </c>
      <c r="Y59">
        <v>0</v>
      </c>
      <c r="Z59">
        <f t="shared" si="0"/>
        <v>0</v>
      </c>
      <c r="AA59" s="7">
        <v>0</v>
      </c>
    </row>
    <row r="60" spans="1:27" x14ac:dyDescent="0.25">
      <c r="A60" s="14" t="s">
        <v>450</v>
      </c>
      <c r="B60" s="19" t="s">
        <v>464</v>
      </c>
      <c r="C60" s="17">
        <v>71</v>
      </c>
      <c r="D60" s="16">
        <v>197</v>
      </c>
      <c r="E60" s="18">
        <v>4.54</v>
      </c>
      <c r="F60" s="19">
        <v>0.67306547597031186</v>
      </c>
      <c r="G60" s="16">
        <v>33.5</v>
      </c>
      <c r="H60" s="19">
        <v>0.37777455996156134</v>
      </c>
      <c r="I60" s="16">
        <v>19</v>
      </c>
      <c r="J60" s="19">
        <v>5.549771900649865E-2</v>
      </c>
      <c r="K60" s="16">
        <v>122</v>
      </c>
      <c r="L60" s="19">
        <v>0.53797782795202165</v>
      </c>
      <c r="M60" s="16">
        <v>6.72</v>
      </c>
      <c r="N60" s="19">
        <v>1.1874043658557922</v>
      </c>
      <c r="O60" s="16">
        <v>4.13</v>
      </c>
      <c r="P60" s="19">
        <v>1.0954965576192155</v>
      </c>
      <c r="Q60" s="19">
        <v>3.9272165063654012</v>
      </c>
      <c r="R60" s="19">
        <v>0.6545360843942335</v>
      </c>
      <c r="S60" s="16">
        <v>6</v>
      </c>
      <c r="T60" s="16">
        <v>191</v>
      </c>
      <c r="U60" s="16">
        <v>168</v>
      </c>
      <c r="V60" s="21"/>
      <c r="W60">
        <v>16</v>
      </c>
      <c r="X60">
        <v>550</v>
      </c>
      <c r="Y60">
        <v>203</v>
      </c>
      <c r="Z60">
        <f t="shared" si="0"/>
        <v>753</v>
      </c>
      <c r="AA60" s="7">
        <f t="shared" si="1"/>
        <v>47.0625</v>
      </c>
    </row>
    <row r="62" spans="1:27" x14ac:dyDescent="0.25">
      <c r="B62" s="19" t="s">
        <v>479</v>
      </c>
      <c r="C62" s="22">
        <f>AVERAGE(C2:C60)</f>
        <v>72.169491525423723</v>
      </c>
      <c r="D62" s="22">
        <f>AVERAGE(D2:D60)</f>
        <v>200.94915254237287</v>
      </c>
      <c r="E62" s="22">
        <f>AVERAGE(E2:E60)</f>
        <v>4.5038775510204081</v>
      </c>
      <c r="F62" s="22"/>
      <c r="G62" s="22">
        <f>AVERAGE(G2:G60)</f>
        <v>34.729999999999997</v>
      </c>
      <c r="H62" s="22"/>
      <c r="I62" s="22">
        <f>AVERAGE(I2:I60)</f>
        <v>14.916666666666666</v>
      </c>
      <c r="J62" s="22"/>
      <c r="K62" s="22">
        <f>AVERAGE(K2:K60)</f>
        <v>122.6</v>
      </c>
      <c r="L62" s="22"/>
      <c r="M62" s="22">
        <f>AVERAGE(M2:M60)</f>
        <v>6.8596666666666675</v>
      </c>
      <c r="N62" s="22"/>
      <c r="O62" s="22">
        <f>AVERAGE(O2:O60)</f>
        <v>4.1846428571428564</v>
      </c>
    </row>
    <row r="63" spans="1:27" x14ac:dyDescent="0.25">
      <c r="B63" s="19" t="s">
        <v>480</v>
      </c>
      <c r="C63" s="22">
        <f>STDEV(C2:C60)</f>
        <v>1.703470518078146</v>
      </c>
      <c r="D63" s="22">
        <f>STDEV(D2:D60)</f>
        <v>11.207177085910185</v>
      </c>
      <c r="E63" s="22">
        <f>STDEV(E2:E60)</f>
        <v>8.3711218048782871E-2</v>
      </c>
      <c r="F63" s="22"/>
      <c r="G63" s="22">
        <f>STDEV(G2:G60)</f>
        <v>3.0576267974775897</v>
      </c>
      <c r="H63" s="22"/>
      <c r="I63" s="22">
        <f>STDEV(I2:I60)</f>
        <v>3.5239806634418476</v>
      </c>
      <c r="J63" s="22"/>
      <c r="K63" s="22">
        <f>STDEV(K2:K60)</f>
        <v>5.9039938056490922</v>
      </c>
      <c r="L63" s="22"/>
      <c r="M63" s="22">
        <f>STDEV(M2:M60)</f>
        <v>0.13879986418887669</v>
      </c>
      <c r="N63" s="22"/>
      <c r="O63" s="22">
        <f>STDEV(O2:O60)</f>
        <v>0.13718012335388188</v>
      </c>
    </row>
  </sheetData>
  <sortState ref="A2:V63">
    <sortCondition ref="A27"/>
  </sortState>
  <conditionalFormatting sqref="Q1:R6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R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62"/>
  <sheetViews>
    <sheetView topLeftCell="A9" zoomScale="55" zoomScaleNormal="55" workbookViewId="0">
      <selection activeCell="AC32" sqref="AC32"/>
    </sheetView>
  </sheetViews>
  <sheetFormatPr defaultColWidth="22.42578125" defaultRowHeight="15" x14ac:dyDescent="0.25"/>
  <cols>
    <col min="1" max="1" width="28" style="16" bestFit="1" customWidth="1"/>
    <col min="2" max="3" width="7.140625" style="16" bestFit="1" customWidth="1"/>
    <col min="4" max="4" width="15.42578125" style="16" bestFit="1" customWidth="1"/>
    <col min="5" max="5" width="8.140625" style="16" bestFit="1" customWidth="1"/>
    <col min="6" max="6" width="13.42578125" style="16" bestFit="1" customWidth="1"/>
    <col min="7" max="7" width="11.5703125" style="16" bestFit="1" customWidth="1"/>
    <col min="8" max="8" width="13.42578125" style="16" bestFit="1" customWidth="1"/>
    <col min="9" max="9" width="15.140625" style="16" bestFit="1" customWidth="1"/>
    <col min="10" max="10" width="13.42578125" style="16" bestFit="1" customWidth="1"/>
    <col min="11" max="11" width="15.42578125" style="16" bestFit="1" customWidth="1"/>
    <col min="12" max="12" width="16.7109375" style="16" bestFit="1" customWidth="1"/>
    <col min="13" max="13" width="16.7109375" style="16" customWidth="1"/>
    <col min="14" max="14" width="13.140625" style="16" bestFit="1" customWidth="1"/>
    <col min="15" max="15" width="12.28515625" style="16" bestFit="1" customWidth="1"/>
    <col min="16" max="16" width="13.140625" style="16" bestFit="1" customWidth="1"/>
    <col min="17" max="18" width="16.7109375" style="16" bestFit="1" customWidth="1"/>
    <col min="19" max="19" width="5.5703125" style="16" bestFit="1" customWidth="1"/>
    <col min="20" max="20" width="7.140625" style="16" bestFit="1" customWidth="1"/>
    <col min="21" max="21" width="8" style="16" bestFit="1" customWidth="1"/>
    <col min="22" max="22" width="9" style="16" customWidth="1"/>
    <col min="23" max="23" width="5.5703125" style="16" bestFit="1" customWidth="1"/>
    <col min="24" max="24" width="13.85546875" style="16" bestFit="1" customWidth="1"/>
    <col min="25" max="25" width="12.28515625" style="16" bestFit="1" customWidth="1"/>
    <col min="26" max="26" width="12.140625" style="16" bestFit="1" customWidth="1"/>
    <col min="27" max="27" width="16" style="16" bestFit="1" customWidth="1"/>
  </cols>
  <sheetData>
    <row r="1" spans="1:27" x14ac:dyDescent="0.25">
      <c r="A1" s="14" t="s">
        <v>0</v>
      </c>
      <c r="B1" s="14" t="s">
        <v>478</v>
      </c>
      <c r="C1" s="15" t="s">
        <v>3</v>
      </c>
      <c r="D1" s="14" t="s">
        <v>4</v>
      </c>
      <c r="E1" s="14" t="s">
        <v>5</v>
      </c>
      <c r="F1" s="14" t="s">
        <v>454</v>
      </c>
      <c r="G1" s="14" t="s">
        <v>6</v>
      </c>
      <c r="H1" s="14" t="s">
        <v>455</v>
      </c>
      <c r="I1" s="14" t="s">
        <v>7</v>
      </c>
      <c r="J1" s="14" t="s">
        <v>457</v>
      </c>
      <c r="K1" s="14" t="s">
        <v>8</v>
      </c>
      <c r="L1" s="14" t="s">
        <v>456</v>
      </c>
      <c r="M1" s="14" t="s">
        <v>9</v>
      </c>
      <c r="N1" s="14" t="s">
        <v>458</v>
      </c>
      <c r="O1" s="14" t="s">
        <v>10</v>
      </c>
      <c r="P1" s="14" t="s">
        <v>459</v>
      </c>
      <c r="Q1" s="10" t="s">
        <v>452</v>
      </c>
      <c r="R1" s="10" t="s">
        <v>453</v>
      </c>
      <c r="S1" s="10" t="s">
        <v>460</v>
      </c>
      <c r="T1" s="10" t="s">
        <v>461</v>
      </c>
      <c r="U1" s="10" t="s">
        <v>462</v>
      </c>
      <c r="V1" s="21"/>
      <c r="W1" s="20" t="s">
        <v>471</v>
      </c>
      <c r="X1" s="20" t="s">
        <v>472</v>
      </c>
      <c r="Y1" s="20" t="s">
        <v>473</v>
      </c>
      <c r="Z1" s="20" t="s">
        <v>474</v>
      </c>
      <c r="AA1" s="20" t="s">
        <v>475</v>
      </c>
    </row>
    <row r="2" spans="1:27" x14ac:dyDescent="0.25">
      <c r="A2" s="14" t="s">
        <v>321</v>
      </c>
      <c r="B2" s="17" t="s">
        <v>465</v>
      </c>
      <c r="C2" s="19">
        <v>75</v>
      </c>
      <c r="D2" s="16">
        <v>253</v>
      </c>
      <c r="E2" s="19">
        <v>4.88</v>
      </c>
      <c r="F2" s="16">
        <v>-0.42501815642793461</v>
      </c>
      <c r="G2" s="19">
        <v>30.5</v>
      </c>
      <c r="H2" s="16">
        <v>-0.34534379727344622</v>
      </c>
      <c r="I2" s="19">
        <v>22</v>
      </c>
      <c r="J2" s="16">
        <v>0.56731001651087709</v>
      </c>
      <c r="K2" s="19">
        <v>117</v>
      </c>
      <c r="L2" s="16">
        <v>3.9557193231767413E-3</v>
      </c>
      <c r="M2" s="19">
        <v>7.25</v>
      </c>
      <c r="N2" s="19">
        <v>-6.0114437334656927E-2</v>
      </c>
      <c r="O2" s="19">
        <v>4.47</v>
      </c>
      <c r="P2" s="16">
        <v>-0.16988031794028999</v>
      </c>
      <c r="Q2" s="16">
        <v>-0.42909097314227396</v>
      </c>
      <c r="R2" s="16">
        <v>-7.1515162190378997E-2</v>
      </c>
      <c r="S2" s="24">
        <v>6</v>
      </c>
      <c r="T2" s="16">
        <v>196</v>
      </c>
      <c r="U2" s="24">
        <v>171</v>
      </c>
      <c r="V2" s="21"/>
      <c r="W2" s="7">
        <v>4</v>
      </c>
      <c r="X2">
        <v>24</v>
      </c>
      <c r="Y2">
        <v>74</v>
      </c>
      <c r="Z2">
        <v>77</v>
      </c>
      <c r="AA2">
        <v>19.25</v>
      </c>
    </row>
    <row r="3" spans="1:27" x14ac:dyDescent="0.25">
      <c r="A3" s="14" t="s">
        <v>318</v>
      </c>
      <c r="B3" s="17" t="s">
        <v>465</v>
      </c>
      <c r="C3" s="19">
        <v>75</v>
      </c>
      <c r="D3" s="16">
        <v>264</v>
      </c>
      <c r="E3" s="19">
        <v>4.79</v>
      </c>
      <c r="F3" s="16">
        <v>-0.13434895961663443</v>
      </c>
      <c r="G3" s="19">
        <v>32.5</v>
      </c>
      <c r="H3" s="16">
        <v>0.13673510754989215</v>
      </c>
      <c r="I3" s="19">
        <v>14</v>
      </c>
      <c r="J3" s="16">
        <v>-0.79752277683413209</v>
      </c>
      <c r="K3" s="19">
        <v>114</v>
      </c>
      <c r="L3" s="16">
        <v>-0.31645754585413016</v>
      </c>
      <c r="M3" s="19">
        <v>7.25</v>
      </c>
      <c r="N3" s="19">
        <v>-6.0114437334656927E-2</v>
      </c>
      <c r="O3" s="19">
        <v>4.43</v>
      </c>
      <c r="P3" s="16">
        <v>-2.1012450227406793E-2</v>
      </c>
      <c r="Q3" s="16">
        <v>-1.1927210623170681</v>
      </c>
      <c r="R3" s="16">
        <v>-0.19878684371951136</v>
      </c>
      <c r="S3" s="24">
        <v>8</v>
      </c>
      <c r="U3" s="24"/>
      <c r="V3" s="21"/>
      <c r="W3" s="7">
        <v>11</v>
      </c>
      <c r="X3">
        <v>248</v>
      </c>
      <c r="Y3">
        <v>38</v>
      </c>
      <c r="Z3">
        <v>92</v>
      </c>
      <c r="AA3">
        <v>23</v>
      </c>
    </row>
    <row r="4" spans="1:27" x14ac:dyDescent="0.25">
      <c r="A4" s="14" t="s">
        <v>247</v>
      </c>
      <c r="B4" s="17" t="s">
        <v>465</v>
      </c>
      <c r="C4" s="19">
        <v>75</v>
      </c>
      <c r="D4" s="16">
        <v>265</v>
      </c>
      <c r="E4" s="19">
        <v>4.8899999999999997</v>
      </c>
      <c r="F4" s="16">
        <v>-0.4573147338514118</v>
      </c>
      <c r="G4" s="19">
        <v>26.5</v>
      </c>
      <c r="H4" s="16">
        <v>-1.3095016069201231</v>
      </c>
      <c r="I4" s="19">
        <v>16</v>
      </c>
      <c r="J4" s="16">
        <v>-0.45631457849787976</v>
      </c>
      <c r="K4" s="19">
        <v>109</v>
      </c>
      <c r="L4" s="16">
        <v>-0.85047965448297502</v>
      </c>
      <c r="M4" s="19">
        <v>7.36</v>
      </c>
      <c r="N4" s="19">
        <v>-0.31903343422324137</v>
      </c>
      <c r="O4" s="19">
        <v>4.46</v>
      </c>
      <c r="P4" s="16">
        <v>-0.13266335101207002</v>
      </c>
      <c r="Q4" s="16">
        <v>-3.5253073589877011</v>
      </c>
      <c r="R4" s="16">
        <v>-0.58755122649795022</v>
      </c>
      <c r="S4" s="24">
        <v>8</v>
      </c>
      <c r="U4" s="24"/>
      <c r="V4" s="21"/>
      <c r="W4" s="7">
        <v>7</v>
      </c>
      <c r="X4">
        <v>130</v>
      </c>
      <c r="Y4">
        <v>2</v>
      </c>
      <c r="Z4">
        <v>403</v>
      </c>
      <c r="AA4">
        <v>25.1875</v>
      </c>
    </row>
    <row r="5" spans="1:27" x14ac:dyDescent="0.25">
      <c r="A5" s="14" t="s">
        <v>60</v>
      </c>
      <c r="B5" s="17" t="s">
        <v>465</v>
      </c>
      <c r="C5" s="19">
        <v>75</v>
      </c>
      <c r="D5" s="16">
        <v>307</v>
      </c>
      <c r="E5" s="19">
        <v>5.14</v>
      </c>
      <c r="F5" s="16">
        <v>-1.2647291694383582</v>
      </c>
      <c r="G5" s="19">
        <v>27</v>
      </c>
      <c r="H5" s="16">
        <v>-1.1889818807142885</v>
      </c>
      <c r="I5" s="19">
        <v>21</v>
      </c>
      <c r="J5" s="16">
        <v>0.39670591734275096</v>
      </c>
      <c r="K5" s="19">
        <v>105</v>
      </c>
      <c r="L5" s="16">
        <v>-1.2776973413860508</v>
      </c>
      <c r="M5" s="19">
        <v>7.66</v>
      </c>
      <c r="N5" s="19">
        <v>-1.0251761530102874</v>
      </c>
      <c r="O5" s="19">
        <v>4.62</v>
      </c>
      <c r="P5" s="16">
        <v>-0.72813482186360279</v>
      </c>
      <c r="Q5" s="16">
        <v>-5.0880134490698365</v>
      </c>
      <c r="R5" s="16">
        <v>-0.84800224151163939</v>
      </c>
      <c r="S5" s="24">
        <v>6</v>
      </c>
      <c r="T5" s="16">
        <v>185</v>
      </c>
      <c r="U5" s="24">
        <v>162</v>
      </c>
      <c r="V5" s="21"/>
      <c r="W5" s="7">
        <v>12</v>
      </c>
      <c r="X5">
        <v>218</v>
      </c>
      <c r="Y5">
        <v>5</v>
      </c>
      <c r="Z5">
        <v>15</v>
      </c>
      <c r="AA5">
        <v>7.5</v>
      </c>
    </row>
    <row r="6" spans="1:27" x14ac:dyDescent="0.25">
      <c r="A6" s="14" t="s">
        <v>269</v>
      </c>
      <c r="B6" s="17" t="s">
        <v>465</v>
      </c>
      <c r="C6" s="19">
        <v>74</v>
      </c>
      <c r="D6" s="16">
        <v>261</v>
      </c>
      <c r="E6" s="19">
        <v>4.67</v>
      </c>
      <c r="F6" s="16">
        <v>0.25320996946510016</v>
      </c>
      <c r="G6" s="19">
        <v>33</v>
      </c>
      <c r="H6" s="16">
        <v>0.25725483375572678</v>
      </c>
      <c r="I6" s="19">
        <v>35</v>
      </c>
      <c r="J6" s="16">
        <v>2.7851633056965168</v>
      </c>
      <c r="K6" s="19">
        <v>114</v>
      </c>
      <c r="L6" s="16">
        <v>-0.31645754585413016</v>
      </c>
      <c r="M6" s="19">
        <v>7.46</v>
      </c>
      <c r="N6" s="19">
        <v>-0.55441434048558935</v>
      </c>
      <c r="O6" s="19">
        <v>4.1900000000000004</v>
      </c>
      <c r="P6" s="16">
        <v>0.87219475604988905</v>
      </c>
      <c r="Q6" s="16">
        <v>3.2969509786275131</v>
      </c>
      <c r="R6" s="16">
        <v>0.54949182977125222</v>
      </c>
      <c r="S6" s="24">
        <v>4</v>
      </c>
      <c r="T6" s="16">
        <v>116</v>
      </c>
      <c r="U6" s="24">
        <v>105</v>
      </c>
      <c r="V6" s="21"/>
      <c r="W6" s="7">
        <v>16</v>
      </c>
      <c r="X6">
        <v>482</v>
      </c>
      <c r="Y6">
        <v>21</v>
      </c>
      <c r="Z6">
        <v>45</v>
      </c>
      <c r="AA6">
        <v>11.25</v>
      </c>
    </row>
    <row r="7" spans="1:27" x14ac:dyDescent="0.25">
      <c r="A7" s="14" t="s">
        <v>429</v>
      </c>
      <c r="B7" s="17" t="s">
        <v>465</v>
      </c>
      <c r="C7" s="19">
        <v>75</v>
      </c>
      <c r="D7" s="16">
        <v>309</v>
      </c>
      <c r="E7" s="19"/>
      <c r="G7" s="19"/>
      <c r="I7" s="19">
        <v>25</v>
      </c>
      <c r="J7" s="16">
        <v>1.0791223140152555</v>
      </c>
      <c r="K7" s="19"/>
      <c r="M7" s="19"/>
      <c r="N7" s="19"/>
      <c r="O7" s="19"/>
      <c r="Q7" s="16">
        <v>1.0791223140152555</v>
      </c>
      <c r="R7" s="16">
        <v>1.0791223140152555</v>
      </c>
      <c r="S7" s="24">
        <v>4</v>
      </c>
      <c r="T7" s="16">
        <v>142</v>
      </c>
      <c r="U7" s="24">
        <v>128</v>
      </c>
      <c r="V7" s="21"/>
      <c r="W7" s="7">
        <v>12</v>
      </c>
      <c r="X7">
        <v>330</v>
      </c>
      <c r="Y7">
        <v>18</v>
      </c>
      <c r="Z7">
        <v>266</v>
      </c>
      <c r="AA7">
        <v>24.181818181818183</v>
      </c>
    </row>
    <row r="8" spans="1:27" x14ac:dyDescent="0.25">
      <c r="A8" s="14" t="s">
        <v>193</v>
      </c>
      <c r="B8" s="17" t="s">
        <v>465</v>
      </c>
      <c r="C8" s="19">
        <v>75</v>
      </c>
      <c r="D8" s="16">
        <v>253</v>
      </c>
      <c r="E8" s="19">
        <v>4.82</v>
      </c>
      <c r="F8" s="16">
        <v>-0.23123869188706878</v>
      </c>
      <c r="G8" s="19">
        <v>32</v>
      </c>
      <c r="H8" s="16">
        <v>1.6215381344057558E-2</v>
      </c>
      <c r="I8" s="19">
        <v>21</v>
      </c>
      <c r="J8" s="16">
        <v>0.39670591734275096</v>
      </c>
      <c r="K8" s="19">
        <v>109</v>
      </c>
      <c r="L8" s="16">
        <v>-0.85047965448297502</v>
      </c>
      <c r="M8" s="19">
        <v>7.47</v>
      </c>
      <c r="N8" s="19">
        <v>-0.57795243111182371</v>
      </c>
      <c r="O8" s="19">
        <v>4.42</v>
      </c>
      <c r="P8" s="16">
        <v>1.620451670081318E-2</v>
      </c>
      <c r="Q8" s="16">
        <v>-1.2305449620942459</v>
      </c>
      <c r="R8" s="16">
        <v>-0.20509082701570766</v>
      </c>
      <c r="S8" s="24">
        <v>1</v>
      </c>
      <c r="T8" s="16">
        <v>22</v>
      </c>
      <c r="U8" s="24">
        <v>22</v>
      </c>
      <c r="V8" s="21"/>
      <c r="W8" s="7">
        <v>16</v>
      </c>
      <c r="X8">
        <v>500</v>
      </c>
      <c r="Y8">
        <v>2</v>
      </c>
      <c r="Z8">
        <v>220</v>
      </c>
      <c r="AA8">
        <v>18.333333333333332</v>
      </c>
    </row>
    <row r="9" spans="1:27" x14ac:dyDescent="0.25">
      <c r="A9" s="14" t="s">
        <v>428</v>
      </c>
      <c r="B9" s="17" t="s">
        <v>465</v>
      </c>
      <c r="C9" s="19">
        <v>74</v>
      </c>
      <c r="D9" s="16">
        <v>310</v>
      </c>
      <c r="E9" s="19">
        <v>4.96</v>
      </c>
      <c r="F9" s="16">
        <v>-0.68339077581575769</v>
      </c>
      <c r="G9" s="19">
        <v>28</v>
      </c>
      <c r="H9" s="16">
        <v>-0.94794242830261921</v>
      </c>
      <c r="I9" s="19">
        <v>25</v>
      </c>
      <c r="J9" s="16">
        <v>1.0791223140152555</v>
      </c>
      <c r="K9" s="19">
        <v>107</v>
      </c>
      <c r="L9" s="16">
        <v>-1.0640884979345129</v>
      </c>
      <c r="M9" s="19">
        <v>7.89</v>
      </c>
      <c r="N9" s="19">
        <v>-1.5665522374136884</v>
      </c>
      <c r="O9" s="19">
        <v>4.96</v>
      </c>
      <c r="P9" s="16">
        <v>-1.9935116974231082</v>
      </c>
      <c r="Q9" s="16">
        <v>-5.1763633228744315</v>
      </c>
      <c r="R9" s="16">
        <v>-0.86272722047907191</v>
      </c>
      <c r="S9" s="24">
        <v>8</v>
      </c>
      <c r="U9" s="24"/>
      <c r="V9" s="21"/>
      <c r="W9" s="7">
        <v>0</v>
      </c>
      <c r="X9">
        <v>0</v>
      </c>
      <c r="Y9">
        <v>157</v>
      </c>
      <c r="Z9">
        <v>639</v>
      </c>
      <c r="AA9">
        <v>39.9375</v>
      </c>
    </row>
    <row r="10" spans="1:27" x14ac:dyDescent="0.25">
      <c r="A10" s="14" t="s">
        <v>451</v>
      </c>
      <c r="B10" s="17" t="s">
        <v>465</v>
      </c>
      <c r="C10" s="19">
        <v>77</v>
      </c>
      <c r="D10" s="16">
        <v>298</v>
      </c>
      <c r="E10" s="19"/>
      <c r="G10" s="19"/>
      <c r="I10" s="19">
        <v>23</v>
      </c>
      <c r="J10" s="16">
        <v>0.73791411567900322</v>
      </c>
      <c r="K10" s="19"/>
      <c r="M10" s="19"/>
      <c r="N10" s="19"/>
      <c r="O10" s="19"/>
      <c r="Q10" s="16">
        <v>0.73791411567900322</v>
      </c>
      <c r="R10" s="16">
        <v>0.73791411567900322</v>
      </c>
      <c r="S10" s="24">
        <v>3</v>
      </c>
      <c r="T10" s="16">
        <v>74</v>
      </c>
      <c r="U10" s="24">
        <v>67</v>
      </c>
      <c r="V10" s="21"/>
      <c r="W10" s="7">
        <v>7</v>
      </c>
      <c r="X10">
        <v>120</v>
      </c>
      <c r="Y10">
        <v>58</v>
      </c>
      <c r="Z10">
        <v>388</v>
      </c>
      <c r="AA10">
        <v>32.333333333333336</v>
      </c>
    </row>
    <row r="11" spans="1:27" x14ac:dyDescent="0.25">
      <c r="A11" s="14" t="s">
        <v>98</v>
      </c>
      <c r="B11" s="17" t="s">
        <v>465</v>
      </c>
      <c r="C11" s="19">
        <v>74</v>
      </c>
      <c r="D11" s="16">
        <v>301</v>
      </c>
      <c r="E11" s="19"/>
      <c r="G11" s="19"/>
      <c r="I11" s="19">
        <v>23</v>
      </c>
      <c r="J11" s="16">
        <v>0.73791411567900322</v>
      </c>
      <c r="K11" s="19"/>
      <c r="M11" s="19"/>
      <c r="N11" s="19"/>
      <c r="O11" s="19"/>
      <c r="Q11" s="16">
        <v>0.73791411567900322</v>
      </c>
      <c r="R11" s="16">
        <v>0.73791411567900322</v>
      </c>
      <c r="S11" s="24">
        <v>8</v>
      </c>
      <c r="U11" s="24"/>
      <c r="V11" s="21"/>
      <c r="W11" s="7">
        <v>2</v>
      </c>
      <c r="X11">
        <v>46</v>
      </c>
      <c r="Y11">
        <v>64</v>
      </c>
      <c r="Z11">
        <v>564</v>
      </c>
      <c r="AA11">
        <v>35.25</v>
      </c>
    </row>
    <row r="12" spans="1:27" x14ac:dyDescent="0.25">
      <c r="A12" s="14" t="s">
        <v>240</v>
      </c>
      <c r="B12" s="17" t="s">
        <v>465</v>
      </c>
      <c r="C12" s="19">
        <v>73</v>
      </c>
      <c r="D12" s="16">
        <v>319</v>
      </c>
      <c r="E12" s="19">
        <v>5.04</v>
      </c>
      <c r="F12" s="16">
        <v>-0.94176339520358077</v>
      </c>
      <c r="G12" s="19">
        <v>28.5</v>
      </c>
      <c r="H12" s="16">
        <v>-0.82742270209678459</v>
      </c>
      <c r="I12" s="19">
        <v>25</v>
      </c>
      <c r="J12" s="16">
        <v>1.0791223140152555</v>
      </c>
      <c r="K12" s="19">
        <v>108</v>
      </c>
      <c r="L12" s="16">
        <v>-0.95728407620874401</v>
      </c>
      <c r="M12" s="19">
        <v>7.73</v>
      </c>
      <c r="N12" s="19">
        <v>-1.1899427873939321</v>
      </c>
      <c r="O12" s="19">
        <v>4.6500000000000004</v>
      </c>
      <c r="P12" s="16">
        <v>-0.83978572264826601</v>
      </c>
      <c r="Q12" s="16">
        <v>-3.6770763695360524</v>
      </c>
      <c r="R12" s="16">
        <v>-0.61284606158934207</v>
      </c>
      <c r="S12" s="24">
        <v>8</v>
      </c>
      <c r="U12" s="24"/>
      <c r="V12" s="21"/>
      <c r="W12" s="7">
        <v>9</v>
      </c>
      <c r="X12">
        <v>147</v>
      </c>
      <c r="Y12">
        <v>0</v>
      </c>
      <c r="Z12">
        <v>0</v>
      </c>
      <c r="AA12">
        <v>0</v>
      </c>
    </row>
    <row r="13" spans="1:27" x14ac:dyDescent="0.25">
      <c r="A13" s="14" t="s">
        <v>187</v>
      </c>
      <c r="B13" s="17" t="s">
        <v>465</v>
      </c>
      <c r="C13" s="19">
        <v>77</v>
      </c>
      <c r="D13" s="16">
        <v>266</v>
      </c>
      <c r="E13" s="19">
        <v>4.76</v>
      </c>
      <c r="F13" s="16">
        <v>-3.7459227346200059E-2</v>
      </c>
      <c r="G13" s="19">
        <v>36</v>
      </c>
      <c r="H13" s="16">
        <v>0.98037319099073439</v>
      </c>
      <c r="I13" s="19">
        <v>18</v>
      </c>
      <c r="J13" s="16">
        <v>-0.1151063801616275</v>
      </c>
      <c r="K13" s="19">
        <v>123</v>
      </c>
      <c r="L13" s="16">
        <v>0.64478224967779052</v>
      </c>
      <c r="M13" s="19">
        <v>7.03</v>
      </c>
      <c r="N13" s="19">
        <v>0.45772355644250984</v>
      </c>
      <c r="O13" s="19">
        <v>4.38</v>
      </c>
      <c r="P13" s="16">
        <v>0.16507238441369637</v>
      </c>
      <c r="Q13" s="16">
        <v>2.0953857740169037</v>
      </c>
      <c r="R13" s="16">
        <v>0.34923096233615064</v>
      </c>
      <c r="S13" s="24">
        <v>3</v>
      </c>
      <c r="T13" s="16">
        <v>77</v>
      </c>
      <c r="U13" s="24">
        <v>70</v>
      </c>
      <c r="V13" s="21"/>
      <c r="W13" s="7">
        <v>1</v>
      </c>
      <c r="X13">
        <v>9</v>
      </c>
      <c r="Y13">
        <v>55</v>
      </c>
      <c r="Z13">
        <v>175</v>
      </c>
      <c r="AA13">
        <v>25</v>
      </c>
    </row>
    <row r="14" spans="1:27" x14ac:dyDescent="0.25">
      <c r="A14" s="14" t="s">
        <v>413</v>
      </c>
      <c r="B14" s="17" t="s">
        <v>465</v>
      </c>
      <c r="C14" s="19">
        <v>75</v>
      </c>
      <c r="D14" s="16">
        <v>310</v>
      </c>
      <c r="E14" s="19">
        <v>5.19</v>
      </c>
      <c r="F14" s="16">
        <v>-1.4262120565557497</v>
      </c>
      <c r="G14" s="19">
        <v>27</v>
      </c>
      <c r="H14" s="16">
        <v>-1.1889818807142885</v>
      </c>
      <c r="I14" s="19"/>
      <c r="K14" s="19">
        <v>110</v>
      </c>
      <c r="L14" s="16">
        <v>-0.74367523275720604</v>
      </c>
      <c r="M14" s="19">
        <v>7.68</v>
      </c>
      <c r="N14" s="19">
        <v>-1.0722523342627561</v>
      </c>
      <c r="O14" s="19">
        <v>4.59</v>
      </c>
      <c r="P14" s="16">
        <v>-0.61648392107893957</v>
      </c>
      <c r="Q14" s="16">
        <v>-5.04760542536894</v>
      </c>
      <c r="R14" s="16">
        <v>-1.0095210850737879</v>
      </c>
      <c r="S14" s="24">
        <v>2</v>
      </c>
      <c r="T14" s="16">
        <v>55</v>
      </c>
      <c r="U14" s="24">
        <v>51</v>
      </c>
      <c r="V14" s="21"/>
      <c r="W14" s="7">
        <v>16</v>
      </c>
      <c r="X14">
        <v>589</v>
      </c>
      <c r="Y14">
        <v>1</v>
      </c>
      <c r="Z14">
        <v>47</v>
      </c>
      <c r="AA14">
        <v>23.5</v>
      </c>
    </row>
    <row r="15" spans="1:27" x14ac:dyDescent="0.25">
      <c r="A15" s="14" t="s">
        <v>172</v>
      </c>
      <c r="B15" s="17" t="s">
        <v>465</v>
      </c>
      <c r="C15" s="19">
        <v>75</v>
      </c>
      <c r="D15" s="16">
        <v>310</v>
      </c>
      <c r="E15" s="19">
        <v>5.27</v>
      </c>
      <c r="F15" s="16">
        <v>-1.6845846759435699</v>
      </c>
      <c r="G15" s="19"/>
      <c r="I15" s="19">
        <v>18</v>
      </c>
      <c r="J15" s="16">
        <v>-0.1151063801616275</v>
      </c>
      <c r="K15" s="19"/>
      <c r="M15" s="19"/>
      <c r="N15" s="19"/>
      <c r="O15" s="19"/>
      <c r="Q15" s="16">
        <v>-1.7996910561051973</v>
      </c>
      <c r="R15" s="16">
        <v>-0.89984552805259865</v>
      </c>
      <c r="S15" s="24">
        <v>5</v>
      </c>
      <c r="T15" s="16">
        <v>178</v>
      </c>
      <c r="U15" s="24">
        <v>157</v>
      </c>
      <c r="V15" s="21"/>
      <c r="W15" s="7">
        <v>15</v>
      </c>
      <c r="X15">
        <v>504</v>
      </c>
      <c r="Y15">
        <v>43</v>
      </c>
      <c r="Z15">
        <v>190</v>
      </c>
      <c r="AA15">
        <v>21.111111111111111</v>
      </c>
    </row>
    <row r="16" spans="1:27" x14ac:dyDescent="0.25">
      <c r="A16" s="14" t="s">
        <v>391</v>
      </c>
      <c r="B16" s="17" t="s">
        <v>465</v>
      </c>
      <c r="C16" s="19">
        <v>75</v>
      </c>
      <c r="D16" s="16">
        <v>264</v>
      </c>
      <c r="E16" s="19">
        <v>4.7699999999999996</v>
      </c>
      <c r="F16" s="16">
        <v>-6.9755804769677229E-2</v>
      </c>
      <c r="G16" s="19">
        <v>29.5</v>
      </c>
      <c r="H16" s="16">
        <v>-0.58638324968511546</v>
      </c>
      <c r="I16" s="19"/>
      <c r="K16" s="19">
        <v>117</v>
      </c>
      <c r="L16" s="16">
        <v>3.9557193231767413E-3</v>
      </c>
      <c r="M16" s="19">
        <v>7.18</v>
      </c>
      <c r="N16" s="19">
        <v>0.1046521970489879</v>
      </c>
      <c r="O16" s="19">
        <v>4.3899999999999997</v>
      </c>
      <c r="P16" s="16">
        <v>0.12785541748547641</v>
      </c>
      <c r="Q16" s="16">
        <v>-0.41967572059715169</v>
      </c>
      <c r="R16" s="16">
        <v>-8.3935144119430344E-2</v>
      </c>
      <c r="S16" s="24">
        <v>3</v>
      </c>
      <c r="T16" s="16">
        <v>68</v>
      </c>
      <c r="U16" s="24">
        <v>62</v>
      </c>
      <c r="V16" s="21"/>
      <c r="W16" s="7">
        <v>16</v>
      </c>
      <c r="X16">
        <v>254</v>
      </c>
      <c r="Y16"/>
      <c r="Z16">
        <v>9</v>
      </c>
      <c r="AA16">
        <v>9</v>
      </c>
    </row>
    <row r="17" spans="1:27" x14ac:dyDescent="0.25">
      <c r="A17" s="14" t="s">
        <v>243</v>
      </c>
      <c r="B17" s="17" t="s">
        <v>465</v>
      </c>
      <c r="C17" s="19">
        <v>77</v>
      </c>
      <c r="D17" s="16">
        <v>274</v>
      </c>
      <c r="E17" s="19">
        <v>4.92</v>
      </c>
      <c r="F17" s="16">
        <v>-0.55420446612184615</v>
      </c>
      <c r="G17" s="19">
        <v>33</v>
      </c>
      <c r="H17" s="16">
        <v>0.25725483375572678</v>
      </c>
      <c r="I17" s="19">
        <v>22</v>
      </c>
      <c r="J17" s="16">
        <v>0.56731001651087709</v>
      </c>
      <c r="K17" s="19">
        <v>124</v>
      </c>
      <c r="L17" s="16">
        <v>0.7515866714035595</v>
      </c>
      <c r="M17" s="19"/>
      <c r="N17" s="19"/>
      <c r="O17" s="19"/>
      <c r="Q17" s="16">
        <v>1.0219470555483172</v>
      </c>
      <c r="R17" s="16">
        <v>0.2554867638870793</v>
      </c>
      <c r="S17" s="24">
        <v>4</v>
      </c>
      <c r="T17" s="16">
        <v>131</v>
      </c>
      <c r="U17" s="24">
        <v>117</v>
      </c>
      <c r="V17" s="21"/>
      <c r="W17" s="7">
        <v>16</v>
      </c>
      <c r="X17">
        <v>545</v>
      </c>
      <c r="Y17">
        <v>114</v>
      </c>
      <c r="Z17">
        <v>703</v>
      </c>
      <c r="AA17">
        <v>43.9375</v>
      </c>
    </row>
    <row r="18" spans="1:27" x14ac:dyDescent="0.25">
      <c r="A18" s="14" t="s">
        <v>427</v>
      </c>
      <c r="B18" s="17" t="s">
        <v>465</v>
      </c>
      <c r="C18" s="19">
        <v>76</v>
      </c>
      <c r="D18" s="16">
        <v>280</v>
      </c>
      <c r="E18" s="19"/>
      <c r="G18" s="19"/>
      <c r="I18" s="19">
        <v>18</v>
      </c>
      <c r="J18" s="16">
        <v>-0.1151063801616275</v>
      </c>
      <c r="K18" s="19"/>
      <c r="M18" s="19"/>
      <c r="N18" s="19"/>
      <c r="O18" s="19"/>
      <c r="Q18" s="16">
        <v>-0.1151063801616275</v>
      </c>
      <c r="R18" s="16">
        <v>-0.1151063801616275</v>
      </c>
      <c r="S18" s="24">
        <v>2</v>
      </c>
      <c r="T18" s="16">
        <v>51</v>
      </c>
      <c r="U18" s="24">
        <v>47</v>
      </c>
      <c r="V18" s="21"/>
      <c r="W18" s="7">
        <v>10</v>
      </c>
      <c r="X18">
        <v>101</v>
      </c>
      <c r="Y18">
        <v>81</v>
      </c>
      <c r="Z18">
        <v>585</v>
      </c>
      <c r="AA18">
        <v>39</v>
      </c>
    </row>
    <row r="19" spans="1:27" x14ac:dyDescent="0.25">
      <c r="A19" s="14" t="s">
        <v>38</v>
      </c>
      <c r="B19" s="17" t="s">
        <v>465</v>
      </c>
      <c r="C19" s="19">
        <v>75</v>
      </c>
      <c r="D19" s="16">
        <v>259</v>
      </c>
      <c r="E19" s="19">
        <v>4.88</v>
      </c>
      <c r="F19" s="16">
        <v>-0.42501815642793461</v>
      </c>
      <c r="G19" s="19">
        <v>31</v>
      </c>
      <c r="H19" s="16">
        <v>-0.22482407106761165</v>
      </c>
      <c r="I19" s="19"/>
      <c r="K19" s="19">
        <v>117</v>
      </c>
      <c r="L19" s="16">
        <v>3.9557193231767413E-3</v>
      </c>
      <c r="M19" s="19">
        <v>6.96</v>
      </c>
      <c r="N19" s="19">
        <v>0.62249019082615464</v>
      </c>
      <c r="O19" s="19">
        <v>4.4400000000000004</v>
      </c>
      <c r="P19" s="16">
        <v>-5.822941715563007E-2</v>
      </c>
      <c r="Q19" s="16">
        <v>-8.1625734501844904E-2</v>
      </c>
      <c r="R19" s="16">
        <v>-1.6325146900368979E-2</v>
      </c>
      <c r="S19" s="24">
        <v>1</v>
      </c>
      <c r="T19" s="16">
        <v>14</v>
      </c>
      <c r="U19" s="24">
        <v>14</v>
      </c>
      <c r="V19" s="21"/>
      <c r="W19" s="7">
        <v>15</v>
      </c>
      <c r="X19">
        <v>424</v>
      </c>
      <c r="Y19">
        <v>186</v>
      </c>
      <c r="Z19">
        <v>440</v>
      </c>
      <c r="AA19">
        <v>27.5</v>
      </c>
    </row>
    <row r="20" spans="1:27" x14ac:dyDescent="0.25">
      <c r="A20" s="14" t="s">
        <v>355</v>
      </c>
      <c r="B20" s="17" t="s">
        <v>465</v>
      </c>
      <c r="C20" s="19">
        <v>76</v>
      </c>
      <c r="D20" s="16">
        <v>248</v>
      </c>
      <c r="E20" s="19">
        <v>4.6100000000000003</v>
      </c>
      <c r="F20" s="16">
        <v>0.44698943400596602</v>
      </c>
      <c r="G20" s="19">
        <v>35</v>
      </c>
      <c r="H20" s="16">
        <v>0.73933373857906515</v>
      </c>
      <c r="I20" s="19">
        <v>30</v>
      </c>
      <c r="J20" s="16">
        <v>1.9321428098558862</v>
      </c>
      <c r="K20" s="19">
        <v>123</v>
      </c>
      <c r="L20" s="16">
        <v>0.64478224967779052</v>
      </c>
      <c r="M20" s="19">
        <v>6.94</v>
      </c>
      <c r="N20" s="19">
        <v>0.66956637207862346</v>
      </c>
      <c r="O20" s="19">
        <v>4.4000000000000004</v>
      </c>
      <c r="P20" s="16">
        <v>9.0638450557253128E-2</v>
      </c>
      <c r="Q20" s="16">
        <v>4.5234530547545848</v>
      </c>
      <c r="R20" s="16">
        <v>0.75390884245909751</v>
      </c>
      <c r="S20" s="24">
        <v>8</v>
      </c>
      <c r="U20" s="24"/>
      <c r="V20" s="21"/>
      <c r="W20" s="7">
        <v>0</v>
      </c>
      <c r="X20">
        <v>0</v>
      </c>
      <c r="Y20">
        <v>33</v>
      </c>
      <c r="Z20">
        <v>578</v>
      </c>
      <c r="AA20">
        <v>36.125</v>
      </c>
    </row>
    <row r="21" spans="1:27" x14ac:dyDescent="0.25">
      <c r="A21" s="14" t="s">
        <v>425</v>
      </c>
      <c r="B21" s="17" t="s">
        <v>465</v>
      </c>
      <c r="C21" s="19">
        <v>75</v>
      </c>
      <c r="D21" s="16">
        <v>305</v>
      </c>
      <c r="E21" s="19">
        <v>4.99</v>
      </c>
      <c r="F21" s="16">
        <v>-0.78028050808619209</v>
      </c>
      <c r="G21" s="19">
        <v>28.5</v>
      </c>
      <c r="H21" s="16">
        <v>-0.82742270209678459</v>
      </c>
      <c r="I21" s="19">
        <v>28</v>
      </c>
      <c r="J21" s="16">
        <v>1.5909346115196339</v>
      </c>
      <c r="K21" s="19">
        <v>111</v>
      </c>
      <c r="L21" s="16">
        <v>-0.63687081103143706</v>
      </c>
      <c r="M21" s="19">
        <v>7.69</v>
      </c>
      <c r="N21" s="19">
        <v>-1.0957904248889925</v>
      </c>
      <c r="O21" s="19">
        <v>4.3899999999999997</v>
      </c>
      <c r="P21" s="16">
        <v>0.12785541748547641</v>
      </c>
      <c r="Q21" s="16">
        <v>-1.621574417098296</v>
      </c>
      <c r="R21" s="16">
        <v>-0.27026240284971598</v>
      </c>
      <c r="S21" s="24">
        <v>3</v>
      </c>
      <c r="T21" s="16">
        <v>88</v>
      </c>
      <c r="U21" s="24">
        <v>80</v>
      </c>
      <c r="V21" s="21"/>
      <c r="W21" s="7">
        <v>16</v>
      </c>
      <c r="X21">
        <v>465</v>
      </c>
      <c r="Y21">
        <v>76</v>
      </c>
      <c r="Z21">
        <v>500</v>
      </c>
      <c r="AA21">
        <v>33.333333333333336</v>
      </c>
    </row>
    <row r="22" spans="1:27" x14ac:dyDescent="0.25">
      <c r="A22" s="14" t="s">
        <v>344</v>
      </c>
      <c r="B22" s="17" t="s">
        <v>465</v>
      </c>
      <c r="C22" s="19">
        <v>73</v>
      </c>
      <c r="D22" s="16">
        <v>313</v>
      </c>
      <c r="E22" s="19">
        <v>5.13</v>
      </c>
      <c r="F22" s="16">
        <v>-1.2324325920148809</v>
      </c>
      <c r="G22" s="19">
        <v>31.5</v>
      </c>
      <c r="H22" s="16">
        <v>-0.10430434486177705</v>
      </c>
      <c r="I22" s="19">
        <v>33</v>
      </c>
      <c r="J22" s="16">
        <v>2.4439551073602646</v>
      </c>
      <c r="K22" s="19">
        <v>105</v>
      </c>
      <c r="L22" s="16">
        <v>-1.2776973413860508</v>
      </c>
      <c r="M22" s="19">
        <v>7.65</v>
      </c>
      <c r="N22" s="19">
        <v>-1.0016380623840528</v>
      </c>
      <c r="O22" s="19">
        <v>4.66</v>
      </c>
      <c r="P22" s="16">
        <v>-0.87700268957648597</v>
      </c>
      <c r="Q22" s="16">
        <v>-2.0491199228629831</v>
      </c>
      <c r="R22" s="16">
        <v>-0.34151998714383053</v>
      </c>
      <c r="S22" s="24">
        <v>6</v>
      </c>
      <c r="T22" s="16">
        <v>214</v>
      </c>
      <c r="U22" s="24">
        <v>183</v>
      </c>
      <c r="V22" s="21"/>
      <c r="W22" s="7">
        <v>6</v>
      </c>
      <c r="X22">
        <v>103</v>
      </c>
      <c r="Y22">
        <v>0</v>
      </c>
      <c r="Z22">
        <v>0</v>
      </c>
      <c r="AA22">
        <v>0</v>
      </c>
    </row>
    <row r="23" spans="1:27" x14ac:dyDescent="0.25">
      <c r="A23" s="14" t="s">
        <v>68</v>
      </c>
      <c r="B23" s="17" t="s">
        <v>465</v>
      </c>
      <c r="C23" s="19">
        <v>76</v>
      </c>
      <c r="D23" s="16">
        <v>273</v>
      </c>
      <c r="E23" s="19">
        <v>4.9400000000000004</v>
      </c>
      <c r="F23" s="16">
        <v>-0.61879762096880331</v>
      </c>
      <c r="G23" s="19">
        <v>34</v>
      </c>
      <c r="H23" s="16">
        <v>0.49829428616739596</v>
      </c>
      <c r="I23" s="19">
        <v>19</v>
      </c>
      <c r="J23" s="16">
        <v>5.549771900649865E-2</v>
      </c>
      <c r="K23" s="19">
        <v>115</v>
      </c>
      <c r="L23" s="16">
        <v>-0.20965312412836121</v>
      </c>
      <c r="M23" s="19">
        <v>7.24</v>
      </c>
      <c r="N23" s="19">
        <v>-3.6576346708422552E-2</v>
      </c>
      <c r="O23" s="19">
        <v>4.4400000000000004</v>
      </c>
      <c r="P23" s="16">
        <v>-5.822941715563007E-2</v>
      </c>
      <c r="Q23" s="16">
        <v>-0.36946450378732248</v>
      </c>
      <c r="R23" s="16">
        <v>-6.1577417297887078E-2</v>
      </c>
      <c r="S23" s="24">
        <v>8</v>
      </c>
      <c r="U23" s="24"/>
      <c r="V23" s="21"/>
      <c r="W23" s="7">
        <v>0</v>
      </c>
      <c r="X23">
        <v>0</v>
      </c>
      <c r="Y23">
        <v>82</v>
      </c>
      <c r="Z23">
        <v>547</v>
      </c>
      <c r="AA23">
        <v>34.1875</v>
      </c>
    </row>
    <row r="24" spans="1:27" x14ac:dyDescent="0.25">
      <c r="A24" s="14" t="s">
        <v>382</v>
      </c>
      <c r="B24" s="17" t="s">
        <v>465</v>
      </c>
      <c r="C24" s="19">
        <v>75</v>
      </c>
      <c r="D24" s="16">
        <v>261</v>
      </c>
      <c r="E24" s="19">
        <v>4.9000000000000004</v>
      </c>
      <c r="F24" s="16">
        <v>-0.48961131127489183</v>
      </c>
      <c r="G24" s="19">
        <v>28</v>
      </c>
      <c r="H24" s="16">
        <v>-0.94794242830261921</v>
      </c>
      <c r="I24" s="19">
        <v>20</v>
      </c>
      <c r="J24" s="16">
        <v>0.2261018181746248</v>
      </c>
      <c r="K24" s="19">
        <v>105</v>
      </c>
      <c r="L24" s="16">
        <v>-1.2776973413860508</v>
      </c>
      <c r="M24" s="19">
        <v>7.21</v>
      </c>
      <c r="N24" s="19">
        <v>3.4037925170282674E-2</v>
      </c>
      <c r="O24" s="19">
        <v>4.41</v>
      </c>
      <c r="P24" s="16">
        <v>5.3421483629033151E-2</v>
      </c>
      <c r="Q24" s="16">
        <v>-2.4016898539896214</v>
      </c>
      <c r="R24" s="16">
        <v>-0.40028164233160357</v>
      </c>
      <c r="S24" s="24">
        <v>8</v>
      </c>
      <c r="U24" s="24"/>
      <c r="V24" s="21"/>
      <c r="W24" s="7">
        <v>1</v>
      </c>
      <c r="X24">
        <v>19</v>
      </c>
      <c r="Y24">
        <v>11</v>
      </c>
      <c r="Z24">
        <v>114</v>
      </c>
      <c r="AA24">
        <v>19</v>
      </c>
    </row>
    <row r="25" spans="1:27" x14ac:dyDescent="0.25">
      <c r="A25" s="14" t="s">
        <v>329</v>
      </c>
      <c r="B25" s="17" t="s">
        <v>465</v>
      </c>
      <c r="C25" s="19">
        <v>75</v>
      </c>
      <c r="D25" s="16">
        <v>258</v>
      </c>
      <c r="E25" s="19">
        <v>4.72</v>
      </c>
      <c r="F25" s="16">
        <v>9.1727082347711472E-2</v>
      </c>
      <c r="G25" s="19">
        <v>31.5</v>
      </c>
      <c r="H25" s="16">
        <v>-0.10430434486177705</v>
      </c>
      <c r="I25" s="19">
        <v>25</v>
      </c>
      <c r="J25" s="16">
        <v>1.0791223140152555</v>
      </c>
      <c r="K25" s="19">
        <v>128</v>
      </c>
      <c r="L25" s="16">
        <v>1.1788043583066354</v>
      </c>
      <c r="M25" s="19">
        <v>7.26</v>
      </c>
      <c r="N25" s="19">
        <v>-8.3652527960891301E-2</v>
      </c>
      <c r="O25" s="19">
        <v>4.4000000000000004</v>
      </c>
      <c r="P25" s="16">
        <v>9.0638450557253128E-2</v>
      </c>
      <c r="Q25" s="16">
        <v>2.2523353324041868</v>
      </c>
      <c r="R25" s="16">
        <v>0.37538922206736447</v>
      </c>
      <c r="S25" s="24">
        <v>7</v>
      </c>
      <c r="T25" s="16">
        <v>220</v>
      </c>
      <c r="U25" s="24">
        <v>187</v>
      </c>
      <c r="V25" s="21"/>
      <c r="W25" s="7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 s="14" t="s">
        <v>361</v>
      </c>
      <c r="B26" s="17" t="s">
        <v>465</v>
      </c>
      <c r="C26" s="19">
        <v>76</v>
      </c>
      <c r="D26" s="16">
        <v>280</v>
      </c>
      <c r="E26" s="19">
        <v>4.8899999999999997</v>
      </c>
      <c r="F26" s="16">
        <v>-0.4573147338514118</v>
      </c>
      <c r="G26" s="19">
        <v>31.5</v>
      </c>
      <c r="H26" s="16">
        <v>-0.10430434486177705</v>
      </c>
      <c r="I26" s="19">
        <v>25</v>
      </c>
      <c r="J26" s="16">
        <v>1.0791223140152555</v>
      </c>
      <c r="K26" s="19">
        <v>114</v>
      </c>
      <c r="L26" s="16">
        <v>-0.31645754585413016</v>
      </c>
      <c r="M26" s="19"/>
      <c r="N26" s="19"/>
      <c r="O26" s="19"/>
      <c r="Q26" s="16">
        <v>0.20104568944793649</v>
      </c>
      <c r="R26" s="16">
        <v>5.0261422361984123E-2</v>
      </c>
      <c r="S26" s="24">
        <v>7</v>
      </c>
      <c r="T26" s="16">
        <v>225</v>
      </c>
      <c r="U26" s="24">
        <v>192</v>
      </c>
      <c r="V26" s="21"/>
      <c r="W26" s="7">
        <v>3</v>
      </c>
      <c r="X26">
        <v>52</v>
      </c>
      <c r="Y26">
        <v>20</v>
      </c>
      <c r="Z26">
        <v>39</v>
      </c>
      <c r="AA26">
        <v>39</v>
      </c>
    </row>
    <row r="27" spans="1:27" x14ac:dyDescent="0.25">
      <c r="A27" s="14" t="s">
        <v>229</v>
      </c>
      <c r="B27" s="17" t="s">
        <v>465</v>
      </c>
      <c r="C27" s="19">
        <v>75</v>
      </c>
      <c r="D27" s="16">
        <v>316</v>
      </c>
      <c r="E27" s="19">
        <v>5.38</v>
      </c>
      <c r="F27" s="16">
        <v>-2.0398470276018275</v>
      </c>
      <c r="G27" s="19">
        <v>28</v>
      </c>
      <c r="H27" s="16">
        <v>-0.94794242830261921</v>
      </c>
      <c r="I27" s="19">
        <v>19</v>
      </c>
      <c r="J27" s="16">
        <v>5.549771900649865E-2</v>
      </c>
      <c r="K27" s="19">
        <v>100</v>
      </c>
      <c r="L27" s="16">
        <v>-1.8117194500148959</v>
      </c>
      <c r="M27" s="19">
        <v>7.64</v>
      </c>
      <c r="N27" s="19">
        <v>-0.97809997175781649</v>
      </c>
      <c r="O27" s="19">
        <v>4.62</v>
      </c>
      <c r="P27" s="16">
        <v>-0.72813482186360279</v>
      </c>
      <c r="Q27" s="16">
        <v>-6.4502459805342633</v>
      </c>
      <c r="R27" s="16">
        <v>-1.0750409967557106</v>
      </c>
      <c r="S27" s="24">
        <v>4</v>
      </c>
      <c r="T27" s="16">
        <v>109</v>
      </c>
      <c r="U27" s="24">
        <v>98</v>
      </c>
      <c r="V27" s="21"/>
      <c r="W27" s="7">
        <v>5</v>
      </c>
      <c r="X27">
        <v>41</v>
      </c>
      <c r="Y27">
        <v>0</v>
      </c>
      <c r="Z27">
        <v>0</v>
      </c>
      <c r="AA27">
        <v>0</v>
      </c>
    </row>
    <row r="28" spans="1:27" x14ac:dyDescent="0.25">
      <c r="A28" s="14" t="s">
        <v>238</v>
      </c>
      <c r="B28" s="17" t="s">
        <v>465</v>
      </c>
      <c r="C28" s="19">
        <v>78</v>
      </c>
      <c r="D28" s="16">
        <v>316</v>
      </c>
      <c r="E28" s="19">
        <v>5.33</v>
      </c>
      <c r="F28" s="16">
        <v>-1.8783641404844387</v>
      </c>
      <c r="G28" s="19">
        <v>20.5</v>
      </c>
      <c r="H28" s="16">
        <v>-2.7557383213901381</v>
      </c>
      <c r="I28" s="19">
        <v>22</v>
      </c>
      <c r="J28" s="16">
        <v>0.56731001651087709</v>
      </c>
      <c r="K28" s="19"/>
      <c r="M28" s="19"/>
      <c r="N28" s="19"/>
      <c r="O28" s="19"/>
      <c r="Q28" s="16">
        <v>-4.0667924453636992</v>
      </c>
      <c r="R28" s="16">
        <v>-1.3555974817878997</v>
      </c>
      <c r="S28" s="24">
        <v>8</v>
      </c>
      <c r="U28" s="24"/>
      <c r="V28" s="21"/>
      <c r="W28" s="7">
        <v>0</v>
      </c>
      <c r="X28">
        <v>0</v>
      </c>
      <c r="Y28">
        <v>43</v>
      </c>
      <c r="Z28">
        <v>95</v>
      </c>
      <c r="AA28">
        <v>31.666666666666668</v>
      </c>
    </row>
    <row r="29" spans="1:27" x14ac:dyDescent="0.25">
      <c r="A29" s="14" t="s">
        <v>272</v>
      </c>
      <c r="B29" s="17" t="s">
        <v>465</v>
      </c>
      <c r="C29" s="19">
        <v>75</v>
      </c>
      <c r="D29" s="16">
        <v>280</v>
      </c>
      <c r="E29" s="19">
        <v>4.84</v>
      </c>
      <c r="F29" s="16">
        <v>-0.29583184673402313</v>
      </c>
      <c r="G29" s="19">
        <v>32.5</v>
      </c>
      <c r="H29" s="16">
        <v>0.13673510754989215</v>
      </c>
      <c r="I29" s="19">
        <v>29</v>
      </c>
      <c r="J29" s="16">
        <v>1.76153871068776</v>
      </c>
      <c r="K29" s="19">
        <v>113</v>
      </c>
      <c r="L29" s="16">
        <v>-0.42326196757989915</v>
      </c>
      <c r="M29" s="19">
        <v>7.55</v>
      </c>
      <c r="N29" s="19">
        <v>-0.76625715612170286</v>
      </c>
      <c r="O29" s="19">
        <v>4.5599999999999996</v>
      </c>
      <c r="P29" s="16">
        <v>-0.50483302029427635</v>
      </c>
      <c r="Q29" s="16">
        <v>-9.1910172492249309E-2</v>
      </c>
      <c r="R29" s="16">
        <v>-1.5318362082041551E-2</v>
      </c>
      <c r="S29" s="24">
        <v>6</v>
      </c>
      <c r="T29" s="16">
        <v>205</v>
      </c>
      <c r="U29" s="24">
        <v>177</v>
      </c>
      <c r="V29" s="21"/>
      <c r="W29" s="7">
        <v>16</v>
      </c>
      <c r="X29">
        <v>348</v>
      </c>
      <c r="Y29">
        <v>3</v>
      </c>
      <c r="Z29">
        <v>44</v>
      </c>
      <c r="AA29">
        <v>8.8000000000000007</v>
      </c>
    </row>
    <row r="30" spans="1:27" x14ac:dyDescent="0.25">
      <c r="A30" s="14" t="s">
        <v>296</v>
      </c>
      <c r="B30" s="17" t="s">
        <v>465</v>
      </c>
      <c r="C30" s="19">
        <v>74</v>
      </c>
      <c r="D30" s="16">
        <v>266</v>
      </c>
      <c r="E30" s="19"/>
      <c r="G30" s="19"/>
      <c r="I30" s="19">
        <v>24</v>
      </c>
      <c r="J30" s="16">
        <v>0.90851821484712936</v>
      </c>
      <c r="K30" s="19"/>
      <c r="M30" s="19"/>
      <c r="N30" s="19"/>
      <c r="O30" s="19"/>
      <c r="Q30" s="16">
        <v>0.90851821484712936</v>
      </c>
      <c r="R30" s="16">
        <v>0.90851821484712936</v>
      </c>
      <c r="S30" s="24">
        <v>8</v>
      </c>
      <c r="U30" s="24"/>
      <c r="V30" s="21"/>
      <c r="W30" s="7">
        <v>0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 s="14" t="s">
        <v>20</v>
      </c>
      <c r="B31" s="17" t="s">
        <v>465</v>
      </c>
      <c r="C31" s="19">
        <v>75</v>
      </c>
      <c r="D31" s="16">
        <v>286</v>
      </c>
      <c r="E31" s="19">
        <v>5</v>
      </c>
      <c r="F31" s="16">
        <v>-0.81257708550966923</v>
      </c>
      <c r="G31" s="19">
        <v>30</v>
      </c>
      <c r="H31" s="16">
        <v>-0.46586352347928084</v>
      </c>
      <c r="I31" s="19">
        <v>21</v>
      </c>
      <c r="J31" s="16">
        <v>0.39670591734275096</v>
      </c>
      <c r="K31" s="19">
        <v>108</v>
      </c>
      <c r="L31" s="16">
        <v>-0.95728407620874401</v>
      </c>
      <c r="M31" s="19">
        <v>7.49</v>
      </c>
      <c r="N31" s="19">
        <v>-0.62502861236429452</v>
      </c>
      <c r="O31" s="19">
        <v>4.5</v>
      </c>
      <c r="P31" s="16">
        <v>-0.28153121872495318</v>
      </c>
      <c r="Q31" s="16">
        <v>-2.7455785989441908</v>
      </c>
      <c r="R31" s="16">
        <v>-0.45759643315736515</v>
      </c>
      <c r="S31" s="24">
        <v>1</v>
      </c>
      <c r="T31" s="16">
        <v>17</v>
      </c>
      <c r="U31" s="24">
        <v>17</v>
      </c>
      <c r="V31" s="21"/>
      <c r="W31" s="7">
        <v>5</v>
      </c>
      <c r="X31">
        <v>159</v>
      </c>
      <c r="Y31">
        <v>120</v>
      </c>
      <c r="Z31">
        <v>468</v>
      </c>
      <c r="AA31">
        <v>29.25</v>
      </c>
    </row>
    <row r="32" spans="1:27" x14ac:dyDescent="0.25">
      <c r="A32" s="14" t="s">
        <v>444</v>
      </c>
      <c r="B32" s="17" t="s">
        <v>465</v>
      </c>
      <c r="C32" s="19">
        <v>76</v>
      </c>
      <c r="D32" s="16">
        <v>255</v>
      </c>
      <c r="E32" s="19">
        <v>4.53</v>
      </c>
      <c r="F32" s="16">
        <v>0.7053620533937891</v>
      </c>
      <c r="G32" s="19">
        <v>39</v>
      </c>
      <c r="H32" s="16">
        <v>1.703491548225742</v>
      </c>
      <c r="I32" s="19">
        <v>24</v>
      </c>
      <c r="J32" s="16">
        <v>0.90851821484712936</v>
      </c>
      <c r="K32" s="19">
        <v>125</v>
      </c>
      <c r="L32" s="16">
        <v>0.85839109312932849</v>
      </c>
      <c r="M32" s="19">
        <v>6.85</v>
      </c>
      <c r="N32" s="19">
        <v>0.88140918771473908</v>
      </c>
      <c r="O32" s="19">
        <v>4.28</v>
      </c>
      <c r="P32" s="16">
        <v>0.53724205369590272</v>
      </c>
      <c r="Q32" s="16">
        <v>5.5944141510066316</v>
      </c>
      <c r="R32" s="16">
        <v>0.93240235850110531</v>
      </c>
      <c r="S32" s="24">
        <v>3</v>
      </c>
      <c r="T32" s="16">
        <v>73</v>
      </c>
      <c r="U32" s="24">
        <v>66</v>
      </c>
      <c r="V32" s="21"/>
      <c r="W32" s="7">
        <v>16</v>
      </c>
      <c r="X32">
        <v>361</v>
      </c>
      <c r="Y32">
        <v>0</v>
      </c>
      <c r="Z32">
        <v>0</v>
      </c>
      <c r="AA32">
        <v>0</v>
      </c>
    </row>
    <row r="33" spans="1:29" s="29" customFormat="1" x14ac:dyDescent="0.25">
      <c r="A33" s="31" t="s">
        <v>83</v>
      </c>
      <c r="B33" s="32" t="s">
        <v>465</v>
      </c>
      <c r="C33" s="33">
        <v>75</v>
      </c>
      <c r="D33" s="23">
        <v>242</v>
      </c>
      <c r="E33" s="33">
        <v>4.74</v>
      </c>
      <c r="F33" s="23">
        <v>2.713392750075427E-2</v>
      </c>
      <c r="G33" s="33">
        <v>29.5</v>
      </c>
      <c r="H33" s="23">
        <v>-0.58638324968511546</v>
      </c>
      <c r="I33" s="33">
        <v>25</v>
      </c>
      <c r="J33" s="23">
        <v>1.0791223140152555</v>
      </c>
      <c r="K33" s="33">
        <v>120</v>
      </c>
      <c r="L33" s="23">
        <v>0.32436898450048368</v>
      </c>
      <c r="M33" s="33">
        <v>7.2</v>
      </c>
      <c r="N33" s="33">
        <v>5.7576015796517055E-2</v>
      </c>
      <c r="O33" s="33">
        <v>4.4400000000000004</v>
      </c>
      <c r="P33" s="23">
        <v>-5.822941715563007E-2</v>
      </c>
      <c r="Q33" s="23">
        <v>0.84358857497226492</v>
      </c>
      <c r="R33" s="23">
        <v>0.14059809582871083</v>
      </c>
      <c r="S33" s="23">
        <v>7</v>
      </c>
      <c r="T33" s="23">
        <v>227</v>
      </c>
      <c r="U33" s="23">
        <v>193</v>
      </c>
      <c r="V33" s="23"/>
      <c r="W33" s="29">
        <v>1</v>
      </c>
      <c r="Y33" s="29">
        <v>2</v>
      </c>
      <c r="Z33" s="29">
        <v>2</v>
      </c>
      <c r="AA33" s="29">
        <v>2</v>
      </c>
      <c r="AC33" s="40"/>
    </row>
    <row r="34" spans="1:29" x14ac:dyDescent="0.25">
      <c r="A34" s="14" t="s">
        <v>120</v>
      </c>
      <c r="B34" s="17" t="s">
        <v>465</v>
      </c>
      <c r="C34" s="19">
        <v>75</v>
      </c>
      <c r="D34" s="16">
        <v>271</v>
      </c>
      <c r="E34" s="19"/>
      <c r="G34" s="19"/>
      <c r="I34" s="19"/>
      <c r="K34" s="19"/>
      <c r="M34" s="19"/>
      <c r="N34" s="19"/>
      <c r="O34" s="19"/>
      <c r="S34" s="24">
        <v>8</v>
      </c>
      <c r="U34" s="24"/>
      <c r="V34" s="21"/>
      <c r="W34" s="7">
        <v>0</v>
      </c>
      <c r="X34">
        <v>0</v>
      </c>
      <c r="Y34">
        <v>26</v>
      </c>
      <c r="Z34">
        <v>185</v>
      </c>
      <c r="AA34">
        <v>37</v>
      </c>
    </row>
    <row r="35" spans="1:29" x14ac:dyDescent="0.25">
      <c r="A35" s="14" t="s">
        <v>142</v>
      </c>
      <c r="B35" s="17" t="s">
        <v>465</v>
      </c>
      <c r="C35" s="19">
        <v>75</v>
      </c>
      <c r="D35" s="16">
        <v>257</v>
      </c>
      <c r="E35" s="19">
        <v>4.88</v>
      </c>
      <c r="F35" s="16">
        <v>-0.42501815642793461</v>
      </c>
      <c r="G35" s="19">
        <v>30.5</v>
      </c>
      <c r="H35" s="16">
        <v>-0.34534379727344622</v>
      </c>
      <c r="I35" s="19"/>
      <c r="K35" s="19">
        <v>115</v>
      </c>
      <c r="L35" s="16">
        <v>-0.20965312412836121</v>
      </c>
      <c r="M35" s="19">
        <v>7.38</v>
      </c>
      <c r="N35" s="19">
        <v>-0.36610961547571014</v>
      </c>
      <c r="O35" s="19">
        <v>4.58</v>
      </c>
      <c r="P35" s="16">
        <v>-0.5792669541507196</v>
      </c>
      <c r="Q35" s="16">
        <v>-1.9253916474561719</v>
      </c>
      <c r="R35" s="16">
        <v>-0.38507832949123438</v>
      </c>
      <c r="S35" s="24">
        <v>8</v>
      </c>
      <c r="U35" s="24"/>
      <c r="V35" s="21"/>
      <c r="W35" s="7">
        <v>0</v>
      </c>
      <c r="X35">
        <v>0</v>
      </c>
      <c r="Y35">
        <v>136</v>
      </c>
      <c r="Z35">
        <v>497</v>
      </c>
      <c r="AA35">
        <v>31.0625</v>
      </c>
    </row>
    <row r="36" spans="1:29" x14ac:dyDescent="0.25">
      <c r="A36" s="14" t="s">
        <v>302</v>
      </c>
      <c r="B36" s="17" t="s">
        <v>465</v>
      </c>
      <c r="C36" s="19">
        <v>78</v>
      </c>
      <c r="D36" s="16">
        <v>295</v>
      </c>
      <c r="E36" s="19">
        <v>4.8499999999999996</v>
      </c>
      <c r="F36" s="16">
        <v>-0.32812842415750026</v>
      </c>
      <c r="G36" s="19">
        <v>28.5</v>
      </c>
      <c r="H36" s="16">
        <v>-0.82742270209678459</v>
      </c>
      <c r="I36" s="19">
        <v>23</v>
      </c>
      <c r="J36" s="16">
        <v>0.73791411567900322</v>
      </c>
      <c r="K36" s="19">
        <v>112</v>
      </c>
      <c r="L36" s="16">
        <v>-0.53006638930566807</v>
      </c>
      <c r="M36" s="19">
        <v>7.69</v>
      </c>
      <c r="N36" s="19">
        <v>-1.0957904248889925</v>
      </c>
      <c r="O36" s="19">
        <v>4.53</v>
      </c>
      <c r="P36" s="16">
        <v>-0.3931821195096164</v>
      </c>
      <c r="Q36" s="16">
        <v>-2.4366759442795582</v>
      </c>
      <c r="R36" s="16">
        <v>-0.40611265737992636</v>
      </c>
      <c r="S36" s="24">
        <v>2</v>
      </c>
      <c r="T36" s="16">
        <v>35</v>
      </c>
      <c r="U36" s="24">
        <v>35</v>
      </c>
      <c r="V36" s="21"/>
      <c r="W36" s="7">
        <v>0</v>
      </c>
      <c r="X36">
        <v>0</v>
      </c>
      <c r="Y36">
        <v>0</v>
      </c>
      <c r="Z36">
        <v>0</v>
      </c>
      <c r="AA36">
        <v>0</v>
      </c>
    </row>
    <row r="37" spans="1:29" x14ac:dyDescent="0.25">
      <c r="A37" s="14" t="s">
        <v>14</v>
      </c>
      <c r="B37" s="17" t="s">
        <v>465</v>
      </c>
      <c r="C37" s="19">
        <v>76</v>
      </c>
      <c r="D37" s="16">
        <v>304</v>
      </c>
      <c r="E37" s="19">
        <v>4.87</v>
      </c>
      <c r="F37" s="16">
        <v>-0.39272157900445748</v>
      </c>
      <c r="G37" s="19">
        <v>29</v>
      </c>
      <c r="H37" s="16">
        <v>-0.70690297589095008</v>
      </c>
      <c r="I37" s="19">
        <v>22</v>
      </c>
      <c r="J37" s="16">
        <v>0.56731001651087709</v>
      </c>
      <c r="K37" s="19">
        <v>108</v>
      </c>
      <c r="L37" s="16">
        <v>-0.95728407620874401</v>
      </c>
      <c r="M37" s="19">
        <v>7.62</v>
      </c>
      <c r="N37" s="19">
        <v>-0.93102379050534767</v>
      </c>
      <c r="O37" s="19">
        <v>4.8899999999999997</v>
      </c>
      <c r="P37" s="16">
        <v>-1.7329929289255619</v>
      </c>
      <c r="Q37" s="16">
        <v>-4.1536153340241837</v>
      </c>
      <c r="R37" s="16">
        <v>-0.69226922233736399</v>
      </c>
      <c r="S37" s="24">
        <v>3</v>
      </c>
      <c r="T37" s="16">
        <v>93</v>
      </c>
      <c r="U37" s="24">
        <v>84</v>
      </c>
      <c r="V37" s="21"/>
      <c r="W37" s="7">
        <v>7</v>
      </c>
      <c r="X37">
        <v>65</v>
      </c>
      <c r="Y37">
        <v>0</v>
      </c>
      <c r="Z37">
        <v>0</v>
      </c>
      <c r="AA37">
        <v>0</v>
      </c>
    </row>
    <row r="38" spans="1:29" x14ac:dyDescent="0.25">
      <c r="A38" s="14" t="s">
        <v>171</v>
      </c>
      <c r="B38" s="17" t="s">
        <v>465</v>
      </c>
      <c r="C38" s="19">
        <v>76</v>
      </c>
      <c r="D38" s="16">
        <v>272</v>
      </c>
      <c r="E38" s="19">
        <v>4.6399999999999997</v>
      </c>
      <c r="F38" s="16">
        <v>0.35009970173553451</v>
      </c>
      <c r="G38" s="19">
        <v>41</v>
      </c>
      <c r="H38" s="16">
        <v>2.1855704530490803</v>
      </c>
      <c r="I38" s="19">
        <v>33</v>
      </c>
      <c r="J38" s="16">
        <v>2.4439551073602646</v>
      </c>
      <c r="K38" s="19">
        <v>128</v>
      </c>
      <c r="L38" s="16">
        <v>1.1788043583066354</v>
      </c>
      <c r="M38" s="19"/>
      <c r="N38" s="19"/>
      <c r="O38" s="19"/>
      <c r="Q38" s="16">
        <v>6.158429620451515</v>
      </c>
      <c r="R38" s="16">
        <v>1.5396074051128787</v>
      </c>
      <c r="S38" s="24">
        <v>1</v>
      </c>
      <c r="T38" s="16">
        <v>1</v>
      </c>
      <c r="U38" s="24">
        <v>1</v>
      </c>
      <c r="V38" s="21"/>
      <c r="W38" s="7">
        <v>11</v>
      </c>
      <c r="X38">
        <v>520</v>
      </c>
      <c r="Y38">
        <v>0</v>
      </c>
      <c r="Z38">
        <v>0</v>
      </c>
      <c r="AA38">
        <v>0</v>
      </c>
    </row>
    <row r="39" spans="1:29" x14ac:dyDescent="0.25">
      <c r="A39" s="14" t="s">
        <v>236</v>
      </c>
      <c r="B39" s="17" t="s">
        <v>465</v>
      </c>
      <c r="C39" s="19">
        <v>77</v>
      </c>
      <c r="D39" s="16">
        <v>304</v>
      </c>
      <c r="E39" s="19">
        <v>5.1100000000000003</v>
      </c>
      <c r="F39" s="16">
        <v>-1.1678394371679266</v>
      </c>
      <c r="G39" s="19">
        <v>24.5</v>
      </c>
      <c r="H39" s="16">
        <v>-1.7915805117434613</v>
      </c>
      <c r="I39" s="19"/>
      <c r="K39" s="19">
        <v>101</v>
      </c>
      <c r="L39" s="16">
        <v>-1.7049150282891268</v>
      </c>
      <c r="M39" s="19">
        <v>7.93</v>
      </c>
      <c r="N39" s="19">
        <v>-1.6607045999186281</v>
      </c>
      <c r="O39" s="19">
        <v>4.63</v>
      </c>
      <c r="P39" s="16">
        <v>-0.76535178879182275</v>
      </c>
      <c r="Q39" s="16">
        <v>-7.090391365910965</v>
      </c>
      <c r="R39" s="16">
        <v>-1.418078273182193</v>
      </c>
      <c r="S39" s="24">
        <v>3</v>
      </c>
      <c r="T39" s="16">
        <v>102</v>
      </c>
      <c r="U39" s="24">
        <v>91</v>
      </c>
      <c r="V39" s="21"/>
      <c r="W39" s="7">
        <v>11</v>
      </c>
      <c r="X39">
        <v>284</v>
      </c>
      <c r="Y39">
        <v>22</v>
      </c>
      <c r="Z39">
        <v>87</v>
      </c>
      <c r="AA39">
        <v>12.428571428571429</v>
      </c>
    </row>
    <row r="40" spans="1:29" x14ac:dyDescent="0.25">
      <c r="A40" s="14" t="s">
        <v>328</v>
      </c>
      <c r="B40" s="17" t="s">
        <v>465</v>
      </c>
      <c r="C40" s="19">
        <v>73</v>
      </c>
      <c r="D40" s="16">
        <v>268</v>
      </c>
      <c r="E40" s="19">
        <v>4.83</v>
      </c>
      <c r="F40" s="16">
        <v>-0.26353526931054594</v>
      </c>
      <c r="G40" s="19">
        <v>30.5</v>
      </c>
      <c r="H40" s="16">
        <v>-0.34534379727344622</v>
      </c>
      <c r="I40" s="19">
        <v>27</v>
      </c>
      <c r="J40" s="16">
        <v>1.4203305123515078</v>
      </c>
      <c r="K40" s="19">
        <v>110</v>
      </c>
      <c r="L40" s="16">
        <v>-0.74367523275720604</v>
      </c>
      <c r="M40" s="19"/>
      <c r="N40" s="19"/>
      <c r="O40" s="19"/>
      <c r="Q40" s="16">
        <v>6.7776213010309561E-2</v>
      </c>
      <c r="R40" s="16">
        <v>1.694405325257739E-2</v>
      </c>
      <c r="S40" s="24">
        <v>8</v>
      </c>
      <c r="U40" s="24"/>
      <c r="V40" s="21"/>
      <c r="W40" s="7">
        <v>0</v>
      </c>
      <c r="X40">
        <v>0</v>
      </c>
      <c r="Y40">
        <v>60</v>
      </c>
      <c r="Z40">
        <v>580</v>
      </c>
      <c r="AA40">
        <v>52.727272727272727</v>
      </c>
    </row>
    <row r="41" spans="1:29" x14ac:dyDescent="0.25">
      <c r="A41" s="14" t="s">
        <v>177</v>
      </c>
      <c r="B41" s="17" t="s">
        <v>465</v>
      </c>
      <c r="C41" s="19">
        <v>75</v>
      </c>
      <c r="D41" s="16">
        <v>302</v>
      </c>
      <c r="E41" s="19">
        <v>5.13</v>
      </c>
      <c r="F41" s="16">
        <v>-1.2324325920148809</v>
      </c>
      <c r="G41" s="19">
        <v>27.5</v>
      </c>
      <c r="H41" s="16">
        <v>-1.0684621545084538</v>
      </c>
      <c r="I41" s="19">
        <v>20</v>
      </c>
      <c r="J41" s="16">
        <v>0.2261018181746248</v>
      </c>
      <c r="K41" s="19">
        <v>105</v>
      </c>
      <c r="L41" s="16">
        <v>-1.2776973413860508</v>
      </c>
      <c r="M41" s="19">
        <v>7.55</v>
      </c>
      <c r="N41" s="19">
        <v>-0.76625715612170286</v>
      </c>
      <c r="O41" s="19">
        <v>4.5</v>
      </c>
      <c r="P41" s="16">
        <v>-0.28153121872495318</v>
      </c>
      <c r="Q41" s="16">
        <v>-4.4002786445814168</v>
      </c>
      <c r="R41" s="16">
        <v>-0.7333797740969028</v>
      </c>
      <c r="S41" s="24">
        <v>4</v>
      </c>
      <c r="T41" s="16">
        <v>138</v>
      </c>
      <c r="U41" s="24">
        <v>124</v>
      </c>
      <c r="V41" s="21"/>
      <c r="W41" s="7">
        <v>16</v>
      </c>
      <c r="X41">
        <v>412</v>
      </c>
      <c r="Y41">
        <v>42</v>
      </c>
      <c r="Z41">
        <v>326</v>
      </c>
      <c r="AA41">
        <v>29.636363636363637</v>
      </c>
    </row>
    <row r="42" spans="1:29" x14ac:dyDescent="0.25">
      <c r="A42" s="14" t="s">
        <v>408</v>
      </c>
      <c r="B42" s="17" t="s">
        <v>465</v>
      </c>
      <c r="C42" s="19">
        <v>75</v>
      </c>
      <c r="D42" s="16">
        <v>273</v>
      </c>
      <c r="E42" s="19">
        <v>4.6900000000000004</v>
      </c>
      <c r="F42" s="16">
        <v>0.18861681461814298</v>
      </c>
      <c r="G42" s="19">
        <v>35</v>
      </c>
      <c r="H42" s="16">
        <v>0.73933373857906515</v>
      </c>
      <c r="I42" s="19">
        <v>30</v>
      </c>
      <c r="J42" s="16">
        <v>1.9321428098558862</v>
      </c>
      <c r="K42" s="19">
        <v>126</v>
      </c>
      <c r="L42" s="16">
        <v>0.96519551485509747</v>
      </c>
      <c r="M42" s="19">
        <v>6.95</v>
      </c>
      <c r="N42" s="19">
        <v>0.646028281452389</v>
      </c>
      <c r="O42" s="19">
        <v>4.28</v>
      </c>
      <c r="P42" s="16">
        <v>0.53724205369590272</v>
      </c>
      <c r="Q42" s="16">
        <v>5.0085592130564836</v>
      </c>
      <c r="R42" s="16">
        <v>0.83475986884274722</v>
      </c>
      <c r="S42" s="24">
        <v>1</v>
      </c>
      <c r="T42" s="16">
        <v>3</v>
      </c>
      <c r="U42" s="24">
        <v>3</v>
      </c>
      <c r="V42" s="21"/>
      <c r="W42" s="7">
        <v>14</v>
      </c>
      <c r="X42">
        <v>702</v>
      </c>
      <c r="Y42">
        <v>0</v>
      </c>
      <c r="Z42">
        <v>0</v>
      </c>
      <c r="AA42">
        <v>0</v>
      </c>
    </row>
    <row r="43" spans="1:29" x14ac:dyDescent="0.25">
      <c r="A43" s="14" t="s">
        <v>418</v>
      </c>
      <c r="B43" s="17" t="s">
        <v>465</v>
      </c>
      <c r="C43" s="19">
        <v>73</v>
      </c>
      <c r="D43" s="16">
        <v>331</v>
      </c>
      <c r="E43" s="19">
        <v>5.45</v>
      </c>
      <c r="F43" s="16">
        <v>-2.2659230695661732</v>
      </c>
      <c r="G43" s="19">
        <v>24.5</v>
      </c>
      <c r="H43" s="16">
        <v>-1.7915805117434613</v>
      </c>
      <c r="I43" s="19">
        <v>28</v>
      </c>
      <c r="J43" s="16">
        <v>1.5909346115196339</v>
      </c>
      <c r="K43" s="19">
        <v>91</v>
      </c>
      <c r="L43" s="16">
        <v>-2.7729592455468164</v>
      </c>
      <c r="M43" s="19">
        <v>7.83</v>
      </c>
      <c r="N43" s="19">
        <v>-1.4253236936562801</v>
      </c>
      <c r="O43" s="19">
        <v>5</v>
      </c>
      <c r="P43" s="16">
        <v>-2.1423795651359914</v>
      </c>
      <c r="Q43" s="16">
        <v>-8.8072314741290878</v>
      </c>
      <c r="R43" s="16">
        <v>-1.467871912354848</v>
      </c>
      <c r="S43" s="24">
        <v>7</v>
      </c>
      <c r="T43" s="16">
        <v>223</v>
      </c>
      <c r="U43" s="24">
        <v>190</v>
      </c>
      <c r="V43" s="21"/>
      <c r="W43" s="7">
        <v>0</v>
      </c>
      <c r="X43">
        <v>0</v>
      </c>
      <c r="Y43">
        <v>170</v>
      </c>
      <c r="Z43">
        <v>582</v>
      </c>
      <c r="AA43">
        <v>36.375</v>
      </c>
    </row>
    <row r="44" spans="1:29" x14ac:dyDescent="0.25">
      <c r="A44" s="14" t="s">
        <v>92</v>
      </c>
      <c r="B44" s="17" t="s">
        <v>465</v>
      </c>
      <c r="C44" s="19">
        <v>78</v>
      </c>
      <c r="D44" s="16">
        <v>277</v>
      </c>
      <c r="E44" s="19">
        <v>4.92</v>
      </c>
      <c r="F44" s="16">
        <v>-0.55420446612184615</v>
      </c>
      <c r="G44" s="19">
        <v>33</v>
      </c>
      <c r="H44" s="16">
        <v>0.25725483375572678</v>
      </c>
      <c r="I44" s="19">
        <v>25</v>
      </c>
      <c r="J44" s="16">
        <v>1.0791223140152555</v>
      </c>
      <c r="K44" s="19">
        <v>116</v>
      </c>
      <c r="L44" s="16">
        <v>-0.10284870240259222</v>
      </c>
      <c r="M44" s="19">
        <v>7.17</v>
      </c>
      <c r="N44" s="19">
        <v>0.12819028767522228</v>
      </c>
      <c r="O44" s="19">
        <v>4.3899999999999997</v>
      </c>
      <c r="P44" s="16">
        <v>0.12785541748547641</v>
      </c>
      <c r="Q44" s="16">
        <v>0.93536968440724255</v>
      </c>
      <c r="R44" s="16">
        <v>0.1558949474012071</v>
      </c>
      <c r="S44" s="24">
        <v>1</v>
      </c>
      <c r="T44" s="16">
        <v>28</v>
      </c>
      <c r="U44" s="24">
        <v>28</v>
      </c>
      <c r="V44" s="21"/>
      <c r="W44" s="7">
        <v>16</v>
      </c>
      <c r="X44">
        <v>401</v>
      </c>
      <c r="Y44">
        <v>58</v>
      </c>
      <c r="Z44">
        <v>760</v>
      </c>
      <c r="AA44">
        <v>54.285714285714285</v>
      </c>
    </row>
    <row r="45" spans="1:29" x14ac:dyDescent="0.25">
      <c r="A45" s="14" t="s">
        <v>258</v>
      </c>
      <c r="B45" s="17" t="s">
        <v>465</v>
      </c>
      <c r="C45" s="19">
        <v>79</v>
      </c>
      <c r="D45" s="16">
        <v>289</v>
      </c>
      <c r="E45" s="19">
        <v>4.83</v>
      </c>
      <c r="F45" s="16">
        <v>-0.26353526931054594</v>
      </c>
      <c r="G45" s="19">
        <v>30</v>
      </c>
      <c r="H45" s="16">
        <v>-0.46586352347928084</v>
      </c>
      <c r="I45" s="19">
        <v>23</v>
      </c>
      <c r="J45" s="16">
        <v>0.73791411567900322</v>
      </c>
      <c r="K45" s="19">
        <v>128</v>
      </c>
      <c r="L45" s="16">
        <v>1.1788043583066354</v>
      </c>
      <c r="M45" s="19">
        <v>7.46</v>
      </c>
      <c r="N45" s="19">
        <v>-0.55441434048558935</v>
      </c>
      <c r="O45" s="19">
        <v>4.62</v>
      </c>
      <c r="P45" s="16">
        <v>-0.72813482186360279</v>
      </c>
      <c r="Q45" s="16">
        <v>-9.5229481153380369E-2</v>
      </c>
      <c r="R45" s="16">
        <v>-1.5871580192230061E-2</v>
      </c>
      <c r="S45" s="24">
        <v>8</v>
      </c>
      <c r="U45" s="24"/>
      <c r="V45" s="21"/>
      <c r="W45" s="7">
        <v>16</v>
      </c>
      <c r="X45">
        <v>159</v>
      </c>
      <c r="Y45">
        <v>3</v>
      </c>
      <c r="Z45">
        <v>404</v>
      </c>
      <c r="AA45">
        <v>25.25</v>
      </c>
    </row>
    <row r="46" spans="1:29" x14ac:dyDescent="0.25">
      <c r="A46" s="14" t="s">
        <v>385</v>
      </c>
      <c r="B46" s="17" t="s">
        <v>465</v>
      </c>
      <c r="C46" s="19">
        <v>73</v>
      </c>
      <c r="D46" s="16">
        <v>296</v>
      </c>
      <c r="E46" s="19">
        <v>5.24</v>
      </c>
      <c r="F46" s="16">
        <v>-1.5876949436731385</v>
      </c>
      <c r="G46" s="19">
        <v>27</v>
      </c>
      <c r="H46" s="16">
        <v>-1.1889818807142885</v>
      </c>
      <c r="I46" s="19">
        <v>22</v>
      </c>
      <c r="J46" s="16">
        <v>0.56731001651087709</v>
      </c>
      <c r="K46" s="19">
        <v>105</v>
      </c>
      <c r="L46" s="16">
        <v>-1.2776973413860508</v>
      </c>
      <c r="M46" s="19">
        <v>7.53</v>
      </c>
      <c r="N46" s="19">
        <v>-0.71918097486923416</v>
      </c>
      <c r="O46" s="19">
        <v>4.57</v>
      </c>
      <c r="P46" s="16">
        <v>-0.54204998722249964</v>
      </c>
      <c r="Q46" s="16">
        <v>-4.7482951113543344</v>
      </c>
      <c r="R46" s="16">
        <v>-0.79138251855905573</v>
      </c>
      <c r="S46" s="24">
        <v>6</v>
      </c>
      <c r="T46" s="16">
        <v>189</v>
      </c>
      <c r="U46" s="24">
        <v>166</v>
      </c>
      <c r="V46" s="21"/>
      <c r="W46" s="7">
        <v>16</v>
      </c>
      <c r="X46">
        <v>308</v>
      </c>
      <c r="Y46">
        <v>105</v>
      </c>
      <c r="Z46">
        <v>264</v>
      </c>
      <c r="AA46">
        <v>16.5</v>
      </c>
    </row>
    <row r="47" spans="1:29" x14ac:dyDescent="0.25">
      <c r="A47" s="14" t="s">
        <v>40</v>
      </c>
      <c r="B47" s="17" t="s">
        <v>465</v>
      </c>
      <c r="C47" s="19">
        <v>76</v>
      </c>
      <c r="D47" s="16">
        <v>269</v>
      </c>
      <c r="E47" s="19">
        <v>4.7</v>
      </c>
      <c r="F47" s="16">
        <v>0.15632023719466581</v>
      </c>
      <c r="G47" s="19">
        <v>31.5</v>
      </c>
      <c r="H47" s="16">
        <v>-0.10430434486177705</v>
      </c>
      <c r="I47" s="19">
        <v>15</v>
      </c>
      <c r="J47" s="16">
        <v>-0.62691867766600595</v>
      </c>
      <c r="K47" s="19">
        <v>119</v>
      </c>
      <c r="L47" s="16">
        <v>0.21756456277471467</v>
      </c>
      <c r="M47" s="19">
        <v>7.27</v>
      </c>
      <c r="N47" s="19">
        <v>-0.10719061858712568</v>
      </c>
      <c r="O47" s="19">
        <v>4.3499999999999996</v>
      </c>
      <c r="P47" s="16">
        <v>0.27672328519835959</v>
      </c>
      <c r="Q47" s="16">
        <v>-0.18780555594716863</v>
      </c>
      <c r="R47" s="16">
        <v>-3.1300925991194772E-2</v>
      </c>
      <c r="S47" s="24">
        <v>3</v>
      </c>
      <c r="T47" s="16">
        <v>80</v>
      </c>
      <c r="U47" s="24">
        <v>73</v>
      </c>
      <c r="V47" s="21"/>
      <c r="W47" s="7">
        <v>15</v>
      </c>
      <c r="X47">
        <v>222</v>
      </c>
      <c r="Y47">
        <v>30</v>
      </c>
      <c r="Z47">
        <v>338</v>
      </c>
      <c r="AA47">
        <v>21.125</v>
      </c>
    </row>
    <row r="48" spans="1:29" x14ac:dyDescent="0.25">
      <c r="A48" s="14" t="s">
        <v>201</v>
      </c>
      <c r="B48" s="17" t="s">
        <v>465</v>
      </c>
      <c r="C48" s="19">
        <v>76</v>
      </c>
      <c r="D48" s="16">
        <v>266</v>
      </c>
      <c r="E48" s="19">
        <v>4.6500000000000004</v>
      </c>
      <c r="F48" s="16">
        <v>0.31780312431205449</v>
      </c>
      <c r="G48" s="19">
        <v>33.5</v>
      </c>
      <c r="H48" s="16">
        <v>0.37777455996156134</v>
      </c>
      <c r="I48" s="19"/>
      <c r="K48" s="19">
        <v>122</v>
      </c>
      <c r="L48" s="16">
        <v>0.53797782795202165</v>
      </c>
      <c r="M48" s="19">
        <v>7.03</v>
      </c>
      <c r="N48" s="19">
        <v>0.45772355644250984</v>
      </c>
      <c r="O48" s="19">
        <v>4.2</v>
      </c>
      <c r="P48" s="16">
        <v>0.83497778912166909</v>
      </c>
      <c r="Q48" s="16">
        <v>2.5262568577898166</v>
      </c>
      <c r="R48" s="16">
        <v>0.50525137155796329</v>
      </c>
      <c r="S48" s="24">
        <v>3</v>
      </c>
      <c r="T48" s="16">
        <v>103</v>
      </c>
      <c r="U48" s="24">
        <v>92</v>
      </c>
      <c r="V48" s="21"/>
      <c r="W48" s="7">
        <v>12</v>
      </c>
      <c r="X48">
        <v>282</v>
      </c>
      <c r="Y48">
        <v>70</v>
      </c>
      <c r="Z48">
        <v>352</v>
      </c>
      <c r="AA48">
        <v>29.333333333333332</v>
      </c>
    </row>
    <row r="49" spans="1:27" x14ac:dyDescent="0.25">
      <c r="A49" s="14" t="s">
        <v>203</v>
      </c>
      <c r="B49" s="17" t="s">
        <v>465</v>
      </c>
      <c r="C49" s="19">
        <v>74</v>
      </c>
      <c r="D49" s="16">
        <v>300</v>
      </c>
      <c r="E49" s="19"/>
      <c r="G49" s="19"/>
      <c r="I49" s="19"/>
      <c r="K49" s="19"/>
      <c r="M49" s="19"/>
      <c r="N49" s="19"/>
      <c r="O49" s="19"/>
      <c r="S49" s="24">
        <v>7</v>
      </c>
      <c r="T49" s="16">
        <v>244</v>
      </c>
      <c r="U49" s="24">
        <v>201</v>
      </c>
      <c r="V49" s="21"/>
      <c r="W49" s="7">
        <v>14</v>
      </c>
      <c r="X49">
        <v>346</v>
      </c>
      <c r="Y49">
        <v>77</v>
      </c>
      <c r="Z49">
        <v>423</v>
      </c>
      <c r="AA49">
        <v>30.214285714285715</v>
      </c>
    </row>
    <row r="50" spans="1:27" x14ac:dyDescent="0.25">
      <c r="A50" s="14" t="s">
        <v>402</v>
      </c>
      <c r="B50" s="17" t="s">
        <v>465</v>
      </c>
      <c r="C50" s="19">
        <v>75</v>
      </c>
      <c r="D50" s="16">
        <v>304</v>
      </c>
      <c r="E50" s="19">
        <v>5.07</v>
      </c>
      <c r="F50" s="16">
        <v>-1.0386531274740152</v>
      </c>
      <c r="G50" s="19">
        <v>28.5</v>
      </c>
      <c r="H50" s="16">
        <v>-0.82742270209678459</v>
      </c>
      <c r="I50" s="19">
        <v>26</v>
      </c>
      <c r="J50" s="16">
        <v>1.2497264131833816</v>
      </c>
      <c r="K50" s="19">
        <v>108</v>
      </c>
      <c r="L50" s="16">
        <v>-0.95728407620874401</v>
      </c>
      <c r="M50" s="19">
        <v>7.58</v>
      </c>
      <c r="N50" s="19">
        <v>-0.83687142800040815</v>
      </c>
      <c r="O50" s="19">
        <v>4.72</v>
      </c>
      <c r="P50" s="16">
        <v>-1.1003044911458091</v>
      </c>
      <c r="Q50" s="16">
        <v>-3.5108094117423789</v>
      </c>
      <c r="R50" s="16">
        <v>-0.58513490195706319</v>
      </c>
      <c r="S50" s="24">
        <v>6</v>
      </c>
      <c r="T50" s="16">
        <v>194</v>
      </c>
      <c r="U50" s="24">
        <v>169</v>
      </c>
      <c r="V50" s="21"/>
      <c r="W50" s="7">
        <v>13</v>
      </c>
      <c r="X50">
        <v>187</v>
      </c>
      <c r="Y50">
        <v>93</v>
      </c>
      <c r="Z50">
        <v>280</v>
      </c>
      <c r="AA50">
        <v>21.53846153846154</v>
      </c>
    </row>
    <row r="51" spans="1:27" x14ac:dyDescent="0.25">
      <c r="A51" s="14"/>
      <c r="B51" s="14"/>
      <c r="C51" s="17"/>
      <c r="E51" s="18"/>
      <c r="F51" s="19"/>
      <c r="H51" s="19"/>
      <c r="J51" s="19"/>
      <c r="L51" s="19"/>
      <c r="N51" s="19"/>
      <c r="P51" s="19"/>
      <c r="Q51" s="19"/>
      <c r="R51" s="19"/>
      <c r="V51" s="24"/>
    </row>
    <row r="52" spans="1:27" x14ac:dyDescent="0.25">
      <c r="A52" s="14"/>
      <c r="P52" s="19"/>
      <c r="Q52" s="19"/>
      <c r="R52" s="19"/>
      <c r="V52" s="24"/>
    </row>
    <row r="53" spans="1:27" x14ac:dyDescent="0.25">
      <c r="A53" s="14"/>
      <c r="B53" s="14" t="s">
        <v>479</v>
      </c>
      <c r="C53" s="18">
        <f>AVERAGE(C2:C50)</f>
        <v>75.306122448979593</v>
      </c>
      <c r="D53" s="18">
        <f t="shared" ref="D53:M53" si="0">AVERAGE(D2:D50)</f>
        <v>283.26530612244898</v>
      </c>
      <c r="E53" s="18">
        <f t="shared" si="0"/>
        <v>4.9247619047619038</v>
      </c>
      <c r="F53" s="18">
        <f t="shared" si="0"/>
        <v>-0.56958378870445492</v>
      </c>
      <c r="G53" s="18">
        <f t="shared" si="0"/>
        <v>30.451219512195124</v>
      </c>
      <c r="H53" s="18">
        <f t="shared" si="0"/>
        <v>-0.35710181934230817</v>
      </c>
      <c r="I53" s="18">
        <f t="shared" si="0"/>
        <v>23.512195121951219</v>
      </c>
      <c r="J53" s="18">
        <f t="shared" si="0"/>
        <v>0.82529670305779945</v>
      </c>
      <c r="K53" s="18">
        <f t="shared" si="0"/>
        <v>113.375</v>
      </c>
      <c r="L53" s="18">
        <f t="shared" si="0"/>
        <v>-0.38321030943273571</v>
      </c>
      <c r="M53" s="18">
        <f t="shared" si="0"/>
        <v>7.4063888888888885</v>
      </c>
      <c r="N53" s="18"/>
      <c r="P53" s="19"/>
      <c r="Q53" s="19"/>
      <c r="R53" s="19"/>
      <c r="V53" s="24"/>
    </row>
    <row r="54" spans="1:27" x14ac:dyDescent="0.25">
      <c r="B54" s="14" t="s">
        <v>480</v>
      </c>
      <c r="C54" s="17">
        <f>_xlfn.STDEV.P(C2:C50)</f>
        <v>1.3432230752574963</v>
      </c>
      <c r="D54" s="17">
        <f t="shared" ref="D54:M54" si="1">_xlfn.STDEV.P(D2:D50)</f>
        <v>22.476995505340689</v>
      </c>
      <c r="E54" s="17">
        <f t="shared" si="1"/>
        <v>0.21425661178038347</v>
      </c>
      <c r="F54" s="17">
        <f t="shared" si="1"/>
        <v>0.69197552508571947</v>
      </c>
      <c r="G54" s="17">
        <f t="shared" si="1"/>
        <v>3.7640871630883619</v>
      </c>
      <c r="H54" s="17">
        <f t="shared" si="1"/>
        <v>0.9072935086206122</v>
      </c>
      <c r="I54" s="17">
        <f t="shared" si="1"/>
        <v>4.706621963084654</v>
      </c>
      <c r="J54" s="17">
        <f t="shared" si="1"/>
        <v>0.80296900013697503</v>
      </c>
      <c r="K54" s="17">
        <f t="shared" si="1"/>
        <v>8.4341196932460001</v>
      </c>
      <c r="L54" s="17">
        <f t="shared" si="1"/>
        <v>0.90080127660305898</v>
      </c>
      <c r="M54" s="17">
        <f t="shared" si="1"/>
        <v>0.28289331300546833</v>
      </c>
      <c r="N54" s="17"/>
    </row>
    <row r="55" spans="1:27" x14ac:dyDescent="0.25">
      <c r="O55" s="22"/>
    </row>
    <row r="56" spans="1:27" x14ac:dyDescent="0.25">
      <c r="O56" s="22"/>
    </row>
    <row r="59" spans="1:27" x14ac:dyDescent="0.25">
      <c r="A59" s="29" t="s">
        <v>339</v>
      </c>
      <c r="B59" s="29" t="s">
        <v>465</v>
      </c>
      <c r="C59" s="29">
        <v>0.30938852991979449</v>
      </c>
      <c r="D59" s="29"/>
      <c r="E59" s="30">
        <v>4</v>
      </c>
      <c r="F59" s="29">
        <v>3</v>
      </c>
      <c r="G59" s="29">
        <v>43</v>
      </c>
      <c r="H59" s="29">
        <v>173</v>
      </c>
      <c r="I59" s="29">
        <v>24.714285714285715</v>
      </c>
      <c r="L59" s="20" t="s">
        <v>460</v>
      </c>
      <c r="M59" s="20" t="s">
        <v>462</v>
      </c>
    </row>
    <row r="60" spans="1:27" x14ac:dyDescent="0.25">
      <c r="A60" s="29" t="s">
        <v>134</v>
      </c>
      <c r="B60" s="29" t="s">
        <v>465</v>
      </c>
      <c r="C60" s="29">
        <v>0.15065501787160393</v>
      </c>
      <c r="D60" s="29"/>
      <c r="E60" s="30">
        <v>4</v>
      </c>
      <c r="F60" s="29">
        <v>54</v>
      </c>
      <c r="G60" s="29"/>
      <c r="H60" s="29">
        <v>101</v>
      </c>
      <c r="I60" s="29">
        <v>10.1</v>
      </c>
      <c r="K60" s="20" t="s">
        <v>468</v>
      </c>
      <c r="L60" s="16">
        <f>CORREL(Q2:Q330,S2:S330)</f>
        <v>-0.19922747787664816</v>
      </c>
      <c r="M60" s="16">
        <f>CORREL(Q2:Q330,U2:U330)</f>
        <v>-0.3040014854775927</v>
      </c>
    </row>
    <row r="61" spans="1:27" x14ac:dyDescent="0.25">
      <c r="A61" s="29" t="s">
        <v>307</v>
      </c>
      <c r="B61" s="29" t="s">
        <v>465</v>
      </c>
      <c r="C61" s="29">
        <v>0.14761802030102242</v>
      </c>
      <c r="D61" s="29">
        <v>26</v>
      </c>
      <c r="E61" s="30">
        <v>16</v>
      </c>
      <c r="F61" s="29">
        <v>401</v>
      </c>
      <c r="G61" s="29">
        <v>0</v>
      </c>
      <c r="H61" s="29">
        <v>0</v>
      </c>
      <c r="I61" s="29">
        <v>0</v>
      </c>
      <c r="K61" s="20" t="s">
        <v>469</v>
      </c>
      <c r="L61" s="16">
        <f>CORREL(R2:R330,S2:S330)</f>
        <v>-0.17179872556386669</v>
      </c>
      <c r="M61" s="16">
        <f>CORREL(R2:R330,U2:U330)</f>
        <v>-0.2961462019852224</v>
      </c>
    </row>
    <row r="62" spans="1:27" x14ac:dyDescent="0.25">
      <c r="A62" s="29" t="s">
        <v>55</v>
      </c>
      <c r="B62" s="29" t="s">
        <v>465</v>
      </c>
      <c r="C62" s="29">
        <v>9.6932925798410216E-2</v>
      </c>
      <c r="D62" s="29"/>
      <c r="E62" s="30">
        <v>2</v>
      </c>
      <c r="F62" s="29">
        <v>10</v>
      </c>
      <c r="G62" s="29">
        <v>164</v>
      </c>
      <c r="H62" s="29">
        <v>386</v>
      </c>
      <c r="I62" s="29">
        <v>25.733333333333334</v>
      </c>
    </row>
  </sheetData>
  <sortState ref="W2:AB53">
    <sortCondition ref="W2:W53"/>
  </sortState>
  <conditionalFormatting sqref="N2:O32 N34:O49 Q53:R5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R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:O3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:O5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0 Q5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0 R5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R5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:R5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0 Q51:Q5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0 R51:R5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42"/>
  <sheetViews>
    <sheetView zoomScale="55" zoomScaleNormal="55" workbookViewId="0">
      <pane xSplit="1" topLeftCell="B1" activePane="topRight" state="frozen"/>
      <selection pane="topRight" activeCell="L43" sqref="L43"/>
    </sheetView>
  </sheetViews>
  <sheetFormatPr defaultColWidth="9.140625" defaultRowHeight="15" x14ac:dyDescent="0.25"/>
  <cols>
    <col min="1" max="1" width="27.42578125" style="27" bestFit="1" customWidth="1"/>
    <col min="2" max="2" width="6.85546875" style="27" bestFit="1" customWidth="1"/>
    <col min="3" max="3" width="8.28515625" bestFit="1" customWidth="1"/>
    <col min="4" max="4" width="5.7109375" bestFit="1" customWidth="1"/>
    <col min="5" max="5" width="7.28515625" bestFit="1" customWidth="1"/>
    <col min="6" max="6" width="14.85546875" bestFit="1" customWidth="1"/>
    <col min="7" max="7" width="10.5703125" bestFit="1" customWidth="1"/>
    <col min="8" max="8" width="15.85546875" bestFit="1" customWidth="1"/>
    <col min="9" max="10" width="14.85546875" bestFit="1" customWidth="1"/>
    <col min="11" max="11" width="14.42578125" bestFit="1" customWidth="1"/>
    <col min="12" max="12" width="14.85546875" bestFit="1" customWidth="1"/>
    <col min="14" max="14" width="14.85546875" bestFit="1" customWidth="1"/>
    <col min="15" max="15" width="10" bestFit="1" customWidth="1"/>
    <col min="16" max="18" width="14.85546875" bestFit="1" customWidth="1"/>
    <col min="19" max="19" width="4.85546875" bestFit="1" customWidth="1"/>
    <col min="20" max="20" width="6.7109375" bestFit="1" customWidth="1"/>
    <col min="21" max="21" width="7.42578125" bestFit="1" customWidth="1"/>
    <col min="23" max="23" width="5.28515625" bestFit="1" customWidth="1"/>
    <col min="24" max="24" width="13.140625" bestFit="1" customWidth="1"/>
    <col min="25" max="25" width="12" bestFit="1" customWidth="1"/>
    <col min="26" max="26" width="11.42578125" bestFit="1" customWidth="1"/>
    <col min="27" max="27" width="12" bestFit="1" customWidth="1"/>
    <col min="28" max="28" width="21.7109375" bestFit="1" customWidth="1"/>
  </cols>
  <sheetData>
    <row r="1" spans="1:29" x14ac:dyDescent="0.25">
      <c r="A1" s="14" t="s">
        <v>0</v>
      </c>
      <c r="B1" s="14" t="s">
        <v>478</v>
      </c>
      <c r="C1" s="15" t="s">
        <v>3</v>
      </c>
      <c r="D1" s="14" t="s">
        <v>4</v>
      </c>
      <c r="E1" s="14" t="s">
        <v>5</v>
      </c>
      <c r="F1" s="14" t="s">
        <v>454</v>
      </c>
      <c r="G1" s="14" t="s">
        <v>6</v>
      </c>
      <c r="H1" s="14" t="s">
        <v>455</v>
      </c>
      <c r="I1" s="14" t="s">
        <v>7</v>
      </c>
      <c r="J1" s="14" t="s">
        <v>457</v>
      </c>
      <c r="K1" s="14" t="s">
        <v>8</v>
      </c>
      <c r="L1" s="14" t="s">
        <v>456</v>
      </c>
      <c r="M1" s="14" t="s">
        <v>9</v>
      </c>
      <c r="N1" s="14" t="s">
        <v>458</v>
      </c>
      <c r="O1" s="14" t="s">
        <v>10</v>
      </c>
      <c r="P1" s="14" t="s">
        <v>459</v>
      </c>
      <c r="Q1" s="10" t="s">
        <v>452</v>
      </c>
      <c r="R1" s="10" t="s">
        <v>453</v>
      </c>
      <c r="S1" s="10" t="s">
        <v>460</v>
      </c>
      <c r="T1" s="10" t="s">
        <v>461</v>
      </c>
      <c r="U1" s="10" t="s">
        <v>462</v>
      </c>
      <c r="V1" s="21"/>
      <c r="W1" s="20" t="s">
        <v>471</v>
      </c>
      <c r="X1" s="20" t="s">
        <v>472</v>
      </c>
      <c r="Y1" s="20" t="s">
        <v>473</v>
      </c>
      <c r="Z1" s="20" t="s">
        <v>474</v>
      </c>
      <c r="AA1" s="20" t="s">
        <v>475</v>
      </c>
    </row>
    <row r="2" spans="1:29" x14ac:dyDescent="0.25">
      <c r="A2" s="25" t="s">
        <v>25</v>
      </c>
      <c r="B2" s="26" t="s">
        <v>466</v>
      </c>
      <c r="C2" s="4">
        <v>75</v>
      </c>
      <c r="D2" s="2">
        <v>241</v>
      </c>
      <c r="E2" s="9">
        <v>4.63</v>
      </c>
      <c r="F2" s="11">
        <v>0.3823962791590117</v>
      </c>
      <c r="G2" s="2">
        <v>30.5</v>
      </c>
      <c r="H2" s="11">
        <v>-0.34534379727344622</v>
      </c>
      <c r="I2" s="2">
        <v>16</v>
      </c>
      <c r="J2" s="11">
        <v>-0.45631457849787976</v>
      </c>
      <c r="K2" s="2">
        <v>116</v>
      </c>
      <c r="L2" s="11">
        <v>-0.10284870240259222</v>
      </c>
      <c r="M2" s="2">
        <v>6.88</v>
      </c>
      <c r="N2" s="11">
        <v>0.81079491583603391</v>
      </c>
      <c r="O2" s="2">
        <v>4.25</v>
      </c>
      <c r="P2" s="11">
        <v>0.64889295448056594</v>
      </c>
      <c r="Q2" s="13">
        <v>0.93757707130169332</v>
      </c>
      <c r="R2" s="13">
        <v>0.15626284521694889</v>
      </c>
      <c r="S2">
        <v>3</v>
      </c>
      <c r="T2">
        <v>76</v>
      </c>
      <c r="U2">
        <v>69</v>
      </c>
      <c r="V2" s="21"/>
      <c r="W2">
        <v>4</v>
      </c>
      <c r="X2">
        <v>158</v>
      </c>
      <c r="Y2">
        <v>28</v>
      </c>
      <c r="Z2">
        <v>186</v>
      </c>
      <c r="AA2">
        <v>46.5</v>
      </c>
      <c r="AC2" s="2"/>
    </row>
    <row r="3" spans="1:29" x14ac:dyDescent="0.25">
      <c r="A3" s="25" t="s">
        <v>245</v>
      </c>
      <c r="B3" s="26" t="s">
        <v>466</v>
      </c>
      <c r="C3" s="4">
        <v>73</v>
      </c>
      <c r="D3" s="2">
        <v>238</v>
      </c>
      <c r="E3" s="9">
        <v>4.6500000000000004</v>
      </c>
      <c r="F3" s="11">
        <v>0.31780312431205449</v>
      </c>
      <c r="G3" s="2">
        <v>30.5</v>
      </c>
      <c r="H3" s="11">
        <v>-0.34534379727344622</v>
      </c>
      <c r="I3" s="2">
        <v>23</v>
      </c>
      <c r="J3" s="11">
        <v>0.73791411567900322</v>
      </c>
      <c r="K3" s="2">
        <v>116</v>
      </c>
      <c r="L3" s="11">
        <v>-0.10284870240259222</v>
      </c>
      <c r="M3" s="2">
        <v>7.23</v>
      </c>
      <c r="N3" s="11">
        <v>-1.3038256082188173E-2</v>
      </c>
      <c r="O3" s="2">
        <v>4.34</v>
      </c>
      <c r="P3" s="11">
        <v>0.31394025212657956</v>
      </c>
      <c r="Q3" s="13">
        <v>0.90842673635941051</v>
      </c>
      <c r="R3" s="13">
        <v>0.15140445605990174</v>
      </c>
      <c r="S3">
        <v>5</v>
      </c>
      <c r="T3">
        <v>161</v>
      </c>
      <c r="U3">
        <v>145</v>
      </c>
      <c r="V3" s="21"/>
      <c r="W3">
        <v>10</v>
      </c>
      <c r="X3">
        <v>115</v>
      </c>
      <c r="Y3">
        <v>138</v>
      </c>
      <c r="Z3">
        <v>253</v>
      </c>
      <c r="AA3">
        <v>25.3</v>
      </c>
      <c r="AC3" s="2"/>
    </row>
    <row r="4" spans="1:29" x14ac:dyDescent="0.25">
      <c r="A4" s="25" t="s">
        <v>51</v>
      </c>
      <c r="B4" s="26" t="s">
        <v>466</v>
      </c>
      <c r="C4" s="4">
        <v>72</v>
      </c>
      <c r="D4" s="2">
        <v>238</v>
      </c>
      <c r="E4" s="9"/>
      <c r="F4" s="11"/>
      <c r="G4" s="2">
        <v>29.5</v>
      </c>
      <c r="H4" s="11">
        <v>-0.58638324968511546</v>
      </c>
      <c r="I4" s="2">
        <v>20</v>
      </c>
      <c r="J4" s="11">
        <v>0.2261018181746248</v>
      </c>
      <c r="K4" s="2">
        <v>111</v>
      </c>
      <c r="L4" s="11">
        <v>-0.63687081103143706</v>
      </c>
      <c r="M4" s="2">
        <v>7.02</v>
      </c>
      <c r="N4" s="11">
        <v>0.4812616470687463</v>
      </c>
      <c r="O4" s="2">
        <v>4.43</v>
      </c>
      <c r="P4" s="11">
        <v>-2.1012450227406793E-2</v>
      </c>
      <c r="Q4" s="13">
        <v>-0.53690304570058822</v>
      </c>
      <c r="R4" s="13">
        <v>-0.10738060914011764</v>
      </c>
      <c r="S4">
        <v>8</v>
      </c>
      <c r="V4" s="21"/>
      <c r="W4">
        <v>0</v>
      </c>
      <c r="X4">
        <v>0</v>
      </c>
      <c r="Y4">
        <v>0</v>
      </c>
      <c r="Z4">
        <v>0</v>
      </c>
      <c r="AA4">
        <v>0</v>
      </c>
      <c r="AC4" s="2"/>
    </row>
    <row r="5" spans="1:29" x14ac:dyDescent="0.25">
      <c r="A5" s="25" t="s">
        <v>173</v>
      </c>
      <c r="B5" s="26" t="s">
        <v>466</v>
      </c>
      <c r="C5" s="4">
        <v>74</v>
      </c>
      <c r="D5" s="2">
        <v>244</v>
      </c>
      <c r="E5" s="9">
        <v>4.75</v>
      </c>
      <c r="F5" s="11">
        <v>-5.1626499227228929E-3</v>
      </c>
      <c r="G5" s="2">
        <v>34.5</v>
      </c>
      <c r="H5" s="11">
        <v>0.61881401237323053</v>
      </c>
      <c r="I5" s="2">
        <v>27</v>
      </c>
      <c r="J5" s="11">
        <v>1.4203305123515078</v>
      </c>
      <c r="K5" s="2">
        <v>119</v>
      </c>
      <c r="L5" s="11">
        <v>0.21756456277471467</v>
      </c>
      <c r="M5" s="2">
        <v>6.98</v>
      </c>
      <c r="N5" s="11">
        <v>0.57541400957368383</v>
      </c>
      <c r="O5" s="2">
        <v>4.13</v>
      </c>
      <c r="P5" s="11">
        <v>1.0954965576192155</v>
      </c>
      <c r="Q5" s="13">
        <v>3.9224570047696297</v>
      </c>
      <c r="R5" s="13">
        <v>0.65374283412827161</v>
      </c>
      <c r="S5">
        <v>4</v>
      </c>
      <c r="T5">
        <v>120</v>
      </c>
      <c r="U5">
        <v>108</v>
      </c>
      <c r="V5" s="21"/>
      <c r="W5">
        <v>16</v>
      </c>
      <c r="X5">
        <v>244</v>
      </c>
      <c r="Y5">
        <v>368</v>
      </c>
      <c r="Z5">
        <v>612</v>
      </c>
      <c r="AA5">
        <v>38.25</v>
      </c>
      <c r="AC5" s="2"/>
    </row>
    <row r="6" spans="1:29" x14ac:dyDescent="0.25">
      <c r="A6" s="25" t="s">
        <v>69</v>
      </c>
      <c r="B6" s="26" t="s">
        <v>466</v>
      </c>
      <c r="C6" s="4">
        <v>71</v>
      </c>
      <c r="D6" s="2">
        <v>238</v>
      </c>
      <c r="E6" s="9">
        <v>4.6500000000000004</v>
      </c>
      <c r="F6" s="11">
        <v>0.31780312431205449</v>
      </c>
      <c r="G6" s="2">
        <v>37</v>
      </c>
      <c r="H6" s="11">
        <v>1.2214126434024035</v>
      </c>
      <c r="I6" s="2"/>
      <c r="J6" s="11"/>
      <c r="K6" s="2">
        <v>124</v>
      </c>
      <c r="L6" s="11">
        <v>0.7515866714035595</v>
      </c>
      <c r="M6" s="2">
        <v>6.92</v>
      </c>
      <c r="N6" s="11">
        <v>0.71664255333109428</v>
      </c>
      <c r="O6" s="2">
        <v>4.18</v>
      </c>
      <c r="P6" s="11">
        <v>0.90941172297811235</v>
      </c>
      <c r="Q6" s="13">
        <v>3.9168567154272242</v>
      </c>
      <c r="R6" s="13">
        <v>0.78337134308544487</v>
      </c>
      <c r="S6">
        <v>5</v>
      </c>
      <c r="T6">
        <v>148</v>
      </c>
      <c r="U6">
        <v>132</v>
      </c>
      <c r="V6" s="21"/>
      <c r="W6">
        <v>13</v>
      </c>
      <c r="X6">
        <v>50</v>
      </c>
      <c r="Y6">
        <v>224</v>
      </c>
      <c r="Z6">
        <v>274</v>
      </c>
      <c r="AA6">
        <v>21.076923076923077</v>
      </c>
      <c r="AC6" s="2"/>
    </row>
    <row r="7" spans="1:29" x14ac:dyDescent="0.25">
      <c r="A7" s="25" t="s">
        <v>147</v>
      </c>
      <c r="B7" s="26" t="s">
        <v>466</v>
      </c>
      <c r="C7" s="4">
        <v>74</v>
      </c>
      <c r="D7" s="2">
        <v>240</v>
      </c>
      <c r="E7" s="9">
        <v>4.79</v>
      </c>
      <c r="F7" s="11">
        <v>-0.13434895961663443</v>
      </c>
      <c r="G7" s="2">
        <v>29.5</v>
      </c>
      <c r="H7" s="11">
        <v>-0.58638324968511546</v>
      </c>
      <c r="I7" s="2">
        <v>18</v>
      </c>
      <c r="J7" s="11">
        <v>-0.1151063801616275</v>
      </c>
      <c r="K7" s="2">
        <v>115</v>
      </c>
      <c r="L7" s="11">
        <v>-0.20965312412836121</v>
      </c>
      <c r="M7" s="2">
        <v>6.8</v>
      </c>
      <c r="N7" s="11">
        <v>0.99909964084591307</v>
      </c>
      <c r="O7" s="2">
        <v>4.25</v>
      </c>
      <c r="P7" s="11">
        <v>0.64889295448056594</v>
      </c>
      <c r="Q7" s="13">
        <v>0.60250088173474048</v>
      </c>
      <c r="R7" s="13">
        <v>0.10041681362245675</v>
      </c>
      <c r="S7">
        <v>8</v>
      </c>
      <c r="V7" s="21"/>
      <c r="W7">
        <v>0</v>
      </c>
      <c r="X7">
        <v>0</v>
      </c>
      <c r="Y7">
        <v>0</v>
      </c>
      <c r="Z7">
        <v>0</v>
      </c>
      <c r="AA7">
        <v>0</v>
      </c>
      <c r="AC7" s="2"/>
    </row>
    <row r="8" spans="1:29" s="29" customFormat="1" x14ac:dyDescent="0.25">
      <c r="A8" s="35" t="s">
        <v>339</v>
      </c>
      <c r="B8" s="36" t="s">
        <v>466</v>
      </c>
      <c r="C8" s="29">
        <v>75</v>
      </c>
      <c r="D8" s="29">
        <v>242</v>
      </c>
      <c r="E8" s="29">
        <v>4.6399999999999997</v>
      </c>
      <c r="F8" s="29">
        <v>0.35009970173553451</v>
      </c>
      <c r="G8" s="29">
        <v>30</v>
      </c>
      <c r="H8" s="29">
        <v>-0.46586352347928084</v>
      </c>
      <c r="I8" s="29">
        <v>23</v>
      </c>
      <c r="J8" s="29">
        <v>0.73791411567900322</v>
      </c>
      <c r="K8" s="29">
        <v>123</v>
      </c>
      <c r="L8" s="29">
        <v>0.64478224967779052</v>
      </c>
      <c r="M8" s="29">
        <v>7.06</v>
      </c>
      <c r="N8" s="29">
        <v>0.38710928456380672</v>
      </c>
      <c r="O8" s="29">
        <v>4.37</v>
      </c>
      <c r="P8" s="29">
        <v>0.20228935134191633</v>
      </c>
      <c r="Q8" s="29">
        <v>1.8563311795187705</v>
      </c>
      <c r="R8" s="29">
        <v>0.3093885299197951</v>
      </c>
      <c r="S8" s="29">
        <v>8</v>
      </c>
      <c r="V8" s="23"/>
      <c r="W8" s="30">
        <v>4</v>
      </c>
      <c r="X8" s="29">
        <v>3</v>
      </c>
      <c r="Y8" s="29">
        <v>43</v>
      </c>
      <c r="Z8" s="29">
        <v>173</v>
      </c>
      <c r="AA8" s="29">
        <v>24.714285714285715</v>
      </c>
    </row>
    <row r="9" spans="1:29" x14ac:dyDescent="0.25">
      <c r="A9" s="25" t="s">
        <v>191</v>
      </c>
      <c r="B9" s="26" t="s">
        <v>466</v>
      </c>
      <c r="C9" s="4">
        <v>71</v>
      </c>
      <c r="D9" s="2">
        <v>242</v>
      </c>
      <c r="E9" s="9">
        <v>4.7300000000000004</v>
      </c>
      <c r="F9" s="11">
        <v>5.9430504924231436E-2</v>
      </c>
      <c r="G9" s="2">
        <v>33</v>
      </c>
      <c r="H9" s="11">
        <v>0.25725483375572678</v>
      </c>
      <c r="I9" s="2">
        <v>18</v>
      </c>
      <c r="J9" s="11">
        <v>-0.1151063801616275</v>
      </c>
      <c r="K9" s="2">
        <v>114</v>
      </c>
      <c r="L9" s="11">
        <v>-0.31645754585413016</v>
      </c>
      <c r="M9" s="2">
        <v>7.13</v>
      </c>
      <c r="N9" s="11">
        <v>0.22234265018016189</v>
      </c>
      <c r="O9" s="2">
        <v>4.3099999999999996</v>
      </c>
      <c r="P9" s="11">
        <v>0.42559115291124278</v>
      </c>
      <c r="Q9" s="13">
        <v>0.53305521575560522</v>
      </c>
      <c r="R9" s="13">
        <v>8.8842535959267541E-2</v>
      </c>
      <c r="S9">
        <v>8</v>
      </c>
      <c r="V9" s="21"/>
      <c r="W9">
        <v>0</v>
      </c>
      <c r="X9">
        <v>0</v>
      </c>
      <c r="Y9">
        <v>0</v>
      </c>
      <c r="Z9">
        <v>0</v>
      </c>
      <c r="AA9">
        <v>0</v>
      </c>
    </row>
    <row r="10" spans="1:29" x14ac:dyDescent="0.25">
      <c r="A10" s="25" t="s">
        <v>159</v>
      </c>
      <c r="B10" s="26" t="s">
        <v>466</v>
      </c>
      <c r="C10" s="4">
        <v>74</v>
      </c>
      <c r="D10" s="2">
        <v>236</v>
      </c>
      <c r="E10" s="9">
        <v>4.72</v>
      </c>
      <c r="F10" s="11">
        <v>9.1727082347711472E-2</v>
      </c>
      <c r="G10" s="2">
        <v>34</v>
      </c>
      <c r="H10" s="11">
        <v>0.49829428616739596</v>
      </c>
      <c r="I10" s="2"/>
      <c r="J10" s="11"/>
      <c r="K10" s="2">
        <v>124</v>
      </c>
      <c r="L10" s="11">
        <v>0.7515866714035595</v>
      </c>
      <c r="M10" s="2">
        <v>7.4</v>
      </c>
      <c r="N10" s="11">
        <v>-0.41318579672818095</v>
      </c>
      <c r="O10" s="2">
        <v>4.5</v>
      </c>
      <c r="P10" s="11">
        <v>-0.28153121872495318</v>
      </c>
      <c r="Q10" s="13">
        <v>0.64689102446553282</v>
      </c>
      <c r="R10" s="13">
        <v>0.12937820489310656</v>
      </c>
      <c r="S10">
        <v>8</v>
      </c>
      <c r="V10" s="21"/>
      <c r="W10">
        <v>0</v>
      </c>
      <c r="X10">
        <v>0</v>
      </c>
      <c r="Y10">
        <v>0</v>
      </c>
      <c r="Z10">
        <v>0</v>
      </c>
      <c r="AA10">
        <v>0</v>
      </c>
      <c r="AC10" s="2"/>
    </row>
    <row r="11" spans="1:29" x14ac:dyDescent="0.25">
      <c r="A11" s="25" t="s">
        <v>354</v>
      </c>
      <c r="B11" s="26" t="s">
        <v>466</v>
      </c>
      <c r="C11" s="4">
        <v>72</v>
      </c>
      <c r="D11" s="2">
        <v>232</v>
      </c>
      <c r="E11" s="9">
        <v>4.58</v>
      </c>
      <c r="F11" s="11">
        <v>0.54387916627640043</v>
      </c>
      <c r="G11" s="2">
        <v>34.5</v>
      </c>
      <c r="H11" s="11">
        <v>0.61881401237323053</v>
      </c>
      <c r="I11" s="2">
        <v>18</v>
      </c>
      <c r="J11" s="11">
        <v>-0.1151063801616275</v>
      </c>
      <c r="K11" s="2">
        <v>122</v>
      </c>
      <c r="L11" s="11">
        <v>0.53797782795202165</v>
      </c>
      <c r="M11" s="2">
        <v>6.89</v>
      </c>
      <c r="N11" s="11">
        <v>0.78725682520979945</v>
      </c>
      <c r="O11" s="2">
        <v>4.21</v>
      </c>
      <c r="P11" s="11">
        <v>0.79776082219344913</v>
      </c>
      <c r="Q11" s="13">
        <v>3.1705822738432738</v>
      </c>
      <c r="R11" s="13">
        <v>0.52843037897387901</v>
      </c>
      <c r="S11">
        <v>3</v>
      </c>
      <c r="T11">
        <v>75</v>
      </c>
      <c r="U11">
        <v>68</v>
      </c>
      <c r="V11" s="21"/>
      <c r="W11">
        <v>12</v>
      </c>
      <c r="X11">
        <v>223</v>
      </c>
      <c r="Y11">
        <v>158</v>
      </c>
      <c r="Z11">
        <v>381</v>
      </c>
      <c r="AA11">
        <v>31.75</v>
      </c>
      <c r="AC11" s="2"/>
    </row>
    <row r="12" spans="1:29" s="29" customFormat="1" x14ac:dyDescent="0.25">
      <c r="A12" s="37" t="s">
        <v>134</v>
      </c>
      <c r="B12" s="38" t="s">
        <v>466</v>
      </c>
      <c r="C12" s="39">
        <v>75</v>
      </c>
      <c r="D12" s="40">
        <v>248</v>
      </c>
      <c r="E12" s="41">
        <v>4.75</v>
      </c>
      <c r="F12" s="42">
        <v>-5.1626499227228929E-3</v>
      </c>
      <c r="G12" s="40">
        <v>29.5</v>
      </c>
      <c r="H12" s="42">
        <v>-0.58638324968511546</v>
      </c>
      <c r="I12" s="40">
        <v>26</v>
      </c>
      <c r="J12" s="42">
        <v>1.2497264131833816</v>
      </c>
      <c r="K12" s="40">
        <v>116</v>
      </c>
      <c r="L12" s="42">
        <v>-0.10284870240259222</v>
      </c>
      <c r="M12" s="40">
        <v>7.02</v>
      </c>
      <c r="N12" s="42">
        <v>0.4812616470687463</v>
      </c>
      <c r="O12" s="40">
        <v>4.46</v>
      </c>
      <c r="P12" s="42">
        <v>-0.13266335101207002</v>
      </c>
      <c r="Q12" s="43">
        <v>0.9039301072296273</v>
      </c>
      <c r="R12" s="43">
        <v>0.15065501787160454</v>
      </c>
      <c r="S12" s="29">
        <v>8</v>
      </c>
      <c r="V12" s="23"/>
      <c r="W12" s="30">
        <v>4</v>
      </c>
      <c r="X12" s="29">
        <v>54</v>
      </c>
      <c r="Z12" s="29">
        <v>101</v>
      </c>
      <c r="AA12" s="29">
        <v>10.1</v>
      </c>
    </row>
    <row r="13" spans="1:29" x14ac:dyDescent="0.25">
      <c r="A13" s="25" t="s">
        <v>342</v>
      </c>
      <c r="B13" s="26" t="s">
        <v>466</v>
      </c>
      <c r="C13" s="4">
        <v>71</v>
      </c>
      <c r="D13" s="2">
        <v>241</v>
      </c>
      <c r="E13" s="9">
        <v>4.84</v>
      </c>
      <c r="F13" s="11">
        <v>-0.29583184673402313</v>
      </c>
      <c r="G13" s="2">
        <v>31.5</v>
      </c>
      <c r="H13" s="11">
        <v>-0.10430434486177705</v>
      </c>
      <c r="I13" s="2">
        <v>20</v>
      </c>
      <c r="J13" s="11">
        <v>0.2261018181746248</v>
      </c>
      <c r="K13" s="2">
        <v>117</v>
      </c>
      <c r="L13" s="11">
        <v>3.9557193231767413E-3</v>
      </c>
      <c r="M13" s="2"/>
      <c r="N13" s="11"/>
      <c r="O13" s="2">
        <v>4.34</v>
      </c>
      <c r="P13" s="11">
        <v>0.31394025212657956</v>
      </c>
      <c r="Q13" s="13">
        <v>0.14386159802858092</v>
      </c>
      <c r="R13" s="13">
        <v>2.8772319605716183E-2</v>
      </c>
      <c r="S13">
        <v>7</v>
      </c>
      <c r="T13">
        <v>234</v>
      </c>
      <c r="U13">
        <v>196</v>
      </c>
      <c r="V13" s="21"/>
      <c r="W13">
        <v>1</v>
      </c>
      <c r="X13">
        <v>21</v>
      </c>
      <c r="Y13">
        <v>3</v>
      </c>
      <c r="Z13">
        <v>24</v>
      </c>
      <c r="AA13">
        <v>24</v>
      </c>
      <c r="AC13" s="2"/>
    </row>
    <row r="14" spans="1:29" x14ac:dyDescent="0.25">
      <c r="A14" s="25" t="s">
        <v>348</v>
      </c>
      <c r="B14" s="26" t="s">
        <v>466</v>
      </c>
      <c r="C14" s="4">
        <v>73</v>
      </c>
      <c r="D14" s="2">
        <v>237</v>
      </c>
      <c r="E14" s="9">
        <v>4.5199999999999996</v>
      </c>
      <c r="F14" s="11">
        <v>0.73765863081726912</v>
      </c>
      <c r="G14" s="2">
        <v>36.5</v>
      </c>
      <c r="H14" s="11">
        <v>1.1008929171965689</v>
      </c>
      <c r="I14" s="2">
        <v>24</v>
      </c>
      <c r="J14" s="11">
        <v>0.90851821484712936</v>
      </c>
      <c r="K14" s="2">
        <v>133</v>
      </c>
      <c r="L14" s="11">
        <v>1.7128264669354802</v>
      </c>
      <c r="M14" s="2">
        <v>7.01</v>
      </c>
      <c r="N14" s="11">
        <v>0.50479973769498065</v>
      </c>
      <c r="O14" s="2">
        <v>4.37</v>
      </c>
      <c r="P14" s="11">
        <v>0.20228935134191633</v>
      </c>
      <c r="Q14" s="13">
        <v>5.1669853188333441</v>
      </c>
      <c r="R14" s="13">
        <v>0.86116421980555735</v>
      </c>
      <c r="S14">
        <v>1</v>
      </c>
      <c r="T14">
        <v>13</v>
      </c>
      <c r="U14">
        <v>13</v>
      </c>
      <c r="V14" s="21"/>
      <c r="W14">
        <v>16</v>
      </c>
      <c r="X14">
        <v>445</v>
      </c>
      <c r="Y14">
        <v>100</v>
      </c>
      <c r="Z14">
        <v>545</v>
      </c>
      <c r="AA14">
        <v>34.0625</v>
      </c>
      <c r="AC14" s="2"/>
    </row>
    <row r="15" spans="1:29" x14ac:dyDescent="0.25">
      <c r="A15" s="25" t="s">
        <v>324</v>
      </c>
      <c r="B15" s="26" t="s">
        <v>466</v>
      </c>
      <c r="C15" s="4">
        <v>72</v>
      </c>
      <c r="D15" s="2">
        <v>232</v>
      </c>
      <c r="E15" s="9">
        <v>4.78</v>
      </c>
      <c r="F15" s="11">
        <v>-0.10205238219315725</v>
      </c>
      <c r="G15" s="2">
        <v>33</v>
      </c>
      <c r="H15" s="11">
        <v>0.25725483375572678</v>
      </c>
      <c r="I15" s="2">
        <v>18</v>
      </c>
      <c r="J15" s="11">
        <v>-0.1151063801616275</v>
      </c>
      <c r="K15" s="2">
        <v>116</v>
      </c>
      <c r="L15" s="11">
        <v>-0.10284870240259222</v>
      </c>
      <c r="M15" s="2"/>
      <c r="N15" s="11"/>
      <c r="O15" s="2">
        <v>4.38</v>
      </c>
      <c r="P15" s="11">
        <v>0.16507238441369637</v>
      </c>
      <c r="Q15" s="13">
        <v>0.10231975341204616</v>
      </c>
      <c r="R15" s="13">
        <v>2.0463950682409231E-2</v>
      </c>
      <c r="S15">
        <v>8</v>
      </c>
      <c r="V15" s="21"/>
      <c r="W15">
        <v>14</v>
      </c>
      <c r="X15">
        <v>160</v>
      </c>
      <c r="Y15">
        <v>271</v>
      </c>
      <c r="Z15">
        <v>431</v>
      </c>
      <c r="AA15">
        <v>30.785714285714285</v>
      </c>
      <c r="AC15" s="2"/>
    </row>
    <row r="16" spans="1:29" x14ac:dyDescent="0.25">
      <c r="A16" s="25" t="s">
        <v>266</v>
      </c>
      <c r="B16" s="26" t="s">
        <v>466</v>
      </c>
      <c r="C16" s="4">
        <v>74</v>
      </c>
      <c r="D16" s="2">
        <v>251</v>
      </c>
      <c r="E16" s="9"/>
      <c r="F16" s="11"/>
      <c r="G16" s="2">
        <v>33</v>
      </c>
      <c r="H16" s="11">
        <v>0.25725483375572678</v>
      </c>
      <c r="I16" s="2">
        <v>23</v>
      </c>
      <c r="J16" s="11">
        <v>0.73791411567900322</v>
      </c>
      <c r="K16" s="2">
        <v>118</v>
      </c>
      <c r="L16" s="11">
        <v>0.11076014104894571</v>
      </c>
      <c r="M16" s="2">
        <v>7</v>
      </c>
      <c r="N16" s="11">
        <v>0.52833782832121501</v>
      </c>
      <c r="O16" s="2">
        <v>4.32</v>
      </c>
      <c r="P16" s="11">
        <v>0.38837418598301948</v>
      </c>
      <c r="Q16" s="13">
        <v>2.0226411047879105</v>
      </c>
      <c r="R16" s="13">
        <v>0.40452822095758212</v>
      </c>
      <c r="S16">
        <v>8</v>
      </c>
      <c r="V16" s="21"/>
      <c r="W16">
        <v>1</v>
      </c>
      <c r="X16">
        <v>6</v>
      </c>
      <c r="Y16">
        <v>12</v>
      </c>
      <c r="Z16">
        <v>18</v>
      </c>
      <c r="AA16">
        <v>18</v>
      </c>
      <c r="AC16" s="2"/>
    </row>
    <row r="17" spans="1:29" x14ac:dyDescent="0.25">
      <c r="A17" s="25" t="s">
        <v>350</v>
      </c>
      <c r="B17" s="26" t="s">
        <v>466</v>
      </c>
      <c r="C17" s="4">
        <v>72</v>
      </c>
      <c r="D17" s="2">
        <v>230</v>
      </c>
      <c r="E17" s="9"/>
      <c r="F17" s="11"/>
      <c r="G17" s="2"/>
      <c r="H17" s="11"/>
      <c r="I17" s="2"/>
      <c r="J17" s="11"/>
      <c r="K17" s="2"/>
      <c r="L17" s="11"/>
      <c r="M17" s="2"/>
      <c r="N17" s="11"/>
      <c r="O17" s="2"/>
      <c r="P17" s="11"/>
      <c r="Q17" s="13"/>
      <c r="R17" s="13"/>
      <c r="S17">
        <v>4</v>
      </c>
      <c r="T17">
        <v>124</v>
      </c>
      <c r="U17">
        <v>112</v>
      </c>
      <c r="V17" s="21"/>
      <c r="W17">
        <v>14</v>
      </c>
      <c r="X17">
        <v>239</v>
      </c>
      <c r="Y17">
        <v>263</v>
      </c>
      <c r="Z17">
        <v>502</v>
      </c>
      <c r="AA17">
        <v>35.857142857142854</v>
      </c>
      <c r="AC17" s="2"/>
    </row>
    <row r="18" spans="1:29" x14ac:dyDescent="0.25">
      <c r="A18" s="25" t="s">
        <v>123</v>
      </c>
      <c r="B18" s="26" t="s">
        <v>466</v>
      </c>
      <c r="C18" s="4">
        <v>73</v>
      </c>
      <c r="D18" s="2">
        <v>238</v>
      </c>
      <c r="E18" s="9"/>
      <c r="F18" s="11"/>
      <c r="G18" s="2"/>
      <c r="H18" s="11"/>
      <c r="I18" s="2"/>
      <c r="J18" s="11"/>
      <c r="K18" s="2"/>
      <c r="L18" s="11"/>
      <c r="M18" s="2"/>
      <c r="N18" s="11"/>
      <c r="O18" s="2"/>
      <c r="P18" s="11"/>
      <c r="Q18" s="13"/>
      <c r="R18" s="13"/>
      <c r="S18">
        <v>1</v>
      </c>
      <c r="T18">
        <v>21</v>
      </c>
      <c r="U18">
        <v>21</v>
      </c>
      <c r="V18" s="21"/>
      <c r="W18">
        <v>14</v>
      </c>
      <c r="X18">
        <v>830</v>
      </c>
      <c r="Y18">
        <v>68</v>
      </c>
      <c r="Z18">
        <v>898</v>
      </c>
      <c r="AA18">
        <v>64.142857142857139</v>
      </c>
      <c r="AC18" s="2"/>
    </row>
    <row r="19" spans="1:29" x14ac:dyDescent="0.25">
      <c r="A19" s="25" t="s">
        <v>66</v>
      </c>
      <c r="B19" s="26" t="s">
        <v>466</v>
      </c>
      <c r="C19" s="4">
        <v>72</v>
      </c>
      <c r="D19" s="2">
        <v>231</v>
      </c>
      <c r="E19" s="9">
        <v>4.7</v>
      </c>
      <c r="F19" s="11">
        <v>0.15632023719466581</v>
      </c>
      <c r="G19" s="2">
        <v>31.5</v>
      </c>
      <c r="H19" s="11">
        <v>-0.10430434486177705</v>
      </c>
      <c r="I19" s="2">
        <v>17</v>
      </c>
      <c r="J19" s="11">
        <v>-0.28571047932975363</v>
      </c>
      <c r="K19" s="2">
        <v>120</v>
      </c>
      <c r="L19" s="11">
        <v>0.32436898450048368</v>
      </c>
      <c r="M19" s="2"/>
      <c r="N19" s="11"/>
      <c r="O19" s="2"/>
      <c r="P19" s="11"/>
      <c r="Q19" s="13">
        <v>9.0674397503618831E-2</v>
      </c>
      <c r="R19" s="13">
        <v>2.2668599375904708E-2</v>
      </c>
      <c r="S19">
        <v>5</v>
      </c>
      <c r="T19">
        <v>155</v>
      </c>
      <c r="U19">
        <v>139</v>
      </c>
      <c r="V19" s="21"/>
      <c r="W19">
        <v>16</v>
      </c>
      <c r="X19">
        <v>490</v>
      </c>
      <c r="Y19">
        <v>214</v>
      </c>
      <c r="Z19">
        <v>704</v>
      </c>
      <c r="AA19">
        <v>44</v>
      </c>
      <c r="AC19" s="2"/>
    </row>
    <row r="20" spans="1:29" x14ac:dyDescent="0.25">
      <c r="A20" s="25" t="s">
        <v>252</v>
      </c>
      <c r="B20" s="26" t="s">
        <v>466</v>
      </c>
      <c r="C20" s="4">
        <v>72</v>
      </c>
      <c r="D20" s="2">
        <v>233</v>
      </c>
      <c r="E20" s="9">
        <v>4.92</v>
      </c>
      <c r="F20" s="11">
        <v>-0.55420446612184615</v>
      </c>
      <c r="G20" s="2">
        <v>29.5</v>
      </c>
      <c r="H20" s="11">
        <v>-0.58638324968511546</v>
      </c>
      <c r="I20" s="2">
        <v>23</v>
      </c>
      <c r="J20" s="11">
        <v>0.73791411567900322</v>
      </c>
      <c r="K20" s="2">
        <v>112</v>
      </c>
      <c r="L20" s="11">
        <v>-0.53006638930566807</v>
      </c>
      <c r="M20" s="2">
        <v>7.28</v>
      </c>
      <c r="N20" s="11">
        <v>-0.13072870921336216</v>
      </c>
      <c r="O20" s="2">
        <v>4.5599999999999996</v>
      </c>
      <c r="P20" s="11">
        <v>-0.50483302029427635</v>
      </c>
      <c r="Q20" s="13">
        <v>-1.5683017189412651</v>
      </c>
      <c r="R20" s="13">
        <v>-0.26138361982354419</v>
      </c>
      <c r="S20">
        <v>8</v>
      </c>
      <c r="V20" s="21"/>
      <c r="W20">
        <v>0</v>
      </c>
      <c r="X20">
        <v>0</v>
      </c>
      <c r="Y20">
        <v>0</v>
      </c>
      <c r="Z20">
        <v>0</v>
      </c>
      <c r="AA20">
        <v>0</v>
      </c>
      <c r="AC20" s="2"/>
    </row>
    <row r="21" spans="1:29" x14ac:dyDescent="0.25">
      <c r="A21" s="25" t="s">
        <v>45</v>
      </c>
      <c r="B21" s="26" t="s">
        <v>466</v>
      </c>
      <c r="C21" s="4">
        <v>74</v>
      </c>
      <c r="D21" s="2">
        <v>243</v>
      </c>
      <c r="E21" s="9"/>
      <c r="F21" s="11"/>
      <c r="G21" s="2"/>
      <c r="H21" s="11"/>
      <c r="I21" s="2">
        <v>20</v>
      </c>
      <c r="J21" s="11">
        <v>0.2261018181746248</v>
      </c>
      <c r="K21" s="2"/>
      <c r="L21" s="11"/>
      <c r="M21" s="2"/>
      <c r="N21" s="11"/>
      <c r="O21" s="2"/>
      <c r="P21" s="11"/>
      <c r="Q21" s="13">
        <v>0.2261018181746248</v>
      </c>
      <c r="R21" s="13">
        <v>0.2261018181746248</v>
      </c>
      <c r="S21">
        <v>3</v>
      </c>
      <c r="T21">
        <v>107</v>
      </c>
      <c r="U21">
        <v>96</v>
      </c>
      <c r="V21" s="21"/>
      <c r="W21">
        <v>16</v>
      </c>
      <c r="X21">
        <v>850</v>
      </c>
      <c r="Y21">
        <v>102</v>
      </c>
      <c r="Z21">
        <v>952</v>
      </c>
      <c r="AA21">
        <v>59.5</v>
      </c>
      <c r="AC21" s="2"/>
    </row>
    <row r="22" spans="1:29" x14ac:dyDescent="0.25">
      <c r="A22" s="25" t="s">
        <v>118</v>
      </c>
      <c r="B22" s="26" t="s">
        <v>466</v>
      </c>
      <c r="C22" s="4">
        <v>74</v>
      </c>
      <c r="D22" s="2">
        <v>235</v>
      </c>
      <c r="E22" s="9">
        <v>4.91</v>
      </c>
      <c r="F22" s="11">
        <v>-0.52190788869836902</v>
      </c>
      <c r="G22" s="2">
        <v>30.5</v>
      </c>
      <c r="H22" s="11">
        <v>-0.34534379727344622</v>
      </c>
      <c r="I22" s="2">
        <v>11</v>
      </c>
      <c r="J22" s="11">
        <v>-1.3093350743385106</v>
      </c>
      <c r="K22" s="2">
        <v>110</v>
      </c>
      <c r="L22" s="11">
        <v>-0.74367523275720604</v>
      </c>
      <c r="M22" s="2">
        <v>7.18</v>
      </c>
      <c r="N22" s="11">
        <v>0.1046521970489879</v>
      </c>
      <c r="O22" s="2">
        <v>4.38</v>
      </c>
      <c r="P22" s="11">
        <v>0.16507238441369637</v>
      </c>
      <c r="Q22" s="13">
        <v>-2.6505374116048475</v>
      </c>
      <c r="R22" s="13">
        <v>-0.4417562352674746</v>
      </c>
      <c r="S22">
        <v>8</v>
      </c>
      <c r="V22" s="21"/>
      <c r="W22">
        <v>0</v>
      </c>
      <c r="X22">
        <v>0</v>
      </c>
      <c r="Y22">
        <v>0</v>
      </c>
      <c r="Z22">
        <v>0</v>
      </c>
      <c r="AA22">
        <v>0</v>
      </c>
      <c r="AC22" s="2"/>
    </row>
    <row r="23" spans="1:29" x14ac:dyDescent="0.25">
      <c r="A23" s="25" t="s">
        <v>273</v>
      </c>
      <c r="B23" s="26" t="s">
        <v>466</v>
      </c>
      <c r="C23" s="4">
        <v>75</v>
      </c>
      <c r="D23" s="2">
        <v>240</v>
      </c>
      <c r="E23" s="9"/>
      <c r="F23" s="11"/>
      <c r="G23" s="2">
        <v>31</v>
      </c>
      <c r="H23" s="11">
        <v>-0.22482407106761165</v>
      </c>
      <c r="I23" s="2">
        <v>25</v>
      </c>
      <c r="J23" s="11">
        <v>1.0791223140152555</v>
      </c>
      <c r="K23" s="2">
        <v>118</v>
      </c>
      <c r="L23" s="11">
        <v>0.11076014104894571</v>
      </c>
      <c r="M23" s="2"/>
      <c r="N23" s="11"/>
      <c r="O23" s="2"/>
      <c r="P23" s="11"/>
      <c r="Q23" s="13">
        <v>0.9650583839965895</v>
      </c>
      <c r="R23" s="13">
        <v>0.32168612799886315</v>
      </c>
      <c r="S23">
        <v>5</v>
      </c>
      <c r="T23">
        <v>168</v>
      </c>
      <c r="U23">
        <v>150</v>
      </c>
      <c r="V23" s="21"/>
      <c r="W23">
        <v>13</v>
      </c>
      <c r="X23">
        <v>171</v>
      </c>
      <c r="Y23">
        <v>179</v>
      </c>
      <c r="Z23">
        <v>350</v>
      </c>
      <c r="AA23">
        <v>26.923076923076923</v>
      </c>
      <c r="AC23" s="2"/>
    </row>
    <row r="24" spans="1:29" x14ac:dyDescent="0.25">
      <c r="A24" s="25" t="s">
        <v>313</v>
      </c>
      <c r="B24" s="26" t="s">
        <v>466</v>
      </c>
      <c r="C24" s="4">
        <v>72</v>
      </c>
      <c r="D24" s="2">
        <v>223</v>
      </c>
      <c r="E24" s="9">
        <v>4.67</v>
      </c>
      <c r="F24" s="11">
        <v>0.25320996946510016</v>
      </c>
      <c r="G24" s="2">
        <v>35</v>
      </c>
      <c r="H24" s="11">
        <v>0.73933373857906515</v>
      </c>
      <c r="I24" s="2">
        <v>24</v>
      </c>
      <c r="J24" s="11">
        <v>0.90851821484712936</v>
      </c>
      <c r="K24" s="2">
        <v>126</v>
      </c>
      <c r="L24" s="11">
        <v>0.96519551485509747</v>
      </c>
      <c r="M24" s="2"/>
      <c r="N24" s="11"/>
      <c r="O24" s="2"/>
      <c r="P24" s="11"/>
      <c r="Q24" s="13">
        <v>2.8662574377463921</v>
      </c>
      <c r="R24" s="13">
        <v>0.71656435943659802</v>
      </c>
      <c r="S24">
        <v>5</v>
      </c>
      <c r="T24">
        <v>163</v>
      </c>
      <c r="U24">
        <v>147</v>
      </c>
      <c r="V24" s="21"/>
      <c r="W24">
        <v>16</v>
      </c>
      <c r="X24">
        <v>452</v>
      </c>
      <c r="Y24">
        <v>226</v>
      </c>
      <c r="Z24">
        <v>678</v>
      </c>
      <c r="AA24">
        <v>42.375</v>
      </c>
      <c r="AC24" s="2"/>
    </row>
    <row r="25" spans="1:29" x14ac:dyDescent="0.25">
      <c r="A25" s="25" t="s">
        <v>401</v>
      </c>
      <c r="B25" s="26" t="s">
        <v>466</v>
      </c>
      <c r="C25" s="4">
        <v>73</v>
      </c>
      <c r="D25" s="2">
        <v>243</v>
      </c>
      <c r="E25" s="9">
        <v>4.67</v>
      </c>
      <c r="F25" s="11">
        <v>0.25320996946510016</v>
      </c>
      <c r="G25" s="2">
        <v>28.5</v>
      </c>
      <c r="H25" s="11">
        <v>-0.82742270209678459</v>
      </c>
      <c r="I25" s="2">
        <v>24</v>
      </c>
      <c r="J25" s="11">
        <v>0.90851821484712936</v>
      </c>
      <c r="K25" s="2">
        <v>112</v>
      </c>
      <c r="L25" s="11">
        <v>-0.53006638930566807</v>
      </c>
      <c r="M25" s="2">
        <v>6.91</v>
      </c>
      <c r="N25" s="11">
        <v>0.74018064395732863</v>
      </c>
      <c r="O25" s="2">
        <v>4.33</v>
      </c>
      <c r="P25" s="11">
        <v>0.35115721905479952</v>
      </c>
      <c r="Q25" s="13">
        <v>0.89557695592190512</v>
      </c>
      <c r="R25" s="13">
        <v>0.14926282598698418</v>
      </c>
      <c r="S25">
        <v>6</v>
      </c>
      <c r="T25">
        <v>202</v>
      </c>
      <c r="U25">
        <v>176</v>
      </c>
      <c r="V25" s="21"/>
      <c r="W25">
        <v>2</v>
      </c>
      <c r="X25">
        <v>0</v>
      </c>
      <c r="Y25">
        <v>28</v>
      </c>
      <c r="Z25">
        <v>28</v>
      </c>
      <c r="AA25">
        <v>14</v>
      </c>
      <c r="AC25" s="2"/>
    </row>
    <row r="26" spans="1:29" x14ac:dyDescent="0.25">
      <c r="A26" s="25" t="s">
        <v>308</v>
      </c>
      <c r="B26" s="26" t="s">
        <v>466</v>
      </c>
      <c r="C26" s="4">
        <v>74</v>
      </c>
      <c r="D26" s="2">
        <v>240</v>
      </c>
      <c r="E26" s="9">
        <v>4.6100000000000003</v>
      </c>
      <c r="F26" s="11">
        <v>0.44698943400596602</v>
      </c>
      <c r="G26" s="2">
        <v>33</v>
      </c>
      <c r="H26" s="11">
        <v>0.25725483375572678</v>
      </c>
      <c r="I26" s="2">
        <v>23</v>
      </c>
      <c r="J26" s="11">
        <v>0.73791411567900322</v>
      </c>
      <c r="K26" s="2">
        <v>121</v>
      </c>
      <c r="L26" s="11">
        <v>0.43117340622625261</v>
      </c>
      <c r="M26" s="2">
        <v>7.15</v>
      </c>
      <c r="N26" s="11">
        <v>0.17526646892769104</v>
      </c>
      <c r="O26" s="2">
        <v>4.3899999999999997</v>
      </c>
      <c r="P26" s="11">
        <v>0.12785541748547641</v>
      </c>
      <c r="Q26" s="13">
        <v>2.1764536760801163</v>
      </c>
      <c r="R26" s="13">
        <v>0.36274227934668607</v>
      </c>
      <c r="S26">
        <v>2</v>
      </c>
      <c r="T26">
        <v>54</v>
      </c>
      <c r="U26">
        <v>50</v>
      </c>
      <c r="V26" s="21"/>
      <c r="Z26">
        <v>0</v>
      </c>
      <c r="AA26">
        <v>0</v>
      </c>
      <c r="AC26" s="2"/>
    </row>
    <row r="27" spans="1:29" x14ac:dyDescent="0.25">
      <c r="A27" s="25" t="s">
        <v>165</v>
      </c>
      <c r="B27" s="26" t="s">
        <v>466</v>
      </c>
      <c r="C27" s="4">
        <v>72</v>
      </c>
      <c r="D27" s="2">
        <v>229</v>
      </c>
      <c r="E27" s="9"/>
      <c r="F27" s="11"/>
      <c r="G27" s="2"/>
      <c r="H27" s="11"/>
      <c r="I27" s="2"/>
      <c r="J27" s="11"/>
      <c r="K27" s="2"/>
      <c r="L27" s="11"/>
      <c r="M27" s="2"/>
      <c r="N27" s="11"/>
      <c r="O27" s="2"/>
      <c r="P27" s="11"/>
      <c r="Q27" s="13"/>
      <c r="R27" s="13"/>
      <c r="S27">
        <v>1</v>
      </c>
      <c r="T27">
        <v>31</v>
      </c>
      <c r="U27">
        <v>31</v>
      </c>
      <c r="V27" s="21"/>
      <c r="W27">
        <v>10</v>
      </c>
      <c r="X27">
        <v>554</v>
      </c>
      <c r="Y27">
        <v>11</v>
      </c>
      <c r="Z27">
        <v>565</v>
      </c>
      <c r="AA27">
        <v>56.5</v>
      </c>
      <c r="AC27" s="2"/>
    </row>
    <row r="28" spans="1:29" x14ac:dyDescent="0.25">
      <c r="A28" s="25" t="s">
        <v>76</v>
      </c>
      <c r="B28" s="26" t="s">
        <v>466</v>
      </c>
      <c r="C28" s="4">
        <v>74</v>
      </c>
      <c r="D28" s="2">
        <v>226</v>
      </c>
      <c r="E28" s="9"/>
      <c r="F28" s="11"/>
      <c r="G28" s="2">
        <v>31.5</v>
      </c>
      <c r="H28" s="11">
        <v>-0.10430434486177705</v>
      </c>
      <c r="I28" s="2">
        <v>20</v>
      </c>
      <c r="J28" s="11">
        <v>0.2261018181746248</v>
      </c>
      <c r="K28" s="2">
        <v>116</v>
      </c>
      <c r="L28" s="11">
        <v>-0.10284870240259222</v>
      </c>
      <c r="M28" s="2"/>
      <c r="N28" s="11"/>
      <c r="O28" s="2"/>
      <c r="P28" s="11"/>
      <c r="Q28" s="13">
        <v>1.8948770910255527E-2</v>
      </c>
      <c r="R28" s="13">
        <v>6.3162569700851755E-3</v>
      </c>
      <c r="S28">
        <v>8</v>
      </c>
      <c r="V28" s="21"/>
      <c r="W28">
        <v>3</v>
      </c>
      <c r="X28">
        <v>7</v>
      </c>
      <c r="Y28">
        <v>48</v>
      </c>
      <c r="Z28">
        <v>55</v>
      </c>
      <c r="AA28">
        <v>18.333333333333332</v>
      </c>
      <c r="AC28" s="2"/>
    </row>
    <row r="29" spans="1:29" x14ac:dyDescent="0.25">
      <c r="A29" s="25" t="s">
        <v>24</v>
      </c>
      <c r="B29" s="26" t="s">
        <v>466</v>
      </c>
      <c r="C29" s="4">
        <v>74</v>
      </c>
      <c r="D29" s="2">
        <v>253</v>
      </c>
      <c r="E29" s="9">
        <v>4.78</v>
      </c>
      <c r="F29" s="11">
        <v>-0.10205238219315725</v>
      </c>
      <c r="G29" s="2"/>
      <c r="H29" s="11"/>
      <c r="I29" s="2"/>
      <c r="J29" s="11"/>
      <c r="K29" s="2"/>
      <c r="L29" s="11"/>
      <c r="M29" s="2"/>
      <c r="N29" s="11"/>
      <c r="O29" s="2"/>
      <c r="P29" s="11"/>
      <c r="Q29" s="13">
        <v>-0.10205238219315725</v>
      </c>
      <c r="R29" s="13">
        <v>-0.10205238219315725</v>
      </c>
      <c r="S29">
        <v>2</v>
      </c>
      <c r="T29">
        <v>49</v>
      </c>
      <c r="U29">
        <v>45</v>
      </c>
      <c r="V29" s="21"/>
      <c r="W29">
        <v>14</v>
      </c>
      <c r="X29">
        <v>201</v>
      </c>
      <c r="Y29">
        <v>147</v>
      </c>
      <c r="Z29">
        <v>348</v>
      </c>
      <c r="AA29">
        <v>24.857142857142858</v>
      </c>
      <c r="AC29" s="2"/>
    </row>
    <row r="30" spans="1:29" x14ac:dyDescent="0.25">
      <c r="A30" s="34" t="s">
        <v>431</v>
      </c>
      <c r="B30" s="27" t="s">
        <v>466</v>
      </c>
      <c r="C30">
        <v>76</v>
      </c>
      <c r="D30">
        <v>252</v>
      </c>
      <c r="E30">
        <v>4.6900000000000004</v>
      </c>
      <c r="F30">
        <v>0.18861681461814298</v>
      </c>
      <c r="G30">
        <v>37</v>
      </c>
      <c r="H30">
        <v>1.2214126434024035</v>
      </c>
      <c r="I30">
        <v>21</v>
      </c>
      <c r="J30">
        <v>0.39670591734275096</v>
      </c>
      <c r="K30">
        <v>128</v>
      </c>
      <c r="L30">
        <v>1.1788043583066354</v>
      </c>
      <c r="M30">
        <v>6.79</v>
      </c>
      <c r="N30">
        <v>1.0226377314721475</v>
      </c>
      <c r="O30">
        <v>4.13</v>
      </c>
      <c r="P30">
        <v>1.0954965576192155</v>
      </c>
      <c r="Q30">
        <v>5.1036740227612958</v>
      </c>
      <c r="R30">
        <v>0.85061233712688267</v>
      </c>
      <c r="S30">
        <v>1</v>
      </c>
      <c r="T30">
        <v>30</v>
      </c>
      <c r="U30">
        <v>30</v>
      </c>
      <c r="V30" s="21"/>
      <c r="W30">
        <v>15</v>
      </c>
      <c r="X30">
        <v>752</v>
      </c>
      <c r="Y30">
        <v>149</v>
      </c>
      <c r="Z30">
        <v>901</v>
      </c>
      <c r="AA30">
        <v>60.06666666666667</v>
      </c>
      <c r="AC30" s="2"/>
    </row>
    <row r="31" spans="1:29" s="29" customFormat="1" x14ac:dyDescent="0.25">
      <c r="A31" s="37" t="s">
        <v>307</v>
      </c>
      <c r="B31" s="38" t="s">
        <v>466</v>
      </c>
      <c r="C31" s="39">
        <v>74</v>
      </c>
      <c r="D31" s="40">
        <v>250</v>
      </c>
      <c r="E31" s="41">
        <v>4.59</v>
      </c>
      <c r="F31" s="42">
        <v>0.51158258885292318</v>
      </c>
      <c r="G31" s="40">
        <v>33</v>
      </c>
      <c r="H31" s="42">
        <v>0.25725483375572678</v>
      </c>
      <c r="I31" s="40">
        <v>24</v>
      </c>
      <c r="J31" s="42">
        <v>0.90851821484712936</v>
      </c>
      <c r="K31" s="40">
        <v>122</v>
      </c>
      <c r="L31" s="42">
        <v>0.53797782795202165</v>
      </c>
      <c r="M31" s="40">
        <v>7.48</v>
      </c>
      <c r="N31" s="42">
        <v>-0.60149052173806017</v>
      </c>
      <c r="O31" s="40">
        <v>4.62</v>
      </c>
      <c r="P31" s="42">
        <v>-0.72813482186360279</v>
      </c>
      <c r="Q31" s="43">
        <v>0.885708121806138</v>
      </c>
      <c r="R31" s="43">
        <v>0.147618020301023</v>
      </c>
      <c r="S31" s="29">
        <v>1</v>
      </c>
      <c r="T31" s="29">
        <v>26</v>
      </c>
      <c r="U31" s="29">
        <v>26</v>
      </c>
      <c r="V31" s="23"/>
      <c r="W31" s="30">
        <v>16</v>
      </c>
      <c r="X31" s="29">
        <v>401</v>
      </c>
      <c r="Y31" s="29">
        <v>0</v>
      </c>
      <c r="Z31" s="29">
        <v>0</v>
      </c>
      <c r="AA31" s="29">
        <v>0</v>
      </c>
    </row>
    <row r="32" spans="1:29" x14ac:dyDescent="0.25">
      <c r="A32" s="34" t="s">
        <v>424</v>
      </c>
      <c r="B32" s="27" t="s">
        <v>466</v>
      </c>
      <c r="C32">
        <v>73</v>
      </c>
      <c r="D32">
        <v>228</v>
      </c>
      <c r="E32">
        <v>4.67</v>
      </c>
      <c r="F32">
        <v>0.25320996946510016</v>
      </c>
      <c r="G32">
        <v>33.5</v>
      </c>
      <c r="H32">
        <v>0.37777455996156134</v>
      </c>
      <c r="K32">
        <v>121</v>
      </c>
      <c r="L32">
        <v>0.43117340622625261</v>
      </c>
      <c r="O32">
        <v>4.3899999999999997</v>
      </c>
      <c r="P32">
        <v>0.12785541748547641</v>
      </c>
      <c r="Q32">
        <v>1.1900133531383905</v>
      </c>
      <c r="R32">
        <v>0.29750333828459763</v>
      </c>
      <c r="S32">
        <v>6</v>
      </c>
      <c r="T32">
        <v>195</v>
      </c>
      <c r="U32">
        <v>170</v>
      </c>
      <c r="V32" s="21"/>
      <c r="W32">
        <v>15</v>
      </c>
      <c r="X32">
        <v>13</v>
      </c>
      <c r="Y32">
        <v>256</v>
      </c>
      <c r="Z32">
        <v>269</v>
      </c>
      <c r="AA32">
        <v>17.933333333333334</v>
      </c>
      <c r="AC32" s="2"/>
    </row>
    <row r="33" spans="1:29" s="29" customFormat="1" x14ac:dyDescent="0.25">
      <c r="A33" s="37" t="s">
        <v>55</v>
      </c>
      <c r="B33" s="38" t="s">
        <v>466</v>
      </c>
      <c r="C33" s="39">
        <v>77</v>
      </c>
      <c r="D33" s="40">
        <v>250</v>
      </c>
      <c r="E33" s="41">
        <v>4.82</v>
      </c>
      <c r="F33" s="42">
        <v>-0.23123869188706878</v>
      </c>
      <c r="G33" s="40">
        <v>31.5</v>
      </c>
      <c r="H33" s="42">
        <v>-0.10430434486177705</v>
      </c>
      <c r="I33" s="40">
        <v>20</v>
      </c>
      <c r="J33" s="42">
        <v>0.2261018181746248</v>
      </c>
      <c r="K33" s="40">
        <v>121</v>
      </c>
      <c r="L33" s="42">
        <v>0.43117340622625261</v>
      </c>
      <c r="M33" s="40">
        <v>7.2</v>
      </c>
      <c r="N33" s="42">
        <v>5.7576015796517055E-2</v>
      </c>
      <c r="O33" s="40">
        <v>4.37</v>
      </c>
      <c r="P33" s="42">
        <v>0.20228935134191633</v>
      </c>
      <c r="Q33" s="43">
        <v>0.58159755479046504</v>
      </c>
      <c r="R33" s="43">
        <v>9.6932925798410841E-2</v>
      </c>
      <c r="S33" s="29">
        <v>8</v>
      </c>
      <c r="V33" s="23"/>
      <c r="W33" s="30">
        <v>2</v>
      </c>
      <c r="X33" s="29">
        <v>10</v>
      </c>
      <c r="Y33" s="29">
        <v>164</v>
      </c>
      <c r="Z33" s="29">
        <v>386</v>
      </c>
      <c r="AA33" s="29">
        <v>25.733333333333334</v>
      </c>
    </row>
    <row r="34" spans="1:29" x14ac:dyDescent="0.25">
      <c r="A34" s="25" t="s">
        <v>438</v>
      </c>
      <c r="B34" s="26" t="s">
        <v>466</v>
      </c>
      <c r="C34" s="4">
        <v>75</v>
      </c>
      <c r="D34" s="2">
        <v>244</v>
      </c>
      <c r="E34" s="9">
        <v>4.68</v>
      </c>
      <c r="F34" s="11">
        <v>0.220913392041623</v>
      </c>
      <c r="G34" s="2">
        <v>33.5</v>
      </c>
      <c r="H34" s="11">
        <v>0.37777455996156134</v>
      </c>
      <c r="I34" s="2"/>
      <c r="J34" s="11"/>
      <c r="K34" s="2">
        <v>124</v>
      </c>
      <c r="L34" s="11">
        <v>0.7515866714035595</v>
      </c>
      <c r="M34" s="2">
        <v>7.36</v>
      </c>
      <c r="N34" s="11">
        <v>-0.31903343422324137</v>
      </c>
      <c r="O34" s="2">
        <v>4.57</v>
      </c>
      <c r="P34" s="11">
        <v>-0.54204998722249964</v>
      </c>
      <c r="Q34" s="13">
        <v>0.48919120196100263</v>
      </c>
      <c r="R34" s="13">
        <v>9.7838240392200529E-2</v>
      </c>
      <c r="S34">
        <v>3</v>
      </c>
      <c r="T34">
        <v>78</v>
      </c>
      <c r="U34">
        <v>71</v>
      </c>
      <c r="V34" s="21"/>
      <c r="W34">
        <v>8</v>
      </c>
      <c r="X34">
        <v>125</v>
      </c>
      <c r="Y34">
        <v>20</v>
      </c>
      <c r="Z34">
        <v>145</v>
      </c>
      <c r="AA34">
        <v>18.125</v>
      </c>
    </row>
    <row r="35" spans="1:29" x14ac:dyDescent="0.25">
      <c r="A35" s="25" t="s">
        <v>56</v>
      </c>
      <c r="B35" s="26" t="s">
        <v>466</v>
      </c>
      <c r="C35" s="4">
        <v>75</v>
      </c>
      <c r="D35" s="2">
        <v>247</v>
      </c>
      <c r="E35" s="9">
        <v>4.6500000000000004</v>
      </c>
      <c r="F35" s="11">
        <v>0.31780312431205449</v>
      </c>
      <c r="G35" s="2">
        <v>37.5</v>
      </c>
      <c r="H35" s="11">
        <v>1.3419323696082381</v>
      </c>
      <c r="I35" s="2">
        <v>21</v>
      </c>
      <c r="J35" s="11">
        <v>0.39670591734275096</v>
      </c>
      <c r="K35" s="2">
        <v>127</v>
      </c>
      <c r="L35" s="11">
        <v>1.0719999365808666</v>
      </c>
      <c r="M35" s="2">
        <v>6.75</v>
      </c>
      <c r="N35" s="11">
        <v>1.116790093977087</v>
      </c>
      <c r="O35" s="2"/>
      <c r="P35" s="11"/>
      <c r="Q35" s="13">
        <v>4.2452314418209971</v>
      </c>
      <c r="R35" s="13">
        <v>0.84904628836419938</v>
      </c>
      <c r="S35">
        <v>2</v>
      </c>
      <c r="T35">
        <v>47</v>
      </c>
      <c r="U35">
        <v>44</v>
      </c>
      <c r="V35" s="21"/>
      <c r="W35">
        <v>16</v>
      </c>
      <c r="X35">
        <v>161</v>
      </c>
      <c r="Y35">
        <v>293</v>
      </c>
      <c r="Z35">
        <v>454</v>
      </c>
      <c r="AA35">
        <v>28.375</v>
      </c>
      <c r="AC35" s="2"/>
    </row>
    <row r="36" spans="1:29" x14ac:dyDescent="0.25">
      <c r="A36" s="25" t="s">
        <v>46</v>
      </c>
      <c r="B36" s="26" t="s">
        <v>466</v>
      </c>
      <c r="C36" s="4">
        <v>75</v>
      </c>
      <c r="D36" s="2">
        <v>246</v>
      </c>
      <c r="E36" s="9">
        <v>4.67</v>
      </c>
      <c r="F36" s="11">
        <v>0.25320996946510016</v>
      </c>
      <c r="G36" s="2">
        <v>33.5</v>
      </c>
      <c r="H36" s="11">
        <v>0.37777455996156134</v>
      </c>
      <c r="I36" s="2">
        <v>21</v>
      </c>
      <c r="J36" s="11">
        <v>0.39670591734275096</v>
      </c>
      <c r="K36" s="2">
        <v>118</v>
      </c>
      <c r="L36" s="11">
        <v>0.11076014104894571</v>
      </c>
      <c r="M36" s="2">
        <v>6.92</v>
      </c>
      <c r="N36" s="11">
        <v>0.71664255333109428</v>
      </c>
      <c r="O36" s="2">
        <v>4.3</v>
      </c>
      <c r="P36" s="11">
        <v>0.46280811983946274</v>
      </c>
      <c r="Q36" s="13">
        <v>2.3179012609889154</v>
      </c>
      <c r="R36" s="13">
        <v>0.38631687683148591</v>
      </c>
      <c r="S36">
        <v>4</v>
      </c>
      <c r="T36">
        <v>108</v>
      </c>
      <c r="U36">
        <v>97</v>
      </c>
      <c r="V36" s="21"/>
      <c r="W36">
        <v>9</v>
      </c>
      <c r="X36">
        <v>122</v>
      </c>
      <c r="Y36">
        <v>138</v>
      </c>
      <c r="Z36">
        <v>260</v>
      </c>
      <c r="AA36">
        <v>28.888888888888889</v>
      </c>
    </row>
    <row r="37" spans="1:29" x14ac:dyDescent="0.25">
      <c r="A37" s="25" t="s">
        <v>110</v>
      </c>
      <c r="B37" s="26" t="s">
        <v>466</v>
      </c>
      <c r="C37" s="4">
        <v>75</v>
      </c>
      <c r="D37" s="2">
        <v>234</v>
      </c>
      <c r="E37" s="9">
        <v>4.67</v>
      </c>
      <c r="F37" s="11">
        <v>0.25320996946510016</v>
      </c>
      <c r="G37" s="2">
        <v>35</v>
      </c>
      <c r="H37" s="11">
        <v>0.73933373857906515</v>
      </c>
      <c r="I37" s="2">
        <v>15</v>
      </c>
      <c r="J37" s="11">
        <v>-0.62691867766600595</v>
      </c>
      <c r="K37" s="2">
        <v>125</v>
      </c>
      <c r="L37" s="11">
        <v>0.85839109312932849</v>
      </c>
      <c r="M37" s="2">
        <v>7.03</v>
      </c>
      <c r="N37" s="11">
        <v>0.45772355644250984</v>
      </c>
      <c r="O37" s="2">
        <v>4.29</v>
      </c>
      <c r="P37" s="11">
        <v>0.50002508676768276</v>
      </c>
      <c r="Q37" s="13">
        <v>2.1817647667176803</v>
      </c>
      <c r="R37" s="13">
        <v>0.36362746111961336</v>
      </c>
      <c r="S37">
        <v>2</v>
      </c>
      <c r="T37">
        <v>57</v>
      </c>
      <c r="U37">
        <v>53</v>
      </c>
      <c r="V37" s="21"/>
      <c r="W37">
        <v>16</v>
      </c>
      <c r="X37">
        <v>816</v>
      </c>
      <c r="Y37">
        <v>214</v>
      </c>
      <c r="Z37">
        <v>1030</v>
      </c>
      <c r="AA37">
        <v>64.375</v>
      </c>
      <c r="AC37" s="2"/>
    </row>
    <row r="39" spans="1:29" x14ac:dyDescent="0.25">
      <c r="B39" s="28" t="s">
        <v>479</v>
      </c>
      <c r="C39" s="7">
        <f>AVERAGE(C2:C37)</f>
        <v>73.527777777777771</v>
      </c>
      <c r="D39" s="7">
        <f>AVERAGE(C2:C37)</f>
        <v>73.527777777777771</v>
      </c>
      <c r="E39" s="7">
        <f>AVERAGE(D2:D37)</f>
        <v>239.30555555555554</v>
      </c>
      <c r="F39" s="7">
        <f>AVERAGE(E2:E37)</f>
        <v>4.7046428571428578</v>
      </c>
      <c r="G39" s="7"/>
      <c r="H39" s="7">
        <f>AVERAGE(G2:G37)</f>
        <v>32.62903225806452</v>
      </c>
      <c r="I39" s="7"/>
      <c r="J39" s="7">
        <f>AVERAGE(I2:I37)</f>
        <v>20.821428571428573</v>
      </c>
      <c r="K39" s="7"/>
      <c r="L39" s="7">
        <f>AVERAGE(K2:K37)</f>
        <v>119.51612903225806</v>
      </c>
      <c r="M39" s="7"/>
      <c r="N39" s="7">
        <f>AVERAGE(M2:M37)</f>
        <v>7.0579166666666673</v>
      </c>
      <c r="O39" s="7"/>
      <c r="P39" s="7">
        <f>AVERAGE(O2:O37)</f>
        <v>4.3526923076923083</v>
      </c>
    </row>
    <row r="40" spans="1:29" x14ac:dyDescent="0.25">
      <c r="B40" s="28" t="s">
        <v>480</v>
      </c>
      <c r="C40">
        <f>_xlfn.STDEV.P(C2:C37)</f>
        <v>1.462230243139095</v>
      </c>
      <c r="D40" s="7">
        <f>STDEV(C2:C37)</f>
        <v>1.4829721336580635</v>
      </c>
      <c r="E40" s="7">
        <f>STDEV(D2:D37)</f>
        <v>7.6263432332351222</v>
      </c>
      <c r="F40" s="7">
        <f>STDEV(E2:E37)</f>
        <v>9.4496017664753254E-2</v>
      </c>
      <c r="G40" s="7"/>
      <c r="H40" s="7">
        <f>STDEV(G2:G37)</f>
        <v>2.4798109535993653</v>
      </c>
      <c r="I40" s="7"/>
      <c r="J40" s="7">
        <f>STDEV(I2:I37)</f>
        <v>3.6009625403399057</v>
      </c>
      <c r="K40" s="7"/>
      <c r="L40" s="7">
        <f>STDEV(K2:K37)</f>
        <v>5.4029064261249573</v>
      </c>
      <c r="M40" s="7"/>
      <c r="N40" s="7">
        <f>STDEV(M2:M37)</f>
        <v>0.19586994724021375</v>
      </c>
      <c r="O40" s="7"/>
      <c r="P40" s="7">
        <f>STDEV(O2:O37)</f>
        <v>0.12440442732660903</v>
      </c>
    </row>
    <row r="42" spans="1:29" x14ac:dyDescent="0.25">
      <c r="A42" s="29" t="s">
        <v>83</v>
      </c>
      <c r="B42" s="40" t="s">
        <v>466</v>
      </c>
      <c r="C42" s="29">
        <v>0.14059809582871019</v>
      </c>
      <c r="D42" s="29">
        <v>193</v>
      </c>
      <c r="E42" s="29">
        <v>1</v>
      </c>
      <c r="F42" s="29"/>
      <c r="G42" s="29">
        <v>2</v>
      </c>
      <c r="H42" s="29">
        <v>2</v>
      </c>
      <c r="I42" s="29">
        <v>2</v>
      </c>
    </row>
  </sheetData>
  <sortState ref="AB2:AJ34">
    <sortCondition ref="AB2:AB34"/>
  </sortState>
  <conditionalFormatting sqref="Q37:R37 Q33:R35 Q31:R31 Q2:R7 Q9:R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R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Q37 Q31 Q2:Q7 Q9:Q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:R37 R31 R2:R7 R9:R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R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B56"/>
  <sheetViews>
    <sheetView topLeftCell="A3" zoomScale="55" zoomScaleNormal="55" workbookViewId="0">
      <selection activeCell="C52" sqref="C52"/>
    </sheetView>
  </sheetViews>
  <sheetFormatPr defaultRowHeight="15" x14ac:dyDescent="0.25"/>
  <cols>
    <col min="1" max="1" width="25.5703125" style="16" bestFit="1" customWidth="1"/>
    <col min="2" max="2" width="6.5703125" style="16" bestFit="1" customWidth="1"/>
    <col min="3" max="3" width="5.5703125" style="16" bestFit="1" customWidth="1"/>
    <col min="4" max="4" width="6.85546875" style="16" bestFit="1" customWidth="1"/>
    <col min="5" max="5" width="8.140625" style="16" bestFit="1" customWidth="1"/>
    <col min="6" max="6" width="13.42578125" style="16" bestFit="1" customWidth="1"/>
    <col min="7" max="7" width="11.5703125" style="16" bestFit="1" customWidth="1"/>
    <col min="8" max="8" width="13.42578125" style="16" bestFit="1" customWidth="1"/>
    <col min="9" max="9" width="15.140625" style="16" bestFit="1" customWidth="1"/>
    <col min="10" max="10" width="13.42578125" style="16" bestFit="1" customWidth="1"/>
    <col min="11" max="12" width="16.7109375" style="16" bestFit="1" customWidth="1"/>
    <col min="13" max="13" width="9.7109375" style="16" bestFit="1" customWidth="1"/>
    <col min="14" max="14" width="13.140625" style="16" bestFit="1" customWidth="1"/>
    <col min="15" max="15" width="10.5703125" style="16" bestFit="1" customWidth="1"/>
    <col min="16" max="18" width="13.42578125" style="16" bestFit="1" customWidth="1"/>
    <col min="19" max="19" width="5.5703125" style="16" bestFit="1" customWidth="1"/>
    <col min="20" max="20" width="7.140625" style="16" bestFit="1" customWidth="1"/>
    <col min="21" max="21" width="8" style="16" bestFit="1" customWidth="1"/>
  </cols>
  <sheetData>
    <row r="1" spans="1:28" x14ac:dyDescent="0.25">
      <c r="A1" s="14" t="s">
        <v>0</v>
      </c>
      <c r="B1" s="14" t="s">
        <v>1</v>
      </c>
      <c r="C1" s="15" t="s">
        <v>3</v>
      </c>
      <c r="D1" s="14" t="s">
        <v>4</v>
      </c>
      <c r="E1" s="14" t="s">
        <v>5</v>
      </c>
      <c r="F1" s="14" t="s">
        <v>454</v>
      </c>
      <c r="G1" s="14" t="s">
        <v>6</v>
      </c>
      <c r="H1" s="14" t="s">
        <v>455</v>
      </c>
      <c r="I1" s="14" t="s">
        <v>7</v>
      </c>
      <c r="J1" s="14" t="s">
        <v>457</v>
      </c>
      <c r="K1" s="14" t="s">
        <v>8</v>
      </c>
      <c r="L1" s="14" t="s">
        <v>456</v>
      </c>
      <c r="M1" s="14" t="s">
        <v>9</v>
      </c>
      <c r="N1" s="14" t="s">
        <v>458</v>
      </c>
      <c r="O1" s="14" t="s">
        <v>10</v>
      </c>
      <c r="P1" s="14" t="s">
        <v>459</v>
      </c>
      <c r="Q1" s="10" t="s">
        <v>452</v>
      </c>
      <c r="R1" s="10" t="s">
        <v>453</v>
      </c>
      <c r="S1" s="10" t="s">
        <v>460</v>
      </c>
      <c r="T1" s="10" t="s">
        <v>461</v>
      </c>
      <c r="U1" s="10" t="s">
        <v>462</v>
      </c>
      <c r="V1" s="21"/>
      <c r="W1" s="8" t="s">
        <v>471</v>
      </c>
      <c r="X1" s="8" t="s">
        <v>472</v>
      </c>
      <c r="Y1" s="8" t="s">
        <v>473</v>
      </c>
      <c r="Z1" s="8" t="s">
        <v>474</v>
      </c>
      <c r="AA1" s="8" t="s">
        <v>475</v>
      </c>
      <c r="AB1" s="1"/>
    </row>
    <row r="2" spans="1:28" x14ac:dyDescent="0.25">
      <c r="A2" s="14" t="s">
        <v>48</v>
      </c>
      <c r="B2" s="16" t="s">
        <v>463</v>
      </c>
      <c r="C2" s="17">
        <v>78</v>
      </c>
      <c r="D2" s="16">
        <v>304</v>
      </c>
      <c r="E2" s="18">
        <v>5.23</v>
      </c>
      <c r="F2" s="19">
        <f t="shared" ref="F2:F10" si="0">(STANDARDIZE(E2,$E$50,$E$51))*-1</f>
        <v>0.28390095635964274</v>
      </c>
      <c r="G2" s="16">
        <v>29.5</v>
      </c>
      <c r="H2" s="19">
        <f>(STANDARDIZE(G2,$G$50,$G$51))</f>
        <v>1.0945333835872808</v>
      </c>
      <c r="I2" s="16">
        <v>23</v>
      </c>
      <c r="J2" s="19">
        <f>(STANDARDIZE(I2,$I$50,$I$51))</f>
        <v>-0.151939236825996</v>
      </c>
      <c r="K2" s="16">
        <v>96</v>
      </c>
      <c r="L2" s="19">
        <f>(STANDARDIZE(K2,$K$50,$K$51))</f>
        <v>-1.1703496084335063</v>
      </c>
      <c r="M2" s="16">
        <v>8.02</v>
      </c>
      <c r="N2" s="19">
        <f>(STANDARDIZE(M2,$M$50,$M$51))*-1</f>
        <v>-0.45560057888678629</v>
      </c>
      <c r="O2" s="16">
        <v>4.9400000000000004</v>
      </c>
      <c r="P2" s="19">
        <f>(STANDARDIZE(O2,$O$50,$O$51))*-1</f>
        <v>-0.53715330775690862</v>
      </c>
      <c r="Q2" s="19">
        <f t="shared" ref="Q2:Q40" si="1">F2+H2+J2+L2+N2+P2</f>
        <v>-0.93660839195627377</v>
      </c>
      <c r="R2" s="19">
        <f t="shared" ref="R2:R40" si="2">AVERAGE(F2,H2,J2,L2,N2,P2)</f>
        <v>-0.15610139865937897</v>
      </c>
      <c r="S2" s="16">
        <v>6</v>
      </c>
      <c r="T2" s="16">
        <v>200</v>
      </c>
      <c r="U2" s="16">
        <f>RANK(T2,$T$2:$T$327,1)</f>
        <v>23</v>
      </c>
      <c r="V2" s="21"/>
      <c r="W2">
        <v>1</v>
      </c>
      <c r="X2" s="2">
        <v>78</v>
      </c>
      <c r="Y2">
        <v>2</v>
      </c>
      <c r="Z2">
        <v>80</v>
      </c>
      <c r="AA2">
        <v>80</v>
      </c>
    </row>
    <row r="3" spans="1:28" x14ac:dyDescent="0.25">
      <c r="A3" s="14" t="s">
        <v>169</v>
      </c>
      <c r="B3" s="16" t="s">
        <v>463</v>
      </c>
      <c r="C3" s="17">
        <v>78</v>
      </c>
      <c r="D3" s="16">
        <v>302</v>
      </c>
      <c r="E3" s="18">
        <v>5.15</v>
      </c>
      <c r="F3" s="19">
        <f t="shared" si="0"/>
        <v>0.66885140566085244</v>
      </c>
      <c r="G3" s="16">
        <v>31</v>
      </c>
      <c r="H3" s="19">
        <f>(STANDARDIZE(G3,$G$50,$G$51))</f>
        <v>1.6418000753809212</v>
      </c>
      <c r="I3" s="16">
        <v>24</v>
      </c>
      <c r="J3" s="19">
        <f>(STANDARDIZE(I3,$I$50,$I$51))</f>
        <v>5.7632124313308414E-2</v>
      </c>
      <c r="K3" s="16">
        <v>108</v>
      </c>
      <c r="L3" s="19">
        <f>(STANDARDIZE(K3,$K$50,$K$51))</f>
        <v>0.86504101492911178</v>
      </c>
      <c r="M3" s="16">
        <v>7.98</v>
      </c>
      <c r="N3" s="19">
        <f>(STANDARDIZE(M3,$M$50,$M$51))*-1</f>
        <v>-0.31965524486411767</v>
      </c>
      <c r="O3" s="16">
        <v>4.9400000000000004</v>
      </c>
      <c r="P3" s="19">
        <f>(STANDARDIZE(O3,$O$50,$O$51))*-1</f>
        <v>-0.53715330775690862</v>
      </c>
      <c r="Q3" s="19">
        <f t="shared" si="1"/>
        <v>2.3765160676631671</v>
      </c>
      <c r="R3" s="19">
        <f t="shared" si="2"/>
        <v>0.39608601127719451</v>
      </c>
      <c r="S3" s="16">
        <v>3</v>
      </c>
      <c r="T3" s="16">
        <v>85</v>
      </c>
      <c r="U3" s="16">
        <f>RANK(T3,$T$2:$T$327,1)</f>
        <v>10</v>
      </c>
      <c r="V3" s="21"/>
      <c r="W3">
        <v>0</v>
      </c>
      <c r="X3" s="2">
        <v>0</v>
      </c>
      <c r="Y3">
        <v>0</v>
      </c>
      <c r="Z3">
        <v>0</v>
      </c>
      <c r="AA3">
        <v>0</v>
      </c>
    </row>
    <row r="4" spans="1:28" x14ac:dyDescent="0.25">
      <c r="A4" s="14" t="s">
        <v>174</v>
      </c>
      <c r="B4" s="16" t="s">
        <v>463</v>
      </c>
      <c r="C4" s="17">
        <v>75</v>
      </c>
      <c r="D4" s="16">
        <v>318</v>
      </c>
      <c r="E4" s="18">
        <v>5.35</v>
      </c>
      <c r="F4" s="19">
        <f t="shared" si="0"/>
        <v>-0.29352471759216764</v>
      </c>
      <c r="G4" s="16">
        <v>20</v>
      </c>
      <c r="H4" s="19">
        <f>(STANDARDIZE(G4,$G$50,$G$51))</f>
        <v>-2.3714889977724414</v>
      </c>
      <c r="I4" s="16">
        <v>24</v>
      </c>
      <c r="J4" s="19">
        <f>(STANDARDIZE(I4,$I$50,$I$51))</f>
        <v>5.7632124313308414E-2</v>
      </c>
      <c r="K4" s="16">
        <v>91</v>
      </c>
      <c r="L4" s="19">
        <f>(STANDARDIZE(K4,$K$50,$K$51))</f>
        <v>-2.0184290348345972</v>
      </c>
      <c r="M4" s="16">
        <v>8.08</v>
      </c>
      <c r="N4" s="19">
        <f>(STANDARDIZE(M4,$M$50,$M$51))*-1</f>
        <v>-0.65951857992079521</v>
      </c>
      <c r="O4" s="16">
        <v>5</v>
      </c>
      <c r="P4" s="19">
        <f>(STANDARDIZE(O4,$O$50,$O$51))*-1</f>
        <v>-0.84180742260411079</v>
      </c>
      <c r="Q4" s="19">
        <f t="shared" si="1"/>
        <v>-6.1271366284108035</v>
      </c>
      <c r="R4" s="19">
        <f t="shared" si="2"/>
        <v>-1.0211894380684672</v>
      </c>
      <c r="S4" s="16">
        <v>8</v>
      </c>
      <c r="V4" s="21"/>
      <c r="W4">
        <v>0</v>
      </c>
      <c r="X4" s="2">
        <v>0</v>
      </c>
      <c r="Y4">
        <v>0</v>
      </c>
      <c r="Z4">
        <v>0</v>
      </c>
      <c r="AA4">
        <v>0</v>
      </c>
    </row>
    <row r="5" spans="1:28" x14ac:dyDescent="0.25">
      <c r="A5" s="14" t="s">
        <v>103</v>
      </c>
      <c r="B5" s="16" t="s">
        <v>463</v>
      </c>
      <c r="C5" s="17">
        <v>76</v>
      </c>
      <c r="D5" s="16">
        <v>295</v>
      </c>
      <c r="E5" s="18">
        <v>4.8099999999999996</v>
      </c>
      <c r="F5" s="19">
        <f t="shared" si="0"/>
        <v>2.3048908151909959</v>
      </c>
      <c r="H5" s="19"/>
      <c r="I5" s="16">
        <v>34</v>
      </c>
      <c r="J5" s="19">
        <f>(STANDARDIZE(I5,$I$50,$I$51))</f>
        <v>2.1533457357063526</v>
      </c>
      <c r="L5" s="19"/>
      <c r="N5" s="19"/>
      <c r="P5" s="19"/>
      <c r="Q5" s="19">
        <f t="shared" si="1"/>
        <v>4.4582365508973485</v>
      </c>
      <c r="R5" s="19">
        <f t="shared" si="2"/>
        <v>2.2291182754486742</v>
      </c>
      <c r="S5" s="16">
        <v>8</v>
      </c>
      <c r="V5" s="21"/>
      <c r="W5">
        <v>3</v>
      </c>
      <c r="X5" s="2">
        <v>28</v>
      </c>
      <c r="Y5">
        <v>3</v>
      </c>
      <c r="Z5">
        <v>31</v>
      </c>
      <c r="AA5">
        <v>10.333333333333334</v>
      </c>
    </row>
    <row r="6" spans="1:28" x14ac:dyDescent="0.25">
      <c r="A6" s="14" t="s">
        <v>58</v>
      </c>
      <c r="B6" s="16" t="s">
        <v>463</v>
      </c>
      <c r="C6" s="17">
        <v>78</v>
      </c>
      <c r="D6" s="16">
        <v>329</v>
      </c>
      <c r="E6" s="18">
        <v>5.04</v>
      </c>
      <c r="F6" s="19">
        <f t="shared" si="0"/>
        <v>1.1981582734500169</v>
      </c>
      <c r="G6" s="16">
        <v>28</v>
      </c>
      <c r="H6" s="19">
        <f t="shared" ref="H6:H27" si="3">(STANDARDIZE(G6,$G$50,$G$51))</f>
        <v>0.5472666917936404</v>
      </c>
      <c r="I6" s="16">
        <v>25</v>
      </c>
      <c r="J6" s="19">
        <f>(STANDARDIZE(I6,$I$50,$I$51))</f>
        <v>0.26720348545261285</v>
      </c>
      <c r="K6" s="16">
        <v>102</v>
      </c>
      <c r="L6" s="19">
        <f t="shared" ref="L6:L27" si="4">(STANDARDIZE(K6,$K$50,$K$51))</f>
        <v>-0.15265429675219733</v>
      </c>
      <c r="M6" s="16">
        <v>7.85</v>
      </c>
      <c r="N6" s="19">
        <f>(STANDARDIZE(M6,$M$50,$M$51))*-1</f>
        <v>0.12216709070956731</v>
      </c>
      <c r="O6" s="16">
        <v>4.9000000000000004</v>
      </c>
      <c r="P6" s="19">
        <f>(STANDARDIZE(O6,$O$50,$O$51))*-1</f>
        <v>-0.33405056452543908</v>
      </c>
      <c r="Q6" s="19">
        <f t="shared" si="1"/>
        <v>1.6480906801282009</v>
      </c>
      <c r="R6" s="19">
        <f t="shared" si="2"/>
        <v>0.27468178002136684</v>
      </c>
      <c r="S6" s="16">
        <v>8</v>
      </c>
      <c r="V6" s="21"/>
      <c r="W6">
        <v>0</v>
      </c>
      <c r="X6" s="2">
        <v>0</v>
      </c>
      <c r="Y6">
        <v>0</v>
      </c>
      <c r="Z6">
        <v>0</v>
      </c>
      <c r="AA6">
        <v>0</v>
      </c>
    </row>
    <row r="7" spans="1:28" x14ac:dyDescent="0.25">
      <c r="A7" s="14" t="s">
        <v>360</v>
      </c>
      <c r="B7" s="16" t="s">
        <v>463</v>
      </c>
      <c r="C7" s="17">
        <v>78</v>
      </c>
      <c r="D7" s="16">
        <v>322</v>
      </c>
      <c r="E7" s="18">
        <v>5.15</v>
      </c>
      <c r="F7" s="19">
        <f t="shared" si="0"/>
        <v>0.66885140566085244</v>
      </c>
      <c r="G7" s="16">
        <v>26</v>
      </c>
      <c r="H7" s="19">
        <f t="shared" si="3"/>
        <v>-0.18242223059788013</v>
      </c>
      <c r="J7" s="19"/>
      <c r="K7" s="16">
        <v>106</v>
      </c>
      <c r="L7" s="19">
        <f t="shared" si="4"/>
        <v>0.52580924436867538</v>
      </c>
      <c r="M7" s="16">
        <v>7.81</v>
      </c>
      <c r="N7" s="19">
        <f>(STANDARDIZE(M7,$M$50,$M$51))*-1</f>
        <v>0.25811242473223894</v>
      </c>
      <c r="O7" s="16">
        <v>4.82</v>
      </c>
      <c r="P7" s="19">
        <f>(STANDARDIZE(O7,$O$50,$O$51))*-1</f>
        <v>7.2154921937500102E-2</v>
      </c>
      <c r="Q7" s="19">
        <f t="shared" si="1"/>
        <v>1.3425057661013866</v>
      </c>
      <c r="R7" s="19">
        <f t="shared" si="2"/>
        <v>0.26850115322027734</v>
      </c>
      <c r="S7" s="16">
        <v>2</v>
      </c>
      <c r="T7" s="16">
        <v>34</v>
      </c>
      <c r="U7" s="16">
        <f>RANK(T7,$T$2:$T$327,1)</f>
        <v>3</v>
      </c>
      <c r="V7" s="21"/>
      <c r="W7">
        <v>15</v>
      </c>
      <c r="X7" s="2">
        <v>893</v>
      </c>
      <c r="Y7">
        <v>27</v>
      </c>
      <c r="Z7">
        <v>920</v>
      </c>
      <c r="AA7">
        <v>61.333333333333336</v>
      </c>
    </row>
    <row r="8" spans="1:28" x14ac:dyDescent="0.25">
      <c r="A8" s="14" t="s">
        <v>275</v>
      </c>
      <c r="B8" s="16" t="s">
        <v>463</v>
      </c>
      <c r="C8" s="17">
        <v>77</v>
      </c>
      <c r="D8" s="16">
        <v>312</v>
      </c>
      <c r="E8" s="18">
        <v>5.44</v>
      </c>
      <c r="F8" s="19">
        <f t="shared" si="0"/>
        <v>-0.72659397305603179</v>
      </c>
      <c r="G8" s="16">
        <v>25.5</v>
      </c>
      <c r="H8" s="19">
        <f t="shared" si="3"/>
        <v>-0.36484446119576025</v>
      </c>
      <c r="I8" s="16">
        <v>18</v>
      </c>
      <c r="J8" s="19">
        <f>(STANDARDIZE(I8,$I$50,$I$51))</f>
        <v>-1.199796042522518</v>
      </c>
      <c r="K8" s="16">
        <v>100</v>
      </c>
      <c r="L8" s="19">
        <f t="shared" si="4"/>
        <v>-0.49188606731263368</v>
      </c>
      <c r="M8" s="16">
        <v>8.02</v>
      </c>
      <c r="N8" s="19">
        <f>(STANDARDIZE(M8,$M$50,$M$51))*-1</f>
        <v>-0.45560057888678629</v>
      </c>
      <c r="O8" s="16">
        <v>4.75</v>
      </c>
      <c r="P8" s="19">
        <f>(STANDARDIZE(O8,$O$50,$O$51))*-1</f>
        <v>0.42758472259257302</v>
      </c>
      <c r="Q8" s="19">
        <f t="shared" si="1"/>
        <v>-2.811136400381157</v>
      </c>
      <c r="R8" s="19">
        <f t="shared" si="2"/>
        <v>-0.46852273339685951</v>
      </c>
      <c r="S8" s="16">
        <v>8</v>
      </c>
      <c r="V8" s="21"/>
      <c r="W8">
        <v>2</v>
      </c>
      <c r="X8" s="2">
        <v>21</v>
      </c>
      <c r="Y8">
        <v>5</v>
      </c>
      <c r="Z8">
        <v>26</v>
      </c>
      <c r="AA8">
        <v>13</v>
      </c>
    </row>
    <row r="9" spans="1:28" x14ac:dyDescent="0.25">
      <c r="A9" s="14" t="s">
        <v>434</v>
      </c>
      <c r="B9" s="16" t="s">
        <v>463</v>
      </c>
      <c r="C9" s="17">
        <v>79</v>
      </c>
      <c r="D9" s="16">
        <v>306</v>
      </c>
      <c r="E9" s="18">
        <v>5.48</v>
      </c>
      <c r="F9" s="19">
        <f t="shared" si="0"/>
        <v>-0.91906919770663664</v>
      </c>
      <c r="G9" s="16">
        <v>20.5</v>
      </c>
      <c r="H9" s="19">
        <f t="shared" si="3"/>
        <v>-2.1890667671745616</v>
      </c>
      <c r="I9" s="16">
        <v>15</v>
      </c>
      <c r="J9" s="19">
        <f>(STANDARDIZE(I9,$I$50,$I$51))</f>
        <v>-1.8285101259404313</v>
      </c>
      <c r="K9" s="16">
        <v>105</v>
      </c>
      <c r="L9" s="19">
        <f t="shared" si="4"/>
        <v>0.35619335908845723</v>
      </c>
      <c r="N9" s="19"/>
      <c r="O9" s="16">
        <v>5.01</v>
      </c>
      <c r="P9" s="19">
        <f>(STANDARDIZE(O9,$O$50,$O$51))*-1</f>
        <v>-0.89258310841197708</v>
      </c>
      <c r="Q9" s="19">
        <f t="shared" si="1"/>
        <v>-5.4730358401451502</v>
      </c>
      <c r="R9" s="19">
        <f t="shared" si="2"/>
        <v>-1.0946071680290301</v>
      </c>
      <c r="S9" s="16">
        <v>8</v>
      </c>
      <c r="V9" s="21"/>
      <c r="W9">
        <v>11</v>
      </c>
      <c r="X9" s="2">
        <v>261</v>
      </c>
      <c r="Y9">
        <v>33</v>
      </c>
      <c r="Z9">
        <v>294</v>
      </c>
      <c r="AA9">
        <v>26.727272727272727</v>
      </c>
    </row>
    <row r="10" spans="1:28" x14ac:dyDescent="0.25">
      <c r="A10" s="14" t="s">
        <v>367</v>
      </c>
      <c r="B10" s="16" t="s">
        <v>463</v>
      </c>
      <c r="C10" s="17">
        <v>76</v>
      </c>
      <c r="D10" s="16">
        <v>312</v>
      </c>
      <c r="E10" s="18">
        <v>5.54</v>
      </c>
      <c r="F10" s="19">
        <f t="shared" si="0"/>
        <v>-1.2077820346825419</v>
      </c>
      <c r="G10" s="16">
        <v>26.5</v>
      </c>
      <c r="H10" s="19">
        <f t="shared" si="3"/>
        <v>0</v>
      </c>
      <c r="I10" s="16">
        <v>19</v>
      </c>
      <c r="J10" s="19">
        <f>(STANDARDIZE(I10,$I$50,$I$51))</f>
        <v>-0.99022468138321362</v>
      </c>
      <c r="K10" s="16">
        <v>97</v>
      </c>
      <c r="L10" s="19">
        <f t="shared" si="4"/>
        <v>-1.0007337231532882</v>
      </c>
      <c r="M10" s="16">
        <v>7.6</v>
      </c>
      <c r="N10" s="19">
        <f>(STANDARDIZE(M10,$M$50,$M$51))*-1</f>
        <v>0.97182542835126418</v>
      </c>
      <c r="O10" s="16">
        <v>4.47</v>
      </c>
      <c r="P10" s="19">
        <f>(STANDARDIZE(O10,$O$50,$O$51))*-1</f>
        <v>1.84930392521286</v>
      </c>
      <c r="Q10" s="19">
        <f t="shared" si="1"/>
        <v>-0.37761108565491952</v>
      </c>
      <c r="R10" s="19">
        <f t="shared" si="2"/>
        <v>-6.2935180942486582E-2</v>
      </c>
      <c r="S10" s="16">
        <v>6</v>
      </c>
      <c r="T10" s="16">
        <v>199</v>
      </c>
      <c r="U10" s="16">
        <f>RANK(T10,$T$2:$T$327,1)</f>
        <v>22</v>
      </c>
      <c r="V10" s="21"/>
      <c r="W10">
        <v>13</v>
      </c>
      <c r="X10" s="2">
        <v>461</v>
      </c>
      <c r="Y10">
        <v>74</v>
      </c>
      <c r="Z10">
        <v>535</v>
      </c>
      <c r="AA10">
        <v>41.153846153846153</v>
      </c>
    </row>
    <row r="11" spans="1:28" x14ac:dyDescent="0.25">
      <c r="A11" s="14" t="s">
        <v>74</v>
      </c>
      <c r="B11" s="16" t="s">
        <v>463</v>
      </c>
      <c r="C11" s="17">
        <v>77</v>
      </c>
      <c r="D11" s="16">
        <v>316</v>
      </c>
      <c r="E11" s="18"/>
      <c r="F11" s="19"/>
      <c r="G11" s="16">
        <v>25</v>
      </c>
      <c r="H11" s="19">
        <f t="shared" si="3"/>
        <v>-0.5472666917936404</v>
      </c>
      <c r="I11" s="16">
        <v>23</v>
      </c>
      <c r="J11" s="19">
        <f>(STANDARDIZE(I11,$I$50,$I$51))</f>
        <v>-0.151939236825996</v>
      </c>
      <c r="K11" s="16">
        <v>97</v>
      </c>
      <c r="L11" s="19">
        <f t="shared" si="4"/>
        <v>-1.0007337231532882</v>
      </c>
      <c r="N11" s="19"/>
      <c r="P11" s="19"/>
      <c r="Q11" s="19">
        <f t="shared" si="1"/>
        <v>-1.6999396517729246</v>
      </c>
      <c r="R11" s="19">
        <f t="shared" si="2"/>
        <v>-0.56664655059097491</v>
      </c>
      <c r="S11" s="16">
        <v>8</v>
      </c>
      <c r="V11" s="21"/>
      <c r="W11">
        <v>0</v>
      </c>
      <c r="X11" s="2">
        <v>0</v>
      </c>
      <c r="Y11">
        <v>0</v>
      </c>
      <c r="Z11">
        <v>0</v>
      </c>
      <c r="AA11">
        <v>0</v>
      </c>
    </row>
    <row r="12" spans="1:28" x14ac:dyDescent="0.25">
      <c r="A12" s="14" t="s">
        <v>301</v>
      </c>
      <c r="B12" s="16" t="s">
        <v>463</v>
      </c>
      <c r="C12" s="17">
        <v>80</v>
      </c>
      <c r="D12" s="16">
        <v>307</v>
      </c>
      <c r="E12" s="18">
        <v>5.18</v>
      </c>
      <c r="F12" s="19">
        <f>(STANDARDIZE(E12,$E$50,$E$51))*-1</f>
        <v>0.52449498717290199</v>
      </c>
      <c r="G12" s="16">
        <v>28.5</v>
      </c>
      <c r="H12" s="19">
        <f t="shared" si="3"/>
        <v>0.7296889223915205</v>
      </c>
      <c r="J12" s="19"/>
      <c r="K12" s="16">
        <v>105</v>
      </c>
      <c r="L12" s="19">
        <f t="shared" si="4"/>
        <v>0.35619335908845723</v>
      </c>
      <c r="M12" s="16">
        <v>7.52</v>
      </c>
      <c r="N12" s="19">
        <f t="shared" ref="N12:N27" si="5">(STANDARDIZE(M12,$M$50,$M$51))*-1</f>
        <v>1.2437160963966074</v>
      </c>
      <c r="O12" s="16">
        <v>4.58</v>
      </c>
      <c r="P12" s="19">
        <f t="shared" ref="P12:P27" si="6">(STANDARDIZE(O12,$O$50,$O$51))*-1</f>
        <v>1.2907713813263175</v>
      </c>
      <c r="Q12" s="19">
        <f t="shared" si="1"/>
        <v>4.1448647463758048</v>
      </c>
      <c r="R12" s="19">
        <f t="shared" si="2"/>
        <v>0.82897294927516096</v>
      </c>
      <c r="S12" s="16">
        <v>6</v>
      </c>
      <c r="T12" s="16">
        <v>211</v>
      </c>
      <c r="U12" s="16">
        <f>RANK(T12,$T$2:$T$327,1)</f>
        <v>25</v>
      </c>
      <c r="V12" s="21"/>
      <c r="W12">
        <v>3</v>
      </c>
      <c r="X12" s="2">
        <v>1</v>
      </c>
      <c r="Y12">
        <v>15</v>
      </c>
      <c r="Z12">
        <v>16</v>
      </c>
      <c r="AA12">
        <v>5.333333333333333</v>
      </c>
    </row>
    <row r="13" spans="1:28" x14ac:dyDescent="0.25">
      <c r="A13" s="14" t="s">
        <v>280</v>
      </c>
      <c r="B13" s="16" t="s">
        <v>463</v>
      </c>
      <c r="C13" s="17">
        <v>76</v>
      </c>
      <c r="D13" s="16">
        <v>307</v>
      </c>
      <c r="E13" s="18">
        <v>5.16</v>
      </c>
      <c r="F13" s="19">
        <f>(STANDARDIZE(E13,$E$50,$E$51))*-1</f>
        <v>0.62073259949820236</v>
      </c>
      <c r="G13" s="16">
        <v>26.5</v>
      </c>
      <c r="H13" s="19">
        <f t="shared" si="3"/>
        <v>0</v>
      </c>
      <c r="I13" s="16">
        <v>26</v>
      </c>
      <c r="J13" s="19">
        <f>(STANDARDIZE(I13,$I$50,$I$51))</f>
        <v>0.47677484659191727</v>
      </c>
      <c r="K13" s="16">
        <v>106</v>
      </c>
      <c r="L13" s="19">
        <f t="shared" si="4"/>
        <v>0.52580924436867538</v>
      </c>
      <c r="M13" s="16">
        <v>7.55</v>
      </c>
      <c r="N13" s="19">
        <f t="shared" si="5"/>
        <v>1.1417570958796028</v>
      </c>
      <c r="O13" s="16">
        <v>4.7300000000000004</v>
      </c>
      <c r="P13" s="19">
        <f t="shared" si="6"/>
        <v>0.52913609420830554</v>
      </c>
      <c r="Q13" s="19">
        <f t="shared" si="1"/>
        <v>3.2942098805467035</v>
      </c>
      <c r="R13" s="19">
        <f t="shared" si="2"/>
        <v>0.54903498009111729</v>
      </c>
      <c r="S13" s="16">
        <v>8</v>
      </c>
      <c r="V13" s="21"/>
      <c r="W13">
        <v>0</v>
      </c>
      <c r="X13" s="2">
        <v>0</v>
      </c>
      <c r="Y13">
        <v>0</v>
      </c>
      <c r="Z13">
        <v>0</v>
      </c>
      <c r="AA13">
        <v>0</v>
      </c>
    </row>
    <row r="14" spans="1:28" x14ac:dyDescent="0.25">
      <c r="A14" s="14" t="s">
        <v>294</v>
      </c>
      <c r="B14" s="16" t="s">
        <v>463</v>
      </c>
      <c r="C14" s="17">
        <v>75</v>
      </c>
      <c r="D14" s="16">
        <v>334</v>
      </c>
      <c r="E14" s="18">
        <v>5.84</v>
      </c>
      <c r="F14" s="19">
        <f>(STANDARDIZE(E14,$E$50,$E$51))*-1</f>
        <v>-2.6513462195620763</v>
      </c>
      <c r="G14" s="16">
        <v>24.5</v>
      </c>
      <c r="H14" s="19">
        <f t="shared" si="3"/>
        <v>-0.7296889223915205</v>
      </c>
      <c r="J14" s="19"/>
      <c r="K14" s="16">
        <v>96</v>
      </c>
      <c r="L14" s="19">
        <f t="shared" si="4"/>
        <v>-1.1703496084335063</v>
      </c>
      <c r="M14" s="16">
        <v>8.51</v>
      </c>
      <c r="N14" s="19">
        <f t="shared" si="5"/>
        <v>-2.1209309206645126</v>
      </c>
      <c r="O14" s="16">
        <v>5.38</v>
      </c>
      <c r="P14" s="19">
        <f t="shared" si="6"/>
        <v>-2.7712834833030695</v>
      </c>
      <c r="Q14" s="19">
        <f t="shared" si="1"/>
        <v>-9.4435991543546844</v>
      </c>
      <c r="R14" s="19">
        <f t="shared" si="2"/>
        <v>-1.888719830870937</v>
      </c>
      <c r="S14" s="16">
        <v>8</v>
      </c>
      <c r="V14" s="21"/>
      <c r="W14">
        <v>0</v>
      </c>
      <c r="X14" s="2">
        <v>0</v>
      </c>
      <c r="Y14">
        <v>0</v>
      </c>
      <c r="Z14">
        <v>0</v>
      </c>
      <c r="AA14">
        <v>0</v>
      </c>
    </row>
    <row r="15" spans="1:28" x14ac:dyDescent="0.25">
      <c r="A15" s="14" t="s">
        <v>157</v>
      </c>
      <c r="B15" s="16" t="s">
        <v>463</v>
      </c>
      <c r="C15" s="17">
        <v>76</v>
      </c>
      <c r="D15" s="16">
        <v>305</v>
      </c>
      <c r="E15" s="18">
        <v>5.24</v>
      </c>
      <c r="F15" s="19">
        <f>(STANDARDIZE(E15,$E$50,$E$51))*-1</f>
        <v>0.23578215019699258</v>
      </c>
      <c r="G15" s="16">
        <v>28</v>
      </c>
      <c r="H15" s="19">
        <f t="shared" si="3"/>
        <v>0.5472666917936404</v>
      </c>
      <c r="I15" s="16">
        <v>26</v>
      </c>
      <c r="J15" s="19">
        <f>(STANDARDIZE(I15,$I$50,$I$51))</f>
        <v>0.47677484659191727</v>
      </c>
      <c r="K15" s="16">
        <v>101</v>
      </c>
      <c r="L15" s="19">
        <f t="shared" si="4"/>
        <v>-0.32227018203241553</v>
      </c>
      <c r="M15" s="16">
        <v>7.52</v>
      </c>
      <c r="N15" s="19">
        <f t="shared" si="5"/>
        <v>1.2437160963966074</v>
      </c>
      <c r="O15" s="16">
        <v>4.68</v>
      </c>
      <c r="P15" s="19">
        <f t="shared" si="6"/>
        <v>0.78301452324764587</v>
      </c>
      <c r="Q15" s="19">
        <f t="shared" si="1"/>
        <v>2.964284126194388</v>
      </c>
      <c r="R15" s="19">
        <f t="shared" si="2"/>
        <v>0.49404735436573133</v>
      </c>
      <c r="S15" s="16">
        <v>3</v>
      </c>
      <c r="T15" s="16">
        <v>71</v>
      </c>
      <c r="U15" s="16">
        <f>RANK(T15,$T$2:$T$327,1)</f>
        <v>9</v>
      </c>
      <c r="V15" s="21"/>
      <c r="W15">
        <v>15</v>
      </c>
      <c r="X15" s="2">
        <v>666</v>
      </c>
      <c r="Y15">
        <v>68</v>
      </c>
      <c r="Z15">
        <v>734</v>
      </c>
      <c r="AA15">
        <v>48.93333333333333</v>
      </c>
    </row>
    <row r="16" spans="1:28" x14ac:dyDescent="0.25">
      <c r="A16" s="14" t="s">
        <v>384</v>
      </c>
      <c r="B16" s="16" t="s">
        <v>463</v>
      </c>
      <c r="C16" s="17">
        <v>82</v>
      </c>
      <c r="D16" s="16">
        <v>309</v>
      </c>
      <c r="E16" s="18">
        <v>5.42</v>
      </c>
      <c r="F16" s="19">
        <f>(STANDARDIZE(E16,$E$50,$E$51))*-1</f>
        <v>-0.63035636073072721</v>
      </c>
      <c r="G16" s="16">
        <v>26</v>
      </c>
      <c r="H16" s="19">
        <f t="shared" si="3"/>
        <v>-0.18242223059788013</v>
      </c>
      <c r="J16" s="19"/>
      <c r="K16" s="16">
        <v>97</v>
      </c>
      <c r="L16" s="19">
        <f t="shared" si="4"/>
        <v>-1.0007337231532882</v>
      </c>
      <c r="M16" s="16">
        <v>7.61</v>
      </c>
      <c r="N16" s="19">
        <f t="shared" si="5"/>
        <v>0.93783909484559391</v>
      </c>
      <c r="O16" s="16">
        <v>5.01</v>
      </c>
      <c r="P16" s="19">
        <f t="shared" si="6"/>
        <v>-0.89258310841197708</v>
      </c>
      <c r="Q16" s="19">
        <f t="shared" si="1"/>
        <v>-1.7682563280482786</v>
      </c>
      <c r="R16" s="19">
        <f t="shared" si="2"/>
        <v>-0.35365126560965571</v>
      </c>
      <c r="S16" s="16">
        <v>8</v>
      </c>
      <c r="V16" s="21"/>
      <c r="W16">
        <v>1</v>
      </c>
      <c r="X16" s="2">
        <v>10</v>
      </c>
      <c r="Y16">
        <v>5</v>
      </c>
      <c r="Z16">
        <v>15</v>
      </c>
      <c r="AA16">
        <v>15</v>
      </c>
    </row>
    <row r="17" spans="1:27" x14ac:dyDescent="0.25">
      <c r="A17" s="14" t="s">
        <v>72</v>
      </c>
      <c r="B17" s="16" t="s">
        <v>463</v>
      </c>
      <c r="C17" s="17">
        <v>77</v>
      </c>
      <c r="D17" s="16">
        <v>273</v>
      </c>
      <c r="E17" s="18"/>
      <c r="F17" s="19"/>
      <c r="G17" s="16">
        <v>28</v>
      </c>
      <c r="H17" s="19">
        <f t="shared" si="3"/>
        <v>0.5472666917936404</v>
      </c>
      <c r="I17" s="16">
        <v>17</v>
      </c>
      <c r="J17" s="19">
        <f t="shared" ref="J17:J25" si="7">(STANDARDIZE(I17,$I$50,$I$51))</f>
        <v>-1.4093674036618224</v>
      </c>
      <c r="K17" s="16">
        <v>106</v>
      </c>
      <c r="L17" s="19">
        <f t="shared" si="4"/>
        <v>0.52580924436867538</v>
      </c>
      <c r="M17" s="16">
        <v>7.9</v>
      </c>
      <c r="N17" s="19">
        <f t="shared" si="5"/>
        <v>-4.7764576818774475E-2</v>
      </c>
      <c r="O17" s="16">
        <v>4.84</v>
      </c>
      <c r="P17" s="19">
        <f t="shared" si="6"/>
        <v>-2.9396449678232434E-2</v>
      </c>
      <c r="Q17" s="19">
        <f t="shared" si="1"/>
        <v>-0.41345249399651363</v>
      </c>
      <c r="R17" s="19">
        <f t="shared" si="2"/>
        <v>-8.2690498799302722E-2</v>
      </c>
      <c r="S17" s="16">
        <v>8</v>
      </c>
      <c r="V17" s="21"/>
      <c r="W17">
        <v>0</v>
      </c>
      <c r="X17" s="2">
        <v>0</v>
      </c>
      <c r="Y17">
        <v>0</v>
      </c>
      <c r="Z17">
        <v>0</v>
      </c>
      <c r="AA17">
        <v>0</v>
      </c>
    </row>
    <row r="18" spans="1:27" x14ac:dyDescent="0.25">
      <c r="A18" s="14" t="s">
        <v>222</v>
      </c>
      <c r="B18" s="16" t="s">
        <v>463</v>
      </c>
      <c r="C18" s="17">
        <v>75</v>
      </c>
      <c r="D18" s="16">
        <v>306</v>
      </c>
      <c r="E18" s="18">
        <v>5.03</v>
      </c>
      <c r="F18" s="19">
        <f t="shared" ref="F18:F27" si="8">(STANDARDIZE(E18,$E$50,$E$51))*-1</f>
        <v>1.2462770796126672</v>
      </c>
      <c r="G18" s="16">
        <v>29</v>
      </c>
      <c r="H18" s="19">
        <f t="shared" si="3"/>
        <v>0.9121111529894006</v>
      </c>
      <c r="I18" s="16">
        <v>26</v>
      </c>
      <c r="J18" s="19">
        <f t="shared" si="7"/>
        <v>0.47677484659191727</v>
      </c>
      <c r="K18" s="16">
        <v>94</v>
      </c>
      <c r="L18" s="19">
        <f t="shared" si="4"/>
        <v>-1.5095813789939427</v>
      </c>
      <c r="M18" s="16">
        <v>8.1300000000000008</v>
      </c>
      <c r="N18" s="19">
        <f t="shared" si="5"/>
        <v>-0.82945024744913698</v>
      </c>
      <c r="O18" s="16">
        <v>4.9000000000000004</v>
      </c>
      <c r="P18" s="19">
        <f t="shared" si="6"/>
        <v>-0.33405056452543908</v>
      </c>
      <c r="Q18" s="19">
        <f t="shared" si="1"/>
        <v>-3.791911177453372E-2</v>
      </c>
      <c r="R18" s="19">
        <f t="shared" si="2"/>
        <v>-6.3198519624222864E-3</v>
      </c>
      <c r="S18" s="16">
        <v>5</v>
      </c>
      <c r="T18" s="16">
        <v>180</v>
      </c>
      <c r="U18" s="16">
        <f>RANK(T18,$T$2:$T$327,1)</f>
        <v>20</v>
      </c>
      <c r="V18" s="21"/>
      <c r="W18">
        <v>7</v>
      </c>
      <c r="X18" s="2">
        <v>147</v>
      </c>
      <c r="Y18">
        <v>35</v>
      </c>
      <c r="Z18">
        <v>182</v>
      </c>
      <c r="AA18">
        <v>26</v>
      </c>
    </row>
    <row r="19" spans="1:27" x14ac:dyDescent="0.25">
      <c r="A19" s="14" t="s">
        <v>380</v>
      </c>
      <c r="B19" s="16" t="s">
        <v>463</v>
      </c>
      <c r="C19" s="17">
        <v>78</v>
      </c>
      <c r="D19" s="16">
        <v>343</v>
      </c>
      <c r="E19" s="18">
        <v>5.44</v>
      </c>
      <c r="F19" s="19">
        <f t="shared" si="8"/>
        <v>-0.72659397305603179</v>
      </c>
      <c r="G19" s="16">
        <v>20.5</v>
      </c>
      <c r="H19" s="19">
        <f t="shared" si="3"/>
        <v>-2.1890667671745616</v>
      </c>
      <c r="I19" s="16">
        <v>19</v>
      </c>
      <c r="J19" s="19">
        <f t="shared" si="7"/>
        <v>-0.99022468138321362</v>
      </c>
      <c r="K19" s="16">
        <v>97</v>
      </c>
      <c r="L19" s="19">
        <f t="shared" si="4"/>
        <v>-1.0007337231532882</v>
      </c>
      <c r="M19" s="16">
        <v>7.87</v>
      </c>
      <c r="N19" s="19">
        <f t="shared" si="5"/>
        <v>5.4194423698229993E-2</v>
      </c>
      <c r="O19" s="16">
        <v>4.78</v>
      </c>
      <c r="P19" s="19">
        <f t="shared" si="6"/>
        <v>0.27525766516896971</v>
      </c>
      <c r="Q19" s="19">
        <f t="shared" si="1"/>
        <v>-4.5771670558998956</v>
      </c>
      <c r="R19" s="19">
        <f t="shared" si="2"/>
        <v>-0.76286117598331593</v>
      </c>
      <c r="S19" s="16">
        <v>4</v>
      </c>
      <c r="T19" s="16">
        <v>129</v>
      </c>
      <c r="U19" s="16">
        <f>RANK(T19,$T$2:$T$327,1)</f>
        <v>13</v>
      </c>
      <c r="V19" s="21"/>
      <c r="W19">
        <v>5</v>
      </c>
      <c r="X19" s="2">
        <v>126</v>
      </c>
      <c r="Y19">
        <v>13</v>
      </c>
      <c r="Z19">
        <v>139</v>
      </c>
      <c r="AA19">
        <v>27.8</v>
      </c>
    </row>
    <row r="20" spans="1:27" x14ac:dyDescent="0.25">
      <c r="A20" s="14" t="s">
        <v>126</v>
      </c>
      <c r="B20" s="16" t="s">
        <v>463</v>
      </c>
      <c r="C20" s="17">
        <v>76</v>
      </c>
      <c r="D20" s="16">
        <v>314</v>
      </c>
      <c r="E20" s="18">
        <v>5.1100000000000003</v>
      </c>
      <c r="F20" s="19">
        <f t="shared" si="8"/>
        <v>0.8613266303114574</v>
      </c>
      <c r="G20" s="16">
        <v>26</v>
      </c>
      <c r="H20" s="19">
        <f t="shared" si="3"/>
        <v>-0.18242223059788013</v>
      </c>
      <c r="I20" s="16">
        <v>26</v>
      </c>
      <c r="J20" s="19">
        <f t="shared" si="7"/>
        <v>0.47677484659191727</v>
      </c>
      <c r="K20" s="16">
        <v>106</v>
      </c>
      <c r="L20" s="19">
        <f t="shared" si="4"/>
        <v>0.52580924436867538</v>
      </c>
      <c r="M20" s="16">
        <v>7.3</v>
      </c>
      <c r="N20" s="19">
        <f t="shared" si="5"/>
        <v>1.9914154335212997</v>
      </c>
      <c r="O20" s="16">
        <v>4.78</v>
      </c>
      <c r="P20" s="19">
        <f t="shared" si="6"/>
        <v>0.27525766516896971</v>
      </c>
      <c r="Q20" s="19">
        <f t="shared" si="1"/>
        <v>3.9481615893644393</v>
      </c>
      <c r="R20" s="19">
        <f t="shared" si="2"/>
        <v>0.65802693156073988</v>
      </c>
      <c r="S20" s="16">
        <v>2</v>
      </c>
      <c r="T20" s="16">
        <v>63</v>
      </c>
      <c r="U20" s="16">
        <f>RANK(T20,$T$2:$T$327,1)</f>
        <v>6</v>
      </c>
      <c r="V20" s="21"/>
      <c r="W20">
        <v>16</v>
      </c>
      <c r="X20" s="2">
        <v>784</v>
      </c>
      <c r="Y20">
        <v>62</v>
      </c>
      <c r="Z20">
        <v>846</v>
      </c>
      <c r="AA20">
        <v>52.875</v>
      </c>
    </row>
    <row r="21" spans="1:27" x14ac:dyDescent="0.25">
      <c r="A21" s="14" t="s">
        <v>231</v>
      </c>
      <c r="B21" s="16" t="s">
        <v>463</v>
      </c>
      <c r="C21" s="17">
        <v>77</v>
      </c>
      <c r="D21" s="16">
        <v>300</v>
      </c>
      <c r="E21" s="18">
        <v>5.27</v>
      </c>
      <c r="F21" s="19">
        <f t="shared" si="8"/>
        <v>9.1425731709042127E-2</v>
      </c>
      <c r="G21" s="16">
        <v>30</v>
      </c>
      <c r="H21" s="19">
        <f t="shared" si="3"/>
        <v>1.2769556141851608</v>
      </c>
      <c r="I21" s="16">
        <v>21</v>
      </c>
      <c r="J21" s="19">
        <f t="shared" si="7"/>
        <v>-0.5710819591046048</v>
      </c>
      <c r="K21" s="16">
        <v>114</v>
      </c>
      <c r="L21" s="19">
        <f t="shared" si="4"/>
        <v>1.8827363266104209</v>
      </c>
      <c r="M21" s="16">
        <v>8.39</v>
      </c>
      <c r="N21" s="19">
        <f t="shared" si="5"/>
        <v>-1.713094918596501</v>
      </c>
      <c r="O21" s="16">
        <v>5.09</v>
      </c>
      <c r="P21" s="19">
        <f t="shared" si="6"/>
        <v>-1.2987885948749163</v>
      </c>
      <c r="Q21" s="19">
        <f t="shared" si="1"/>
        <v>-0.33184780007139802</v>
      </c>
      <c r="R21" s="19">
        <f t="shared" si="2"/>
        <v>-5.5307966678566335E-2</v>
      </c>
      <c r="S21" s="16">
        <v>4</v>
      </c>
      <c r="T21" s="16">
        <v>115</v>
      </c>
      <c r="U21" s="16">
        <f>RANK(T21,$T$2:$T$327,1)</f>
        <v>11</v>
      </c>
      <c r="V21" s="21"/>
      <c r="W21">
        <v>0</v>
      </c>
      <c r="X21" s="2">
        <v>0</v>
      </c>
      <c r="Y21">
        <v>0</v>
      </c>
      <c r="Z21">
        <v>0</v>
      </c>
      <c r="AA21">
        <v>0</v>
      </c>
    </row>
    <row r="22" spans="1:27" x14ac:dyDescent="0.25">
      <c r="A22" s="14" t="s">
        <v>28</v>
      </c>
      <c r="B22" s="16" t="s">
        <v>463</v>
      </c>
      <c r="C22" s="17">
        <v>75</v>
      </c>
      <c r="D22" s="16">
        <v>301</v>
      </c>
      <c r="E22" s="18">
        <v>5.23</v>
      </c>
      <c r="F22" s="19">
        <f t="shared" si="8"/>
        <v>0.28390095635964274</v>
      </c>
      <c r="G22" s="16">
        <v>27.5</v>
      </c>
      <c r="H22" s="19">
        <f t="shared" si="3"/>
        <v>0.36484446119576025</v>
      </c>
      <c r="I22" s="16">
        <v>24</v>
      </c>
      <c r="J22" s="19">
        <f t="shared" si="7"/>
        <v>5.7632124313308414E-2</v>
      </c>
      <c r="K22" s="16">
        <v>107</v>
      </c>
      <c r="L22" s="19">
        <f t="shared" si="4"/>
        <v>0.69542512964889358</v>
      </c>
      <c r="M22" s="16">
        <v>8.1300000000000008</v>
      </c>
      <c r="N22" s="19">
        <f t="shared" si="5"/>
        <v>-0.82945024744913698</v>
      </c>
      <c r="O22" s="16">
        <v>4.9000000000000004</v>
      </c>
      <c r="P22" s="19">
        <f t="shared" si="6"/>
        <v>-0.33405056452543908</v>
      </c>
      <c r="Q22" s="19">
        <f t="shared" si="1"/>
        <v>0.23830185954302902</v>
      </c>
      <c r="R22" s="19">
        <f t="shared" si="2"/>
        <v>3.9716976590504834E-2</v>
      </c>
      <c r="S22" s="16">
        <v>8</v>
      </c>
      <c r="V22" s="21"/>
      <c r="W22">
        <v>0</v>
      </c>
      <c r="X22" s="2">
        <v>0</v>
      </c>
      <c r="Y22">
        <v>0</v>
      </c>
      <c r="Z22">
        <v>0</v>
      </c>
      <c r="AA22">
        <v>0</v>
      </c>
    </row>
    <row r="23" spans="1:27" x14ac:dyDescent="0.25">
      <c r="A23" s="14" t="s">
        <v>108</v>
      </c>
      <c r="B23" s="16" t="s">
        <v>463</v>
      </c>
      <c r="C23" s="17">
        <v>74</v>
      </c>
      <c r="D23" s="16">
        <v>322</v>
      </c>
      <c r="E23" s="18">
        <v>5.36</v>
      </c>
      <c r="F23" s="19">
        <f t="shared" si="8"/>
        <v>-0.34164352375482204</v>
      </c>
      <c r="G23" s="16">
        <v>24.5</v>
      </c>
      <c r="H23" s="19">
        <f t="shared" si="3"/>
        <v>-0.7296889223915205</v>
      </c>
      <c r="I23" s="16">
        <v>26</v>
      </c>
      <c r="J23" s="19">
        <f t="shared" si="7"/>
        <v>0.47677484659191727</v>
      </c>
      <c r="K23" s="16">
        <v>99</v>
      </c>
      <c r="L23" s="19">
        <f t="shared" si="4"/>
        <v>-0.66150195259285183</v>
      </c>
      <c r="M23" s="16">
        <v>8.02</v>
      </c>
      <c r="N23" s="19">
        <f t="shared" si="5"/>
        <v>-0.45560057888678629</v>
      </c>
      <c r="O23" s="16">
        <v>4.88</v>
      </c>
      <c r="P23" s="19">
        <f t="shared" si="6"/>
        <v>-0.23249919290970203</v>
      </c>
      <c r="Q23" s="19">
        <f t="shared" si="1"/>
        <v>-1.9441593239437653</v>
      </c>
      <c r="R23" s="19">
        <f t="shared" si="2"/>
        <v>-0.32402655399062757</v>
      </c>
      <c r="S23" s="16">
        <v>8</v>
      </c>
      <c r="V23" s="21"/>
      <c r="W23">
        <v>0</v>
      </c>
      <c r="X23" s="2">
        <v>0</v>
      </c>
      <c r="Y23">
        <v>0</v>
      </c>
      <c r="Z23">
        <v>0</v>
      </c>
      <c r="AA23">
        <v>0</v>
      </c>
    </row>
    <row r="24" spans="1:27" x14ac:dyDescent="0.25">
      <c r="A24" s="14" t="s">
        <v>341</v>
      </c>
      <c r="B24" s="16" t="s">
        <v>463</v>
      </c>
      <c r="C24" s="17">
        <v>78</v>
      </c>
      <c r="D24" s="16">
        <v>310</v>
      </c>
      <c r="E24" s="18">
        <v>5.15</v>
      </c>
      <c r="F24" s="19">
        <f t="shared" si="8"/>
        <v>0.66885140566085244</v>
      </c>
      <c r="G24" s="16">
        <v>27</v>
      </c>
      <c r="H24" s="19">
        <f t="shared" si="3"/>
        <v>0.18242223059788013</v>
      </c>
      <c r="I24" s="16">
        <v>26</v>
      </c>
      <c r="J24" s="19">
        <f t="shared" si="7"/>
        <v>0.47677484659191727</v>
      </c>
      <c r="K24" s="16">
        <v>107</v>
      </c>
      <c r="L24" s="19">
        <f t="shared" si="4"/>
        <v>0.69542512964889358</v>
      </c>
      <c r="M24" s="16">
        <v>7.89</v>
      </c>
      <c r="N24" s="19">
        <f t="shared" si="5"/>
        <v>-1.3778243313104305E-2</v>
      </c>
      <c r="O24" s="16">
        <v>4.8099999999999996</v>
      </c>
      <c r="P24" s="19">
        <f t="shared" si="6"/>
        <v>0.12293060774537089</v>
      </c>
      <c r="Q24" s="19">
        <f t="shared" si="1"/>
        <v>2.1326259769318101</v>
      </c>
      <c r="R24" s="19">
        <f t="shared" si="2"/>
        <v>0.35543766282196837</v>
      </c>
      <c r="S24" s="16">
        <v>2</v>
      </c>
      <c r="T24" s="16">
        <v>58</v>
      </c>
      <c r="U24" s="16">
        <f>RANK(T24,$T$2:$T$327,1)</f>
        <v>5</v>
      </c>
      <c r="V24" s="21"/>
      <c r="W24">
        <v>16</v>
      </c>
      <c r="X24" s="2">
        <v>639</v>
      </c>
      <c r="Y24">
        <v>88</v>
      </c>
      <c r="Z24">
        <v>727</v>
      </c>
      <c r="AA24">
        <v>45.4375</v>
      </c>
    </row>
    <row r="25" spans="1:27" x14ac:dyDescent="0.25">
      <c r="A25" s="14" t="s">
        <v>261</v>
      </c>
      <c r="B25" s="16" t="s">
        <v>463</v>
      </c>
      <c r="C25" s="17">
        <v>76</v>
      </c>
      <c r="D25" s="16">
        <v>309</v>
      </c>
      <c r="E25" s="18">
        <v>5</v>
      </c>
      <c r="F25" s="19">
        <f t="shared" si="8"/>
        <v>1.3906334981006219</v>
      </c>
      <c r="G25" s="16">
        <v>27.5</v>
      </c>
      <c r="H25" s="19">
        <f t="shared" si="3"/>
        <v>0.36484446119576025</v>
      </c>
      <c r="I25" s="16">
        <v>34</v>
      </c>
      <c r="J25" s="19">
        <f t="shared" si="7"/>
        <v>2.1533457357063526</v>
      </c>
      <c r="K25" s="16">
        <v>111</v>
      </c>
      <c r="L25" s="19">
        <f t="shared" si="4"/>
        <v>1.3738886707697664</v>
      </c>
      <c r="M25" s="16">
        <v>7.55</v>
      </c>
      <c r="N25" s="19">
        <f t="shared" si="5"/>
        <v>1.1417570958796028</v>
      </c>
      <c r="O25" s="16">
        <v>4.62</v>
      </c>
      <c r="P25" s="19">
        <f t="shared" si="6"/>
        <v>1.0876686380948482</v>
      </c>
      <c r="Q25" s="19">
        <f t="shared" si="1"/>
        <v>7.5121380997469513</v>
      </c>
      <c r="R25" s="19">
        <f t="shared" si="2"/>
        <v>1.2520230166244919</v>
      </c>
      <c r="S25" s="16">
        <v>2</v>
      </c>
      <c r="T25" s="16">
        <v>38</v>
      </c>
      <c r="U25" s="16">
        <f>RANK(T25,$T$2:$T$327,1)</f>
        <v>4</v>
      </c>
      <c r="V25" s="21"/>
      <c r="W25">
        <v>0</v>
      </c>
      <c r="X25" s="2">
        <v>0</v>
      </c>
      <c r="Y25">
        <v>0</v>
      </c>
      <c r="Z25">
        <v>0</v>
      </c>
      <c r="AA25">
        <v>0</v>
      </c>
    </row>
    <row r="26" spans="1:27" x14ac:dyDescent="0.25">
      <c r="A26" s="14" t="s">
        <v>50</v>
      </c>
      <c r="B26" s="16" t="s">
        <v>463</v>
      </c>
      <c r="C26" s="17">
        <v>77</v>
      </c>
      <c r="D26" s="16">
        <v>297</v>
      </c>
      <c r="E26" s="18">
        <v>4.95</v>
      </c>
      <c r="F26" s="19">
        <f t="shared" si="8"/>
        <v>1.6312275289138769</v>
      </c>
      <c r="G26" s="16">
        <v>28</v>
      </c>
      <c r="H26" s="19">
        <f t="shared" si="3"/>
        <v>0.5472666917936404</v>
      </c>
      <c r="J26" s="19"/>
      <c r="K26" s="16">
        <v>115</v>
      </c>
      <c r="L26" s="19">
        <f t="shared" si="4"/>
        <v>2.0523522118906392</v>
      </c>
      <c r="M26" s="16">
        <v>7.29</v>
      </c>
      <c r="N26" s="19">
        <f t="shared" si="5"/>
        <v>2.0254017670269668</v>
      </c>
      <c r="O26" s="16">
        <v>4.55</v>
      </c>
      <c r="P26" s="19">
        <f t="shared" si="6"/>
        <v>1.4430984387499211</v>
      </c>
      <c r="Q26" s="19">
        <f t="shared" si="1"/>
        <v>7.6993466383750437</v>
      </c>
      <c r="R26" s="19">
        <f t="shared" si="2"/>
        <v>1.5398693276750088</v>
      </c>
      <c r="S26" s="16">
        <v>1</v>
      </c>
      <c r="T26" s="16">
        <v>20</v>
      </c>
      <c r="U26" s="16">
        <f>RANK(T26,$T$2:$T$327,1)</f>
        <v>1</v>
      </c>
      <c r="V26" s="21"/>
      <c r="W26">
        <v>16</v>
      </c>
      <c r="X26" s="2">
        <v>1104</v>
      </c>
      <c r="Y26">
        <v>55</v>
      </c>
      <c r="Z26">
        <v>1159</v>
      </c>
      <c r="AA26">
        <v>72.4375</v>
      </c>
    </row>
    <row r="27" spans="1:27" x14ac:dyDescent="0.25">
      <c r="A27" s="14" t="s">
        <v>27</v>
      </c>
      <c r="B27" s="16" t="s">
        <v>463</v>
      </c>
      <c r="C27" s="17">
        <v>75</v>
      </c>
      <c r="D27" s="16">
        <v>323</v>
      </c>
      <c r="E27" s="18">
        <v>5.34</v>
      </c>
      <c r="F27" s="19">
        <f t="shared" si="8"/>
        <v>-0.24540591142951748</v>
      </c>
      <c r="G27" s="16">
        <v>25.5</v>
      </c>
      <c r="H27" s="19">
        <f t="shared" si="3"/>
        <v>-0.36484446119576025</v>
      </c>
      <c r="I27" s="16">
        <v>35</v>
      </c>
      <c r="J27" s="19">
        <f t="shared" ref="J27:J35" si="9">(STANDARDIZE(I27,$I$50,$I$51))</f>
        <v>2.3629170968456572</v>
      </c>
      <c r="K27" s="16">
        <v>102</v>
      </c>
      <c r="L27" s="19">
        <f t="shared" si="4"/>
        <v>-0.15265429675219733</v>
      </c>
      <c r="M27" s="16">
        <v>7.83</v>
      </c>
      <c r="N27" s="19">
        <f t="shared" si="5"/>
        <v>0.19013975772090161</v>
      </c>
      <c r="O27" s="16">
        <v>4.93</v>
      </c>
      <c r="P27" s="19">
        <f t="shared" si="6"/>
        <v>-0.48637762194903789</v>
      </c>
      <c r="Q27" s="19">
        <f t="shared" si="1"/>
        <v>1.3037745632400459</v>
      </c>
      <c r="R27" s="19">
        <f t="shared" si="2"/>
        <v>0.21729576054000765</v>
      </c>
      <c r="S27" s="16">
        <v>5</v>
      </c>
      <c r="T27" s="16">
        <v>164</v>
      </c>
      <c r="U27" s="16">
        <f>RANK(T27,$T$2:$T$327,1)</f>
        <v>19</v>
      </c>
      <c r="V27" s="21"/>
      <c r="W27">
        <v>1</v>
      </c>
      <c r="X27" s="2">
        <v>0</v>
      </c>
      <c r="Y27">
        <v>2</v>
      </c>
      <c r="Z27">
        <v>2</v>
      </c>
      <c r="AA27">
        <v>2</v>
      </c>
    </row>
    <row r="28" spans="1:27" x14ac:dyDescent="0.25">
      <c r="A28" s="14" t="s">
        <v>132</v>
      </c>
      <c r="B28" s="16" t="s">
        <v>463</v>
      </c>
      <c r="C28" s="17">
        <v>77</v>
      </c>
      <c r="D28" s="16">
        <v>309</v>
      </c>
      <c r="E28" s="18"/>
      <c r="F28" s="19"/>
      <c r="H28" s="19"/>
      <c r="I28" s="16">
        <v>27</v>
      </c>
      <c r="J28" s="19">
        <f t="shared" si="9"/>
        <v>0.68634620773122168</v>
      </c>
      <c r="L28" s="19"/>
      <c r="N28" s="19"/>
      <c r="P28" s="19"/>
      <c r="Q28" s="19">
        <f t="shared" si="1"/>
        <v>0.68634620773122168</v>
      </c>
      <c r="R28" s="19">
        <f t="shared" si="2"/>
        <v>0.68634620773122168</v>
      </c>
      <c r="S28" s="16">
        <v>8</v>
      </c>
      <c r="V28" s="21"/>
      <c r="W28">
        <v>0</v>
      </c>
      <c r="X28" s="2">
        <v>0</v>
      </c>
      <c r="Y28">
        <v>0</v>
      </c>
      <c r="Z28">
        <v>0</v>
      </c>
      <c r="AA28">
        <v>0</v>
      </c>
    </row>
    <row r="29" spans="1:27" x14ac:dyDescent="0.25">
      <c r="A29" s="14" t="s">
        <v>270</v>
      </c>
      <c r="B29" s="16" t="s">
        <v>463</v>
      </c>
      <c r="C29" s="17">
        <v>79</v>
      </c>
      <c r="D29" s="16">
        <v>332</v>
      </c>
      <c r="E29" s="18"/>
      <c r="F29" s="19"/>
      <c r="G29" s="16">
        <v>23.5</v>
      </c>
      <c r="H29" s="19">
        <f>(STANDARDIZE(G29,$G$50,$G$51))</f>
        <v>-1.0945333835872808</v>
      </c>
      <c r="I29" s="16">
        <v>22</v>
      </c>
      <c r="J29" s="19">
        <f t="shared" si="9"/>
        <v>-0.36151059796530044</v>
      </c>
      <c r="L29" s="19"/>
      <c r="N29" s="19"/>
      <c r="P29" s="19"/>
      <c r="Q29" s="19">
        <f t="shared" si="1"/>
        <v>-1.4560439815525812</v>
      </c>
      <c r="R29" s="19">
        <f t="shared" si="2"/>
        <v>-0.7280219907762906</v>
      </c>
      <c r="S29" s="16">
        <v>8</v>
      </c>
      <c r="V29" s="21"/>
      <c r="W29">
        <v>0</v>
      </c>
      <c r="X29" s="2">
        <v>0</v>
      </c>
      <c r="Y29">
        <v>0</v>
      </c>
      <c r="Z29">
        <v>0</v>
      </c>
      <c r="AA29">
        <v>0</v>
      </c>
    </row>
    <row r="30" spans="1:27" x14ac:dyDescent="0.25">
      <c r="A30" s="14" t="s">
        <v>148</v>
      </c>
      <c r="B30" s="16" t="s">
        <v>463</v>
      </c>
      <c r="C30" s="17">
        <v>76</v>
      </c>
      <c r="D30" s="16">
        <v>332</v>
      </c>
      <c r="E30" s="18">
        <v>5.22</v>
      </c>
      <c r="F30" s="19">
        <f t="shared" ref="F30:F40" si="10">(STANDARDIZE(E30,$E$50,$E$51))*-1</f>
        <v>0.33201976252229715</v>
      </c>
      <c r="H30" s="19"/>
      <c r="I30" s="16">
        <v>34</v>
      </c>
      <c r="J30" s="19">
        <f t="shared" si="9"/>
        <v>2.1533457357063526</v>
      </c>
      <c r="L30" s="19"/>
      <c r="N30" s="19"/>
      <c r="P30" s="19"/>
      <c r="Q30" s="19">
        <f t="shared" si="1"/>
        <v>2.4853654982286497</v>
      </c>
      <c r="R30" s="19">
        <f t="shared" si="2"/>
        <v>1.2426827491143249</v>
      </c>
      <c r="S30" s="16">
        <v>5</v>
      </c>
      <c r="T30" s="16">
        <v>159</v>
      </c>
      <c r="U30" s="16">
        <f>RANK(T30,$T$2:$T$327,1)</f>
        <v>17</v>
      </c>
      <c r="V30" s="21"/>
      <c r="W30">
        <v>8</v>
      </c>
      <c r="X30" s="2">
        <v>198</v>
      </c>
      <c r="Y30">
        <v>32</v>
      </c>
      <c r="Z30">
        <v>230</v>
      </c>
      <c r="AA30">
        <v>28.75</v>
      </c>
    </row>
    <row r="31" spans="1:27" x14ac:dyDescent="0.25">
      <c r="A31" s="14" t="s">
        <v>421</v>
      </c>
      <c r="B31" s="16" t="s">
        <v>463</v>
      </c>
      <c r="C31" s="17">
        <v>79</v>
      </c>
      <c r="D31" s="16">
        <v>321</v>
      </c>
      <c r="E31" s="18">
        <v>5.61</v>
      </c>
      <c r="F31" s="19">
        <f t="shared" si="10"/>
        <v>-1.5446136778211015</v>
      </c>
      <c r="G31" s="16">
        <v>26</v>
      </c>
      <c r="H31" s="19">
        <f t="shared" ref="H31:H40" si="11">(STANDARDIZE(G31,$G$50,$G$51))</f>
        <v>-0.18242223059788013</v>
      </c>
      <c r="I31" s="16">
        <v>18</v>
      </c>
      <c r="J31" s="19">
        <f t="shared" si="9"/>
        <v>-1.199796042522518</v>
      </c>
      <c r="K31" s="16">
        <v>103</v>
      </c>
      <c r="L31" s="19">
        <f t="shared" ref="L31:L40" si="12">(STANDARDIZE(K31,$K$50,$K$51))</f>
        <v>1.6961588528020852E-2</v>
      </c>
      <c r="M31" s="16">
        <v>8.35</v>
      </c>
      <c r="N31" s="19">
        <f>(STANDARDIZE(M31,$M$50,$M$51))*-1</f>
        <v>-1.5771495845738264</v>
      </c>
      <c r="O31" s="16">
        <v>5.17</v>
      </c>
      <c r="P31" s="19">
        <f>(STANDARDIZE(O31,$O$50,$O$51))*-1</f>
        <v>-1.7049940813378555</v>
      </c>
      <c r="Q31" s="19">
        <f t="shared" si="1"/>
        <v>-6.1920140283251612</v>
      </c>
      <c r="R31" s="19">
        <f t="shared" si="2"/>
        <v>-1.0320023380541936</v>
      </c>
      <c r="S31" s="16">
        <v>8</v>
      </c>
      <c r="V31" s="21"/>
      <c r="W31">
        <v>0</v>
      </c>
      <c r="X31" s="2">
        <v>0</v>
      </c>
      <c r="Y31">
        <v>0</v>
      </c>
      <c r="Z31">
        <v>0</v>
      </c>
      <c r="AA31">
        <v>0</v>
      </c>
    </row>
    <row r="32" spans="1:27" x14ac:dyDescent="0.25">
      <c r="A32" s="14" t="s">
        <v>138</v>
      </c>
      <c r="B32" s="16" t="s">
        <v>463</v>
      </c>
      <c r="C32" s="17">
        <v>76</v>
      </c>
      <c r="D32" s="16">
        <v>318</v>
      </c>
      <c r="E32" s="18">
        <v>4.9800000000000004</v>
      </c>
      <c r="F32" s="19">
        <f t="shared" si="10"/>
        <v>1.4868711104259222</v>
      </c>
      <c r="G32" s="16">
        <v>28.5</v>
      </c>
      <c r="H32" s="19">
        <f t="shared" si="11"/>
        <v>0.7296889223915205</v>
      </c>
      <c r="I32" s="16">
        <v>23</v>
      </c>
      <c r="J32" s="19">
        <f t="shared" si="9"/>
        <v>-0.151939236825996</v>
      </c>
      <c r="K32" s="16">
        <v>108</v>
      </c>
      <c r="L32" s="19">
        <f t="shared" si="12"/>
        <v>0.86504101492911178</v>
      </c>
      <c r="N32" s="19"/>
      <c r="P32" s="19"/>
      <c r="Q32" s="19">
        <f t="shared" si="1"/>
        <v>2.9296618109205586</v>
      </c>
      <c r="R32" s="19">
        <f t="shared" si="2"/>
        <v>0.73241545273013964</v>
      </c>
      <c r="S32" s="16">
        <v>8</v>
      </c>
      <c r="V32" s="21"/>
      <c r="W32">
        <v>0</v>
      </c>
      <c r="X32" s="2">
        <v>0</v>
      </c>
      <c r="Y32">
        <v>0</v>
      </c>
      <c r="Z32">
        <v>0</v>
      </c>
      <c r="AA32">
        <v>0</v>
      </c>
    </row>
    <row r="33" spans="1:27" x14ac:dyDescent="0.25">
      <c r="A33" s="14" t="s">
        <v>414</v>
      </c>
      <c r="B33" s="16" t="s">
        <v>463</v>
      </c>
      <c r="C33" s="17">
        <v>77</v>
      </c>
      <c r="D33" s="16">
        <v>307</v>
      </c>
      <c r="E33" s="18">
        <v>5.51</v>
      </c>
      <c r="F33" s="19">
        <f t="shared" si="10"/>
        <v>-1.0634256161945872</v>
      </c>
      <c r="G33" s="16">
        <v>25.5</v>
      </c>
      <c r="H33" s="19">
        <f t="shared" si="11"/>
        <v>-0.36484446119576025</v>
      </c>
      <c r="I33" s="16">
        <v>21</v>
      </c>
      <c r="J33" s="19">
        <f t="shared" si="9"/>
        <v>-0.5710819591046048</v>
      </c>
      <c r="K33" s="16">
        <v>100</v>
      </c>
      <c r="L33" s="19">
        <f t="shared" si="12"/>
        <v>-0.49188606731263368</v>
      </c>
      <c r="M33" s="16">
        <v>8.09</v>
      </c>
      <c r="N33" s="19">
        <f t="shared" ref="N33:N40" si="13">(STANDARDIZE(M33,$M$50,$M$51))*-1</f>
        <v>-0.69350491342646237</v>
      </c>
      <c r="O33" s="16">
        <v>4.84</v>
      </c>
      <c r="P33" s="19">
        <f t="shared" ref="P33:P40" si="14">(STANDARDIZE(O33,$O$50,$O$51))*-1</f>
        <v>-2.9396449678232434E-2</v>
      </c>
      <c r="Q33" s="19">
        <f t="shared" si="1"/>
        <v>-3.2141394669122807</v>
      </c>
      <c r="R33" s="19">
        <f t="shared" si="2"/>
        <v>-0.53568991115204678</v>
      </c>
      <c r="S33" s="16">
        <v>8</v>
      </c>
      <c r="V33" s="21"/>
      <c r="W33">
        <v>0</v>
      </c>
      <c r="X33" s="2">
        <v>0</v>
      </c>
      <c r="Y33">
        <v>0</v>
      </c>
      <c r="Z33">
        <v>0</v>
      </c>
      <c r="AA33">
        <v>0</v>
      </c>
    </row>
    <row r="34" spans="1:27" x14ac:dyDescent="0.25">
      <c r="A34" s="14" t="s">
        <v>315</v>
      </c>
      <c r="B34" s="16" t="s">
        <v>463</v>
      </c>
      <c r="C34" s="17">
        <v>75</v>
      </c>
      <c r="D34" s="16">
        <v>309</v>
      </c>
      <c r="E34" s="18">
        <v>5.36</v>
      </c>
      <c r="F34" s="19">
        <f t="shared" si="10"/>
        <v>-0.34164352375482204</v>
      </c>
      <c r="G34" s="16">
        <v>27</v>
      </c>
      <c r="H34" s="19">
        <f t="shared" si="11"/>
        <v>0.18242223059788013</v>
      </c>
      <c r="I34" s="16">
        <v>21</v>
      </c>
      <c r="J34" s="19">
        <f t="shared" si="9"/>
        <v>-0.5710819591046048</v>
      </c>
      <c r="K34" s="16">
        <v>102</v>
      </c>
      <c r="L34" s="19">
        <f t="shared" si="12"/>
        <v>-0.15265429675219733</v>
      </c>
      <c r="M34" s="16">
        <v>8.1300000000000008</v>
      </c>
      <c r="N34" s="19">
        <f t="shared" si="13"/>
        <v>-0.82945024744913698</v>
      </c>
      <c r="O34" s="16">
        <v>4.7300000000000004</v>
      </c>
      <c r="P34" s="19">
        <f t="shared" si="14"/>
        <v>0.52913609420830554</v>
      </c>
      <c r="Q34" s="19">
        <f t="shared" si="1"/>
        <v>-1.1832717022545753</v>
      </c>
      <c r="R34" s="19">
        <f t="shared" si="2"/>
        <v>-0.19721195037576256</v>
      </c>
      <c r="S34" s="16">
        <v>8</v>
      </c>
      <c r="V34" s="21"/>
      <c r="W34">
        <v>0</v>
      </c>
      <c r="X34" s="2">
        <v>0</v>
      </c>
      <c r="Y34">
        <v>0</v>
      </c>
      <c r="Z34">
        <v>0</v>
      </c>
      <c r="AA34">
        <v>0</v>
      </c>
    </row>
    <row r="35" spans="1:27" x14ac:dyDescent="0.25">
      <c r="A35" s="14" t="s">
        <v>114</v>
      </c>
      <c r="B35" s="16" t="s">
        <v>463</v>
      </c>
      <c r="C35" s="17">
        <v>79</v>
      </c>
      <c r="D35" s="16">
        <v>318</v>
      </c>
      <c r="E35" s="18">
        <v>5.45</v>
      </c>
      <c r="F35" s="19">
        <f t="shared" si="10"/>
        <v>-0.77471277921868198</v>
      </c>
      <c r="G35" s="16">
        <v>27</v>
      </c>
      <c r="H35" s="19">
        <f t="shared" si="11"/>
        <v>0.18242223059788013</v>
      </c>
      <c r="I35" s="16">
        <v>18</v>
      </c>
      <c r="J35" s="19">
        <f t="shared" si="9"/>
        <v>-1.199796042522518</v>
      </c>
      <c r="K35" s="16">
        <v>106</v>
      </c>
      <c r="L35" s="19">
        <f t="shared" si="12"/>
        <v>0.52580924436867538</v>
      </c>
      <c r="M35" s="16">
        <v>7.57</v>
      </c>
      <c r="N35" s="19">
        <f t="shared" si="13"/>
        <v>1.0737844288682656</v>
      </c>
      <c r="O35" s="16">
        <v>4.6900000000000004</v>
      </c>
      <c r="P35" s="19">
        <f t="shared" si="14"/>
        <v>0.73223883743977514</v>
      </c>
      <c r="Q35" s="19">
        <f t="shared" si="1"/>
        <v>0.53974591953339612</v>
      </c>
      <c r="R35" s="19">
        <f t="shared" si="2"/>
        <v>8.9957653255566025E-2</v>
      </c>
      <c r="S35" s="16">
        <v>8</v>
      </c>
      <c r="V35" s="21"/>
      <c r="W35">
        <v>11</v>
      </c>
      <c r="X35" s="2">
        <v>241</v>
      </c>
      <c r="Y35">
        <v>31</v>
      </c>
      <c r="Z35">
        <v>272</v>
      </c>
      <c r="AA35">
        <v>24.727272727272727</v>
      </c>
    </row>
    <row r="36" spans="1:27" x14ac:dyDescent="0.25">
      <c r="A36" s="14" t="s">
        <v>377</v>
      </c>
      <c r="B36" s="16" t="s">
        <v>463</v>
      </c>
      <c r="C36" s="17">
        <v>77</v>
      </c>
      <c r="D36" s="16">
        <v>331</v>
      </c>
      <c r="E36" s="18">
        <v>5.55</v>
      </c>
      <c r="F36" s="19">
        <f t="shared" si="10"/>
        <v>-1.2559008408451919</v>
      </c>
      <c r="G36" s="16">
        <v>23</v>
      </c>
      <c r="H36" s="19">
        <f t="shared" si="11"/>
        <v>-1.2769556141851608</v>
      </c>
      <c r="J36" s="19"/>
      <c r="K36" s="16">
        <v>98</v>
      </c>
      <c r="L36" s="19">
        <f t="shared" si="12"/>
        <v>-0.83111783787307003</v>
      </c>
      <c r="M36" s="16">
        <v>8.19</v>
      </c>
      <c r="N36" s="19">
        <f t="shared" si="13"/>
        <v>-1.0333682484831399</v>
      </c>
      <c r="O36" s="16">
        <v>5.0599999999999996</v>
      </c>
      <c r="P36" s="19">
        <f t="shared" si="14"/>
        <v>-1.146461537451313</v>
      </c>
      <c r="Q36" s="19">
        <f t="shared" si="1"/>
        <v>-5.5438040788378755</v>
      </c>
      <c r="R36" s="19">
        <f t="shared" si="2"/>
        <v>-1.108760815767575</v>
      </c>
      <c r="S36" s="16">
        <v>6</v>
      </c>
      <c r="T36" s="16">
        <v>210</v>
      </c>
      <c r="U36" s="16">
        <f>RANK(T36,$T$2:$T$327,1)</f>
        <v>24</v>
      </c>
      <c r="V36" s="21"/>
      <c r="W36">
        <v>0</v>
      </c>
      <c r="X36" s="2"/>
      <c r="Z36">
        <v>0</v>
      </c>
      <c r="AA36">
        <v>0</v>
      </c>
    </row>
    <row r="37" spans="1:27" x14ac:dyDescent="0.25">
      <c r="A37" s="14" t="s">
        <v>167</v>
      </c>
      <c r="B37" s="16" t="s">
        <v>463</v>
      </c>
      <c r="C37" s="17">
        <v>77</v>
      </c>
      <c r="D37" s="16">
        <v>307</v>
      </c>
      <c r="E37" s="18">
        <v>5.24</v>
      </c>
      <c r="F37" s="19">
        <f t="shared" si="10"/>
        <v>0.23578215019699258</v>
      </c>
      <c r="G37" s="16">
        <v>26</v>
      </c>
      <c r="H37" s="19">
        <f t="shared" si="11"/>
        <v>-0.18242223059788013</v>
      </c>
      <c r="I37" s="16">
        <v>23</v>
      </c>
      <c r="J37" s="19">
        <f>(STANDARDIZE(I37,$I$50,$I$51))</f>
        <v>-0.151939236825996</v>
      </c>
      <c r="K37" s="16">
        <v>96</v>
      </c>
      <c r="L37" s="19">
        <f t="shared" si="12"/>
        <v>-1.1703496084335063</v>
      </c>
      <c r="M37" s="16">
        <v>7.71</v>
      </c>
      <c r="N37" s="19">
        <f t="shared" si="13"/>
        <v>0.59797575978891648</v>
      </c>
      <c r="O37" s="16">
        <v>4.84</v>
      </c>
      <c r="P37" s="19">
        <f t="shared" si="14"/>
        <v>-2.9396449678232434E-2</v>
      </c>
      <c r="Q37" s="19">
        <f t="shared" si="1"/>
        <v>-0.70034961554970587</v>
      </c>
      <c r="R37" s="19">
        <f t="shared" si="2"/>
        <v>-0.11672493592495098</v>
      </c>
      <c r="S37" s="16">
        <v>7</v>
      </c>
      <c r="T37" s="16">
        <v>243</v>
      </c>
      <c r="U37" s="16">
        <f>RANK(T37,$T$2:$T$327,1)</f>
        <v>26</v>
      </c>
      <c r="V37" s="21"/>
      <c r="W37">
        <v>9</v>
      </c>
      <c r="X37" s="2">
        <v>90</v>
      </c>
      <c r="Y37">
        <v>40</v>
      </c>
      <c r="Z37">
        <v>130</v>
      </c>
      <c r="AA37">
        <v>14.444444444444445</v>
      </c>
    </row>
    <row r="38" spans="1:27" x14ac:dyDescent="0.25">
      <c r="A38" s="14" t="s">
        <v>406</v>
      </c>
      <c r="B38" s="16" t="s">
        <v>463</v>
      </c>
      <c r="C38" s="17">
        <v>77</v>
      </c>
      <c r="D38" s="16">
        <v>315</v>
      </c>
      <c r="E38" s="18">
        <v>5.41</v>
      </c>
      <c r="F38" s="19">
        <f t="shared" si="10"/>
        <v>-0.58223755456807713</v>
      </c>
      <c r="G38" s="16">
        <v>27</v>
      </c>
      <c r="H38" s="19">
        <f t="shared" si="11"/>
        <v>0.18242223059788013</v>
      </c>
      <c r="I38" s="16">
        <v>23</v>
      </c>
      <c r="J38" s="19">
        <f>(STANDARDIZE(I38,$I$50,$I$51))</f>
        <v>-0.151939236825996</v>
      </c>
      <c r="K38" s="16">
        <v>105</v>
      </c>
      <c r="L38" s="19">
        <f t="shared" si="12"/>
        <v>0.35619335908845723</v>
      </c>
      <c r="M38" s="16">
        <v>7.97</v>
      </c>
      <c r="N38" s="19">
        <f t="shared" si="13"/>
        <v>-0.28566891135844752</v>
      </c>
      <c r="O38" s="16">
        <v>4.8899999999999997</v>
      </c>
      <c r="P38" s="19">
        <f t="shared" si="14"/>
        <v>-0.28327487871756829</v>
      </c>
      <c r="Q38" s="19">
        <f t="shared" si="1"/>
        <v>-0.76450499178375164</v>
      </c>
      <c r="R38" s="19">
        <f t="shared" si="2"/>
        <v>-0.12741749863062526</v>
      </c>
      <c r="S38" s="16">
        <v>8</v>
      </c>
      <c r="V38" s="21"/>
      <c r="W38">
        <v>0</v>
      </c>
      <c r="X38" s="2">
        <v>0</v>
      </c>
      <c r="Y38">
        <v>0</v>
      </c>
      <c r="Z38">
        <v>0</v>
      </c>
      <c r="AA38">
        <v>0</v>
      </c>
    </row>
    <row r="39" spans="1:27" x14ac:dyDescent="0.25">
      <c r="A39" s="14" t="s">
        <v>383</v>
      </c>
      <c r="B39" s="16" t="s">
        <v>463</v>
      </c>
      <c r="C39" s="17">
        <v>76</v>
      </c>
      <c r="D39" s="16">
        <v>319</v>
      </c>
      <c r="E39" s="18">
        <v>5.35</v>
      </c>
      <c r="F39" s="19">
        <f t="shared" si="10"/>
        <v>-0.29352471759216764</v>
      </c>
      <c r="G39" s="16">
        <v>32</v>
      </c>
      <c r="H39" s="19">
        <f t="shared" si="11"/>
        <v>2.0066445365766814</v>
      </c>
      <c r="I39" s="16">
        <v>28</v>
      </c>
      <c r="J39" s="19">
        <f>(STANDARDIZE(I39,$I$50,$I$51))</f>
        <v>0.89591756887052609</v>
      </c>
      <c r="K39" s="16">
        <v>110</v>
      </c>
      <c r="L39" s="19">
        <f t="shared" si="12"/>
        <v>1.2042727854895481</v>
      </c>
      <c r="M39" s="16">
        <v>7.71</v>
      </c>
      <c r="N39" s="19">
        <f t="shared" si="13"/>
        <v>0.59797575978891648</v>
      </c>
      <c r="O39" s="16">
        <v>4.5599999999999996</v>
      </c>
      <c r="P39" s="19">
        <f t="shared" si="14"/>
        <v>1.3923227529420548</v>
      </c>
      <c r="Q39" s="19">
        <f t="shared" si="1"/>
        <v>5.8036086860755587</v>
      </c>
      <c r="R39" s="19">
        <f t="shared" si="2"/>
        <v>0.96726811434592641</v>
      </c>
      <c r="S39" s="16">
        <v>4</v>
      </c>
      <c r="T39" s="16">
        <v>122</v>
      </c>
      <c r="U39" s="16">
        <f t="shared" ref="U39:U45" si="15">RANK(T39,$T$2:$T$327,1)</f>
        <v>12</v>
      </c>
      <c r="V39" s="21"/>
      <c r="W39">
        <v>0</v>
      </c>
      <c r="X39" s="2">
        <v>0</v>
      </c>
      <c r="Y39">
        <v>0</v>
      </c>
      <c r="Z39">
        <v>0</v>
      </c>
      <c r="AA39">
        <v>0</v>
      </c>
    </row>
    <row r="40" spans="1:27" x14ac:dyDescent="0.25">
      <c r="A40" s="14" t="s">
        <v>144</v>
      </c>
      <c r="B40" s="16" t="s">
        <v>463</v>
      </c>
      <c r="C40" s="17">
        <v>75</v>
      </c>
      <c r="D40" s="16">
        <v>303</v>
      </c>
      <c r="E40" s="18">
        <v>5.32</v>
      </c>
      <c r="F40" s="19">
        <f t="shared" si="10"/>
        <v>-0.14916829910421717</v>
      </c>
      <c r="G40" s="16">
        <v>23.5</v>
      </c>
      <c r="H40" s="19">
        <f t="shared" si="11"/>
        <v>-1.0945333835872808</v>
      </c>
      <c r="I40" s="16">
        <v>22</v>
      </c>
      <c r="J40" s="19">
        <f>(STANDARDIZE(I40,$I$50,$I$51))</f>
        <v>-0.36151059796530044</v>
      </c>
      <c r="K40" s="16">
        <v>99</v>
      </c>
      <c r="L40" s="19">
        <f t="shared" si="12"/>
        <v>-0.66150195259285183</v>
      </c>
      <c r="M40" s="16">
        <v>7.94</v>
      </c>
      <c r="N40" s="19">
        <f t="shared" si="13"/>
        <v>-0.18370991084144608</v>
      </c>
      <c r="O40" s="16">
        <v>4.71</v>
      </c>
      <c r="P40" s="19">
        <f t="shared" si="14"/>
        <v>0.63068746582404256</v>
      </c>
      <c r="Q40" s="19">
        <f t="shared" si="1"/>
        <v>-1.8197366782670539</v>
      </c>
      <c r="R40" s="19">
        <f t="shared" si="2"/>
        <v>-0.30328944637784233</v>
      </c>
      <c r="S40" s="16">
        <v>3</v>
      </c>
      <c r="T40" s="16">
        <v>70</v>
      </c>
      <c r="U40" s="16">
        <f t="shared" si="15"/>
        <v>8</v>
      </c>
      <c r="V40" s="21"/>
      <c r="W40">
        <v>14</v>
      </c>
      <c r="X40" s="2">
        <v>960</v>
      </c>
      <c r="Y40">
        <v>41</v>
      </c>
      <c r="Z40">
        <v>1001</v>
      </c>
      <c r="AA40">
        <v>71.5</v>
      </c>
    </row>
    <row r="41" spans="1:27" x14ac:dyDescent="0.25">
      <c r="A41" s="14" t="s">
        <v>226</v>
      </c>
      <c r="B41" s="16" t="s">
        <v>463</v>
      </c>
      <c r="C41" s="17">
        <v>79</v>
      </c>
      <c r="D41" s="16">
        <v>298</v>
      </c>
      <c r="E41" s="18"/>
      <c r="F41" s="19"/>
      <c r="H41" s="19"/>
      <c r="J41" s="19"/>
      <c r="L41" s="19"/>
      <c r="N41" s="19"/>
      <c r="P41" s="19"/>
      <c r="Q41" s="19"/>
      <c r="R41" s="19"/>
      <c r="S41" s="16">
        <v>5</v>
      </c>
      <c r="T41" s="16">
        <v>160</v>
      </c>
      <c r="U41" s="16">
        <f t="shared" si="15"/>
        <v>18</v>
      </c>
      <c r="V41" s="21"/>
      <c r="W41">
        <v>0</v>
      </c>
      <c r="X41" s="2">
        <v>0</v>
      </c>
      <c r="Y41">
        <v>0</v>
      </c>
      <c r="Z41">
        <v>0</v>
      </c>
      <c r="AA41">
        <v>0</v>
      </c>
    </row>
    <row r="42" spans="1:27" x14ac:dyDescent="0.25">
      <c r="A42" s="14" t="s">
        <v>346</v>
      </c>
      <c r="B42" s="16" t="s">
        <v>463</v>
      </c>
      <c r="C42" s="17">
        <v>78</v>
      </c>
      <c r="D42" s="16">
        <v>310</v>
      </c>
      <c r="E42" s="18"/>
      <c r="F42" s="19"/>
      <c r="H42" s="19"/>
      <c r="I42" s="16">
        <v>25</v>
      </c>
      <c r="J42" s="19">
        <f t="shared" ref="J42:J48" si="16">(STANDARDIZE(I42,$I$50,$I$51))</f>
        <v>0.26720348545261285</v>
      </c>
      <c r="L42" s="19"/>
      <c r="N42" s="19"/>
      <c r="P42" s="19"/>
      <c r="Q42" s="19">
        <f t="shared" ref="Q42:Q48" si="17">F42+H42+J42+L42+N42+P42</f>
        <v>0.26720348545261285</v>
      </c>
      <c r="R42" s="19">
        <f t="shared" ref="R42:R48" si="18">AVERAGE(F42,H42,J42,L42,N42,P42)</f>
        <v>0.26720348545261285</v>
      </c>
      <c r="S42" s="16">
        <v>1</v>
      </c>
      <c r="T42" s="16">
        <v>32</v>
      </c>
      <c r="U42" s="16">
        <f t="shared" si="15"/>
        <v>2</v>
      </c>
      <c r="V42" s="21"/>
      <c r="W42">
        <v>16</v>
      </c>
      <c r="X42" s="2">
        <v>1039</v>
      </c>
      <c r="Y42">
        <v>92</v>
      </c>
      <c r="Z42">
        <v>1131</v>
      </c>
      <c r="AA42">
        <v>70.6875</v>
      </c>
    </row>
    <row r="43" spans="1:27" x14ac:dyDescent="0.25">
      <c r="A43" s="14" t="s">
        <v>405</v>
      </c>
      <c r="B43" s="16" t="s">
        <v>463</v>
      </c>
      <c r="C43" s="17">
        <v>77</v>
      </c>
      <c r="D43" s="16">
        <v>311</v>
      </c>
      <c r="E43" s="18">
        <v>5.27</v>
      </c>
      <c r="F43" s="19">
        <f>(STANDARDIZE(E43,$E$50,$E$51))*-1</f>
        <v>9.1425731709042127E-2</v>
      </c>
      <c r="G43" s="16">
        <v>26</v>
      </c>
      <c r="H43" s="19">
        <f>(STANDARDIZE(G43,$G$50,$G$51))</f>
        <v>-0.18242223059788013</v>
      </c>
      <c r="I43" s="16">
        <v>15</v>
      </c>
      <c r="J43" s="19">
        <f t="shared" si="16"/>
        <v>-1.8285101259404313</v>
      </c>
      <c r="K43" s="16">
        <v>107</v>
      </c>
      <c r="L43" s="19">
        <f>(STANDARDIZE(K43,$K$50,$K$51))</f>
        <v>0.69542512964889358</v>
      </c>
      <c r="M43" s="16">
        <v>7.84</v>
      </c>
      <c r="N43" s="19">
        <f>(STANDARDIZE(M43,$M$50,$M$51))*-1</f>
        <v>0.15615342421523445</v>
      </c>
      <c r="O43" s="16">
        <v>4.5999999999999996</v>
      </c>
      <c r="P43" s="19">
        <f>(STANDARDIZE(O43,$O$50,$O$51))*-1</f>
        <v>1.1892200097105852</v>
      </c>
      <c r="Q43" s="19">
        <f t="shared" si="17"/>
        <v>0.12129193874544386</v>
      </c>
      <c r="R43" s="19">
        <f t="shared" si="18"/>
        <v>2.0215323124240642E-2</v>
      </c>
      <c r="S43" s="16">
        <v>6</v>
      </c>
      <c r="T43" s="16">
        <v>190</v>
      </c>
      <c r="U43" s="16">
        <f t="shared" si="15"/>
        <v>21</v>
      </c>
      <c r="V43" s="21"/>
      <c r="W43">
        <v>14</v>
      </c>
      <c r="X43" s="2">
        <v>136</v>
      </c>
      <c r="Y43">
        <v>90</v>
      </c>
      <c r="Z43">
        <v>226</v>
      </c>
      <c r="AA43">
        <v>16.142857142857142</v>
      </c>
    </row>
    <row r="44" spans="1:27" x14ac:dyDescent="0.25">
      <c r="A44" s="14" t="s">
        <v>190</v>
      </c>
      <c r="B44" s="16" t="s">
        <v>463</v>
      </c>
      <c r="C44" s="17">
        <v>76</v>
      </c>
      <c r="D44" s="16">
        <v>303</v>
      </c>
      <c r="E44" s="18">
        <v>5.15</v>
      </c>
      <c r="F44" s="19">
        <f>(STANDARDIZE(E44,$E$50,$E$51))*-1</f>
        <v>0.66885140566085244</v>
      </c>
      <c r="G44" s="16">
        <v>30.5</v>
      </c>
      <c r="H44" s="19">
        <f>(STANDARDIZE(G44,$G$50,$G$51))</f>
        <v>1.459377844783041</v>
      </c>
      <c r="I44" s="16">
        <v>26</v>
      </c>
      <c r="J44" s="19">
        <f t="shared" si="16"/>
        <v>0.47677484659191727</v>
      </c>
      <c r="K44" s="16">
        <v>105</v>
      </c>
      <c r="L44" s="19">
        <f>(STANDARDIZE(K44,$K$50,$K$51))</f>
        <v>0.35619335908845723</v>
      </c>
      <c r="M44" s="16">
        <v>8.16</v>
      </c>
      <c r="N44" s="19">
        <f>(STANDARDIZE(M44,$M$50,$M$51))*-1</f>
        <v>-0.93140924796613844</v>
      </c>
      <c r="O44" s="16">
        <v>4.8099999999999996</v>
      </c>
      <c r="P44" s="19">
        <f>(STANDARDIZE(O44,$O$50,$O$51))*-1</f>
        <v>0.12293060774537089</v>
      </c>
      <c r="Q44" s="19">
        <f t="shared" si="17"/>
        <v>2.1527188159035004</v>
      </c>
      <c r="R44" s="19">
        <f t="shared" si="18"/>
        <v>0.35878646931725006</v>
      </c>
      <c r="S44" s="16">
        <v>4</v>
      </c>
      <c r="T44" s="16">
        <v>136</v>
      </c>
      <c r="U44" s="16">
        <f t="shared" si="15"/>
        <v>14</v>
      </c>
      <c r="V44" s="21"/>
      <c r="W44">
        <v>0</v>
      </c>
      <c r="X44" s="2">
        <v>0</v>
      </c>
      <c r="Y44">
        <v>0</v>
      </c>
      <c r="Z44">
        <v>0</v>
      </c>
      <c r="AA44">
        <v>0</v>
      </c>
    </row>
    <row r="45" spans="1:27" x14ac:dyDescent="0.25">
      <c r="A45" s="14" t="s">
        <v>320</v>
      </c>
      <c r="B45" s="16" t="s">
        <v>463</v>
      </c>
      <c r="C45" s="17">
        <v>77</v>
      </c>
      <c r="D45" s="16">
        <v>319</v>
      </c>
      <c r="E45" s="18">
        <v>5.18</v>
      </c>
      <c r="F45" s="19">
        <f>(STANDARDIZE(E45,$E$50,$E$51))*-1</f>
        <v>0.52449498717290199</v>
      </c>
      <c r="G45" s="16">
        <v>30.5</v>
      </c>
      <c r="H45" s="19">
        <f>(STANDARDIZE(G45,$G$50,$G$51))</f>
        <v>1.459377844783041</v>
      </c>
      <c r="I45" s="16">
        <v>23</v>
      </c>
      <c r="J45" s="19">
        <f t="shared" si="16"/>
        <v>-0.151939236825996</v>
      </c>
      <c r="K45" s="16">
        <v>109</v>
      </c>
      <c r="L45" s="19">
        <f>(STANDARDIZE(K45,$K$50,$K$51))</f>
        <v>1.03465690020933</v>
      </c>
      <c r="M45" s="16">
        <v>7.73</v>
      </c>
      <c r="N45" s="19">
        <f>(STANDARDIZE(M45,$M$50,$M$51))*-1</f>
        <v>0.53000309277757918</v>
      </c>
      <c r="O45" s="16">
        <v>4.58</v>
      </c>
      <c r="P45" s="19">
        <f>(STANDARDIZE(O45,$O$50,$O$51))*-1</f>
        <v>1.2907713813263175</v>
      </c>
      <c r="Q45" s="19">
        <f t="shared" si="17"/>
        <v>4.6873649694431734</v>
      </c>
      <c r="R45" s="19">
        <f t="shared" si="18"/>
        <v>0.78122749490719556</v>
      </c>
      <c r="S45" s="16">
        <v>2</v>
      </c>
      <c r="T45" s="16">
        <v>64</v>
      </c>
      <c r="U45" s="16">
        <f t="shared" si="15"/>
        <v>7</v>
      </c>
      <c r="V45" s="21"/>
      <c r="W45">
        <v>16</v>
      </c>
      <c r="X45" s="2">
        <v>64</v>
      </c>
      <c r="Y45">
        <v>75</v>
      </c>
      <c r="Z45">
        <v>139</v>
      </c>
      <c r="AA45">
        <v>8.6875</v>
      </c>
    </row>
    <row r="46" spans="1:27" x14ac:dyDescent="0.25">
      <c r="A46" s="14" t="s">
        <v>331</v>
      </c>
      <c r="B46" s="16" t="s">
        <v>463</v>
      </c>
      <c r="C46" s="17">
        <v>75</v>
      </c>
      <c r="D46" s="16">
        <v>298</v>
      </c>
      <c r="E46" s="18"/>
      <c r="F46" s="19"/>
      <c r="H46" s="19"/>
      <c r="I46" s="16">
        <v>24</v>
      </c>
      <c r="J46" s="19">
        <f t="shared" si="16"/>
        <v>5.7632124313308414E-2</v>
      </c>
      <c r="L46" s="19"/>
      <c r="N46" s="19"/>
      <c r="P46" s="19"/>
      <c r="Q46" s="19">
        <f t="shared" si="17"/>
        <v>5.7632124313308414E-2</v>
      </c>
      <c r="R46" s="19">
        <f t="shared" si="18"/>
        <v>5.7632124313308414E-2</v>
      </c>
      <c r="S46" s="16">
        <v>8</v>
      </c>
      <c r="V46" s="21"/>
      <c r="W46">
        <v>0</v>
      </c>
      <c r="X46" s="2">
        <v>0</v>
      </c>
      <c r="Y46">
        <v>0</v>
      </c>
      <c r="Z46">
        <v>0</v>
      </c>
      <c r="AA46">
        <v>0</v>
      </c>
    </row>
    <row r="47" spans="1:27" x14ac:dyDescent="0.25">
      <c r="A47" s="14" t="s">
        <v>211</v>
      </c>
      <c r="B47" s="16" t="s">
        <v>463</v>
      </c>
      <c r="C47" s="17">
        <v>79</v>
      </c>
      <c r="D47" s="16">
        <v>311</v>
      </c>
      <c r="E47" s="18">
        <v>5.47</v>
      </c>
      <c r="F47" s="19">
        <f>(STANDARDIZE(E47,$E$50,$E$51))*-1</f>
        <v>-0.87095039154398224</v>
      </c>
      <c r="G47" s="16">
        <v>28</v>
      </c>
      <c r="H47" s="19">
        <f>(STANDARDIZE(G47,$G$50,$G$51))</f>
        <v>0.5472666917936404</v>
      </c>
      <c r="I47" s="16">
        <v>23</v>
      </c>
      <c r="J47" s="19">
        <f t="shared" si="16"/>
        <v>-0.151939236825996</v>
      </c>
      <c r="K47" s="16">
        <v>111</v>
      </c>
      <c r="L47" s="19">
        <f>(STANDARDIZE(K47,$K$50,$K$51))</f>
        <v>1.3738886707697664</v>
      </c>
      <c r="M47" s="16">
        <v>7.71</v>
      </c>
      <c r="N47" s="19">
        <f>(STANDARDIZE(M47,$M$50,$M$51))*-1</f>
        <v>0.59797575978891648</v>
      </c>
      <c r="O47" s="16">
        <v>4.72</v>
      </c>
      <c r="P47" s="19">
        <f>(STANDARDIZE(O47,$O$50,$O$51))*-1</f>
        <v>0.57991178001617638</v>
      </c>
      <c r="Q47" s="19">
        <f t="shared" si="17"/>
        <v>2.0761532739985213</v>
      </c>
      <c r="R47" s="19">
        <f t="shared" si="18"/>
        <v>0.34602554566642024</v>
      </c>
      <c r="S47" s="16">
        <v>5</v>
      </c>
      <c r="T47" s="16">
        <v>157</v>
      </c>
      <c r="U47" s="16">
        <f>RANK(T47,$T$2:$T$327,1)</f>
        <v>16</v>
      </c>
      <c r="V47" s="21"/>
      <c r="W47">
        <v>7</v>
      </c>
      <c r="X47" s="2">
        <v>331</v>
      </c>
      <c r="Y47">
        <v>31</v>
      </c>
      <c r="Z47">
        <v>362</v>
      </c>
      <c r="AA47">
        <v>51.714285714285715</v>
      </c>
    </row>
    <row r="48" spans="1:27" x14ac:dyDescent="0.25">
      <c r="A48" s="14" t="s">
        <v>36</v>
      </c>
      <c r="B48" s="16" t="s">
        <v>463</v>
      </c>
      <c r="C48" s="17">
        <v>80</v>
      </c>
      <c r="D48" s="16">
        <v>353</v>
      </c>
      <c r="E48" s="18">
        <v>5.58</v>
      </c>
      <c r="F48" s="19">
        <f>(STANDARDIZE(E48,$E$50,$E$51))*-1</f>
        <v>-1.4002572593331468</v>
      </c>
      <c r="G48" s="16">
        <v>23.5</v>
      </c>
      <c r="H48" s="19">
        <f>(STANDARDIZE(G48,$G$50,$G$51))</f>
        <v>-1.0945333835872808</v>
      </c>
      <c r="I48" s="16">
        <v>22</v>
      </c>
      <c r="J48" s="19">
        <f t="shared" si="16"/>
        <v>-0.36151059796530044</v>
      </c>
      <c r="K48" s="16">
        <v>92</v>
      </c>
      <c r="L48" s="19">
        <f>(STANDARDIZE(K48,$K$50,$K$51))</f>
        <v>-1.8488131495543791</v>
      </c>
      <c r="M48" s="16">
        <v>8.31</v>
      </c>
      <c r="N48" s="19">
        <f>(STANDARDIZE(M48,$M$50,$M$51))*-1</f>
        <v>-1.4412042505511578</v>
      </c>
      <c r="O48" s="16">
        <v>5.21</v>
      </c>
      <c r="P48" s="19">
        <f>(STANDARDIZE(O48,$O$50,$O$51))*-1</f>
        <v>-1.9080968245693251</v>
      </c>
      <c r="Q48" s="19">
        <f t="shared" si="17"/>
        <v>-8.0544154655605897</v>
      </c>
      <c r="R48" s="19">
        <f t="shared" si="18"/>
        <v>-1.3424025775934316</v>
      </c>
      <c r="S48" s="16">
        <v>4</v>
      </c>
      <c r="T48" s="16">
        <v>137</v>
      </c>
      <c r="U48" s="16">
        <f>RANK(T48,$T$2:$T$327,1)</f>
        <v>15</v>
      </c>
      <c r="V48" s="21"/>
      <c r="W48">
        <v>8</v>
      </c>
      <c r="X48" s="2">
        <v>27</v>
      </c>
      <c r="Y48">
        <v>18</v>
      </c>
      <c r="Z48">
        <v>45</v>
      </c>
      <c r="AA48">
        <v>5.625</v>
      </c>
    </row>
    <row r="50" spans="2:15" x14ac:dyDescent="0.25">
      <c r="B50" s="16" t="s">
        <v>479</v>
      </c>
      <c r="C50" s="22">
        <f>AVERAGE(C2:C48)</f>
        <v>77.021276595744681</v>
      </c>
      <c r="D50" s="22">
        <f>AVERAGE(D2:D48)</f>
        <v>312.7659574468085</v>
      </c>
      <c r="E50" s="22">
        <f>AVERAGE(E2:E48)</f>
        <v>5.2890000000000006</v>
      </c>
      <c r="F50" s="22"/>
      <c r="G50" s="22">
        <f>AVERAGE(G2:G48)</f>
        <v>26.5</v>
      </c>
      <c r="H50" s="22"/>
      <c r="I50" s="22">
        <f>AVERAGE(I2:I48)</f>
        <v>23.725000000000001</v>
      </c>
      <c r="J50" s="22"/>
      <c r="K50" s="22">
        <f>AVERAGE(K2:K48)</f>
        <v>102.9</v>
      </c>
      <c r="L50" s="22"/>
      <c r="M50" s="22">
        <f>AVERAGE(M2:M48)</f>
        <v>7.8859459459459469</v>
      </c>
      <c r="N50" s="22"/>
      <c r="O50" s="22">
        <f>AVERAGE(O2:O48)</f>
        <v>4.8342105263157906</v>
      </c>
    </row>
    <row r="51" spans="2:15" x14ac:dyDescent="0.25">
      <c r="B51" s="16" t="s">
        <v>480</v>
      </c>
      <c r="C51" s="22">
        <f>STDEV(C2:C48)</f>
        <v>1.6483108838012703</v>
      </c>
      <c r="D51" s="22">
        <f>STDEV(D2:D48)</f>
        <v>13.569807864388158</v>
      </c>
      <c r="E51" s="22">
        <f>STDEV(E2:E48)</f>
        <v>0.20781895473877723</v>
      </c>
      <c r="F51" s="22"/>
      <c r="G51" s="22">
        <f>STDEV(G2:G48)</f>
        <v>2.7408940147331493</v>
      </c>
      <c r="H51" s="22"/>
      <c r="I51" s="22">
        <f>STDEV(I2:I48)</f>
        <v>4.7716443437865008</v>
      </c>
      <c r="J51" s="22"/>
      <c r="K51" s="22">
        <f>STDEV(K2:K48)</f>
        <v>5.8956742073298436</v>
      </c>
      <c r="L51" s="22"/>
      <c r="M51" s="22">
        <f>STDEV(M2:M48)</f>
        <v>0.29423591686735812</v>
      </c>
      <c r="N51" s="22"/>
      <c r="O51" s="22">
        <f>STDEV(O2:O48)</f>
        <v>0.1969446565003474</v>
      </c>
    </row>
    <row r="54" spans="2:15" x14ac:dyDescent="0.25">
      <c r="K54" s="20" t="s">
        <v>460</v>
      </c>
      <c r="L54" s="20" t="s">
        <v>462</v>
      </c>
    </row>
    <row r="55" spans="2:15" x14ac:dyDescent="0.25">
      <c r="J55" s="20" t="s">
        <v>468</v>
      </c>
      <c r="K55" s="16">
        <f>CORREL(Q2:Q327,S2:S327)</f>
        <v>-0.44684450885163335</v>
      </c>
      <c r="L55" s="16">
        <f>CORREL(Q2:Q327,U2:U327)</f>
        <v>-0.42848520023195497</v>
      </c>
    </row>
    <row r="56" spans="2:15" x14ac:dyDescent="0.25">
      <c r="J56" s="20" t="s">
        <v>469</v>
      </c>
      <c r="K56" s="16">
        <f>CORREL(R2:R327,S2:S327)</f>
        <v>-0.36681629027430318</v>
      </c>
      <c r="L56" s="16">
        <f>CORREL(R2:R327,U2:U327)</f>
        <v>-0.41169338212217793</v>
      </c>
    </row>
  </sheetData>
  <sortState ref="A2:V51">
    <sortCondition ref="A1"/>
  </sortState>
  <conditionalFormatting sqref="Q2:R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R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B57"/>
  <sheetViews>
    <sheetView zoomScale="55" zoomScaleNormal="55" workbookViewId="0">
      <selection activeCell="V1" sqref="V1:AA1"/>
    </sheetView>
  </sheetViews>
  <sheetFormatPr defaultColWidth="23.5703125" defaultRowHeight="15" x14ac:dyDescent="0.25"/>
  <cols>
    <col min="1" max="1" width="21.7109375" bestFit="1" customWidth="1"/>
    <col min="2" max="3" width="6" bestFit="1" customWidth="1"/>
    <col min="4" max="5" width="15.85546875" bestFit="1" customWidth="1"/>
    <col min="6" max="6" width="12.42578125" bestFit="1" customWidth="1"/>
    <col min="7" max="7" width="10.5703125" bestFit="1" customWidth="1"/>
    <col min="8" max="8" width="12.42578125" bestFit="1" customWidth="1"/>
    <col min="9" max="9" width="14.85546875" bestFit="1" customWidth="1"/>
    <col min="10" max="10" width="6.42578125" bestFit="1" customWidth="1"/>
    <col min="11" max="11" width="14.42578125" bestFit="1" customWidth="1"/>
    <col min="12" max="12" width="12.42578125" bestFit="1" customWidth="1"/>
    <col min="13" max="13" width="9.140625" bestFit="1" customWidth="1"/>
    <col min="14" max="14" width="12" bestFit="1" customWidth="1"/>
    <col min="15" max="15" width="10" bestFit="1" customWidth="1"/>
    <col min="16" max="18" width="12.42578125" bestFit="1" customWidth="1"/>
    <col min="19" max="19" width="4.85546875" bestFit="1" customWidth="1"/>
    <col min="20" max="20" width="6.7109375" bestFit="1" customWidth="1"/>
    <col min="21" max="21" width="7.42578125" bestFit="1" customWidth="1"/>
    <col min="22" max="22" width="9" customWidth="1"/>
    <col min="23" max="23" width="5.28515625" bestFit="1" customWidth="1"/>
    <col min="24" max="24" width="13.140625" bestFit="1" customWidth="1"/>
    <col min="25" max="25" width="12" bestFit="1" customWidth="1"/>
    <col min="26" max="26" width="11.42578125" bestFit="1" customWidth="1"/>
    <col min="27" max="27" width="12" bestFit="1" customWidth="1"/>
  </cols>
  <sheetData>
    <row r="1" spans="1:28" s="16" customFormat="1" x14ac:dyDescent="0.25">
      <c r="A1" s="14" t="s">
        <v>0</v>
      </c>
      <c r="B1" s="14" t="s">
        <v>1</v>
      </c>
      <c r="C1" s="15" t="s">
        <v>3</v>
      </c>
      <c r="D1" s="14" t="s">
        <v>4</v>
      </c>
      <c r="E1" s="14" t="s">
        <v>5</v>
      </c>
      <c r="F1" s="14" t="s">
        <v>454</v>
      </c>
      <c r="G1" s="14" t="s">
        <v>6</v>
      </c>
      <c r="H1" s="14" t="s">
        <v>455</v>
      </c>
      <c r="I1" s="14" t="s">
        <v>7</v>
      </c>
      <c r="J1" s="14" t="s">
        <v>457</v>
      </c>
      <c r="K1" s="14" t="s">
        <v>8</v>
      </c>
      <c r="L1" s="14" t="s">
        <v>456</v>
      </c>
      <c r="M1" s="14" t="s">
        <v>9</v>
      </c>
      <c r="N1" s="14" t="s">
        <v>458</v>
      </c>
      <c r="O1" s="14" t="s">
        <v>10</v>
      </c>
      <c r="P1" s="14" t="s">
        <v>459</v>
      </c>
      <c r="Q1" s="10" t="s">
        <v>452</v>
      </c>
      <c r="R1" s="10" t="s">
        <v>453</v>
      </c>
      <c r="S1" s="10" t="s">
        <v>460</v>
      </c>
      <c r="T1" s="10" t="s">
        <v>461</v>
      </c>
      <c r="U1" s="10" t="s">
        <v>462</v>
      </c>
      <c r="V1" s="21"/>
      <c r="W1" s="8" t="s">
        <v>471</v>
      </c>
      <c r="X1" s="8" t="s">
        <v>472</v>
      </c>
      <c r="Y1" s="8" t="s">
        <v>473</v>
      </c>
      <c r="Z1" s="8" t="s">
        <v>474</v>
      </c>
      <c r="AA1" s="8" t="s">
        <v>475</v>
      </c>
      <c r="AB1" s="14"/>
    </row>
    <row r="2" spans="1:28" s="16" customFormat="1" x14ac:dyDescent="0.25">
      <c r="A2" s="14" t="s">
        <v>249</v>
      </c>
      <c r="B2" s="16" t="s">
        <v>43</v>
      </c>
      <c r="C2" s="17">
        <v>76</v>
      </c>
      <c r="D2" s="16">
        <v>214</v>
      </c>
      <c r="E2" s="18"/>
      <c r="F2" s="19"/>
      <c r="H2" s="19"/>
      <c r="J2" s="19"/>
      <c r="L2" s="19"/>
      <c r="N2" s="19"/>
      <c r="P2" s="19"/>
      <c r="Q2" s="19"/>
      <c r="R2" s="19"/>
      <c r="S2" s="16">
        <v>6</v>
      </c>
      <c r="T2" s="16">
        <v>215</v>
      </c>
      <c r="U2" s="16">
        <f>RANK(T2,$T$2:$T$327,1)</f>
        <v>9</v>
      </c>
      <c r="V2" s="21"/>
      <c r="W2">
        <v>0</v>
      </c>
      <c r="X2">
        <v>0</v>
      </c>
      <c r="Y2">
        <v>0</v>
      </c>
      <c r="Z2">
        <f t="shared" ref="Z2:Z16" si="0">X2+Y2</f>
        <v>0</v>
      </c>
      <c r="AA2" s="7">
        <v>0</v>
      </c>
    </row>
    <row r="3" spans="1:28" s="16" customFormat="1" x14ac:dyDescent="0.25">
      <c r="A3" s="14" t="s">
        <v>42</v>
      </c>
      <c r="B3" s="16" t="s">
        <v>43</v>
      </c>
      <c r="C3" s="17">
        <v>74</v>
      </c>
      <c r="D3" s="16">
        <v>219</v>
      </c>
      <c r="E3" s="18"/>
      <c r="F3" s="19"/>
      <c r="G3" s="16">
        <v>31</v>
      </c>
      <c r="H3" s="19">
        <f t="shared" ref="H3:H14" si="1">(STANDARDIZE(G3,$G$18,$G$19))</f>
        <v>0.10291286740928626</v>
      </c>
      <c r="J3" s="19"/>
      <c r="K3" s="16">
        <v>113</v>
      </c>
      <c r="L3" s="19">
        <f t="shared" ref="L3:L14" si="2">(STANDARDIZE(K3,$K$18,$K$19))</f>
        <v>-0.22950382790475171</v>
      </c>
      <c r="N3" s="19"/>
      <c r="P3" s="19"/>
      <c r="Q3" s="19">
        <f t="shared" ref="Q3:Q14" si="3">F3+H3+J3+L3+N3+P3</f>
        <v>-0.12659096049546545</v>
      </c>
      <c r="R3" s="19">
        <f t="shared" ref="R3:R14" si="4">AVERAGE(F3,H3,J3,L3,N3,P3)</f>
        <v>-6.3295480247732724E-2</v>
      </c>
      <c r="S3" s="16">
        <v>3</v>
      </c>
      <c r="T3" s="16">
        <v>104</v>
      </c>
      <c r="U3" s="16">
        <f>RANK(T3,$T$2:$T$327,1)</f>
        <v>6</v>
      </c>
      <c r="V3" s="21"/>
      <c r="W3">
        <v>7</v>
      </c>
      <c r="X3">
        <v>390</v>
      </c>
      <c r="Y3">
        <v>0</v>
      </c>
      <c r="Z3">
        <f t="shared" si="0"/>
        <v>390</v>
      </c>
      <c r="AA3" s="7">
        <f t="shared" ref="AA3:AA7" si="5">Z3/W3</f>
        <v>55.714285714285715</v>
      </c>
    </row>
    <row r="4" spans="1:28" s="16" customFormat="1" x14ac:dyDescent="0.25">
      <c r="A4" s="14" t="s">
        <v>369</v>
      </c>
      <c r="B4" s="16" t="s">
        <v>43</v>
      </c>
      <c r="C4" s="17">
        <v>75</v>
      </c>
      <c r="D4" s="16">
        <v>228</v>
      </c>
      <c r="E4" s="18">
        <v>4.93</v>
      </c>
      <c r="F4" s="19">
        <f t="shared" ref="F4:F14" si="6">(STANDARDIZE(E4,$E$18,$E$19))*-1</f>
        <v>-0.93769657344891932</v>
      </c>
      <c r="G4" s="16">
        <v>27</v>
      </c>
      <c r="H4" s="19">
        <f t="shared" si="1"/>
        <v>-1.2349544089114399</v>
      </c>
      <c r="J4" s="19"/>
      <c r="K4" s="16">
        <v>105</v>
      </c>
      <c r="L4" s="19">
        <f t="shared" si="2"/>
        <v>-1.4229237330094648</v>
      </c>
      <c r="M4" s="16">
        <v>7.23</v>
      </c>
      <c r="N4" s="19">
        <f>(STANDARDIZE(M4,$M$18,$M$19))*-1</f>
        <v>-0.91652874296340714</v>
      </c>
      <c r="O4" s="16">
        <v>4.47</v>
      </c>
      <c r="P4" s="19">
        <f t="shared" ref="P4:P14" si="7">(STANDARDIZE(O4,$O$18,$O$19))*-1</f>
        <v>-1.178953306251701</v>
      </c>
      <c r="Q4" s="19">
        <f t="shared" si="3"/>
        <v>-5.6910567645849319</v>
      </c>
      <c r="R4" s="19">
        <f t="shared" si="4"/>
        <v>-1.1382113529169864</v>
      </c>
      <c r="S4" s="16">
        <v>8</v>
      </c>
      <c r="V4" s="21"/>
      <c r="W4">
        <v>2</v>
      </c>
      <c r="X4">
        <v>15</v>
      </c>
      <c r="Y4">
        <v>0</v>
      </c>
      <c r="Z4">
        <f t="shared" si="0"/>
        <v>15</v>
      </c>
      <c r="AA4" s="7">
        <f t="shared" si="5"/>
        <v>7.5</v>
      </c>
    </row>
    <row r="5" spans="1:28" s="16" customFormat="1" x14ac:dyDescent="0.25">
      <c r="A5" s="14" t="s">
        <v>432</v>
      </c>
      <c r="B5" s="16" t="s">
        <v>43</v>
      </c>
      <c r="C5" s="17">
        <v>77</v>
      </c>
      <c r="D5" s="16">
        <v>229</v>
      </c>
      <c r="E5" s="18">
        <v>4.79</v>
      </c>
      <c r="F5" s="19">
        <f t="shared" si="6"/>
        <v>5.6149495416051715E-3</v>
      </c>
      <c r="G5" s="16">
        <v>33</v>
      </c>
      <c r="H5" s="19">
        <f t="shared" si="1"/>
        <v>0.77184650556964929</v>
      </c>
      <c r="J5" s="19"/>
      <c r="K5" s="16">
        <v>118</v>
      </c>
      <c r="L5" s="19">
        <f t="shared" si="2"/>
        <v>0.516383612785694</v>
      </c>
      <c r="M5" s="16">
        <v>6.92</v>
      </c>
      <c r="N5" s="19">
        <f>(STANDARDIZE(M5,$M$18,$M$19))*-1</f>
        <v>0.59330846162849316</v>
      </c>
      <c r="O5" s="16">
        <v>4.21</v>
      </c>
      <c r="P5" s="19">
        <f t="shared" si="7"/>
        <v>0.73684581640730995</v>
      </c>
      <c r="Q5" s="19">
        <f t="shared" si="3"/>
        <v>2.6239993459327513</v>
      </c>
      <c r="R5" s="19">
        <f t="shared" si="4"/>
        <v>0.52479986918655031</v>
      </c>
      <c r="S5" s="16">
        <v>3</v>
      </c>
      <c r="T5" s="16">
        <v>87</v>
      </c>
      <c r="U5" s="16">
        <f>RANK(T5,$T$2:$T$327,1)</f>
        <v>5</v>
      </c>
      <c r="V5" s="21"/>
      <c r="W5">
        <v>0</v>
      </c>
      <c r="X5">
        <v>0</v>
      </c>
      <c r="Y5">
        <v>0</v>
      </c>
      <c r="Z5">
        <f t="shared" si="0"/>
        <v>0</v>
      </c>
      <c r="AA5" s="7">
        <v>0</v>
      </c>
    </row>
    <row r="6" spans="1:28" s="16" customFormat="1" x14ac:dyDescent="0.25">
      <c r="A6" s="14" t="s">
        <v>430</v>
      </c>
      <c r="B6" s="16" t="s">
        <v>43</v>
      </c>
      <c r="C6" s="17">
        <v>74</v>
      </c>
      <c r="D6" s="16">
        <v>221</v>
      </c>
      <c r="E6" s="18">
        <v>4.66</v>
      </c>
      <c r="F6" s="19">
        <f t="shared" si="6"/>
        <v>0.88154707803280785</v>
      </c>
      <c r="G6" s="16">
        <v>32.5</v>
      </c>
      <c r="H6" s="19">
        <f t="shared" si="1"/>
        <v>0.60461309602955859</v>
      </c>
      <c r="J6" s="19"/>
      <c r="K6" s="16">
        <v>119</v>
      </c>
      <c r="L6" s="19">
        <f t="shared" si="2"/>
        <v>0.66556110092378318</v>
      </c>
      <c r="M6" s="16">
        <v>6.95</v>
      </c>
      <c r="N6" s="19">
        <f>(STANDARDIZE(M6,$M$18,$M$19))*-1</f>
        <v>0.44719518376475992</v>
      </c>
      <c r="O6" s="16">
        <v>4.3099999999999996</v>
      </c>
      <c r="P6" s="19">
        <f t="shared" si="7"/>
        <v>0</v>
      </c>
      <c r="Q6" s="19">
        <f t="shared" si="3"/>
        <v>2.5989164587509097</v>
      </c>
      <c r="R6" s="19">
        <f t="shared" si="4"/>
        <v>0.5197832917501819</v>
      </c>
      <c r="S6" s="16">
        <v>1</v>
      </c>
      <c r="T6" s="16">
        <v>12</v>
      </c>
      <c r="U6" s="16">
        <f>RANK(T6,$T$2:$T$327,1)</f>
        <v>3</v>
      </c>
      <c r="V6" s="21"/>
      <c r="W6">
        <v>7</v>
      </c>
      <c r="X6">
        <v>464</v>
      </c>
      <c r="Y6">
        <v>0</v>
      </c>
      <c r="Z6">
        <f t="shared" si="0"/>
        <v>464</v>
      </c>
      <c r="AA6" s="7">
        <f t="shared" si="5"/>
        <v>66.285714285714292</v>
      </c>
    </row>
    <row r="7" spans="1:28" s="16" customFormat="1" x14ac:dyDescent="0.25">
      <c r="A7" s="14" t="s">
        <v>256</v>
      </c>
      <c r="B7" s="16" t="s">
        <v>43</v>
      </c>
      <c r="C7" s="17">
        <v>76</v>
      </c>
      <c r="D7" s="16">
        <v>233</v>
      </c>
      <c r="E7" s="18">
        <v>4.83</v>
      </c>
      <c r="F7" s="19">
        <f t="shared" si="6"/>
        <v>-0.2639026284556884</v>
      </c>
      <c r="G7" s="16">
        <v>30.5</v>
      </c>
      <c r="H7" s="19">
        <f t="shared" si="1"/>
        <v>-6.4320542130804514E-2</v>
      </c>
      <c r="J7" s="19"/>
      <c r="K7" s="16">
        <v>107</v>
      </c>
      <c r="L7" s="19">
        <f t="shared" si="2"/>
        <v>-1.1245687567332865</v>
      </c>
      <c r="M7" s="16">
        <v>7.4</v>
      </c>
      <c r="N7" s="19">
        <f>(STANDARDIZE(M7,$M$18,$M$19))*-1</f>
        <v>-1.7445039841912218</v>
      </c>
      <c r="O7" s="16">
        <v>4.53</v>
      </c>
      <c r="P7" s="19">
        <f t="shared" si="7"/>
        <v>-1.6210607960960923</v>
      </c>
      <c r="Q7" s="19">
        <f t="shared" si="3"/>
        <v>-4.8183567076070934</v>
      </c>
      <c r="R7" s="19">
        <f t="shared" si="4"/>
        <v>-0.96367134152141865</v>
      </c>
      <c r="S7" s="16">
        <v>2</v>
      </c>
      <c r="T7" s="16">
        <v>52</v>
      </c>
      <c r="U7" s="16">
        <f>RANK(T7,$T$2:$T$327,1)</f>
        <v>4</v>
      </c>
      <c r="V7" s="21"/>
      <c r="W7">
        <v>15</v>
      </c>
      <c r="X7">
        <v>887</v>
      </c>
      <c r="Y7">
        <v>0</v>
      </c>
      <c r="Z7">
        <f t="shared" si="0"/>
        <v>887</v>
      </c>
      <c r="AA7" s="7">
        <f t="shared" si="5"/>
        <v>59.133333333333333</v>
      </c>
    </row>
    <row r="8" spans="1:28" s="16" customFormat="1" x14ac:dyDescent="0.25">
      <c r="A8" s="14" t="s">
        <v>154</v>
      </c>
      <c r="B8" s="16" t="s">
        <v>43</v>
      </c>
      <c r="C8" s="17">
        <v>75</v>
      </c>
      <c r="D8" s="16">
        <v>232</v>
      </c>
      <c r="E8" s="18">
        <v>4.8</v>
      </c>
      <c r="F8" s="19">
        <f t="shared" si="6"/>
        <v>-6.1764444957716727E-2</v>
      </c>
      <c r="G8" s="16">
        <v>26.5</v>
      </c>
      <c r="H8" s="19">
        <f t="shared" si="1"/>
        <v>-1.4021878184515306</v>
      </c>
      <c r="J8" s="19"/>
      <c r="K8" s="16">
        <v>112</v>
      </c>
      <c r="L8" s="19">
        <f t="shared" si="2"/>
        <v>-0.37868131604284083</v>
      </c>
      <c r="N8" s="19"/>
      <c r="O8" s="16">
        <v>4.41</v>
      </c>
      <c r="P8" s="19">
        <f t="shared" si="7"/>
        <v>-0.7368458164073165</v>
      </c>
      <c r="Q8" s="19">
        <f t="shared" si="3"/>
        <v>-2.5794793958594049</v>
      </c>
      <c r="R8" s="19">
        <f t="shared" si="4"/>
        <v>-0.64486984896485122</v>
      </c>
      <c r="S8" s="16">
        <v>8</v>
      </c>
      <c r="V8" s="21"/>
      <c r="W8">
        <v>0</v>
      </c>
      <c r="X8">
        <v>0</v>
      </c>
      <c r="Y8">
        <v>0</v>
      </c>
      <c r="Z8">
        <f t="shared" si="0"/>
        <v>0</v>
      </c>
      <c r="AA8" s="7">
        <v>0</v>
      </c>
    </row>
    <row r="9" spans="1:28" s="16" customFormat="1" x14ac:dyDescent="0.25">
      <c r="A9" s="14" t="s">
        <v>133</v>
      </c>
      <c r="B9" s="16" t="s">
        <v>43</v>
      </c>
      <c r="C9" s="17">
        <v>75</v>
      </c>
      <c r="D9" s="16">
        <v>216</v>
      </c>
      <c r="E9" s="18">
        <v>4.6399999999999997</v>
      </c>
      <c r="F9" s="19">
        <f t="shared" si="6"/>
        <v>1.0163058670314575</v>
      </c>
      <c r="G9" s="16">
        <v>33</v>
      </c>
      <c r="H9" s="19">
        <f t="shared" si="1"/>
        <v>0.77184650556964929</v>
      </c>
      <c r="J9" s="19"/>
      <c r="K9" s="16">
        <v>122</v>
      </c>
      <c r="L9" s="19">
        <f t="shared" si="2"/>
        <v>1.1130935653380505</v>
      </c>
      <c r="M9" s="16">
        <v>6.75</v>
      </c>
      <c r="N9" s="19">
        <f t="shared" ref="N9:N14" si="8">(STANDARDIZE(M9,$M$18,$M$19))*-1</f>
        <v>1.4212837028563077</v>
      </c>
      <c r="O9" s="16">
        <v>4.3099999999999996</v>
      </c>
      <c r="P9" s="19">
        <f t="shared" si="7"/>
        <v>0</v>
      </c>
      <c r="Q9" s="19">
        <f t="shared" si="3"/>
        <v>4.322529640795465</v>
      </c>
      <c r="R9" s="19">
        <f t="shared" si="4"/>
        <v>0.864505928159093</v>
      </c>
      <c r="S9" s="16">
        <v>4</v>
      </c>
      <c r="T9" s="16">
        <v>135</v>
      </c>
      <c r="U9" s="16">
        <f>RANK(T9,$T$2:$T$327,1)</f>
        <v>7</v>
      </c>
      <c r="V9" s="21"/>
      <c r="W9">
        <v>0</v>
      </c>
      <c r="X9">
        <v>0</v>
      </c>
      <c r="Y9">
        <v>0</v>
      </c>
      <c r="Z9">
        <f t="shared" si="0"/>
        <v>0</v>
      </c>
      <c r="AA9" s="7">
        <v>0</v>
      </c>
    </row>
    <row r="10" spans="1:28" s="16" customFormat="1" x14ac:dyDescent="0.25">
      <c r="A10" s="14" t="s">
        <v>278</v>
      </c>
      <c r="B10" s="16" t="s">
        <v>43</v>
      </c>
      <c r="C10" s="17">
        <v>75</v>
      </c>
      <c r="D10" s="16">
        <v>226</v>
      </c>
      <c r="E10" s="18">
        <v>4.93</v>
      </c>
      <c r="F10" s="19">
        <f t="shared" si="6"/>
        <v>-0.93769657344891932</v>
      </c>
      <c r="G10" s="16">
        <v>34.5</v>
      </c>
      <c r="H10" s="19">
        <f t="shared" si="1"/>
        <v>1.2735467341899216</v>
      </c>
      <c r="J10" s="19"/>
      <c r="K10" s="16">
        <v>123</v>
      </c>
      <c r="L10" s="19">
        <f t="shared" si="2"/>
        <v>1.2622710534761397</v>
      </c>
      <c r="M10" s="16">
        <v>6.96</v>
      </c>
      <c r="N10" s="19">
        <f t="shared" si="8"/>
        <v>0.39849075781018356</v>
      </c>
      <c r="O10" s="16">
        <v>4.25</v>
      </c>
      <c r="P10" s="19">
        <f t="shared" si="7"/>
        <v>0.44210748984438464</v>
      </c>
      <c r="Q10" s="19">
        <f t="shared" si="3"/>
        <v>2.4387194618717101</v>
      </c>
      <c r="R10" s="19">
        <f t="shared" si="4"/>
        <v>0.48774389237434201</v>
      </c>
      <c r="S10" s="16">
        <v>8</v>
      </c>
      <c r="V10" s="21"/>
      <c r="W10">
        <v>0</v>
      </c>
      <c r="X10">
        <v>0</v>
      </c>
      <c r="Y10">
        <v>0</v>
      </c>
      <c r="Z10">
        <f t="shared" si="0"/>
        <v>0</v>
      </c>
      <c r="AA10" s="7">
        <v>0</v>
      </c>
    </row>
    <row r="11" spans="1:28" s="16" customFormat="1" x14ac:dyDescent="0.25">
      <c r="A11" s="14" t="s">
        <v>417</v>
      </c>
      <c r="B11" s="16" t="s">
        <v>43</v>
      </c>
      <c r="C11" s="17">
        <v>74</v>
      </c>
      <c r="D11" s="16">
        <v>222</v>
      </c>
      <c r="E11" s="18">
        <v>4.67</v>
      </c>
      <c r="F11" s="19">
        <f t="shared" si="6"/>
        <v>0.8141676835334859</v>
      </c>
      <c r="G11" s="16">
        <v>27.5</v>
      </c>
      <c r="H11" s="19">
        <f t="shared" si="1"/>
        <v>-1.067720999371349</v>
      </c>
      <c r="J11" s="19"/>
      <c r="K11" s="16">
        <v>116</v>
      </c>
      <c r="L11" s="19">
        <f t="shared" si="2"/>
        <v>0.21802863650951571</v>
      </c>
      <c r="M11" s="16">
        <v>6.87</v>
      </c>
      <c r="N11" s="19">
        <f t="shared" si="8"/>
        <v>0.83683059140137905</v>
      </c>
      <c r="O11" s="16">
        <v>4.25</v>
      </c>
      <c r="P11" s="19">
        <f t="shared" si="7"/>
        <v>0.44210748984438464</v>
      </c>
      <c r="Q11" s="19">
        <f t="shared" si="3"/>
        <v>1.2434134019174163</v>
      </c>
      <c r="R11" s="19">
        <f t="shared" si="4"/>
        <v>0.24868268038348326</v>
      </c>
      <c r="S11" s="16">
        <v>1</v>
      </c>
      <c r="T11" s="16">
        <v>2</v>
      </c>
      <c r="U11" s="16">
        <f>RANK(T11,$T$2:$T$327,1)</f>
        <v>1</v>
      </c>
      <c r="V11" s="21"/>
      <c r="W11">
        <v>12</v>
      </c>
      <c r="X11">
        <v>726</v>
      </c>
      <c r="Y11">
        <v>0</v>
      </c>
      <c r="Z11">
        <f t="shared" si="0"/>
        <v>726</v>
      </c>
      <c r="AA11" s="7">
        <f t="shared" ref="AA11:AA13" si="9">Z11/W11</f>
        <v>60.5</v>
      </c>
    </row>
    <row r="12" spans="1:28" s="16" customFormat="1" x14ac:dyDescent="0.25">
      <c r="A12" s="14" t="s">
        <v>338</v>
      </c>
      <c r="B12" s="16" t="s">
        <v>43</v>
      </c>
      <c r="C12" s="17">
        <v>74</v>
      </c>
      <c r="D12" s="16">
        <v>226</v>
      </c>
      <c r="E12" s="18">
        <v>4.82</v>
      </c>
      <c r="F12" s="19">
        <f t="shared" si="6"/>
        <v>-0.19652323395636651</v>
      </c>
      <c r="G12" s="16">
        <v>31</v>
      </c>
      <c r="H12" s="19">
        <f t="shared" si="1"/>
        <v>0.10291286740928626</v>
      </c>
      <c r="J12" s="19"/>
      <c r="K12" s="16">
        <v>110</v>
      </c>
      <c r="L12" s="19">
        <f t="shared" si="2"/>
        <v>-0.67703629231901907</v>
      </c>
      <c r="M12" s="16">
        <v>7.14</v>
      </c>
      <c r="N12" s="19">
        <f t="shared" si="8"/>
        <v>-0.47818890937220732</v>
      </c>
      <c r="O12" s="16">
        <v>4.3099999999999996</v>
      </c>
      <c r="P12" s="19">
        <f t="shared" si="7"/>
        <v>0</v>
      </c>
      <c r="Q12" s="19">
        <f t="shared" si="3"/>
        <v>-1.2488355682383065</v>
      </c>
      <c r="R12" s="19">
        <f t="shared" si="4"/>
        <v>-0.2497671136476613</v>
      </c>
      <c r="S12" s="16">
        <v>5</v>
      </c>
      <c r="T12" s="16">
        <v>171</v>
      </c>
      <c r="U12" s="16">
        <f>RANK(T12,$T$2:$T$327,1)</f>
        <v>8</v>
      </c>
      <c r="V12" s="21"/>
      <c r="W12">
        <v>4</v>
      </c>
      <c r="X12">
        <v>97</v>
      </c>
      <c r="Y12">
        <v>0</v>
      </c>
      <c r="Z12">
        <f t="shared" si="0"/>
        <v>97</v>
      </c>
      <c r="AA12" s="7">
        <f t="shared" si="9"/>
        <v>24.25</v>
      </c>
    </row>
    <row r="13" spans="1:28" s="16" customFormat="1" x14ac:dyDescent="0.25">
      <c r="A13" s="14" t="s">
        <v>291</v>
      </c>
      <c r="B13" s="16" t="s">
        <v>43</v>
      </c>
      <c r="C13" s="17">
        <v>74</v>
      </c>
      <c r="D13" s="16">
        <v>225</v>
      </c>
      <c r="E13" s="18">
        <v>4.8</v>
      </c>
      <c r="F13" s="19">
        <f t="shared" si="6"/>
        <v>-6.1764444957716727E-2</v>
      </c>
      <c r="G13" s="16">
        <v>30</v>
      </c>
      <c r="H13" s="19">
        <f t="shared" si="1"/>
        <v>-0.23155395167089526</v>
      </c>
      <c r="J13" s="19"/>
      <c r="K13" s="16">
        <v>114</v>
      </c>
      <c r="L13" s="19">
        <f t="shared" si="2"/>
        <v>-8.0326339766662563E-2</v>
      </c>
      <c r="M13" s="16">
        <v>6.88</v>
      </c>
      <c r="N13" s="19">
        <f t="shared" si="8"/>
        <v>0.7881261654468027</v>
      </c>
      <c r="O13" s="16">
        <v>4.08</v>
      </c>
      <c r="P13" s="19">
        <f t="shared" si="7"/>
        <v>1.6947453777368156</v>
      </c>
      <c r="Q13" s="19">
        <f t="shared" si="3"/>
        <v>2.1092268067883437</v>
      </c>
      <c r="R13" s="19">
        <f t="shared" si="4"/>
        <v>0.42184536135766876</v>
      </c>
      <c r="S13" s="16">
        <v>1</v>
      </c>
      <c r="T13" s="16">
        <v>10</v>
      </c>
      <c r="U13" s="16">
        <f>RANK(T13,$T$2:$T$327,1)</f>
        <v>2</v>
      </c>
      <c r="V13" s="21"/>
      <c r="W13">
        <v>1</v>
      </c>
      <c r="X13">
        <v>63</v>
      </c>
      <c r="Y13">
        <v>0</v>
      </c>
      <c r="Z13">
        <f t="shared" si="0"/>
        <v>63</v>
      </c>
      <c r="AA13" s="7">
        <f t="shared" si="9"/>
        <v>63</v>
      </c>
    </row>
    <row r="14" spans="1:28" s="16" customFormat="1" x14ac:dyDescent="0.25">
      <c r="A14" s="14" t="s">
        <v>284</v>
      </c>
      <c r="B14" s="16" t="s">
        <v>43</v>
      </c>
      <c r="C14" s="17">
        <v>75</v>
      </c>
      <c r="D14" s="16">
        <v>232</v>
      </c>
      <c r="E14" s="18">
        <v>5.08</v>
      </c>
      <c r="F14" s="19">
        <f t="shared" si="6"/>
        <v>-1.9483874909387717</v>
      </c>
      <c r="G14" s="16">
        <v>27</v>
      </c>
      <c r="H14" s="19">
        <f t="shared" si="1"/>
        <v>-1.2349544089114399</v>
      </c>
      <c r="J14" s="19"/>
      <c r="K14" s="16">
        <v>105</v>
      </c>
      <c r="L14" s="19">
        <f t="shared" si="2"/>
        <v>-1.4229237330094648</v>
      </c>
      <c r="M14" s="16">
        <v>7.32</v>
      </c>
      <c r="N14" s="19">
        <f t="shared" si="8"/>
        <v>-1.3548685765546025</v>
      </c>
      <c r="O14" s="16">
        <v>4.45</v>
      </c>
      <c r="P14" s="19">
        <f t="shared" si="7"/>
        <v>-1.0315841429702417</v>
      </c>
      <c r="Q14" s="19">
        <f t="shared" si="3"/>
        <v>-6.9927183523845207</v>
      </c>
      <c r="R14" s="19">
        <f t="shared" si="4"/>
        <v>-1.3985436704769041</v>
      </c>
      <c r="S14" s="16">
        <v>8</v>
      </c>
      <c r="V14" s="21"/>
      <c r="W14">
        <v>0</v>
      </c>
      <c r="X14">
        <v>0</v>
      </c>
      <c r="Y14">
        <v>0</v>
      </c>
      <c r="Z14">
        <f t="shared" si="0"/>
        <v>0</v>
      </c>
      <c r="AA14" s="7">
        <v>0</v>
      </c>
    </row>
    <row r="15" spans="1:28" s="16" customFormat="1" x14ac:dyDescent="0.25">
      <c r="A15" s="14" t="s">
        <v>371</v>
      </c>
      <c r="B15" s="16" t="s">
        <v>43</v>
      </c>
      <c r="C15" s="17">
        <v>75</v>
      </c>
      <c r="D15" s="16">
        <v>213</v>
      </c>
      <c r="E15" s="18"/>
      <c r="F15" s="19"/>
      <c r="H15" s="19"/>
      <c r="J15" s="19"/>
      <c r="L15" s="19"/>
      <c r="N15" s="19"/>
      <c r="P15" s="19"/>
      <c r="Q15" s="19"/>
      <c r="R15" s="19"/>
      <c r="S15" s="16">
        <v>8</v>
      </c>
      <c r="V15" s="21"/>
      <c r="W15">
        <v>0</v>
      </c>
      <c r="X15">
        <v>0</v>
      </c>
      <c r="Y15">
        <v>0</v>
      </c>
      <c r="Z15">
        <f t="shared" si="0"/>
        <v>0</v>
      </c>
      <c r="AA15" s="7">
        <v>0</v>
      </c>
    </row>
    <row r="16" spans="1:28" s="16" customFormat="1" x14ac:dyDescent="0.25">
      <c r="A16" s="14" t="s">
        <v>257</v>
      </c>
      <c r="B16" s="16" t="s">
        <v>43</v>
      </c>
      <c r="C16" s="17">
        <v>73</v>
      </c>
      <c r="D16" s="16">
        <v>219</v>
      </c>
      <c r="E16" s="18">
        <v>4.54</v>
      </c>
      <c r="F16" s="19">
        <f>(STANDARDIZE(E16,$E$18,$E$19))*-1</f>
        <v>1.6900998120246886</v>
      </c>
      <c r="G16" s="16">
        <v>35.5</v>
      </c>
      <c r="H16" s="19">
        <f>(STANDARDIZE(G16,$G$18,$G$19))</f>
        <v>1.6080135532701032</v>
      </c>
      <c r="J16" s="19"/>
      <c r="K16" s="16">
        <v>125</v>
      </c>
      <c r="L16" s="19">
        <f>(STANDARDIZE(K16,$K$18,$K$19))</f>
        <v>1.560626029752318</v>
      </c>
      <c r="M16" s="16">
        <v>7.04</v>
      </c>
      <c r="N16" s="19">
        <f>(STANDARDIZE(M16,$M$18,$M$19))*-1</f>
        <v>8.855350173564442E-3</v>
      </c>
      <c r="O16" s="16">
        <v>4.1399999999999997</v>
      </c>
      <c r="P16" s="19">
        <f>(STANDARDIZE(O16,$O$18,$O$19))*-1</f>
        <v>1.2526378878924309</v>
      </c>
      <c r="Q16" s="19">
        <f>F16+H16+J16+L16+N16+P16</f>
        <v>6.1202326331131047</v>
      </c>
      <c r="R16" s="19">
        <f>AVERAGE(F16,H16,J16,L16,N16,P16)</f>
        <v>1.224046526622621</v>
      </c>
      <c r="S16" s="16">
        <v>8</v>
      </c>
      <c r="V16" s="21"/>
      <c r="W16">
        <v>0</v>
      </c>
      <c r="X16">
        <v>0</v>
      </c>
      <c r="Y16">
        <v>0</v>
      </c>
      <c r="Z16">
        <f t="shared" si="0"/>
        <v>0</v>
      </c>
      <c r="AA16" s="7">
        <v>0</v>
      </c>
    </row>
    <row r="17" spans="3:27" x14ac:dyDescent="0.25">
      <c r="V17" s="21"/>
      <c r="AA17" s="7"/>
    </row>
    <row r="18" spans="3:27" x14ac:dyDescent="0.25">
      <c r="C18" s="7">
        <f>AVERAGE(C2:C16)</f>
        <v>74.8</v>
      </c>
      <c r="D18" s="7">
        <f>AVERAGE(D2:D16)</f>
        <v>223.66666666666666</v>
      </c>
      <c r="E18" s="7">
        <f>AVERAGE(E2:E16)</f>
        <v>4.7908333333333326</v>
      </c>
      <c r="F18" s="7">
        <f>AVERAGE(F2:F16)</f>
        <v>-4.4593958155777118E-15</v>
      </c>
      <c r="G18" s="7">
        <f>AVERAGE(G2:G16)</f>
        <v>30.692307692307693</v>
      </c>
      <c r="H18" s="7"/>
      <c r="I18" s="7"/>
      <c r="J18" s="7"/>
      <c r="K18" s="7">
        <f>AVERAGE(K2:K16)</f>
        <v>114.53846153846153</v>
      </c>
      <c r="L18" s="7"/>
      <c r="M18" s="7">
        <f>AVERAGE(M2:M16)</f>
        <v>7.0418181818181829</v>
      </c>
      <c r="N18" s="7"/>
      <c r="O18" s="7">
        <f>AVERAGE(O2:O16)</f>
        <v>4.3099999999999996</v>
      </c>
      <c r="V18" s="21"/>
      <c r="AA18" s="7"/>
    </row>
    <row r="19" spans="3:27" x14ac:dyDescent="0.25">
      <c r="C19" s="7">
        <f>STDEV(C2:C16)</f>
        <v>1.0141851056742197</v>
      </c>
      <c r="D19" s="7">
        <f>STDEV(D2:D16)</f>
        <v>6.5755680544037602</v>
      </c>
      <c r="E19" s="7">
        <f>STDEV(E2:E16)</f>
        <v>0.14841332538392618</v>
      </c>
      <c r="F19" s="7">
        <f>STDEV(F2:F16)</f>
        <v>1</v>
      </c>
      <c r="G19" s="7">
        <f>STDEV(G2:G16)</f>
        <v>2.9898332000468799</v>
      </c>
      <c r="H19" s="7"/>
      <c r="I19" s="7"/>
      <c r="J19" s="7"/>
      <c r="K19" s="7">
        <f>STDEV(K2:K16)</f>
        <v>6.7034243067179808</v>
      </c>
      <c r="L19" s="7"/>
      <c r="M19" s="7">
        <f>STDEV(M2:M16)</f>
        <v>0.20532014912415117</v>
      </c>
      <c r="N19" s="7"/>
      <c r="O19" s="7">
        <f>STDEV(O2:O16)</f>
        <v>0.13571360218556516</v>
      </c>
      <c r="V19" s="21"/>
      <c r="AA19" s="7"/>
    </row>
    <row r="20" spans="3:27" x14ac:dyDescent="0.25">
      <c r="V20" s="21"/>
      <c r="AA20" s="7"/>
    </row>
    <row r="21" spans="3:27" x14ac:dyDescent="0.25">
      <c r="C21" s="16"/>
      <c r="D21" s="20" t="s">
        <v>460</v>
      </c>
      <c r="E21" s="20" t="s">
        <v>462</v>
      </c>
      <c r="V21" s="21"/>
      <c r="AA21" s="7"/>
    </row>
    <row r="22" spans="3:27" x14ac:dyDescent="0.25">
      <c r="C22" s="20" t="s">
        <v>468</v>
      </c>
      <c r="D22" s="16">
        <f>CORREL(Q2:Q327,S2:S327)</f>
        <v>-0.26628510917403286</v>
      </c>
      <c r="E22" s="16">
        <f>CORREL(Q2:Q327,U2:U327)</f>
        <v>-7.2379598373420784E-2</v>
      </c>
      <c r="V22" s="21"/>
      <c r="AA22" s="7"/>
    </row>
    <row r="23" spans="3:27" x14ac:dyDescent="0.25">
      <c r="C23" s="20" t="s">
        <v>469</v>
      </c>
      <c r="D23" s="16">
        <f>CORREL(R2:R327,S2:S327)</f>
        <v>-0.27649589971086047</v>
      </c>
      <c r="E23" s="16">
        <f>CORREL(R2:R327,U2:U327)</f>
        <v>-7.7906826244061742E-2</v>
      </c>
      <c r="V23" s="21"/>
      <c r="AA23" s="7"/>
    </row>
    <row r="24" spans="3:27" x14ac:dyDescent="0.25">
      <c r="V24" s="21"/>
      <c r="AA24" s="7"/>
    </row>
    <row r="25" spans="3:27" x14ac:dyDescent="0.25">
      <c r="V25" s="21"/>
      <c r="AA25" s="7"/>
    </row>
    <row r="26" spans="3:27" x14ac:dyDescent="0.25">
      <c r="V26" s="21"/>
      <c r="AA26" s="7"/>
    </row>
    <row r="27" spans="3:27" x14ac:dyDescent="0.25">
      <c r="V27" s="21"/>
      <c r="AA27" s="7"/>
    </row>
    <row r="28" spans="3:27" x14ac:dyDescent="0.25">
      <c r="V28" s="21"/>
      <c r="AA28" s="7"/>
    </row>
    <row r="29" spans="3:27" x14ac:dyDescent="0.25">
      <c r="V29" s="21"/>
      <c r="AA29" s="7"/>
    </row>
    <row r="30" spans="3:27" x14ac:dyDescent="0.25">
      <c r="V30" s="21"/>
      <c r="AA30" s="7"/>
    </row>
    <row r="31" spans="3:27" x14ac:dyDescent="0.25">
      <c r="V31" s="21"/>
      <c r="AA31" s="7"/>
    </row>
    <row r="32" spans="3:27" x14ac:dyDescent="0.25">
      <c r="V32" s="21"/>
      <c r="AA32" s="7"/>
    </row>
    <row r="33" spans="22:27" x14ac:dyDescent="0.25">
      <c r="V33" s="21"/>
      <c r="AA33" s="7"/>
    </row>
    <row r="34" spans="22:27" x14ac:dyDescent="0.25">
      <c r="V34" s="21"/>
      <c r="AA34" s="7"/>
    </row>
    <row r="35" spans="22:27" x14ac:dyDescent="0.25">
      <c r="V35" s="21"/>
      <c r="AA35" s="7"/>
    </row>
    <row r="36" spans="22:27" x14ac:dyDescent="0.25">
      <c r="V36" s="21"/>
      <c r="AA36" s="7"/>
    </row>
    <row r="37" spans="22:27" x14ac:dyDescent="0.25">
      <c r="V37" s="21"/>
      <c r="AA37" s="7"/>
    </row>
    <row r="38" spans="22:27" x14ac:dyDescent="0.25">
      <c r="V38" s="21"/>
      <c r="AA38" s="7"/>
    </row>
    <row r="39" spans="22:27" x14ac:dyDescent="0.25">
      <c r="V39" s="21"/>
      <c r="AA39" s="7"/>
    </row>
    <row r="40" spans="22:27" x14ac:dyDescent="0.25">
      <c r="V40" s="21"/>
      <c r="AA40" s="7"/>
    </row>
    <row r="41" spans="22:27" x14ac:dyDescent="0.25">
      <c r="V41" s="21"/>
      <c r="AA41" s="7"/>
    </row>
    <row r="42" spans="22:27" x14ac:dyDescent="0.25">
      <c r="V42" s="21"/>
      <c r="AA42" s="7"/>
    </row>
    <row r="43" spans="22:27" x14ac:dyDescent="0.25">
      <c r="V43" s="21"/>
      <c r="AA43" s="7"/>
    </row>
    <row r="44" spans="22:27" x14ac:dyDescent="0.25">
      <c r="V44" s="21"/>
      <c r="AA44" s="7"/>
    </row>
    <row r="45" spans="22:27" x14ac:dyDescent="0.25">
      <c r="V45" s="21"/>
      <c r="AA45" s="7"/>
    </row>
    <row r="46" spans="22:27" x14ac:dyDescent="0.25">
      <c r="V46" s="21"/>
      <c r="AA46" s="7"/>
    </row>
    <row r="47" spans="22:27" x14ac:dyDescent="0.25">
      <c r="V47" s="21"/>
      <c r="AA47" s="7"/>
    </row>
    <row r="48" spans="22:27" x14ac:dyDescent="0.25">
      <c r="V48" s="21"/>
      <c r="AA48" s="7"/>
    </row>
    <row r="49" spans="22:27" x14ac:dyDescent="0.25">
      <c r="V49" s="21"/>
      <c r="AA49" s="7"/>
    </row>
    <row r="50" spans="22:27" x14ac:dyDescent="0.25">
      <c r="V50" s="21"/>
      <c r="AA50" s="7"/>
    </row>
    <row r="51" spans="22:27" x14ac:dyDescent="0.25">
      <c r="V51" s="21"/>
      <c r="AA51" s="7"/>
    </row>
    <row r="52" spans="22:27" x14ac:dyDescent="0.25">
      <c r="V52" s="21"/>
      <c r="AA52" s="7"/>
    </row>
    <row r="53" spans="22:27" x14ac:dyDescent="0.25">
      <c r="V53" s="21"/>
      <c r="AA53" s="7"/>
    </row>
    <row r="54" spans="22:27" x14ac:dyDescent="0.25">
      <c r="V54" s="21"/>
      <c r="AA54" s="7"/>
    </row>
    <row r="55" spans="22:27" x14ac:dyDescent="0.25">
      <c r="V55" s="21"/>
      <c r="AA55" s="7"/>
    </row>
    <row r="56" spans="22:27" x14ac:dyDescent="0.25">
      <c r="V56" s="21"/>
      <c r="AA56" s="7"/>
    </row>
    <row r="57" spans="22:27" x14ac:dyDescent="0.25">
      <c r="V57" s="21"/>
      <c r="AA57" s="7"/>
    </row>
  </sheetData>
  <sortState ref="A2:V19">
    <sortCondition ref="A1"/>
  </sortState>
  <conditionalFormatting sqref="Q2:R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R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B41"/>
  <sheetViews>
    <sheetView zoomScale="55" zoomScaleNormal="55" workbookViewId="0">
      <selection activeCell="V1" sqref="V1:AA1"/>
    </sheetView>
  </sheetViews>
  <sheetFormatPr defaultRowHeight="15" x14ac:dyDescent="0.25"/>
  <cols>
    <col min="1" max="1" width="26" style="16" bestFit="1" customWidth="1"/>
    <col min="2" max="2" width="6" style="16" bestFit="1" customWidth="1"/>
    <col min="3" max="3" width="5.7109375" style="16" bestFit="1" customWidth="1"/>
    <col min="4" max="4" width="6.42578125" style="16" bestFit="1" customWidth="1"/>
    <col min="5" max="5" width="7.28515625" style="16" bestFit="1" customWidth="1"/>
    <col min="6" max="6" width="12.42578125" style="16" bestFit="1" customWidth="1"/>
    <col min="7" max="7" width="10.5703125" style="16" bestFit="1" customWidth="1"/>
    <col min="8" max="8" width="12.42578125" style="16" bestFit="1" customWidth="1"/>
    <col min="9" max="9" width="14.85546875" style="16" bestFit="1" customWidth="1"/>
    <col min="10" max="10" width="12.42578125" style="16" bestFit="1" customWidth="1"/>
    <col min="11" max="12" width="15.85546875" style="16" bestFit="1" customWidth="1"/>
    <col min="13" max="13" width="9.140625" style="16" bestFit="1" customWidth="1"/>
    <col min="14" max="14" width="12.42578125" style="16" bestFit="1" customWidth="1"/>
    <col min="15" max="15" width="10" style="16" bestFit="1" customWidth="1"/>
    <col min="16" max="18" width="12.42578125" style="16" bestFit="1" customWidth="1"/>
    <col min="19" max="19" width="4.85546875" style="16" bestFit="1" customWidth="1"/>
    <col min="20" max="20" width="6.7109375" style="16" bestFit="1" customWidth="1"/>
    <col min="21" max="21" width="7.42578125" style="16" bestFit="1" customWidth="1"/>
    <col min="23" max="23" width="5.5703125" bestFit="1" customWidth="1"/>
    <col min="24" max="24" width="13.85546875" bestFit="1" customWidth="1"/>
    <col min="25" max="25" width="12.28515625" bestFit="1" customWidth="1"/>
    <col min="26" max="26" width="12.140625" bestFit="1" customWidth="1"/>
    <col min="27" max="27" width="16" bestFit="1" customWidth="1"/>
  </cols>
  <sheetData>
    <row r="1" spans="1:28" x14ac:dyDescent="0.25">
      <c r="A1" s="14" t="s">
        <v>0</v>
      </c>
      <c r="B1" s="14" t="s">
        <v>1</v>
      </c>
      <c r="C1" s="15" t="s">
        <v>3</v>
      </c>
      <c r="D1" s="14" t="s">
        <v>4</v>
      </c>
      <c r="E1" s="14" t="s">
        <v>5</v>
      </c>
      <c r="F1" s="14" t="s">
        <v>454</v>
      </c>
      <c r="G1" s="14" t="s">
        <v>6</v>
      </c>
      <c r="H1" s="14" t="s">
        <v>455</v>
      </c>
      <c r="I1" s="14" t="s">
        <v>7</v>
      </c>
      <c r="J1" s="14" t="s">
        <v>457</v>
      </c>
      <c r="K1" s="14" t="s">
        <v>8</v>
      </c>
      <c r="L1" s="14" t="s">
        <v>456</v>
      </c>
      <c r="M1" s="14" t="s">
        <v>9</v>
      </c>
      <c r="N1" s="14" t="s">
        <v>458</v>
      </c>
      <c r="O1" s="14" t="s">
        <v>10</v>
      </c>
      <c r="P1" s="14" t="s">
        <v>459</v>
      </c>
      <c r="Q1" s="10" t="s">
        <v>452</v>
      </c>
      <c r="R1" s="10" t="s">
        <v>453</v>
      </c>
      <c r="S1" s="10" t="s">
        <v>460</v>
      </c>
      <c r="T1" s="10" t="s">
        <v>461</v>
      </c>
      <c r="U1" s="10" t="s">
        <v>462</v>
      </c>
      <c r="V1" s="21"/>
      <c r="W1" s="8" t="s">
        <v>471</v>
      </c>
      <c r="X1" s="8" t="s">
        <v>472</v>
      </c>
      <c r="Y1" s="8" t="s">
        <v>473</v>
      </c>
      <c r="Z1" s="8" t="s">
        <v>474</v>
      </c>
      <c r="AA1" s="8" t="s">
        <v>475</v>
      </c>
      <c r="AB1" s="1"/>
    </row>
    <row r="2" spans="1:28" x14ac:dyDescent="0.25">
      <c r="A2" s="14" t="s">
        <v>241</v>
      </c>
      <c r="B2" s="16" t="s">
        <v>86</v>
      </c>
      <c r="C2" s="17">
        <v>69</v>
      </c>
      <c r="D2" s="16">
        <v>208</v>
      </c>
      <c r="E2" s="18">
        <v>4.5599999999999996</v>
      </c>
      <c r="F2" s="19">
        <f t="shared" ref="F2:F10" si="0">(STANDARDIZE(E2,$E$36,$E$37))*-1</f>
        <v>0.10770699264021398</v>
      </c>
      <c r="G2" s="16">
        <v>37.5</v>
      </c>
      <c r="H2" s="19">
        <f t="shared" ref="H2:H13" si="1">(STANDARDIZE(G2,$G$36,$G$37))</f>
        <v>1.3856827683956401</v>
      </c>
      <c r="I2" s="16">
        <v>16</v>
      </c>
      <c r="J2" s="19">
        <f t="shared" ref="J2:J18" si="2">(STANDARDIZE(I2,$I$36,$I$37))</f>
        <v>-0.31771199737822786</v>
      </c>
      <c r="K2" s="16">
        <v>127</v>
      </c>
      <c r="L2" s="19">
        <f t="shared" ref="L2:L13" si="3">(STANDARDIZE(K2,$K$36,$K$37))</f>
        <v>1.3678775902765656</v>
      </c>
      <c r="M2" s="16">
        <v>6.82</v>
      </c>
      <c r="N2" s="19">
        <f>(STANDARDIZE(M2,$M$36,$M$37))*-1</f>
        <v>1.2143782969346686</v>
      </c>
      <c r="O2" s="16">
        <v>4.2</v>
      </c>
      <c r="P2" s="19">
        <f>(STANDARDIZE(O2,$O$36,$O$37))*-1</f>
        <v>1.19922432256736</v>
      </c>
      <c r="Q2" s="19">
        <f t="shared" ref="Q2:Q34" si="4">F2+H2+J2+L2+N2+P2</f>
        <v>4.957157973436221</v>
      </c>
      <c r="R2" s="19">
        <f t="shared" ref="R2:R34" si="5">AVERAGE(F2,H2,J2,L2,N2,P2)</f>
        <v>0.82619299557270354</v>
      </c>
      <c r="S2" s="16">
        <v>5</v>
      </c>
      <c r="T2" s="16">
        <v>182</v>
      </c>
      <c r="U2" s="16">
        <f>RANK(T2,$T$2:$T$327,1)</f>
        <v>17</v>
      </c>
      <c r="V2" s="21"/>
      <c r="W2">
        <v>12</v>
      </c>
      <c r="X2" s="2">
        <v>236</v>
      </c>
      <c r="Y2">
        <v>32</v>
      </c>
      <c r="Z2">
        <v>268</v>
      </c>
      <c r="AA2">
        <v>22.333333333333332</v>
      </c>
    </row>
    <row r="3" spans="1:28" x14ac:dyDescent="0.25">
      <c r="A3" s="14" t="s">
        <v>250</v>
      </c>
      <c r="B3" s="16" t="s">
        <v>86</v>
      </c>
      <c r="C3" s="17">
        <v>70</v>
      </c>
      <c r="D3" s="16">
        <v>214</v>
      </c>
      <c r="E3" s="18">
        <v>4.5599999999999996</v>
      </c>
      <c r="F3" s="19">
        <f t="shared" si="0"/>
        <v>0.10770699264021398</v>
      </c>
      <c r="G3" s="16">
        <v>39.5</v>
      </c>
      <c r="H3" s="19">
        <f t="shared" si="1"/>
        <v>1.9947740951629547</v>
      </c>
      <c r="I3" s="16">
        <v>15</v>
      </c>
      <c r="J3" s="19">
        <f t="shared" si="2"/>
        <v>-0.52491547392924576</v>
      </c>
      <c r="K3" s="16">
        <v>131</v>
      </c>
      <c r="L3" s="19">
        <f t="shared" si="3"/>
        <v>2.0706403889507641</v>
      </c>
      <c r="N3" s="19"/>
      <c r="P3" s="19"/>
      <c r="Q3" s="19">
        <f t="shared" si="4"/>
        <v>3.6482060028246872</v>
      </c>
      <c r="R3" s="19">
        <f t="shared" si="5"/>
        <v>0.9120515007061718</v>
      </c>
      <c r="S3" s="16">
        <v>3</v>
      </c>
      <c r="T3" s="16">
        <v>67</v>
      </c>
      <c r="U3" s="16">
        <f>RANK(T3,$T$2:$T$327,1)</f>
        <v>4</v>
      </c>
      <c r="V3" s="21"/>
      <c r="W3">
        <v>16</v>
      </c>
      <c r="X3" s="2">
        <v>464</v>
      </c>
      <c r="Y3">
        <v>44</v>
      </c>
      <c r="Z3">
        <v>508</v>
      </c>
      <c r="AA3">
        <v>31.75</v>
      </c>
    </row>
    <row r="4" spans="1:28" x14ac:dyDescent="0.25">
      <c r="A4" s="14" t="s">
        <v>207</v>
      </c>
      <c r="B4" s="16" t="s">
        <v>86</v>
      </c>
      <c r="C4" s="17">
        <v>73</v>
      </c>
      <c r="D4" s="16">
        <v>219</v>
      </c>
      <c r="E4" s="18">
        <v>4.54</v>
      </c>
      <c r="F4" s="19">
        <f t="shared" si="0"/>
        <v>0.27210187614368653</v>
      </c>
      <c r="G4" s="16">
        <v>34</v>
      </c>
      <c r="H4" s="19">
        <f t="shared" si="1"/>
        <v>0.31977294655283933</v>
      </c>
      <c r="I4" s="16">
        <v>15</v>
      </c>
      <c r="J4" s="19">
        <f t="shared" si="2"/>
        <v>-0.52491547392924576</v>
      </c>
      <c r="K4" s="16">
        <v>125</v>
      </c>
      <c r="L4" s="19">
        <f t="shared" si="3"/>
        <v>1.0164961909394665</v>
      </c>
      <c r="M4" s="16">
        <v>7.03</v>
      </c>
      <c r="N4" s="19">
        <f>(STANDARDIZE(M4,$M$36,$M$37))*-1</f>
        <v>0.3782489777337486</v>
      </c>
      <c r="O4" s="16">
        <v>4.32</v>
      </c>
      <c r="P4" s="19">
        <f>(STANDARDIZE(O4,$O$36,$O$37))*-1</f>
        <v>0.31703631516148501</v>
      </c>
      <c r="Q4" s="19">
        <f t="shared" si="4"/>
        <v>1.7787408326019802</v>
      </c>
      <c r="R4" s="19">
        <f t="shared" si="5"/>
        <v>0.29645680543366337</v>
      </c>
      <c r="S4" s="16">
        <v>5</v>
      </c>
      <c r="T4" s="16">
        <v>156</v>
      </c>
      <c r="U4" s="16">
        <f>RANK(T4,$T$2:$T$327,1)</f>
        <v>14</v>
      </c>
      <c r="V4" s="21"/>
      <c r="W4">
        <v>7</v>
      </c>
      <c r="X4" s="2">
        <v>19</v>
      </c>
      <c r="Y4">
        <v>124</v>
      </c>
      <c r="Z4">
        <v>143</v>
      </c>
      <c r="AA4">
        <v>20.428571428571427</v>
      </c>
    </row>
    <row r="5" spans="1:28" x14ac:dyDescent="0.25">
      <c r="A5" s="14" t="s">
        <v>85</v>
      </c>
      <c r="B5" s="16" t="s">
        <v>86</v>
      </c>
      <c r="C5" s="17">
        <v>72</v>
      </c>
      <c r="D5" s="16">
        <v>218</v>
      </c>
      <c r="E5" s="18">
        <v>4.58</v>
      </c>
      <c r="F5" s="19">
        <f t="shared" si="0"/>
        <v>-5.6687890863265901E-2</v>
      </c>
      <c r="G5" s="16">
        <v>37</v>
      </c>
      <c r="H5" s="19">
        <f t="shared" si="1"/>
        <v>1.2334099367038114</v>
      </c>
      <c r="I5" s="16">
        <v>23</v>
      </c>
      <c r="J5" s="19">
        <f t="shared" si="2"/>
        <v>1.1327123384788977</v>
      </c>
      <c r="K5" s="16">
        <v>130</v>
      </c>
      <c r="L5" s="19">
        <f t="shared" si="3"/>
        <v>1.8949496892822144</v>
      </c>
      <c r="N5" s="19"/>
      <c r="P5" s="19"/>
      <c r="Q5" s="19">
        <f t="shared" si="4"/>
        <v>4.2043840736016573</v>
      </c>
      <c r="R5" s="19">
        <f t="shared" si="5"/>
        <v>1.0510960184004143</v>
      </c>
      <c r="S5" s="16">
        <v>7</v>
      </c>
      <c r="T5" s="16">
        <v>249</v>
      </c>
      <c r="U5" s="16">
        <f>RANK(T5,$T$2:$T$327,1)</f>
        <v>21</v>
      </c>
      <c r="V5" s="21"/>
      <c r="W5">
        <v>4</v>
      </c>
      <c r="X5" s="2">
        <v>152</v>
      </c>
      <c r="Y5">
        <v>4</v>
      </c>
      <c r="Z5">
        <v>156</v>
      </c>
      <c r="AA5">
        <v>39</v>
      </c>
    </row>
    <row r="6" spans="1:28" x14ac:dyDescent="0.25">
      <c r="A6" s="14" t="s">
        <v>299</v>
      </c>
      <c r="B6" s="16" t="s">
        <v>86</v>
      </c>
      <c r="C6" s="17">
        <v>71</v>
      </c>
      <c r="D6" s="16">
        <v>202</v>
      </c>
      <c r="E6" s="18">
        <v>4.4800000000000004</v>
      </c>
      <c r="F6" s="19">
        <f t="shared" si="0"/>
        <v>0.76528652665411157</v>
      </c>
      <c r="G6" s="16">
        <v>37.5</v>
      </c>
      <c r="H6" s="19">
        <f t="shared" si="1"/>
        <v>1.3856827683956401</v>
      </c>
      <c r="I6" s="16">
        <v>10</v>
      </c>
      <c r="J6" s="19">
        <f t="shared" si="2"/>
        <v>-1.5609328566843355</v>
      </c>
      <c r="K6" s="16">
        <v>121</v>
      </c>
      <c r="L6" s="19">
        <f t="shared" si="3"/>
        <v>0.3137333922652682</v>
      </c>
      <c r="M6" s="16">
        <v>6.57</v>
      </c>
      <c r="N6" s="19">
        <f>(STANDARDIZE(M6,$M$36,$M$37))*-1</f>
        <v>2.2097703436024307</v>
      </c>
      <c r="O6" s="16">
        <v>4.22</v>
      </c>
      <c r="P6" s="19">
        <f>(STANDARDIZE(O6,$O$36,$O$37))*-1</f>
        <v>1.0521929879997174</v>
      </c>
      <c r="Q6" s="19">
        <f t="shared" si="4"/>
        <v>4.1657331622328329</v>
      </c>
      <c r="R6" s="19">
        <f t="shared" si="5"/>
        <v>0.69428886037213877</v>
      </c>
      <c r="S6" s="16">
        <v>1</v>
      </c>
      <c r="T6" s="16">
        <v>8</v>
      </c>
      <c r="U6" s="16">
        <f>RANK(T6,$T$2:$T$327,1)</f>
        <v>2</v>
      </c>
      <c r="V6" s="21"/>
      <c r="W6">
        <v>16</v>
      </c>
      <c r="X6" s="2">
        <v>757</v>
      </c>
      <c r="Y6">
        <v>48</v>
      </c>
      <c r="Z6">
        <v>805</v>
      </c>
      <c r="AA6">
        <v>50.3125</v>
      </c>
    </row>
    <row r="7" spans="1:28" x14ac:dyDescent="0.25">
      <c r="A7" s="14" t="s">
        <v>97</v>
      </c>
      <c r="B7" s="16" t="s">
        <v>86</v>
      </c>
      <c r="C7" s="17">
        <v>70</v>
      </c>
      <c r="D7" s="16">
        <v>220</v>
      </c>
      <c r="E7" s="18">
        <v>4.68</v>
      </c>
      <c r="F7" s="19">
        <f t="shared" si="0"/>
        <v>-0.87866230838064341</v>
      </c>
      <c r="G7" s="16">
        <v>28.5</v>
      </c>
      <c r="H7" s="19">
        <f t="shared" si="1"/>
        <v>-1.3552282020572761</v>
      </c>
      <c r="I7" s="16">
        <v>19</v>
      </c>
      <c r="J7" s="19">
        <f t="shared" si="2"/>
        <v>0.30389843227482594</v>
      </c>
      <c r="K7" s="16">
        <v>115</v>
      </c>
      <c r="L7" s="19">
        <f t="shared" si="3"/>
        <v>-0.74041080574602935</v>
      </c>
      <c r="N7" s="19"/>
      <c r="P7" s="19"/>
      <c r="Q7" s="19">
        <f t="shared" si="4"/>
        <v>-2.6704028839091229</v>
      </c>
      <c r="R7" s="19">
        <f t="shared" si="5"/>
        <v>-0.66760072097728074</v>
      </c>
      <c r="S7" s="16">
        <v>8</v>
      </c>
      <c r="V7" s="21"/>
      <c r="W7">
        <v>16</v>
      </c>
      <c r="X7" s="2">
        <v>256</v>
      </c>
      <c r="Y7">
        <v>291</v>
      </c>
      <c r="Z7">
        <v>547</v>
      </c>
      <c r="AA7">
        <v>34.1875</v>
      </c>
    </row>
    <row r="8" spans="1:28" x14ac:dyDescent="0.25">
      <c r="A8" s="14" t="s">
        <v>106</v>
      </c>
      <c r="B8" s="16" t="s">
        <v>86</v>
      </c>
      <c r="C8" s="17">
        <v>70</v>
      </c>
      <c r="D8" s="16">
        <v>210</v>
      </c>
      <c r="E8" s="18">
        <v>4.49</v>
      </c>
      <c r="F8" s="19">
        <f t="shared" si="0"/>
        <v>0.6830890849023753</v>
      </c>
      <c r="G8" s="16">
        <v>30.5</v>
      </c>
      <c r="H8" s="19">
        <f t="shared" si="1"/>
        <v>-0.74613687528996131</v>
      </c>
      <c r="I8" s="16">
        <v>22</v>
      </c>
      <c r="J8" s="19">
        <f t="shared" si="2"/>
        <v>0.92550886192787973</v>
      </c>
      <c r="K8" s="16">
        <v>116</v>
      </c>
      <c r="L8" s="19">
        <f t="shared" si="3"/>
        <v>-0.5647201060774798</v>
      </c>
      <c r="M8" s="16">
        <v>7.27</v>
      </c>
      <c r="N8" s="19">
        <f>(STANDARDIZE(M8,$M$36,$M$37))*-1</f>
        <v>-0.57732738706730036</v>
      </c>
      <c r="O8" s="16">
        <v>4.53</v>
      </c>
      <c r="P8" s="19">
        <f>(STANDARDIZE(O8,$O$36,$O$37))*-1</f>
        <v>-1.2267926977987946</v>
      </c>
      <c r="Q8" s="19">
        <f t="shared" si="4"/>
        <v>-1.506379119403281</v>
      </c>
      <c r="R8" s="19">
        <f t="shared" si="5"/>
        <v>-0.25106318656721349</v>
      </c>
      <c r="S8" s="16">
        <v>2</v>
      </c>
      <c r="T8" s="16">
        <v>41</v>
      </c>
      <c r="U8" s="16">
        <f>RANK(T8,$T$2:$T$327,1)</f>
        <v>3</v>
      </c>
      <c r="V8" s="21"/>
      <c r="W8">
        <v>4</v>
      </c>
      <c r="X8" s="2">
        <v>169</v>
      </c>
      <c r="Z8">
        <v>169</v>
      </c>
      <c r="AA8">
        <v>42.25</v>
      </c>
    </row>
    <row r="9" spans="1:28" x14ac:dyDescent="0.25">
      <c r="A9" s="14" t="s">
        <v>330</v>
      </c>
      <c r="B9" s="16" t="s">
        <v>86</v>
      </c>
      <c r="C9" s="17">
        <v>71</v>
      </c>
      <c r="D9" s="16">
        <v>213</v>
      </c>
      <c r="E9" s="18">
        <v>4.6500000000000004</v>
      </c>
      <c r="F9" s="19">
        <f t="shared" si="0"/>
        <v>-0.6320699831254345</v>
      </c>
      <c r="G9" s="16">
        <v>35</v>
      </c>
      <c r="H9" s="19">
        <f t="shared" si="1"/>
        <v>0.62431860993649668</v>
      </c>
      <c r="I9" s="16">
        <v>14</v>
      </c>
      <c r="J9" s="19">
        <f t="shared" si="2"/>
        <v>-0.73211895048026365</v>
      </c>
      <c r="K9" s="16">
        <v>120</v>
      </c>
      <c r="L9" s="19">
        <f t="shared" si="3"/>
        <v>0.13804269259671861</v>
      </c>
      <c r="M9" s="16">
        <v>6.99</v>
      </c>
      <c r="N9" s="19">
        <f>(STANDARDIZE(M9,$M$36,$M$37))*-1</f>
        <v>0.53751170520059066</v>
      </c>
      <c r="O9" s="16">
        <v>4.34</v>
      </c>
      <c r="P9" s="19">
        <f>(STANDARDIZE(O9,$O$36,$O$37))*-1</f>
        <v>0.17000498059384242</v>
      </c>
      <c r="Q9" s="19">
        <f t="shared" si="4"/>
        <v>0.10568905472195025</v>
      </c>
      <c r="R9" s="19">
        <f t="shared" si="5"/>
        <v>1.7614842453658377E-2</v>
      </c>
      <c r="S9" s="16">
        <v>8</v>
      </c>
      <c r="V9" s="21"/>
      <c r="W9">
        <v>2</v>
      </c>
      <c r="X9" s="2">
        <v>1</v>
      </c>
      <c r="Y9">
        <v>10</v>
      </c>
      <c r="Z9">
        <v>11</v>
      </c>
      <c r="AA9">
        <v>5.5</v>
      </c>
    </row>
    <row r="10" spans="1:28" x14ac:dyDescent="0.25">
      <c r="A10" s="14" t="s">
        <v>197</v>
      </c>
      <c r="B10" s="16" t="s">
        <v>86</v>
      </c>
      <c r="C10" s="17">
        <v>67</v>
      </c>
      <c r="D10" s="16">
        <v>208</v>
      </c>
      <c r="E10" s="18">
        <v>4.4800000000000004</v>
      </c>
      <c r="F10" s="19">
        <f t="shared" si="0"/>
        <v>0.76528652665411157</v>
      </c>
      <c r="G10" s="16">
        <v>34</v>
      </c>
      <c r="H10" s="19">
        <f t="shared" si="1"/>
        <v>0.31977294655283933</v>
      </c>
      <c r="I10" s="16">
        <v>20</v>
      </c>
      <c r="J10" s="19">
        <f t="shared" si="2"/>
        <v>0.51110190882584383</v>
      </c>
      <c r="K10" s="16">
        <v>120</v>
      </c>
      <c r="L10" s="19">
        <f t="shared" si="3"/>
        <v>0.13804269259671861</v>
      </c>
      <c r="N10" s="19"/>
      <c r="P10" s="19"/>
      <c r="Q10" s="19">
        <f t="shared" si="4"/>
        <v>1.7342040746295133</v>
      </c>
      <c r="R10" s="19">
        <f t="shared" si="5"/>
        <v>0.43355101865737833</v>
      </c>
      <c r="S10" s="16">
        <v>8</v>
      </c>
      <c r="V10" s="21"/>
      <c r="W10">
        <v>5</v>
      </c>
      <c r="X10" s="2">
        <v>20</v>
      </c>
      <c r="Y10">
        <v>63</v>
      </c>
      <c r="Z10">
        <v>83</v>
      </c>
      <c r="AA10">
        <v>16.600000000000001</v>
      </c>
    </row>
    <row r="11" spans="1:28" x14ac:dyDescent="0.25">
      <c r="A11" s="14" t="s">
        <v>389</v>
      </c>
      <c r="B11" s="16" t="s">
        <v>86</v>
      </c>
      <c r="C11" s="17">
        <v>71</v>
      </c>
      <c r="D11" s="16">
        <v>223</v>
      </c>
      <c r="E11" s="18"/>
      <c r="F11" s="19"/>
      <c r="G11" s="16">
        <v>29</v>
      </c>
      <c r="H11" s="19">
        <f t="shared" si="1"/>
        <v>-1.2029553703654474</v>
      </c>
      <c r="I11" s="16">
        <v>22</v>
      </c>
      <c r="J11" s="19">
        <f t="shared" si="2"/>
        <v>0.92550886192787973</v>
      </c>
      <c r="K11" s="16">
        <v>108</v>
      </c>
      <c r="L11" s="19">
        <f t="shared" si="3"/>
        <v>-1.9702457034258765</v>
      </c>
      <c r="M11" s="16">
        <v>7.3</v>
      </c>
      <c r="N11" s="19">
        <f>(STANDARDIZE(M11,$M$36,$M$37))*-1</f>
        <v>-0.69677443266743277</v>
      </c>
      <c r="O11" s="16">
        <v>4.5599999999999996</v>
      </c>
      <c r="P11" s="19">
        <f>(STANDARDIZE(O11,$O$36,$O$37))*-1</f>
        <v>-1.4473396996502585</v>
      </c>
      <c r="Q11" s="19">
        <f t="shared" si="4"/>
        <v>-4.3918063441811359</v>
      </c>
      <c r="R11" s="19">
        <f t="shared" si="5"/>
        <v>-0.87836126883622723</v>
      </c>
      <c r="S11" s="16">
        <v>8</v>
      </c>
      <c r="V11" s="21"/>
      <c r="W11">
        <v>5</v>
      </c>
      <c r="X11" s="2">
        <v>6</v>
      </c>
      <c r="Y11">
        <v>65</v>
      </c>
      <c r="Z11">
        <v>71</v>
      </c>
      <c r="AA11">
        <v>14.2</v>
      </c>
    </row>
    <row r="12" spans="1:28" x14ac:dyDescent="0.25">
      <c r="A12" s="14" t="s">
        <v>349</v>
      </c>
      <c r="B12" s="16" t="s">
        <v>86</v>
      </c>
      <c r="C12" s="17">
        <v>68</v>
      </c>
      <c r="D12" s="16">
        <v>205</v>
      </c>
      <c r="E12" s="18">
        <v>4.76</v>
      </c>
      <c r="F12" s="19">
        <f>(STANDARDIZE(E12,$E$36,$E$37))*-1</f>
        <v>-1.5362418423945483</v>
      </c>
      <c r="G12" s="16">
        <v>30.5</v>
      </c>
      <c r="H12" s="19">
        <f t="shared" si="1"/>
        <v>-0.74613687528996131</v>
      </c>
      <c r="I12" s="16">
        <v>16</v>
      </c>
      <c r="J12" s="19">
        <f t="shared" si="2"/>
        <v>-0.31771199737822786</v>
      </c>
      <c r="K12" s="16">
        <v>116</v>
      </c>
      <c r="L12" s="19">
        <f t="shared" si="3"/>
        <v>-0.5647201060774798</v>
      </c>
      <c r="M12" s="16">
        <v>7.18</v>
      </c>
      <c r="N12" s="19">
        <f>(STANDARDIZE(M12,$M$36,$M$37))*-1</f>
        <v>-0.21898625026690655</v>
      </c>
      <c r="O12" s="16">
        <v>4.46</v>
      </c>
      <c r="P12" s="19">
        <f>(STANDARDIZE(O12,$O$36,$O$37))*-1</f>
        <v>-0.7121830268120326</v>
      </c>
      <c r="Q12" s="19">
        <f t="shared" si="4"/>
        <v>-4.0959800982191563</v>
      </c>
      <c r="R12" s="19">
        <f t="shared" si="5"/>
        <v>-0.68266334970319276</v>
      </c>
      <c r="S12" s="16">
        <v>8</v>
      </c>
      <c r="V12" s="21"/>
      <c r="W12">
        <v>0</v>
      </c>
      <c r="X12" s="2">
        <v>0</v>
      </c>
      <c r="Y12">
        <v>0</v>
      </c>
      <c r="Z12">
        <v>0</v>
      </c>
      <c r="AA12">
        <v>0</v>
      </c>
    </row>
    <row r="13" spans="1:28" x14ac:dyDescent="0.25">
      <c r="A13" s="14" t="s">
        <v>343</v>
      </c>
      <c r="B13" s="16" t="s">
        <v>86</v>
      </c>
      <c r="C13" s="17">
        <v>68</v>
      </c>
      <c r="D13" s="16">
        <v>176</v>
      </c>
      <c r="E13" s="18">
        <v>4.4800000000000004</v>
      </c>
      <c r="F13" s="19">
        <f>(STANDARDIZE(E13,$E$36,$E$37))*-1</f>
        <v>0.76528652665411157</v>
      </c>
      <c r="G13" s="16">
        <v>33.5</v>
      </c>
      <c r="H13" s="19">
        <f t="shared" si="1"/>
        <v>0.16750011486101068</v>
      </c>
      <c r="I13" s="16">
        <v>5</v>
      </c>
      <c r="J13" s="19">
        <f t="shared" si="2"/>
        <v>-2.5969502394394253</v>
      </c>
      <c r="K13" s="16">
        <v>117</v>
      </c>
      <c r="L13" s="19">
        <f t="shared" si="3"/>
        <v>-0.38902940640893019</v>
      </c>
      <c r="N13" s="19"/>
      <c r="P13" s="19"/>
      <c r="Q13" s="19">
        <f t="shared" si="4"/>
        <v>-2.0531930043332332</v>
      </c>
      <c r="R13" s="19">
        <f t="shared" si="5"/>
        <v>-0.51329825108330829</v>
      </c>
      <c r="S13" s="16">
        <v>4</v>
      </c>
      <c r="T13" s="16">
        <v>132</v>
      </c>
      <c r="U13" s="16">
        <f>RANK(T13,$T$2:$T$327,1)</f>
        <v>10</v>
      </c>
      <c r="V13" s="21"/>
      <c r="W13">
        <v>0</v>
      </c>
      <c r="X13" s="2">
        <v>0</v>
      </c>
      <c r="Y13">
        <v>0</v>
      </c>
      <c r="Z13">
        <v>0</v>
      </c>
      <c r="AA13">
        <v>0</v>
      </c>
    </row>
    <row r="14" spans="1:28" x14ac:dyDescent="0.25">
      <c r="A14" s="14" t="s">
        <v>163</v>
      </c>
      <c r="B14" s="16" t="s">
        <v>86</v>
      </c>
      <c r="C14" s="17">
        <v>72</v>
      </c>
      <c r="D14" s="16">
        <v>233</v>
      </c>
      <c r="E14" s="18"/>
      <c r="F14" s="19"/>
      <c r="H14" s="19"/>
      <c r="I14" s="16">
        <v>18</v>
      </c>
      <c r="J14" s="19">
        <f t="shared" si="2"/>
        <v>9.6694955723808027E-2</v>
      </c>
      <c r="L14" s="19"/>
      <c r="N14" s="19"/>
      <c r="P14" s="19"/>
      <c r="Q14" s="19">
        <f t="shared" si="4"/>
        <v>9.6694955723808027E-2</v>
      </c>
      <c r="R14" s="19">
        <f t="shared" si="5"/>
        <v>9.6694955723808027E-2</v>
      </c>
      <c r="S14" s="16">
        <v>3</v>
      </c>
      <c r="T14" s="16">
        <v>89</v>
      </c>
      <c r="U14" s="16">
        <f>RANK(T14,$T$2:$T$327,1)</f>
        <v>6</v>
      </c>
      <c r="V14" s="21"/>
      <c r="W14">
        <v>10</v>
      </c>
      <c r="X14" s="2">
        <v>147</v>
      </c>
      <c r="Y14">
        <v>5</v>
      </c>
      <c r="Z14">
        <v>152</v>
      </c>
      <c r="AA14">
        <v>15.2</v>
      </c>
    </row>
    <row r="15" spans="1:28" x14ac:dyDescent="0.25">
      <c r="A15" s="14" t="s">
        <v>214</v>
      </c>
      <c r="B15" s="16" t="s">
        <v>86</v>
      </c>
      <c r="C15" s="17">
        <v>72</v>
      </c>
      <c r="D15" s="16">
        <v>232</v>
      </c>
      <c r="E15" s="18"/>
      <c r="F15" s="19"/>
      <c r="H15" s="19"/>
      <c r="I15" s="16">
        <v>18</v>
      </c>
      <c r="J15" s="19">
        <f t="shared" si="2"/>
        <v>9.6694955723808027E-2</v>
      </c>
      <c r="L15" s="19"/>
      <c r="N15" s="19"/>
      <c r="P15" s="19"/>
      <c r="Q15" s="19">
        <f t="shared" si="4"/>
        <v>9.6694955723808027E-2</v>
      </c>
      <c r="R15" s="19">
        <f t="shared" si="5"/>
        <v>9.6694955723808027E-2</v>
      </c>
      <c r="S15" s="16">
        <v>7</v>
      </c>
      <c r="T15" s="16">
        <v>242</v>
      </c>
      <c r="U15" s="16">
        <f>RANK(T15,$T$2:$T$327,1)</f>
        <v>20</v>
      </c>
      <c r="V15" s="21"/>
      <c r="W15">
        <v>1</v>
      </c>
      <c r="X15" s="2">
        <v>0</v>
      </c>
      <c r="Y15">
        <v>8</v>
      </c>
      <c r="Z15">
        <v>8</v>
      </c>
      <c r="AA15">
        <v>8</v>
      </c>
    </row>
    <row r="16" spans="1:28" x14ac:dyDescent="0.25">
      <c r="A16" s="14" t="s">
        <v>303</v>
      </c>
      <c r="B16" s="16" t="s">
        <v>86</v>
      </c>
      <c r="C16" s="17">
        <v>70</v>
      </c>
      <c r="D16" s="16">
        <v>214</v>
      </c>
      <c r="E16" s="18">
        <v>4.53</v>
      </c>
      <c r="F16" s="19">
        <f t="shared" ref="F16:F22" si="6">(STANDARDIZE(E16,$E$36,$E$37))*-1</f>
        <v>0.35429931789542285</v>
      </c>
      <c r="G16" s="16">
        <v>36</v>
      </c>
      <c r="H16" s="19">
        <f t="shared" ref="H16:H22" si="7">(STANDARDIZE(G16,$G$36,$G$37))</f>
        <v>0.92886427332015398</v>
      </c>
      <c r="I16" s="16">
        <v>15</v>
      </c>
      <c r="J16" s="19">
        <f t="shared" si="2"/>
        <v>-0.52491547392924576</v>
      </c>
      <c r="K16" s="16">
        <v>120</v>
      </c>
      <c r="L16" s="19">
        <f t="shared" ref="L16:L22" si="8">(STANDARDIZE(K16,$K$36,$K$37))</f>
        <v>0.13804269259671861</v>
      </c>
      <c r="M16" s="16">
        <v>7.26</v>
      </c>
      <c r="N16" s="19">
        <f>(STANDARDIZE(M16,$M$36,$M$37))*-1</f>
        <v>-0.53751170520059066</v>
      </c>
      <c r="O16" s="16">
        <v>4.5599999999999996</v>
      </c>
      <c r="P16" s="19">
        <f>(STANDARDIZE(O16,$O$36,$O$37))*-1</f>
        <v>-1.4473396996502585</v>
      </c>
      <c r="Q16" s="19">
        <f t="shared" si="4"/>
        <v>-1.0885605949677997</v>
      </c>
      <c r="R16" s="19">
        <f t="shared" si="5"/>
        <v>-0.1814267658279666</v>
      </c>
      <c r="S16" s="16">
        <v>6</v>
      </c>
      <c r="T16" s="16">
        <v>188</v>
      </c>
      <c r="U16" s="16">
        <f>RANK(T16,$T$2:$T$327,1)</f>
        <v>18</v>
      </c>
      <c r="V16" s="21"/>
      <c r="W16">
        <v>16</v>
      </c>
      <c r="X16" s="2">
        <v>268</v>
      </c>
      <c r="Y16">
        <v>95</v>
      </c>
      <c r="Z16">
        <v>363</v>
      </c>
      <c r="AA16">
        <v>22.6875</v>
      </c>
    </row>
    <row r="17" spans="1:27" x14ac:dyDescent="0.25">
      <c r="A17" s="14" t="s">
        <v>394</v>
      </c>
      <c r="B17" s="16" t="s">
        <v>86</v>
      </c>
      <c r="C17" s="17">
        <v>72</v>
      </c>
      <c r="D17" s="16">
        <v>234</v>
      </c>
      <c r="E17" s="18">
        <v>4.75</v>
      </c>
      <c r="F17" s="19">
        <f t="shared" si="6"/>
        <v>-1.4540444006428119</v>
      </c>
      <c r="G17" s="16">
        <v>28</v>
      </c>
      <c r="H17" s="19">
        <f t="shared" si="7"/>
        <v>-1.5075010337491046</v>
      </c>
      <c r="I17" s="16">
        <v>24</v>
      </c>
      <c r="J17" s="19">
        <f t="shared" si="2"/>
        <v>1.3399158150299155</v>
      </c>
      <c r="K17" s="16">
        <v>111</v>
      </c>
      <c r="L17" s="19">
        <f t="shared" si="8"/>
        <v>-1.4431736044202277</v>
      </c>
      <c r="M17" s="16">
        <v>7.65</v>
      </c>
      <c r="N17" s="19">
        <f>(STANDARDIZE(M17,$M$36,$M$37))*-1</f>
        <v>-2.0903232980023021</v>
      </c>
      <c r="O17" s="16">
        <v>4.45</v>
      </c>
      <c r="P17" s="19">
        <f>(STANDARDIZE(O17,$O$36,$O$37))*-1</f>
        <v>-0.6386673595282113</v>
      </c>
      <c r="Q17" s="19">
        <f t="shared" si="4"/>
        <v>-5.7937938813127428</v>
      </c>
      <c r="R17" s="19">
        <f t="shared" si="5"/>
        <v>-0.96563231355212376</v>
      </c>
      <c r="S17" s="16">
        <v>8</v>
      </c>
      <c r="V17" s="21"/>
      <c r="W17">
        <v>0</v>
      </c>
      <c r="X17" s="2">
        <v>0</v>
      </c>
      <c r="Y17">
        <v>0</v>
      </c>
      <c r="Z17">
        <v>0</v>
      </c>
      <c r="AA17">
        <v>0</v>
      </c>
    </row>
    <row r="18" spans="1:27" x14ac:dyDescent="0.25">
      <c r="A18" s="14" t="s">
        <v>410</v>
      </c>
      <c r="B18" s="16" t="s">
        <v>86</v>
      </c>
      <c r="C18" s="17">
        <v>70</v>
      </c>
      <c r="D18" s="16">
        <v>190</v>
      </c>
      <c r="E18" s="18">
        <v>4.62</v>
      </c>
      <c r="F18" s="19">
        <f t="shared" si="6"/>
        <v>-0.38547765787021837</v>
      </c>
      <c r="G18" s="16">
        <v>32</v>
      </c>
      <c r="H18" s="19">
        <f t="shared" si="7"/>
        <v>-0.28931838021447537</v>
      </c>
      <c r="I18" s="16">
        <v>11</v>
      </c>
      <c r="J18" s="19">
        <f t="shared" si="2"/>
        <v>-1.3537293801333175</v>
      </c>
      <c r="K18" s="16">
        <v>116</v>
      </c>
      <c r="L18" s="19">
        <f t="shared" si="8"/>
        <v>-0.5647201060774798</v>
      </c>
      <c r="N18" s="19"/>
      <c r="P18" s="19"/>
      <c r="Q18" s="19">
        <f t="shared" si="4"/>
        <v>-2.593245524295491</v>
      </c>
      <c r="R18" s="19">
        <f t="shared" si="5"/>
        <v>-0.64831138107387276</v>
      </c>
      <c r="S18" s="16">
        <v>8</v>
      </c>
      <c r="V18" s="21"/>
      <c r="W18">
        <v>0</v>
      </c>
      <c r="X18" s="2">
        <v>0</v>
      </c>
      <c r="Y18">
        <v>0</v>
      </c>
      <c r="Z18">
        <v>0</v>
      </c>
      <c r="AA18">
        <v>0</v>
      </c>
    </row>
    <row r="19" spans="1:27" x14ac:dyDescent="0.25">
      <c r="A19" s="14" t="s">
        <v>443</v>
      </c>
      <c r="B19" s="16" t="s">
        <v>86</v>
      </c>
      <c r="C19" s="17">
        <v>72</v>
      </c>
      <c r="D19" s="16">
        <v>212</v>
      </c>
      <c r="E19" s="18">
        <v>4.59</v>
      </c>
      <c r="F19" s="19">
        <f t="shared" si="6"/>
        <v>-0.13888533261500219</v>
      </c>
      <c r="G19" s="16">
        <v>30</v>
      </c>
      <c r="H19" s="19">
        <f t="shared" si="7"/>
        <v>-0.89840970698179001</v>
      </c>
      <c r="J19" s="19"/>
      <c r="K19" s="16">
        <v>123</v>
      </c>
      <c r="L19" s="19">
        <f t="shared" si="8"/>
        <v>0.66511479160236742</v>
      </c>
      <c r="M19" s="16">
        <v>7.25</v>
      </c>
      <c r="N19" s="19">
        <f>(STANDARDIZE(M19,$M$36,$M$37))*-1</f>
        <v>-0.49769602333388108</v>
      </c>
      <c r="O19" s="16">
        <v>4.53</v>
      </c>
      <c r="P19" s="19">
        <f>(STANDARDIZE(O19,$O$36,$O$37))*-1</f>
        <v>-1.2267926977987946</v>
      </c>
      <c r="Q19" s="19">
        <f t="shared" si="4"/>
        <v>-2.0966689691271005</v>
      </c>
      <c r="R19" s="19">
        <f t="shared" si="5"/>
        <v>-0.41933379382542013</v>
      </c>
      <c r="S19" s="16">
        <v>4</v>
      </c>
      <c r="T19" s="16">
        <v>134</v>
      </c>
      <c r="U19" s="16">
        <f>RANK(T19,$T$2:$T$327,1)</f>
        <v>11</v>
      </c>
      <c r="V19" s="21"/>
      <c r="W19">
        <v>16</v>
      </c>
      <c r="X19" s="2">
        <v>443</v>
      </c>
      <c r="Y19">
        <v>61</v>
      </c>
      <c r="Z19">
        <v>504</v>
      </c>
      <c r="AA19">
        <v>31.5</v>
      </c>
    </row>
    <row r="20" spans="1:27" x14ac:dyDescent="0.25">
      <c r="A20" s="14" t="s">
        <v>105</v>
      </c>
      <c r="B20" s="16" t="s">
        <v>86</v>
      </c>
      <c r="C20" s="17">
        <v>73</v>
      </c>
      <c r="D20" s="16">
        <v>233</v>
      </c>
      <c r="E20" s="18">
        <v>4.6500000000000004</v>
      </c>
      <c r="F20" s="19">
        <f t="shared" si="6"/>
        <v>-0.6320699831254345</v>
      </c>
      <c r="G20" s="16">
        <v>29</v>
      </c>
      <c r="H20" s="19">
        <f t="shared" si="7"/>
        <v>-1.2029553703654474</v>
      </c>
      <c r="I20" s="16">
        <v>20</v>
      </c>
      <c r="J20" s="19">
        <f>(STANDARDIZE(I20,$I$36,$I$37))</f>
        <v>0.51110190882584383</v>
      </c>
      <c r="K20" s="16">
        <v>113</v>
      </c>
      <c r="L20" s="19">
        <f t="shared" si="8"/>
        <v>-1.0917922050831286</v>
      </c>
      <c r="N20" s="19"/>
      <c r="P20" s="19"/>
      <c r="Q20" s="19">
        <f t="shared" si="4"/>
        <v>-2.4157156497481664</v>
      </c>
      <c r="R20" s="19">
        <f t="shared" si="5"/>
        <v>-0.60392891243704161</v>
      </c>
      <c r="S20" s="16">
        <v>3</v>
      </c>
      <c r="T20" s="16">
        <v>105</v>
      </c>
      <c r="U20" s="16">
        <f>RANK(T20,$T$2:$T$327,1)</f>
        <v>7</v>
      </c>
      <c r="V20" s="21"/>
      <c r="W20">
        <v>14</v>
      </c>
      <c r="X20" s="2">
        <v>68</v>
      </c>
      <c r="Y20">
        <v>69</v>
      </c>
      <c r="Z20">
        <v>137</v>
      </c>
      <c r="AA20">
        <v>9.7857142857142865</v>
      </c>
    </row>
    <row r="21" spans="1:27" x14ac:dyDescent="0.25">
      <c r="A21" s="14" t="s">
        <v>309</v>
      </c>
      <c r="B21" s="16" t="s">
        <v>86</v>
      </c>
      <c r="C21" s="17">
        <v>69</v>
      </c>
      <c r="D21" s="16">
        <v>214</v>
      </c>
      <c r="E21" s="18">
        <v>4.49</v>
      </c>
      <c r="F21" s="19">
        <f t="shared" si="6"/>
        <v>0.6830890849023753</v>
      </c>
      <c r="G21" s="16">
        <v>35.5</v>
      </c>
      <c r="H21" s="19">
        <f t="shared" si="7"/>
        <v>0.77659144162832539</v>
      </c>
      <c r="J21" s="19"/>
      <c r="K21" s="16">
        <v>121</v>
      </c>
      <c r="L21" s="19">
        <f t="shared" si="8"/>
        <v>0.3137333922652682</v>
      </c>
      <c r="M21" s="16">
        <v>6.93</v>
      </c>
      <c r="N21" s="19">
        <f>(STANDARDIZE(M21,$M$36,$M$37))*-1</f>
        <v>0.77640579640085561</v>
      </c>
      <c r="O21" s="16">
        <v>4.28</v>
      </c>
      <c r="P21" s="19">
        <f>(STANDARDIZE(O21,$O$36,$O$37))*-1</f>
        <v>0.61109898429677667</v>
      </c>
      <c r="Q21" s="19">
        <f t="shared" si="4"/>
        <v>3.1609186994936009</v>
      </c>
      <c r="R21" s="19">
        <f t="shared" si="5"/>
        <v>0.63218373989872023</v>
      </c>
      <c r="S21" s="16">
        <v>5</v>
      </c>
      <c r="T21" s="16">
        <v>162</v>
      </c>
      <c r="U21" s="16">
        <f>RANK(T21,$T$2:$T$327,1)</f>
        <v>15</v>
      </c>
      <c r="V21" s="21"/>
      <c r="W21">
        <v>2</v>
      </c>
      <c r="X21" s="2">
        <v>0</v>
      </c>
      <c r="Y21">
        <v>26</v>
      </c>
      <c r="Z21">
        <v>26</v>
      </c>
      <c r="AA21">
        <v>13</v>
      </c>
    </row>
    <row r="22" spans="1:27" x14ac:dyDescent="0.25">
      <c r="A22" s="14" t="s">
        <v>442</v>
      </c>
      <c r="B22" s="16" t="s">
        <v>86</v>
      </c>
      <c r="C22" s="17">
        <v>71</v>
      </c>
      <c r="D22" s="16">
        <v>210</v>
      </c>
      <c r="E22" s="18">
        <v>4.41</v>
      </c>
      <c r="F22" s="19">
        <f t="shared" si="6"/>
        <v>1.3406686189162802</v>
      </c>
      <c r="G22" s="16">
        <v>35</v>
      </c>
      <c r="H22" s="19">
        <f t="shared" si="7"/>
        <v>0.62431860993649668</v>
      </c>
      <c r="I22" s="16">
        <v>14</v>
      </c>
      <c r="J22" s="19">
        <f>(STANDARDIZE(I22,$I$36,$I$37))</f>
        <v>-0.73211895048026365</v>
      </c>
      <c r="K22" s="16">
        <v>125</v>
      </c>
      <c r="L22" s="19">
        <f t="shared" si="8"/>
        <v>1.0164961909394665</v>
      </c>
      <c r="M22" s="16">
        <v>7.19</v>
      </c>
      <c r="N22" s="19">
        <f>(STANDARDIZE(M22,$M$36,$M$37))*-1</f>
        <v>-0.25880193213361968</v>
      </c>
      <c r="O22" s="16">
        <v>4.1900000000000004</v>
      </c>
      <c r="P22" s="19">
        <f>(STANDARDIZE(O22,$O$36,$O$37))*-1</f>
        <v>1.2727399898511813</v>
      </c>
      <c r="Q22" s="19">
        <f t="shared" si="4"/>
        <v>3.2633025270295413</v>
      </c>
      <c r="R22" s="19">
        <f t="shared" si="5"/>
        <v>0.54388375450492354</v>
      </c>
      <c r="S22" s="16">
        <v>4</v>
      </c>
      <c r="T22" s="16">
        <v>121</v>
      </c>
      <c r="U22" s="16">
        <f>RANK(T22,$T$2:$T$327,1)</f>
        <v>9</v>
      </c>
      <c r="V22" s="21"/>
      <c r="W22">
        <v>0</v>
      </c>
      <c r="X22" s="2">
        <v>0</v>
      </c>
      <c r="Y22">
        <v>0</v>
      </c>
      <c r="Z22">
        <v>0</v>
      </c>
      <c r="AA22">
        <v>0</v>
      </c>
    </row>
    <row r="23" spans="1:27" x14ac:dyDescent="0.25">
      <c r="A23" s="14" t="s">
        <v>122</v>
      </c>
      <c r="B23" s="16" t="s">
        <v>86</v>
      </c>
      <c r="C23" s="17">
        <v>73</v>
      </c>
      <c r="D23" s="16">
        <v>208</v>
      </c>
      <c r="E23" s="18"/>
      <c r="F23" s="19"/>
      <c r="H23" s="19"/>
      <c r="I23" s="16">
        <v>21</v>
      </c>
      <c r="J23" s="19">
        <f>(STANDARDIZE(I23,$I$36,$I$37))</f>
        <v>0.71830538537686184</v>
      </c>
      <c r="L23" s="19"/>
      <c r="N23" s="19"/>
      <c r="P23" s="19"/>
      <c r="Q23" s="19">
        <f t="shared" si="4"/>
        <v>0.71830538537686184</v>
      </c>
      <c r="R23" s="19">
        <f t="shared" si="5"/>
        <v>0.71830538537686184</v>
      </c>
      <c r="S23" s="16">
        <v>8</v>
      </c>
      <c r="V23" s="21"/>
      <c r="W23">
        <v>4</v>
      </c>
      <c r="X23" s="2">
        <v>6</v>
      </c>
      <c r="Y23">
        <v>34</v>
      </c>
      <c r="Z23">
        <v>40</v>
      </c>
      <c r="AA23">
        <v>10</v>
      </c>
    </row>
    <row r="24" spans="1:27" x14ac:dyDescent="0.25">
      <c r="A24" s="14" t="s">
        <v>220</v>
      </c>
      <c r="B24" s="16" t="s">
        <v>86</v>
      </c>
      <c r="C24" s="17">
        <v>70</v>
      </c>
      <c r="D24" s="16">
        <v>216</v>
      </c>
      <c r="E24" s="18">
        <v>4.62</v>
      </c>
      <c r="F24" s="19">
        <f t="shared" ref="F24:F34" si="9">(STANDARDIZE(E24,$E$36,$E$37))*-1</f>
        <v>-0.38547765787021837</v>
      </c>
      <c r="G24" s="16">
        <v>36.5</v>
      </c>
      <c r="H24" s="19">
        <f t="shared" ref="H24:H34" si="10">(STANDARDIZE(G24,$G$36,$G$37))</f>
        <v>1.0811371050119827</v>
      </c>
      <c r="I24" s="16">
        <v>18</v>
      </c>
      <c r="J24" s="19">
        <f>(STANDARDIZE(I24,$I$36,$I$37))</f>
        <v>9.6694955723808027E-2</v>
      </c>
      <c r="K24" s="16">
        <v>119</v>
      </c>
      <c r="L24" s="19">
        <f>(STANDARDIZE(K24,$K$36,$K$37))</f>
        <v>-3.7648007071830983E-2</v>
      </c>
      <c r="N24" s="19"/>
      <c r="P24" s="19"/>
      <c r="Q24" s="19">
        <f t="shared" si="4"/>
        <v>0.75470639579374132</v>
      </c>
      <c r="R24" s="19">
        <f t="shared" si="5"/>
        <v>0.18867659894843533</v>
      </c>
      <c r="S24" s="16">
        <v>3</v>
      </c>
      <c r="T24" s="16">
        <v>86</v>
      </c>
      <c r="U24" s="16">
        <f>RANK(T24,$T$2:$T$327,1)</f>
        <v>5</v>
      </c>
      <c r="V24" s="21"/>
      <c r="W24">
        <v>16</v>
      </c>
      <c r="X24" s="2">
        <v>670</v>
      </c>
      <c r="Y24">
        <v>0</v>
      </c>
      <c r="Z24">
        <v>670</v>
      </c>
      <c r="AA24">
        <v>41.875</v>
      </c>
    </row>
    <row r="25" spans="1:27" x14ac:dyDescent="0.25">
      <c r="A25" s="14" t="s">
        <v>166</v>
      </c>
      <c r="B25" s="16" t="s">
        <v>86</v>
      </c>
      <c r="C25" s="17">
        <v>72</v>
      </c>
      <c r="D25" s="16">
        <v>240</v>
      </c>
      <c r="E25" s="18">
        <v>4.51</v>
      </c>
      <c r="F25" s="19">
        <f t="shared" si="9"/>
        <v>0.51869420139890277</v>
      </c>
      <c r="G25" s="16">
        <v>28.5</v>
      </c>
      <c r="H25" s="19">
        <f t="shared" si="10"/>
        <v>-1.3552282020572761</v>
      </c>
      <c r="J25" s="19"/>
      <c r="L25" s="19"/>
      <c r="N25" s="19"/>
      <c r="P25" s="19"/>
      <c r="Q25" s="19">
        <f t="shared" si="4"/>
        <v>-0.83653400065837336</v>
      </c>
      <c r="R25" s="19">
        <f t="shared" si="5"/>
        <v>-0.41826700032918668</v>
      </c>
      <c r="S25" s="16">
        <v>1</v>
      </c>
      <c r="T25" s="16">
        <v>4</v>
      </c>
      <c r="U25" s="16">
        <f>RANK(T25,$T$2:$T$327,1)</f>
        <v>1</v>
      </c>
      <c r="V25" s="21"/>
      <c r="W25">
        <v>13</v>
      </c>
      <c r="X25" s="2">
        <v>564</v>
      </c>
      <c r="Y25">
        <v>0</v>
      </c>
      <c r="Z25">
        <v>564</v>
      </c>
      <c r="AA25">
        <v>43.384615384615387</v>
      </c>
    </row>
    <row r="26" spans="1:27" x14ac:dyDescent="0.25">
      <c r="A26" s="14" t="s">
        <v>290</v>
      </c>
      <c r="B26" s="16" t="s">
        <v>86</v>
      </c>
      <c r="C26" s="17">
        <v>71</v>
      </c>
      <c r="D26" s="16">
        <v>213</v>
      </c>
      <c r="E26" s="18">
        <v>4.5</v>
      </c>
      <c r="F26" s="19">
        <f t="shared" si="9"/>
        <v>0.60089164315063903</v>
      </c>
      <c r="G26" s="16">
        <v>35.5</v>
      </c>
      <c r="H26" s="19">
        <f t="shared" si="10"/>
        <v>0.77659144162832539</v>
      </c>
      <c r="I26" s="16">
        <v>15</v>
      </c>
      <c r="J26" s="19">
        <f t="shared" ref="J26:J34" si="11">(STANDARDIZE(I26,$I$36,$I$37))</f>
        <v>-0.52491547392924576</v>
      </c>
      <c r="K26" s="16">
        <v>125</v>
      </c>
      <c r="L26" s="19">
        <f>(STANDARDIZE(K26,$K$36,$K$37))</f>
        <v>1.0164961909394665</v>
      </c>
      <c r="N26" s="19"/>
      <c r="P26" s="19"/>
      <c r="Q26" s="19">
        <f t="shared" si="4"/>
        <v>1.8690638017891854</v>
      </c>
      <c r="R26" s="19">
        <f t="shared" si="5"/>
        <v>0.46726595044729635</v>
      </c>
      <c r="S26" s="16">
        <v>4</v>
      </c>
      <c r="T26" s="16">
        <v>143</v>
      </c>
      <c r="U26" s="16">
        <f>RANK(T26,$T$2:$T$327,1)</f>
        <v>13</v>
      </c>
      <c r="V26" s="21"/>
      <c r="W26">
        <v>14</v>
      </c>
      <c r="X26" s="2">
        <v>310</v>
      </c>
      <c r="Y26">
        <v>25</v>
      </c>
      <c r="Z26">
        <v>335</v>
      </c>
      <c r="AA26">
        <v>23.928571428571427</v>
      </c>
    </row>
    <row r="27" spans="1:27" x14ac:dyDescent="0.25">
      <c r="A27" s="14" t="s">
        <v>128</v>
      </c>
      <c r="B27" s="16" t="s">
        <v>86</v>
      </c>
      <c r="C27" s="17">
        <v>69</v>
      </c>
      <c r="D27" s="16">
        <v>205</v>
      </c>
      <c r="E27" s="18">
        <v>4.47</v>
      </c>
      <c r="F27" s="19">
        <f t="shared" si="9"/>
        <v>0.84748396840585516</v>
      </c>
      <c r="G27" s="16">
        <v>28</v>
      </c>
      <c r="H27" s="19">
        <f t="shared" si="10"/>
        <v>-1.5075010337491046</v>
      </c>
      <c r="I27" s="16">
        <v>18</v>
      </c>
      <c r="J27" s="19">
        <f t="shared" si="11"/>
        <v>9.6694955723808027E-2</v>
      </c>
      <c r="K27" s="16">
        <v>109</v>
      </c>
      <c r="L27" s="19">
        <f>(STANDARDIZE(K27,$K$36,$K$37))</f>
        <v>-1.7945550037573268</v>
      </c>
      <c r="N27" s="19"/>
      <c r="P27" s="19"/>
      <c r="Q27" s="19">
        <f t="shared" si="4"/>
        <v>-2.3578771133767682</v>
      </c>
      <c r="R27" s="19">
        <f t="shared" si="5"/>
        <v>-0.58946927834419205</v>
      </c>
      <c r="S27" s="16">
        <v>7</v>
      </c>
      <c r="T27" s="16">
        <v>252</v>
      </c>
      <c r="U27" s="16">
        <f>RANK(T27,$T$2:$T$327,1)</f>
        <v>22</v>
      </c>
      <c r="V27" s="21"/>
      <c r="W27">
        <v>16</v>
      </c>
      <c r="X27" s="2">
        <v>42</v>
      </c>
      <c r="Y27">
        <v>286</v>
      </c>
      <c r="Z27">
        <v>328</v>
      </c>
      <c r="AA27">
        <v>20.5</v>
      </c>
    </row>
    <row r="28" spans="1:27" x14ac:dyDescent="0.25">
      <c r="A28" s="14" t="s">
        <v>221</v>
      </c>
      <c r="B28" s="16" t="s">
        <v>86</v>
      </c>
      <c r="C28" s="17">
        <v>70</v>
      </c>
      <c r="D28" s="16">
        <v>227</v>
      </c>
      <c r="E28" s="18">
        <v>4.74</v>
      </c>
      <c r="F28" s="19">
        <f t="shared" si="9"/>
        <v>-1.3718469588910758</v>
      </c>
      <c r="G28" s="16">
        <v>32.5</v>
      </c>
      <c r="H28" s="19">
        <f t="shared" si="10"/>
        <v>-0.13704554852264667</v>
      </c>
      <c r="I28" s="16">
        <v>21</v>
      </c>
      <c r="J28" s="19">
        <f t="shared" si="11"/>
        <v>0.71830538537686184</v>
      </c>
      <c r="L28" s="19"/>
      <c r="N28" s="19"/>
      <c r="P28" s="19"/>
      <c r="Q28" s="19">
        <f t="shared" si="4"/>
        <v>-0.79058712203686066</v>
      </c>
      <c r="R28" s="19">
        <f t="shared" si="5"/>
        <v>-0.26352904067895355</v>
      </c>
      <c r="S28" s="16">
        <v>8</v>
      </c>
      <c r="V28" s="21"/>
      <c r="W28">
        <v>0</v>
      </c>
      <c r="X28" s="2">
        <v>0</v>
      </c>
      <c r="Y28">
        <v>0</v>
      </c>
      <c r="Z28">
        <v>0</v>
      </c>
      <c r="AA28">
        <v>0</v>
      </c>
    </row>
    <row r="29" spans="1:27" x14ac:dyDescent="0.25">
      <c r="A29" s="14" t="s">
        <v>362</v>
      </c>
      <c r="B29" s="16" t="s">
        <v>86</v>
      </c>
      <c r="C29" s="17">
        <v>70</v>
      </c>
      <c r="D29" s="16">
        <v>231</v>
      </c>
      <c r="E29" s="18">
        <v>4.93</v>
      </c>
      <c r="F29" s="19">
        <f t="shared" si="9"/>
        <v>-2.9335983521740943</v>
      </c>
      <c r="G29" s="16">
        <v>32</v>
      </c>
      <c r="H29" s="19">
        <f t="shared" si="10"/>
        <v>-0.28931838021447537</v>
      </c>
      <c r="I29" s="16">
        <v>19</v>
      </c>
      <c r="J29" s="19">
        <f t="shared" si="11"/>
        <v>0.30389843227482594</v>
      </c>
      <c r="K29" s="16">
        <v>114</v>
      </c>
      <c r="L29" s="19">
        <f t="shared" ref="L29:L34" si="12">(STANDARDIZE(K29,$K$36,$K$37))</f>
        <v>-0.91610150541457891</v>
      </c>
      <c r="M29" s="16">
        <v>7.27</v>
      </c>
      <c r="N29" s="19">
        <f>(STANDARDIZE(M29,$M$36,$M$37))*-1</f>
        <v>-0.57732738706730036</v>
      </c>
      <c r="O29" s="16">
        <v>4.34</v>
      </c>
      <c r="P29" s="19">
        <f>(STANDARDIZE(O29,$O$36,$O$37))*-1</f>
        <v>0.17000498059384242</v>
      </c>
      <c r="Q29" s="19">
        <f t="shared" si="4"/>
        <v>-4.2424422120017811</v>
      </c>
      <c r="R29" s="19">
        <f t="shared" si="5"/>
        <v>-0.70707370200029684</v>
      </c>
      <c r="S29" s="16">
        <v>6</v>
      </c>
      <c r="T29" s="16">
        <v>206</v>
      </c>
      <c r="U29" s="16">
        <f>RANK(T29,$T$2:$T$327,1)</f>
        <v>19</v>
      </c>
      <c r="V29" s="21"/>
      <c r="W29">
        <v>0</v>
      </c>
      <c r="X29" s="2">
        <v>0</v>
      </c>
      <c r="Y29">
        <v>0</v>
      </c>
      <c r="Z29">
        <v>0</v>
      </c>
      <c r="AA29">
        <v>0</v>
      </c>
    </row>
    <row r="30" spans="1:27" x14ac:dyDescent="0.25">
      <c r="A30" s="14" t="s">
        <v>336</v>
      </c>
      <c r="B30" s="16" t="s">
        <v>86</v>
      </c>
      <c r="C30" s="17">
        <v>71</v>
      </c>
      <c r="D30" s="16">
        <v>233</v>
      </c>
      <c r="E30" s="18">
        <v>4.6500000000000004</v>
      </c>
      <c r="F30" s="19">
        <f t="shared" si="9"/>
        <v>-0.6320699831254345</v>
      </c>
      <c r="G30" s="16">
        <v>33</v>
      </c>
      <c r="H30" s="19">
        <f t="shared" si="10"/>
        <v>1.5227283169182001E-2</v>
      </c>
      <c r="I30" s="16">
        <v>30</v>
      </c>
      <c r="J30" s="19">
        <f t="shared" si="11"/>
        <v>2.5831366743360231</v>
      </c>
      <c r="K30" s="16">
        <v>116</v>
      </c>
      <c r="L30" s="19">
        <f t="shared" si="12"/>
        <v>-0.5647201060774798</v>
      </c>
      <c r="M30" s="16">
        <v>7.26</v>
      </c>
      <c r="N30" s="19">
        <f>(STANDARDIZE(M30,$M$36,$M$37))*-1</f>
        <v>-0.53751170520059066</v>
      </c>
      <c r="O30" s="16">
        <v>4.37</v>
      </c>
      <c r="P30" s="19">
        <f>(STANDARDIZE(O30,$O$36,$O$37))*-1</f>
        <v>-5.0542021257627946E-2</v>
      </c>
      <c r="Q30" s="19">
        <f t="shared" si="4"/>
        <v>0.81352014184407206</v>
      </c>
      <c r="R30" s="19">
        <f t="shared" si="5"/>
        <v>0.13558669030734535</v>
      </c>
      <c r="S30" s="16">
        <v>4</v>
      </c>
      <c r="T30" s="16">
        <v>114</v>
      </c>
      <c r="U30" s="16">
        <f>RANK(T30,$T$2:$T$327,1)</f>
        <v>8</v>
      </c>
      <c r="V30" s="21"/>
      <c r="W30">
        <v>16</v>
      </c>
      <c r="X30" s="2">
        <v>360</v>
      </c>
      <c r="Y30">
        <v>80</v>
      </c>
      <c r="Z30">
        <v>440</v>
      </c>
      <c r="AA30">
        <v>27.5</v>
      </c>
    </row>
    <row r="31" spans="1:27" x14ac:dyDescent="0.25">
      <c r="A31" s="14" t="s">
        <v>439</v>
      </c>
      <c r="B31" s="16" t="s">
        <v>86</v>
      </c>
      <c r="C31" s="17">
        <v>67</v>
      </c>
      <c r="D31" s="16">
        <v>190</v>
      </c>
      <c r="E31" s="18">
        <v>4.51</v>
      </c>
      <c r="F31" s="19">
        <f t="shared" si="9"/>
        <v>0.51869420139890277</v>
      </c>
      <c r="G31" s="16">
        <v>36</v>
      </c>
      <c r="H31" s="19">
        <f t="shared" si="10"/>
        <v>0.92886427332015398</v>
      </c>
      <c r="I31" s="16">
        <v>18</v>
      </c>
      <c r="J31" s="19">
        <f t="shared" si="11"/>
        <v>9.6694955723808027E-2</v>
      </c>
      <c r="K31" s="16">
        <v>121</v>
      </c>
      <c r="L31" s="19">
        <f t="shared" si="12"/>
        <v>0.3137333922652682</v>
      </c>
      <c r="M31" s="16">
        <v>6.86</v>
      </c>
      <c r="N31" s="19">
        <f>(STANDARDIZE(M31,$M$36,$M$37))*-1</f>
        <v>1.0551155694678267</v>
      </c>
      <c r="O31" s="16">
        <v>4.18</v>
      </c>
      <c r="P31" s="19">
        <f>(STANDARDIZE(O31,$O$36,$O$37))*-1</f>
        <v>1.3462556571350091</v>
      </c>
      <c r="Q31" s="19">
        <f t="shared" si="4"/>
        <v>4.2593580493109684</v>
      </c>
      <c r="R31" s="19">
        <f t="shared" si="5"/>
        <v>0.70989300821849477</v>
      </c>
      <c r="S31" s="16">
        <v>8</v>
      </c>
      <c r="V31" s="21"/>
      <c r="W31">
        <v>0</v>
      </c>
      <c r="X31" s="2">
        <v>0</v>
      </c>
      <c r="Y31">
        <v>0</v>
      </c>
      <c r="Z31">
        <v>0</v>
      </c>
      <c r="AA31">
        <v>0</v>
      </c>
    </row>
    <row r="32" spans="1:27" x14ac:dyDescent="0.25">
      <c r="A32" s="14" t="s">
        <v>285</v>
      </c>
      <c r="B32" s="16" t="s">
        <v>86</v>
      </c>
      <c r="C32" s="17">
        <v>69</v>
      </c>
      <c r="D32" s="16">
        <v>196</v>
      </c>
      <c r="E32" s="18">
        <v>4.37</v>
      </c>
      <c r="F32" s="19">
        <f t="shared" si="9"/>
        <v>1.6694583859232326</v>
      </c>
      <c r="G32" s="16">
        <v>33.5</v>
      </c>
      <c r="H32" s="19">
        <f t="shared" si="10"/>
        <v>0.16750011486101068</v>
      </c>
      <c r="I32" s="16">
        <v>17</v>
      </c>
      <c r="J32" s="19">
        <f t="shared" si="11"/>
        <v>-0.11050852082720991</v>
      </c>
      <c r="K32" s="16">
        <v>121</v>
      </c>
      <c r="L32" s="19">
        <f t="shared" si="12"/>
        <v>0.3137333922652682</v>
      </c>
      <c r="N32" s="19"/>
      <c r="P32" s="19"/>
      <c r="Q32" s="19">
        <f t="shared" si="4"/>
        <v>2.0401833722223017</v>
      </c>
      <c r="R32" s="19">
        <f t="shared" si="5"/>
        <v>0.51004584305557543</v>
      </c>
      <c r="S32" s="16">
        <v>5</v>
      </c>
      <c r="T32" s="16">
        <v>179</v>
      </c>
      <c r="U32" s="16">
        <f>RANK(T32,$T$2:$T$327,1)</f>
        <v>16</v>
      </c>
      <c r="V32" s="21"/>
      <c r="W32">
        <v>0</v>
      </c>
      <c r="X32" s="2">
        <v>0</v>
      </c>
      <c r="Y32">
        <v>0</v>
      </c>
      <c r="Z32">
        <v>0</v>
      </c>
      <c r="AA32">
        <v>0</v>
      </c>
    </row>
    <row r="33" spans="1:27" x14ac:dyDescent="0.25">
      <c r="A33" s="14" t="s">
        <v>100</v>
      </c>
      <c r="B33" s="16" t="s">
        <v>86</v>
      </c>
      <c r="C33" s="17">
        <v>66</v>
      </c>
      <c r="D33" s="16">
        <v>179</v>
      </c>
      <c r="E33" s="18">
        <v>4.42</v>
      </c>
      <c r="F33" s="19">
        <f t="shared" si="9"/>
        <v>1.2584711771645438</v>
      </c>
      <c r="G33" s="16">
        <v>31.5</v>
      </c>
      <c r="H33" s="19">
        <f t="shared" si="10"/>
        <v>-0.44159121190630402</v>
      </c>
      <c r="I33" s="16">
        <v>11</v>
      </c>
      <c r="J33" s="19">
        <f t="shared" si="11"/>
        <v>-1.3537293801333175</v>
      </c>
      <c r="K33" s="16">
        <v>118</v>
      </c>
      <c r="L33" s="19">
        <f t="shared" si="12"/>
        <v>-0.21333870674038058</v>
      </c>
      <c r="N33" s="19"/>
      <c r="P33" s="19"/>
      <c r="Q33" s="19">
        <f t="shared" si="4"/>
        <v>-0.75018812161545823</v>
      </c>
      <c r="R33" s="19">
        <f t="shared" si="5"/>
        <v>-0.18754703040386456</v>
      </c>
      <c r="S33" s="16">
        <v>8</v>
      </c>
      <c r="V33" s="21"/>
      <c r="W33">
        <v>16</v>
      </c>
      <c r="X33" s="2">
        <v>360</v>
      </c>
      <c r="Y33">
        <v>124</v>
      </c>
      <c r="Z33">
        <v>484</v>
      </c>
      <c r="AA33">
        <v>30.25</v>
      </c>
    </row>
    <row r="34" spans="1:27" x14ac:dyDescent="0.25">
      <c r="A34" s="14" t="s">
        <v>168</v>
      </c>
      <c r="B34" s="16" t="s">
        <v>86</v>
      </c>
      <c r="C34" s="17">
        <v>72</v>
      </c>
      <c r="D34" s="16">
        <v>215</v>
      </c>
      <c r="E34" s="18">
        <v>4.5999999999999996</v>
      </c>
      <c r="F34" s="19">
        <f t="shared" si="9"/>
        <v>-0.22108277436673848</v>
      </c>
      <c r="G34" s="16">
        <v>29.5</v>
      </c>
      <c r="H34" s="19">
        <f t="shared" si="10"/>
        <v>-1.0506825386736187</v>
      </c>
      <c r="I34" s="16">
        <v>21</v>
      </c>
      <c r="J34" s="19">
        <f t="shared" si="11"/>
        <v>0.71830538537686184</v>
      </c>
      <c r="K34" s="16">
        <v>120</v>
      </c>
      <c r="L34" s="19">
        <f t="shared" si="12"/>
        <v>0.13804269259671861</v>
      </c>
      <c r="M34" s="16">
        <v>7.17</v>
      </c>
      <c r="N34" s="19">
        <f>(STANDARDIZE(M34,$M$36,$M$37))*-1</f>
        <v>-0.17917056840019691</v>
      </c>
      <c r="O34" s="16">
        <v>4.28</v>
      </c>
      <c r="P34" s="19">
        <f>(STANDARDIZE(O34,$O$36,$O$37))*-1</f>
        <v>0.61109898429677667</v>
      </c>
      <c r="Q34" s="19">
        <f t="shared" si="4"/>
        <v>1.6511180829803074E-2</v>
      </c>
      <c r="R34" s="19">
        <f t="shared" si="5"/>
        <v>2.7518634716338455E-3</v>
      </c>
      <c r="S34" s="16">
        <v>4</v>
      </c>
      <c r="T34" s="16">
        <v>140</v>
      </c>
      <c r="U34" s="16">
        <f>RANK(T34,$T$2:$T$327,1)</f>
        <v>12</v>
      </c>
      <c r="V34" s="21"/>
      <c r="W34">
        <v>13</v>
      </c>
      <c r="X34" s="2">
        <v>325</v>
      </c>
      <c r="Y34">
        <v>174</v>
      </c>
      <c r="Z34">
        <v>499</v>
      </c>
      <c r="AA34">
        <v>38.384615384615387</v>
      </c>
    </row>
    <row r="36" spans="1:27" x14ac:dyDescent="0.25">
      <c r="B36" s="16" t="s">
        <v>479</v>
      </c>
      <c r="C36" s="22">
        <f>AVERAGE(C2:C34)</f>
        <v>70.333333333333329</v>
      </c>
      <c r="D36" s="22">
        <f>AVERAGE(D2:D34)</f>
        <v>213.36363636363637</v>
      </c>
      <c r="E36" s="22">
        <f>AVERAGE(E2:E34)</f>
        <v>4.5731034482758623</v>
      </c>
      <c r="F36" s="22"/>
      <c r="G36" s="22">
        <f>AVERAGE(G2:G34)</f>
        <v>32.950000000000003</v>
      </c>
      <c r="H36" s="22"/>
      <c r="I36" s="22">
        <f>AVERAGE(I2:I34)</f>
        <v>17.533333333333335</v>
      </c>
      <c r="J36" s="22"/>
      <c r="K36" s="22">
        <f>AVERAGE(K2:K34)</f>
        <v>119.21428571428571</v>
      </c>
      <c r="L36" s="22"/>
      <c r="M36" s="22">
        <f>AVERAGE(M2:M34)</f>
        <v>7.125</v>
      </c>
      <c r="N36" s="22"/>
      <c r="O36" s="22">
        <f>AVERAGE(O2:O34)</f>
        <v>4.3631250000000001</v>
      </c>
    </row>
    <row r="37" spans="1:27" x14ac:dyDescent="0.25">
      <c r="B37" s="16" t="s">
        <v>480</v>
      </c>
      <c r="C37" s="22">
        <f>STDEV(C2:C34)</f>
        <v>1.7969882210706525</v>
      </c>
      <c r="D37" s="22">
        <f>STDEV(D2:D34)</f>
        <v>15.499633426750338</v>
      </c>
      <c r="E37" s="22">
        <f>STDEV(E2:E34)</f>
        <v>0.12165828749516469</v>
      </c>
      <c r="F37" s="22"/>
      <c r="G37" s="22">
        <f>STDEV(G2:G34)</f>
        <v>3.2835798378787961</v>
      </c>
      <c r="H37" s="22"/>
      <c r="I37" s="22">
        <f>STDEV(I2:I34)</f>
        <v>4.8261738492296899</v>
      </c>
      <c r="J37" s="22"/>
      <c r="K37" s="22">
        <f>STDEV(K2:K34)</f>
        <v>5.6918209210080919</v>
      </c>
      <c r="L37" s="22"/>
      <c r="M37" s="22">
        <f>STDEV(M2:M34)</f>
        <v>0.25115732121520956</v>
      </c>
      <c r="N37" s="22"/>
      <c r="O37" s="22">
        <f>STDEV(O2:O34)</f>
        <v>0.1360254265446966</v>
      </c>
    </row>
    <row r="39" spans="1:27" x14ac:dyDescent="0.25">
      <c r="K39" s="20" t="s">
        <v>460</v>
      </c>
      <c r="L39" s="20" t="s">
        <v>462</v>
      </c>
    </row>
    <row r="40" spans="1:27" x14ac:dyDescent="0.25">
      <c r="J40" s="20" t="s">
        <v>468</v>
      </c>
      <c r="K40" s="16">
        <f>CORREL(Q2:Q327,S2:S327)</f>
        <v>-0.28546730073955956</v>
      </c>
      <c r="L40" s="16">
        <f>CORREL(Q2:Q327,U2:U327)</f>
        <v>-4.2580467078543606E-2</v>
      </c>
    </row>
    <row r="41" spans="1:27" x14ac:dyDescent="0.25">
      <c r="J41" s="20" t="s">
        <v>469</v>
      </c>
      <c r="K41" s="16">
        <f>CORREL(R2:R327,S2:S327)</f>
        <v>-0.21072077873071154</v>
      </c>
      <c r="L41" s="16">
        <f>CORREL(R2:R327,U2:U327)</f>
        <v>2.502371164074679E-2</v>
      </c>
    </row>
  </sheetData>
  <sortState ref="A2:V37">
    <sortCondition ref="A1"/>
  </sortState>
  <conditionalFormatting sqref="Q2:R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R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</vt:lpstr>
      <vt:lpstr>Snaps</vt:lpstr>
      <vt:lpstr>Graphs</vt:lpstr>
      <vt:lpstr>DB</vt:lpstr>
      <vt:lpstr>DL</vt:lpstr>
      <vt:lpstr>LB</vt:lpstr>
      <vt:lpstr>OL</vt:lpstr>
      <vt:lpstr>QB</vt:lpstr>
      <vt:lpstr>RB</vt:lpstr>
      <vt:lpstr>ST</vt:lpstr>
      <vt:lpstr>TE</vt:lpstr>
      <vt:lpstr>WR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Ryan</dc:creator>
  <cp:lastModifiedBy>Gregory Ryan</cp:lastModifiedBy>
  <dcterms:created xsi:type="dcterms:W3CDTF">2017-09-26T17:03:48Z</dcterms:created>
  <dcterms:modified xsi:type="dcterms:W3CDTF">2019-02-18T22:35:14Z</dcterms:modified>
</cp:coreProperties>
</file>