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exlibris\samples\"/>
    </mc:Choice>
  </mc:AlternateContent>
  <xr:revisionPtr revIDLastSave="0" documentId="13_ncr:1_{E3CC5CA1-F4E1-4215-B834-6F67F0C82B14}" xr6:coauthVersionLast="47" xr6:coauthVersionMax="47" xr10:uidLastSave="{00000000-0000-0000-0000-000000000000}"/>
  <bookViews>
    <workbookView xWindow="-110" yWindow="-110" windowWidth="25820" windowHeight="13900" xr2:uid="{70191E0D-F6B7-49FF-9AAA-6C22F5510F3E}"/>
  </bookViews>
  <sheets>
    <sheet name="top" sheetId="1" r:id="rId1"/>
    <sheet name="1.1 create json - json string" sheetId="2" r:id="rId2"/>
    <sheet name="1.2 create json - path value" sheetId="3" r:id="rId3"/>
    <sheet name="1.3 create json - file" sheetId="4" r:id="rId4"/>
    <sheet name="1.4 create json - value as json" sheetId="5" r:id="rId5"/>
    <sheet name="1.5 values - get all values" sheetId="6" r:id="rId6"/>
    <sheet name="1.6 values - json path" sheetId="7" r:id="rId7"/>
    <sheet name="1.7 table - json array" sheetId="9" r:id="rId8"/>
    <sheet name="1.8 table - column selection" sheetId="8" r:id="rId9"/>
    <sheet name="1.9 build json array from table" sheetId="18" r:id="rId10"/>
    <sheet name="1.10 schema - json" sheetId="14" r:id="rId11"/>
    <sheet name="1.11 schema - file" sheetId="13" r:id="rId12"/>
    <sheet name="1.12 schema - C# class" sheetId="10" r:id="rId13"/>
    <sheet name="1.13 schema - validate" sheetId="15" r:id="rId14"/>
    <sheet name="1.14 C# object" sheetId="11" r:id="rId15"/>
    <sheet name="1.15 save file" sheetId="17" r:id="rId16"/>
    <sheet name="1.16 DateTime" sheetId="19" r:id="rId17"/>
    <sheet name="1.99 misc" sheetId="12" r:id="rId18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9" l="1" a="1"/>
  <c r="C2" i="19" s="1"/>
  <c r="C2" i="4" a="1"/>
  <c r="C2" i="4" s="1"/>
  <c r="C2" i="5" a="1"/>
  <c r="C2" i="5" s="1"/>
  <c r="C2" i="6" a="1"/>
  <c r="C2" i="6" s="1"/>
  <c r="C2" i="7" a="1"/>
  <c r="C2" i="7" s="1"/>
  <c r="C2" i="9" a="1"/>
  <c r="C2" i="9" s="1"/>
  <c r="C2" i="8" a="1"/>
  <c r="C2" i="8" s="1"/>
  <c r="C2" i="18" a="1"/>
  <c r="C2" i="18" s="1"/>
  <c r="C2" i="14" a="1"/>
  <c r="C2" i="14" s="1"/>
  <c r="C2" i="13" a="1"/>
  <c r="C2" i="13" s="1"/>
  <c r="C2" i="10" a="1"/>
  <c r="C2" i="10" s="1"/>
  <c r="C2" i="15" a="1"/>
  <c r="C2" i="15" s="1"/>
  <c r="C2" i="11" a="1"/>
  <c r="C2" i="11" s="1"/>
  <c r="C2" i="17" a="1"/>
  <c r="C2" i="17" s="1"/>
  <c r="C2" i="12" a="1"/>
  <c r="C2" i="12" s="1"/>
  <c r="C2" i="3" a="1"/>
  <c r="C2" i="3" s="1"/>
  <c r="C2" i="2" a="1"/>
  <c r="C2" i="2" s="1"/>
  <c r="C2" i="1" a="1"/>
  <c r="C2" i="1" s="1"/>
  <c r="E24" i="17" s="1"/>
  <c r="H13" i="5" a="1"/>
  <c r="C19" i="1" a="1"/>
  <c r="H7" i="3" a="1"/>
  <c r="C7" i="1" a="1"/>
  <c r="C16" i="1" a="1"/>
  <c r="E7" i="6" a="1"/>
  <c r="C18" i="1" a="1"/>
  <c r="C13" i="1" a="1"/>
  <c r="C14" i="1" a="1"/>
  <c r="E15" i="18" a="1"/>
  <c r="E9" i="2" a="1"/>
  <c r="E13" i="19" a="1"/>
  <c r="C8" i="1" a="1"/>
  <c r="E9" i="14" a="1"/>
  <c r="E7" i="12" a="1"/>
  <c r="C22" i="1" a="1"/>
  <c r="C11" i="1" a="1"/>
  <c r="C21" i="1" a="1"/>
  <c r="C10" i="1" a="1"/>
  <c r="E29" i="17" a="1"/>
  <c r="C20" i="1" a="1"/>
  <c r="C12" i="1" a="1"/>
  <c r="E9" i="10" a="1"/>
  <c r="C23" i="1" a="1"/>
  <c r="C17" i="1" a="1"/>
  <c r="H12" i="5" a="1"/>
  <c r="D10" i="12" a="1"/>
  <c r="E15" i="11" a="1"/>
  <c r="C9" i="1" a="1"/>
  <c r="C15" i="1" a="1"/>
  <c r="E7" i="7" a="1"/>
  <c r="E29" i="17" l="1"/>
  <c r="C21" i="1"/>
  <c r="E13" i="19"/>
  <c r="E25" i="17"/>
  <c r="E6" i="13"/>
  <c r="E7" i="17"/>
  <c r="E15" i="11"/>
  <c r="C4" i="11" s="1"/>
  <c r="E9" i="10"/>
  <c r="E9" i="14"/>
  <c r="E15" i="18"/>
  <c r="H7" i="3"/>
  <c r="C8" i="1"/>
  <c r="C11" i="1"/>
  <c r="C14" i="1"/>
  <c r="C17" i="1"/>
  <c r="C20" i="1"/>
  <c r="C9" i="1"/>
  <c r="C12" i="1"/>
  <c r="C15" i="1"/>
  <c r="C18" i="1"/>
  <c r="C22" i="1"/>
  <c r="C10" i="1"/>
  <c r="C13" i="1"/>
  <c r="C16" i="1"/>
  <c r="C19" i="1"/>
  <c r="C23" i="1"/>
  <c r="C7" i="1"/>
  <c r="E6" i="8"/>
  <c r="E19" i="17"/>
  <c r="E10" i="17"/>
  <c r="E16" i="17"/>
  <c r="E6" i="15"/>
  <c r="E7" i="15"/>
  <c r="E7" i="12"/>
  <c r="I7" i="12" s="1"/>
  <c r="C4" i="12" s="1"/>
  <c r="D10" i="12"/>
  <c r="E6" i="9"/>
  <c r="E6" i="4"/>
  <c r="E7" i="7"/>
  <c r="E7" i="6"/>
  <c r="H12" i="5"/>
  <c r="H13" i="5"/>
  <c r="E9" i="2"/>
  <c r="E9" i="4" a="1"/>
  <c r="E10" i="15" a="1"/>
  <c r="E11" i="10" a="1"/>
  <c r="H9" i="3" a="1"/>
  <c r="H16" i="5" a="1"/>
  <c r="D20" i="1" a="1"/>
  <c r="I29" i="17" a="1"/>
  <c r="E7" i="9" a="1"/>
  <c r="E9" i="15" a="1"/>
  <c r="E17" i="18" a="1"/>
  <c r="E11" i="2" a="1"/>
  <c r="E7" i="8" a="1"/>
  <c r="E10" i="6" a="1"/>
  <c r="E11" i="7" a="1"/>
  <c r="E18" i="17" a="1"/>
  <c r="E9" i="13" a="1"/>
  <c r="E15" i="19" a="1"/>
  <c r="E9" i="17" a="1"/>
  <c r="I29" i="17" l="1"/>
  <c r="E15" i="19"/>
  <c r="L15" i="6"/>
  <c r="K15" i="6"/>
  <c r="L18" i="6"/>
  <c r="L12" i="6"/>
  <c r="L14" i="6"/>
  <c r="K14" i="6"/>
  <c r="L19" i="6"/>
  <c r="L13" i="6"/>
  <c r="K19" i="6"/>
  <c r="K13" i="6"/>
  <c r="L17" i="6"/>
  <c r="L11" i="6"/>
  <c r="K18" i="6"/>
  <c r="K17" i="6"/>
  <c r="K11" i="6"/>
  <c r="K12" i="6"/>
  <c r="L16" i="6"/>
  <c r="L10" i="6"/>
  <c r="K16" i="6"/>
  <c r="E9" i="13"/>
  <c r="E9" i="17"/>
  <c r="E11" i="7"/>
  <c r="E10" i="6"/>
  <c r="K10" i="6" s="1"/>
  <c r="H16" i="5"/>
  <c r="D20" i="1"/>
  <c r="E9" i="4"/>
  <c r="E17" i="18"/>
  <c r="C4" i="18" s="1"/>
  <c r="E11" i="10"/>
  <c r="C4" i="10" s="1"/>
  <c r="E11" i="2"/>
  <c r="C4" i="2" s="1"/>
  <c r="H9" i="3"/>
  <c r="C4" i="3" s="1"/>
  <c r="E18" i="17"/>
  <c r="E9" i="15"/>
  <c r="E10" i="15"/>
  <c r="E7" i="9"/>
  <c r="E7" i="8"/>
  <c r="E11" i="13" a="1"/>
  <c r="D18" i="1" a="1"/>
  <c r="E11" i="8" a="1"/>
  <c r="E22" i="17" a="1"/>
  <c r="D15" i="1" a="1"/>
  <c r="D8" i="1" a="1"/>
  <c r="E9" i="9" a="1"/>
  <c r="D23" i="1" a="1"/>
  <c r="E11" i="14" a="1"/>
  <c r="F14" i="7" a="1"/>
  <c r="H18" i="5" a="1"/>
  <c r="E13" i="15" a="1"/>
  <c r="E13" i="17" a="1"/>
  <c r="D7" i="1" a="1"/>
  <c r="E16" i="19" a="1"/>
  <c r="E11" i="4" a="1"/>
  <c r="E16" i="19" l="1"/>
  <c r="C4" i="19" s="1"/>
  <c r="C4" i="6"/>
  <c r="E11" i="13"/>
  <c r="C4" i="13" s="1"/>
  <c r="E13" i="17"/>
  <c r="E22" i="17"/>
  <c r="E13" i="15"/>
  <c r="C4" i="15" s="1"/>
  <c r="F14" i="7"/>
  <c r="C4" i="7" s="1"/>
  <c r="D7" i="1"/>
  <c r="D18" i="1"/>
  <c r="D15" i="1"/>
  <c r="D8" i="1"/>
  <c r="D23" i="1"/>
  <c r="E11" i="8"/>
  <c r="E31" i="8" s="1"/>
  <c r="E11" i="14"/>
  <c r="C4" i="14" s="1"/>
  <c r="H18" i="5"/>
  <c r="C4" i="5" s="1"/>
  <c r="E11" i="4"/>
  <c r="E9" i="9"/>
  <c r="D17" i="1" a="1"/>
  <c r="E18" i="8" a="1"/>
  <c r="E12" i="9" a="1"/>
  <c r="D11" i="1" a="1"/>
  <c r="D29" i="17" a="1"/>
  <c r="D10" i="1" a="1"/>
  <c r="D19" i="1" a="1"/>
  <c r="D16" i="1" a="1"/>
  <c r="H29" i="17" a="1"/>
  <c r="E38" i="8" a="1"/>
  <c r="H29" i="17" l="1"/>
  <c r="D29" i="17"/>
  <c r="H27" i="8"/>
  <c r="H26" i="8"/>
  <c r="E47" i="8"/>
  <c r="E38" i="8"/>
  <c r="E46" i="8" s="1"/>
  <c r="G27" i="8"/>
  <c r="E27" i="8"/>
  <c r="G26" i="8"/>
  <c r="F26" i="8"/>
  <c r="F27" i="8"/>
  <c r="E18" i="8"/>
  <c r="E26" i="8" s="1"/>
  <c r="J36" i="9"/>
  <c r="I36" i="9"/>
  <c r="H36" i="9"/>
  <c r="G36" i="9"/>
  <c r="F36" i="9"/>
  <c r="E36" i="9"/>
  <c r="N36" i="9"/>
  <c r="M36" i="9"/>
  <c r="L36" i="9"/>
  <c r="K36" i="9"/>
  <c r="L35" i="9"/>
  <c r="J34" i="9"/>
  <c r="H33" i="9"/>
  <c r="F32" i="9"/>
  <c r="N30" i="9"/>
  <c r="K35" i="9"/>
  <c r="I34" i="9"/>
  <c r="G33" i="9"/>
  <c r="E32" i="9"/>
  <c r="M30" i="9"/>
  <c r="J35" i="9"/>
  <c r="H34" i="9"/>
  <c r="F33" i="9"/>
  <c r="N31" i="9"/>
  <c r="L30" i="9"/>
  <c r="I35" i="9"/>
  <c r="G34" i="9"/>
  <c r="E33" i="9"/>
  <c r="M31" i="9"/>
  <c r="K30" i="9"/>
  <c r="H35" i="9"/>
  <c r="F34" i="9"/>
  <c r="N32" i="9"/>
  <c r="L31" i="9"/>
  <c r="J30" i="9"/>
  <c r="G35" i="9"/>
  <c r="E34" i="9"/>
  <c r="M32" i="9"/>
  <c r="K31" i="9"/>
  <c r="I30" i="9"/>
  <c r="F35" i="9"/>
  <c r="N33" i="9"/>
  <c r="L32" i="9"/>
  <c r="J31" i="9"/>
  <c r="H30" i="9"/>
  <c r="E35" i="9"/>
  <c r="M33" i="9"/>
  <c r="K32" i="9"/>
  <c r="I31" i="9"/>
  <c r="G30" i="9"/>
  <c r="N34" i="9"/>
  <c r="L33" i="9"/>
  <c r="J32" i="9"/>
  <c r="H31" i="9"/>
  <c r="F30" i="9"/>
  <c r="M34" i="9"/>
  <c r="K33" i="9"/>
  <c r="I32" i="9"/>
  <c r="G31" i="9"/>
  <c r="N35" i="9"/>
  <c r="L34" i="9"/>
  <c r="J33" i="9"/>
  <c r="H32" i="9"/>
  <c r="F31" i="9"/>
  <c r="M35" i="9"/>
  <c r="K34" i="9"/>
  <c r="I33" i="9"/>
  <c r="G32" i="9"/>
  <c r="E31" i="9"/>
  <c r="E12" i="9"/>
  <c r="E30" i="9" s="1"/>
  <c r="D10" i="1"/>
  <c r="D16" i="1"/>
  <c r="D11" i="1"/>
  <c r="D17" i="1"/>
  <c r="D19" i="1"/>
  <c r="C4" i="4"/>
  <c r="D9" i="1" a="1"/>
  <c r="D12" i="1" a="1"/>
  <c r="J29" i="17" l="1"/>
  <c r="F29" i="17"/>
  <c r="C4" i="8"/>
  <c r="C4" i="9"/>
  <c r="D12" i="1"/>
  <c r="D9" i="1"/>
  <c r="D14" i="1" a="1"/>
  <c r="D13" i="1" a="1"/>
  <c r="C4" i="17" l="1"/>
  <c r="D13" i="1"/>
  <c r="D14" i="1"/>
  <c r="D21" i="1" a="1"/>
  <c r="D22" i="1" a="1"/>
  <c r="D21" i="1" l="1"/>
  <c r="D22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<sst xmlns="http://schemas.openxmlformats.org/spreadsheetml/2006/main" count="485" uniqueCount="234">
  <si>
    <t>{"name":"John","age":30,"city":"New York","hobbies":["reading","writing","traveling"],"isMarried":true,"spouse":{"name":"Jane","age":28,"city":"Los Angeles"}}</t>
    <phoneticPr fontId="1"/>
  </si>
  <si>
    <t>test</t>
    <phoneticPr fontId="1"/>
  </si>
  <si>
    <t>$.name</t>
  </si>
  <si>
    <t>John</t>
  </si>
  <si>
    <t>$.age</t>
  </si>
  <si>
    <t>$.city</t>
  </si>
  <si>
    <t>New York</t>
  </si>
  <si>
    <t>$.hobbies[0]</t>
  </si>
  <si>
    <t>reading</t>
  </si>
  <si>
    <t>$.hobbies[1]</t>
  </si>
  <si>
    <t>writing</t>
  </si>
  <si>
    <t>$.hobbies[2]</t>
  </si>
  <si>
    <t>traveling</t>
  </si>
  <si>
    <t>$.isMarried</t>
  </si>
  <si>
    <t>$.spouse.name</t>
  </si>
  <si>
    <t>Jane</t>
  </si>
  <si>
    <t>$.spouse.age</t>
  </si>
  <si>
    <t>$.spouse.city</t>
  </si>
  <si>
    <t>Los Angeles</t>
  </si>
  <si>
    <t>json</t>
    <phoneticPr fontId="1"/>
  </si>
  <si>
    <t>json string (expected)</t>
    <phoneticPr fontId="1"/>
  </si>
  <si>
    <t>json string (actual)</t>
    <phoneticPr fontId="1"/>
  </si>
  <si>
    <t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t>
  </si>
  <si>
    <t>$.id</t>
  </si>
  <si>
    <t>Product 1</t>
  </si>
  <si>
    <t>$.description</t>
  </si>
  <si>
    <t>This is a description of product 1.</t>
  </si>
  <si>
    <t>$.price</t>
  </si>
  <si>
    <t>$.image_url</t>
  </si>
  <si>
    <t>https://example.com/product1.jpg</t>
  </si>
  <si>
    <t>$.reviews[0].username</t>
  </si>
  <si>
    <t>johndoe</t>
  </si>
  <si>
    <t>$.reviews[0].rating</t>
  </si>
  <si>
    <t>$.reviews[0].comment</t>
  </si>
  <si>
    <t>I really liked this product.</t>
  </si>
  <si>
    <t>$.reviews[1].username</t>
  </si>
  <si>
    <t>janedoe</t>
  </si>
  <si>
    <t>$.reviews[1].rating</t>
  </si>
  <si>
    <t>$.reviews[1].comment</t>
  </si>
  <si>
    <t>This is the best product ever!</t>
  </si>
  <si>
    <t>Product 2</t>
  </si>
  <si>
    <t>This is a description of product 2.</t>
  </si>
  <si>
    <t>https://example.com/product2.jpg</t>
  </si>
  <si>
    <t>bobsmith</t>
  </si>
  <si>
    <t>This product was okay.</t>
  </si>
  <si>
    <t>sarahjones</t>
  </si>
  <si>
    <t>I was not satisfied with this product.</t>
  </si>
  <si>
    <t>$.store_name</t>
  </si>
  <si>
    <t>My Online Store</t>
  </si>
  <si>
    <t>$.address.street</t>
  </si>
  <si>
    <t>123 Main Street</t>
  </si>
  <si>
    <t>$.address.city</t>
  </si>
  <si>
    <t>Anytown</t>
  </si>
  <si>
    <t>$.address.state</t>
  </si>
  <si>
    <t>CA</t>
  </si>
  <si>
    <t>$.address.zip</t>
  </si>
  <si>
    <t>12345</t>
  </si>
  <si>
    <t>1</t>
    <phoneticPr fontId="1"/>
  </si>
  <si>
    <t>2</t>
    <phoneticPr fontId="1"/>
  </si>
  <si>
    <t>1.1 create json - json string</t>
  </si>
  <si>
    <t>1.2 create json - path value</t>
  </si>
  <si>
    <t>1.3 create json - file</t>
  </si>
  <si>
    <t>test results</t>
    <phoneticPr fontId="1"/>
  </si>
  <si>
    <t>actual</t>
    <phoneticPr fontId="1"/>
  </si>
  <si>
    <t>expected</t>
    <phoneticPr fontId="1"/>
  </si>
  <si>
    <t>compare</t>
    <phoneticPr fontId="1"/>
  </si>
  <si>
    <t>1.5 values - get all values</t>
  </si>
  <si>
    <t>$.products[0]</t>
    <phoneticPr fontId="1"/>
  </si>
  <si>
    <t>$.products[1]</t>
    <phoneticPr fontId="1"/>
  </si>
  <si>
    <t>$.products[?(@.id=='1')]</t>
    <phoneticPr fontId="1"/>
  </si>
  <si>
    <t>1</t>
  </si>
  <si>
    <t>1.6 values - json path</t>
  </si>
  <si>
    <t>id</t>
  </si>
  <si>
    <t>title</t>
  </si>
  <si>
    <t>author</t>
  </si>
  <si>
    <t>publication_date</t>
  </si>
  <si>
    <t>language</t>
  </si>
  <si>
    <t>publisher</t>
  </si>
  <si>
    <t>pages</t>
  </si>
  <si>
    <t>isbn_10</t>
  </si>
  <si>
    <t>isbn_13</t>
  </si>
  <si>
    <t>genre</t>
  </si>
  <si>
    <t>The Catcher in the Rye</t>
  </si>
  <si>
    <t>J.D. Salinger</t>
  </si>
  <si>
    <t>1951-07-16</t>
  </si>
  <si>
    <t>English</t>
  </si>
  <si>
    <t>Little, Brown and Company</t>
  </si>
  <si>
    <t>0316769177</t>
  </si>
  <si>
    <t>978-0316769174</t>
  </si>
  <si>
    <t>Coming-of-age fiction</t>
  </si>
  <si>
    <t>To Kill a Mockingbird</t>
  </si>
  <si>
    <t>Harper Lee</t>
  </si>
  <si>
    <t>1960-07-11</t>
  </si>
  <si>
    <t>J. B. Lippincott &amp; Co.</t>
  </si>
  <si>
    <t>0060935464</t>
  </si>
  <si>
    <t>978-0060935467</t>
  </si>
  <si>
    <t>Southern Gothic, Bildungsroman</t>
  </si>
  <si>
    <t>1984</t>
  </si>
  <si>
    <t>George Orwell</t>
  </si>
  <si>
    <t>1949-06-08</t>
  </si>
  <si>
    <t>Secker &amp; Warburg</t>
  </si>
  <si>
    <t>9780451524935</t>
  </si>
  <si>
    <t>978-0451524935</t>
  </si>
  <si>
    <t>Dystopian, Political fiction</t>
  </si>
  <si>
    <t>One Hundred Years of Solitude</t>
  </si>
  <si>
    <t>Gabriel García Márquez</t>
  </si>
  <si>
    <t>1967-05-30</t>
  </si>
  <si>
    <t>Spanish</t>
  </si>
  <si>
    <t>Harper &amp; Row</t>
  </si>
  <si>
    <t>0060883286</t>
  </si>
  <si>
    <t>978-0060883287</t>
  </si>
  <si>
    <t>Magical Realism</t>
  </si>
  <si>
    <t>The Great Gatsby</t>
  </si>
  <si>
    <t>F. Scott Fitzgerald</t>
  </si>
  <si>
    <t>1925-04-10</t>
  </si>
  <si>
    <t>Charles Scribner's Sons</t>
  </si>
  <si>
    <t>0743273567</t>
  </si>
  <si>
    <t>978-0743273565</t>
  </si>
  <si>
    <t>Modernist literature</t>
  </si>
  <si>
    <t>War and Peace</t>
  </si>
  <si>
    <t>Leo Tolstoy</t>
  </si>
  <si>
    <t>1869-01-01</t>
  </si>
  <si>
    <t>Russian</t>
  </si>
  <si>
    <t>The Russian Messenger</t>
  </si>
  <si>
    <t>9780140444179</t>
  </si>
  <si>
    <t>978-0140444179</t>
  </si>
  <si>
    <t>Historical fiction</t>
  </si>
  <si>
    <t>1.7 table - json array</t>
  </si>
  <si>
    <t>1.8 table - column selection</t>
  </si>
  <si>
    <t>Exlibris.Configuration.ExlibrisConfiguration</t>
  </si>
  <si>
    <t>$.excel_value_conversion.excel_error_to</t>
  </si>
  <si>
    <t>excel_error</t>
  </si>
  <si>
    <t>$.excel_value_conversion.excel_missing_to</t>
  </si>
  <si>
    <t>null</t>
  </si>
  <si>
    <t>$.excel_value_conversion.excel_empty_to</t>
  </si>
  <si>
    <t>$.excel_value_conversion.excel_string_empty_to</t>
  </si>
  <si>
    <t>$.excel_value_conversion.null_to</t>
  </si>
  <si>
    <t>string_empty</t>
  </si>
  <si>
    <t>$.excel_value_conversion.string_empty_to</t>
  </si>
  <si>
    <t>registered objects</t>
    <phoneticPr fontId="1"/>
  </si>
  <si>
    <t>handles</t>
    <phoneticPr fontId="1"/>
  </si>
  <si>
    <t>1.99 misc</t>
  </si>
  <si>
    <t>schema</t>
    <phoneticPr fontId="1"/>
  </si>
  <si>
    <t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t>
  </si>
  <si>
    <t>name</t>
  </si>
  <si>
    <t>price</t>
  </si>
  <si>
    <t>reviews</t>
    <phoneticPr fontId="1"/>
  </si>
  <si>
    <t>name</t>
    <phoneticPr fontId="1"/>
  </si>
  <si>
    <t>2</t>
  </si>
  <si>
    <t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t>
  </si>
  <si>
    <t>1.10 schema - json</t>
    <phoneticPr fontId="1"/>
  </si>
  <si>
    <t>1.11 schema - file</t>
    <phoneticPr fontId="1"/>
  </si>
  <si>
    <t>1.12 schema - C# class</t>
    <phoneticPr fontId="1"/>
  </si>
  <si>
    <t>1.13 schema - validate</t>
    <phoneticPr fontId="1"/>
  </si>
  <si>
    <t>1.14 C# object</t>
    <phoneticPr fontId="1"/>
  </si>
  <si>
    <t>1.15 save file</t>
    <phoneticPr fontId="1"/>
  </si>
  <si>
    <t>1.9 build json array from table</t>
  </si>
  <si>
    <t>overall test result</t>
    <phoneticPr fontId="1"/>
  </si>
  <si>
    <t>desciption</t>
    <phoneticPr fontId="1"/>
  </si>
  <si>
    <t>directory</t>
    <phoneticPr fontId="1"/>
  </si>
  <si>
    <t>function's formula</t>
    <phoneticPr fontId="1"/>
  </si>
  <si>
    <t>=Exlibris.JSON.JSONObject(D3)</t>
    <phoneticPr fontId="1"/>
  </si>
  <si>
    <t>title</t>
    <phoneticPr fontId="1"/>
  </si>
  <si>
    <t>description</t>
    <phoneticPr fontId="1"/>
  </si>
  <si>
    <t>function's output</t>
    <phoneticPr fontId="1"/>
  </si>
  <si>
    <t>generates a JSON management object from a valid JSON string.</t>
    <phoneticPr fontId="1"/>
  </si>
  <si>
    <t>generates a JSON management object from path-value pairs</t>
    <phoneticPr fontId="1"/>
  </si>
  <si>
    <t>input</t>
    <phoneticPr fontId="1"/>
  </si>
  <si>
    <t>=Exlibris.JSON.JSONObject(D7:E16)</t>
    <phoneticPr fontId="1"/>
  </si>
  <si>
    <t>generates a JSON management object from the json file</t>
    <phoneticPr fontId="1"/>
  </si>
  <si>
    <t>=Exlibris.JSON.JSONObject(E6)</t>
    <phoneticPr fontId="1"/>
  </si>
  <si>
    <t>This sample demonstrates how to create a JSON object from path-value pairs that contain a JSON management object.</t>
    <phoneticPr fontId="1"/>
  </si>
  <si>
    <t>=Exlibris.JSON.JSONObject(G7:H13)</t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</si>
  <si>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A</t>
    </r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</si>
  <si>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B</t>
    </r>
    <phoneticPr fontId="1"/>
  </si>
  <si>
    <t>1.4 create json - value as json</t>
  </si>
  <si>
    <t>json for input</t>
    <phoneticPr fontId="1"/>
  </si>
  <si>
    <t>=Exlibris.JSON.Values(E7)</t>
    <phoneticPr fontId="1"/>
  </si>
  <si>
    <t>compariosn</t>
    <phoneticPr fontId="1"/>
  </si>
  <si>
    <t>get all values from a JSON management object</t>
    <phoneticPr fontId="1"/>
  </si>
  <si>
    <t>input 1</t>
    <phoneticPr fontId="1"/>
  </si>
  <si>
    <t>input 2</t>
    <phoneticPr fontId="1"/>
  </si>
  <si>
    <t>=Exlibris.JSON.Values(E7,E8)</t>
    <phoneticPr fontId="1"/>
  </si>
  <si>
    <t>retrieve values filtered by a specified JSON path from a JSON management object</t>
    <phoneticPr fontId="1"/>
  </si>
  <si>
    <t>comparison</t>
    <phoneticPr fontId="1"/>
  </si>
  <si>
    <r>
      <t>actual</t>
    </r>
    <r>
      <rPr>
        <sz val="11"/>
        <color theme="1"/>
        <rFont val="游ゴシック"/>
        <family val="3"/>
        <charset val="128"/>
        <scheme val="minor"/>
      </rPr>
      <t xml:space="preserve"> - jsonstring of function's output</t>
    </r>
    <phoneticPr fontId="1"/>
  </si>
  <si>
    <t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t>
  </si>
  <si>
    <t>display a JSON array as a table structure</t>
    <phoneticPr fontId="1"/>
  </si>
  <si>
    <t>sample JSON file</t>
    <phoneticPr fontId="1"/>
  </si>
  <si>
    <r>
      <t>input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</si>
  <si>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t>=Exlibris.JSON.Table(E9)</t>
    <phoneticPr fontId="1"/>
  </si>
  <si>
    <r>
      <rPr>
        <b/>
        <sz val="11"/>
        <color theme="1"/>
        <rFont val="游ゴシック"/>
        <family val="3"/>
        <charset val="128"/>
        <scheme val="minor"/>
      </rPr>
      <t>A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</si>
  <si>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</si>
  <si>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t>display values of specified paths from a JSON array in a table structure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</si>
  <si>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</si>
  <si>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selected paths</t>
    </r>
    <phoneticPr fontId="1"/>
  </si>
  <si>
    <r>
      <t>input 3</t>
    </r>
    <r>
      <rPr>
        <sz val="11"/>
        <color theme="1"/>
        <rFont val="游ゴシック"/>
        <family val="3"/>
        <charset val="128"/>
        <scheme val="minor"/>
      </rPr>
      <t xml:space="preserve"> - whether to display field names (paths)</t>
    </r>
    <phoneticPr fontId="1"/>
  </si>
  <si>
    <t>=Exlibris.JSON.Table(E11,F13:I13,,E15)</t>
    <phoneticPr fontId="1"/>
  </si>
  <si>
    <t>=Exlibris.JSON.Table(E31,E33:H33,,E35)</t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</si>
  <si>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single field</t>
    </r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</si>
  <si>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multi field</t>
    </r>
    <phoneticPr fontId="1"/>
  </si>
  <si>
    <t>generates a JSON Array management object from a table structure</t>
    <phoneticPr fontId="1"/>
  </si>
  <si>
    <t>=Exlibris.JSON.JSONArray(E6:N12)</t>
    <phoneticPr fontId="1"/>
  </si>
  <si>
    <t>generates a JSON Schema management object from a valid JSON string.</t>
    <phoneticPr fontId="1"/>
  </si>
  <si>
    <t>=Exlibris.JSON.Schema(E6)</t>
    <phoneticPr fontId="1"/>
  </si>
  <si>
    <t>generates a JSON Schema management object from JSON file.</t>
    <phoneticPr fontId="1"/>
  </si>
  <si>
    <t>create a JSON schema from a specified C# class that is serializable to JSON</t>
    <phoneticPr fontId="1"/>
  </si>
  <si>
    <t>validate the JSON</t>
    <phoneticPr fontId="1"/>
  </si>
  <si>
    <t>sample JSON Schema file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</si>
  <si>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</si>
  <si>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Schema</t>
    </r>
    <phoneticPr fontId="1"/>
  </si>
  <si>
    <t>=Exlibris.JSON.Validate(E9,E10)</t>
    <phoneticPr fontId="1"/>
  </si>
  <si>
    <t>generate a C# instance through managing JSON objects.</t>
    <phoneticPr fontId="1"/>
  </si>
  <si>
    <t>=Exlibris.JSON.JSONObject(E6:F11,E12)</t>
    <phoneticPr fontId="1"/>
  </si>
  <si>
    <t>output JSON to a file.</t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</si>
  <si>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</si>
  <si>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JSON Schema</t>
    </r>
    <phoneticPr fontId="1"/>
  </si>
  <si>
    <t>=Exlibris.JSON.SaveFile(E18,E19)</t>
    <phoneticPr fontId="1"/>
  </si>
  <si>
    <t>expected file -JSON</t>
    <phoneticPr fontId="1"/>
  </si>
  <si>
    <t>expected file -Schema</t>
    <phoneticPr fontId="1"/>
  </si>
  <si>
    <t>misc</t>
    <phoneticPr fontId="1"/>
  </si>
  <si>
    <t>Account Number</t>
  </si>
  <si>
    <t xml:space="preserve"> Transaction Date</t>
  </si>
  <si>
    <t xml:space="preserve"> Transaction Type</t>
  </si>
  <si>
    <t xml:space="preserve"> Transaction Amount</t>
  </si>
  <si>
    <t xml:space="preserve"> Balance</t>
  </si>
  <si>
    <t>123-4567890</t>
  </si>
  <si>
    <t xml:space="preserve"> Deposit</t>
  </si>
  <si>
    <t xml:space="preserve"> Withdrawal</t>
  </si>
  <si>
    <t>=Exlibris.Utility.ToDateTime(E7:E10)</t>
    <phoneticPr fontId="1"/>
  </si>
  <si>
    <t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t>
  </si>
  <si>
    <t>1.16 DateTime</t>
    <phoneticPr fontId="1"/>
  </si>
  <si>
    <t>To convert a selected cell to a DateTime type, create a DateTimeDetector in memory and specify it when generating a JSON management object.</t>
    <phoneticPr fontId="1"/>
  </si>
  <si>
    <t>{"definitions":{"DIConfiguration":{"type":["object","null"],"properties":{"singletons":{"type":["array","null"],"items":{"$ref":"#/definitions/DIItem"}},"transients":{"type":["array","null"],"items":{"$ref":"#/definitions/DIItem"}}}},"DIItem":{"type":["object","null"],"properties":{"implement_type":{"type":["string","null"]},"service_type":{"type":["string","null"]}}},"ExcelValueConversionConfiguration":{"type":["object","null"],"properties":{"excel_error_to":{"type":"string","enum":["excel_error","null","string_empty"]},"excel_missing_to":{"type":"string","enum":["excel_error","null","string_empty"]},"excel_empty_to":{"type":"string","enum":["excel_error","null","string_empty"]},"excel_string_empty_to":{"type":"string","enum":["excel_error","null","string_empty"]},"null_to":{"type":"string","enum":["excel_empty","string_empty"]},"string_empty_to":{"type":"string","enum":["excel_empty","string_empty"]}}}},"type":"object","properties":{"excel_value_conversion":{"$ref":"#/definitions/ExcelValueConversionConfiguration"},"di_configuration":{"$ref":"#/definitions/DIConfiguration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</si>
</sst>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$#,##0.00;\-\$#,##0.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3a59cf0281c04e0a80ae3c6cb4c6c8c1">
      <tp>
        <v>1</v>
        <stp/>
        <stp>7857bdae-af3d-485c-befc-2f9da794d280</stp>
        <tr r="E7" s="6"/>
      </tp>
    </main>
    <main first="rtdsrv_3a59cf0281c04e0a80ae3c6cb4c6c8c1">
      <tp>
        <v>1</v>
        <stp/>
        <stp>6083b218-a3c6-4dbb-86c9-7cc8c9d74bd3</stp>
        <tr r="E9" s="17"/>
      </tp>
    </main>
    <main first="rtdsrv_3a59cf0281c04e0a80ae3c6cb4c6c8c1">
      <tp>
        <v>1</v>
        <stp/>
        <stp>8edcb9e1-1134-44ab-9e76-d8d11d3713e7</stp>
        <tr r="E7" s="7"/>
      </tp>
      <tp>
        <v>1</v>
        <stp/>
        <stp>7a69f00f-66d3-4ad0-9fac-0e71a240d61d</stp>
        <tr r="H13" s="5"/>
      </tp>
    </main>
    <main first="rtdsrv_3a59cf0281c04e0a80ae3c6cb4c6c8c1">
      <tp>
        <v>1</v>
        <stp/>
        <stp>20680dbb-72b9-44f0-97ee-175a1ee764cc</stp>
        <tr r="E9" s="13"/>
        <tr r="E18" s="17"/>
        <tr r="E10" s="15"/>
      </tp>
      <tp>
        <v>1</v>
        <stp/>
        <stp>55caab05-c292-4629-a907-e9e33e4981ca</stp>
        <tr r="E15" s="11"/>
      </tp>
      <tp>
        <v>1</v>
        <stp/>
        <stp>1f59f08c-8d1a-405f-848f-ff80d3b176df</stp>
        <tr r="E38" s="8"/>
      </tp>
    </main>
    <main first="rtdsrv_3a59cf0281c04e0a80ae3c6cb4c6c8c1">
      <tp>
        <v>1</v>
        <stp/>
        <stp>2338aeb8-dcd6-449e-b6c8-1c59bbf0d8a4</stp>
        <tr r="E7" s="8"/>
      </tp>
      <tp>
        <v>1</v>
        <stp/>
        <stp>a429b3e6-aad7-49e9-8d61-e50eeb625341</stp>
        <tr r="E10" s="6"/>
      </tp>
      <tp>
        <v>1</v>
        <stp/>
        <stp>2c7d448f-892a-4017-ba77-db727288638d</stp>
        <tr r="E7" s="9"/>
      </tp>
      <tp>
        <v>1</v>
        <stp/>
        <stp>c8ffde60-ff9c-46b9-8318-16e790771945</stp>
        <tr r="H12" s="5"/>
      </tp>
    </main>
    <main first="rtdsrv_3a59cf0281c04e0a80ae3c6cb4c6c8c1">
      <tp>
        <v>1</v>
        <stp/>
        <stp>f16b6ba8-ae4b-4a08-8042-00e90d0a6c58</stp>
        <tr r="E9" s="10"/>
      </tp>
      <tp>
        <v>1</v>
        <stp/>
        <stp>6e9c1ae3-14b1-41b6-b9d8-687d5a2a16d4</stp>
        <tr r="E9" s="15"/>
      </tp>
    </main>
    <main first="rtdsrv_3a59cf0281c04e0a80ae3c6cb4c6c8c1">
      <tp>
        <v>1</v>
        <stp/>
        <stp>cd46649d-688c-4012-be71-183d04d42d85</stp>
        <tr r="H7" s="3"/>
      </tp>
    </main>
    <main first="rtdsrv_3a59cf0281c04e0a80ae3c6cb4c6c8c1">
      <tp>
        <v>1</v>
        <stp/>
        <stp>0a021a30-9d8a-4399-a69f-1b2155931d78</stp>
        <tr r="E11" s="8"/>
      </tp>
      <tp>
        <v>1</v>
        <stp/>
        <stp>96f5fbcb-05b7-4580-b69e-c7434f6db944</stp>
        <tr r="E9" s="4"/>
      </tp>
      <tp>
        <v>19</v>
        <stp/>
        <stp>c62fc711-63a5-42fa-8c09-002010863b3b</stp>
        <tr r="D10" s="12"/>
        <tr r="E7" s="12"/>
      </tp>
      <tp>
        <v>1</v>
        <stp/>
        <stp>83763c8a-f65e-4343-b426-cfdcf0599f4b</stp>
        <tr r="E9" s="2"/>
      </tp>
      <tp>
        <v>1</v>
        <stp/>
        <stp>4c67941f-2a3d-4f83-a064-b3a7ae4691ef</stp>
        <tr r="E9" s="9"/>
      </tp>
      <tp>
        <v>1</v>
        <stp/>
        <stp>21250005-2552-4363-8bdc-f4588e221305</stp>
        <tr r="E15" s="18"/>
      </tp>
    </main>
    <main first="rtdsrv_3a59cf0281c04e0a80ae3c6cb4c6c8c1">
      <tp>
        <v>1</v>
        <stp/>
        <stp>9089a7ad-caba-41ef-a8af-651466ae0acd</stp>
        <tr r="E11" s="7"/>
      </tp>
      <tp>
        <v>1</v>
        <stp/>
        <stp>7da4bcc6-0363-44b0-82f0-4cf9aa3f3b19</stp>
        <tr r="E9" s="14"/>
      </tp>
      <tp>
        <v>1</v>
        <stp/>
        <stp>7428674e-2f0a-4b7a-b5a4-fe34a2d21f0c</stp>
        <tr r="H16" s="5"/>
      </tp>
    </main>
    <main first="rtdsrv_3a59cf0281c04e0a80ae3c6cb4c6c8c1">
      <tp>
        <v>1</v>
        <stp/>
        <stp>c903ffe3-9387-488a-a34d-1617b0be15de</stp>
        <tr r="E15" s="19"/>
      </tp>
    </main>
    <main first="rtdsrv_3a59cf0281c04e0a80ae3c6cb4c6c8c1">
      <tp>
        <v>1</v>
        <stp/>
        <stp>d6427b55-6676-4ada-8c50-7f6a61ccdb52</stp>
        <tr r="E18" s="8"/>
      </tp>
    </main>
    <main first="rtdsrv_3a59cf0281c04e0a80ae3c6cb4c6c8c1">
      <tp>
        <v>1</v>
        <stp/>
        <stp>4eb893d7-0037-4f20-90fb-f4f27b78fd3a</stp>
        <tr r="E12" s="9"/>
      </tp>
      <tp>
        <v>1</v>
        <stp/>
        <stp>0a4c36b5-4b39-4c96-ab24-3bec540ca3a6</stp>
        <tr r="E13" s="1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7CEE-91FA-48CC-9618-40624077CE77}">
  <dimension ref="B2:D23"/>
  <sheetViews>
    <sheetView tabSelected="1" workbookViewId="0"/>
  </sheetViews>
  <sheetFormatPr defaultRowHeight="18" x14ac:dyDescent="0.55000000000000004"/>
  <cols>
    <col min="1" max="1" width="5.33203125" customWidth="1"/>
    <col min="2" max="2" width="27.25" customWidth="1"/>
    <col min="3" max="3" width="84.83203125" customWidth="1"/>
    <col min="4" max="4" width="11.5" style="19" bestFit="1" customWidth="1"/>
  </cols>
  <sheetData>
    <row r="2" spans="2:4" x14ac:dyDescent="0.55000000000000004">
      <c r="B2" s="6" t="s">
        <v>159</v>
      </c>
      <c r="C2" s="1" t="str" cm="1">
        <f t="array" aca="1" ref="C2" ca="1">LEFT(CELL("filename"),FIND("[",CELL("filename"))-1)</f>
        <v>D:\data\git\exlibris\samples\</v>
      </c>
    </row>
    <row r="4" spans="2:4" x14ac:dyDescent="0.55000000000000004">
      <c r="B4" s="6" t="s">
        <v>157</v>
      </c>
      <c r="C4" s="5" t="str">
        <f ca="1">IF(COUNTIF(D7:D34,"OK")=COUNTA(B7:B34),"OK","NG")</f>
        <v>OK</v>
      </c>
    </row>
    <row r="6" spans="2:4" x14ac:dyDescent="0.55000000000000004">
      <c r="B6" s="18" t="s">
        <v>162</v>
      </c>
      <c r="C6" s="18" t="s">
        <v>158</v>
      </c>
      <c r="D6" s="18" t="s">
        <v>62</v>
      </c>
    </row>
    <row r="7" spans="2:4" x14ac:dyDescent="0.55000000000000004">
      <c r="B7" s="1" t="s">
        <v>59</v>
      </c>
      <c r="C7" s="17" t="str" cm="1">
        <f t="array" aca="1" ref="C7" ca="1">INDIRECT("'"&amp;B7&amp;"'!C3")</f>
        <v>generates a JSON management object from a valid JSON string.</v>
      </c>
      <c r="D7" s="20" t="str" cm="1">
        <f t="array" aca="1" ref="D7" ca="1">INDIRECT("'"&amp;B7&amp;"'!C4")</f>
        <v>OK</v>
      </c>
    </row>
    <row r="8" spans="2:4" x14ac:dyDescent="0.55000000000000004">
      <c r="B8" s="1" t="s">
        <v>60</v>
      </c>
      <c r="C8" s="17" t="str" cm="1">
        <f t="array" aca="1" ref="C8" ca="1">INDIRECT("'"&amp;B8&amp;"'!C3")</f>
        <v>generates a JSON management object from path-value pairs</v>
      </c>
      <c r="D8" s="20" t="str" cm="1">
        <f t="array" aca="1" ref="D8" ca="1">INDIRECT("'"&amp;B8&amp;"'!C4")</f>
        <v>OK</v>
      </c>
    </row>
    <row r="9" spans="2:4" x14ac:dyDescent="0.55000000000000004">
      <c r="B9" s="1" t="s">
        <v>61</v>
      </c>
      <c r="C9" s="17" t="str" cm="1">
        <f t="array" aca="1" ref="C9" ca="1">INDIRECT("'"&amp;B9&amp;"'!C3")</f>
        <v>generates a JSON management object from the json file</v>
      </c>
      <c r="D9" s="20" t="str" cm="1">
        <f t="array" aca="1" ref="D9" ca="1">INDIRECT("'"&amp;B9&amp;"'!C4")</f>
        <v>OK</v>
      </c>
    </row>
    <row r="10" spans="2:4" ht="36" x14ac:dyDescent="0.55000000000000004">
      <c r="B10" s="1" t="s">
        <v>175</v>
      </c>
      <c r="C10" s="17" t="str" cm="1">
        <f t="array" aca="1" ref="C10" ca="1">INDIRECT("'"&amp;B10&amp;"'!C3")</f>
        <v>This sample demonstrates how to create a JSON object from path-value pairs that contain a JSON management object.</v>
      </c>
      <c r="D10" s="20" t="str" cm="1">
        <f t="array" aca="1" ref="D10" ca="1">INDIRECT("'"&amp;B10&amp;"'!C4")</f>
        <v>OK</v>
      </c>
    </row>
    <row r="11" spans="2:4" x14ac:dyDescent="0.55000000000000004">
      <c r="B11" s="1" t="s">
        <v>66</v>
      </c>
      <c r="C11" s="17" t="str" cm="1">
        <f t="array" aca="1" ref="C11" ca="1">INDIRECT("'"&amp;B11&amp;"'!C3")</f>
        <v>get all values from a JSON management object</v>
      </c>
      <c r="D11" s="20" t="str" cm="1">
        <f t="array" aca="1" ref="D11" ca="1">INDIRECT("'"&amp;B11&amp;"'!C4")</f>
        <v>OK</v>
      </c>
    </row>
    <row r="12" spans="2:4" x14ac:dyDescent="0.55000000000000004">
      <c r="B12" s="1" t="s">
        <v>71</v>
      </c>
      <c r="C12" s="17" t="str" cm="1">
        <f t="array" aca="1" ref="C12" ca="1">INDIRECT("'"&amp;B12&amp;"'!C3")</f>
        <v>retrieve values filtered by a specified JSON path from a JSON management object</v>
      </c>
      <c r="D12" s="20" t="str" cm="1">
        <f t="array" aca="1" ref="D12" ca="1">INDIRECT("'"&amp;B12&amp;"'!C4")</f>
        <v>OK</v>
      </c>
    </row>
    <row r="13" spans="2:4" x14ac:dyDescent="0.55000000000000004">
      <c r="B13" s="1" t="s">
        <v>127</v>
      </c>
      <c r="C13" s="17" t="str" cm="1">
        <f t="array" aca="1" ref="C13" ca="1">INDIRECT("'"&amp;B13&amp;"'!C3")</f>
        <v>display a JSON array as a table structure</v>
      </c>
      <c r="D13" s="20" t="str" cm="1">
        <f t="array" aca="1" ref="D13" ca="1">INDIRECT("'"&amp;B13&amp;"'!C4")</f>
        <v>OK</v>
      </c>
    </row>
    <row r="14" spans="2:4" x14ac:dyDescent="0.55000000000000004">
      <c r="B14" s="1" t="s">
        <v>128</v>
      </c>
      <c r="C14" s="17" t="str" cm="1">
        <f t="array" aca="1" ref="C14" ca="1">INDIRECT("'"&amp;B14&amp;"'!C3")</f>
        <v>display values of specified paths from a JSON array in a table structure</v>
      </c>
      <c r="D14" s="20" t="str" cm="1">
        <f t="array" aca="1" ref="D14" ca="1">INDIRECT("'"&amp;B14&amp;"'!C4")</f>
        <v>OK</v>
      </c>
    </row>
    <row r="15" spans="2:4" x14ac:dyDescent="0.55000000000000004">
      <c r="B15" s="1" t="s">
        <v>156</v>
      </c>
      <c r="C15" s="17" t="str" cm="1">
        <f t="array" aca="1" ref="C15" ca="1">INDIRECT("'"&amp;B15&amp;"'!C3")</f>
        <v>generates a JSON Array management object from a table structure</v>
      </c>
      <c r="D15" s="20" t="str" cm="1">
        <f t="array" aca="1" ref="D15" ca="1">INDIRECT("'"&amp;B15&amp;"'!C4")</f>
        <v>OK</v>
      </c>
    </row>
    <row r="16" spans="2:4" x14ac:dyDescent="0.55000000000000004">
      <c r="B16" s="1" t="s">
        <v>150</v>
      </c>
      <c r="C16" s="17" t="str" cm="1">
        <f t="array" aca="1" ref="C16" ca="1">INDIRECT("'"&amp;B16&amp;"'!C3")</f>
        <v>generates a JSON Schema management object from a valid JSON string.</v>
      </c>
      <c r="D16" s="20" t="str" cm="1">
        <f t="array" aca="1" ref="D16" ca="1">INDIRECT("'"&amp;B16&amp;"'!C4")</f>
        <v>OK</v>
      </c>
    </row>
    <row r="17" spans="2:4" x14ac:dyDescent="0.55000000000000004">
      <c r="B17" s="1" t="s">
        <v>151</v>
      </c>
      <c r="C17" s="17" t="str" cm="1">
        <f t="array" aca="1" ref="C17" ca="1">INDIRECT("'"&amp;B17&amp;"'!C3")</f>
        <v>generates a JSON Schema management object from JSON file.</v>
      </c>
      <c r="D17" s="20" t="str" cm="1">
        <f t="array" aca="1" ref="D17" ca="1">INDIRECT("'"&amp;B17&amp;"'!C4")</f>
        <v>OK</v>
      </c>
    </row>
    <row r="18" spans="2:4" x14ac:dyDescent="0.55000000000000004">
      <c r="B18" s="1" t="s">
        <v>152</v>
      </c>
      <c r="C18" s="17" t="str" cm="1">
        <f t="array" aca="1" ref="C18" ca="1">INDIRECT("'"&amp;B18&amp;"'!C3")</f>
        <v>create a JSON schema from a specified C# class that is serializable to JSON</v>
      </c>
      <c r="D18" s="20" t="str" cm="1">
        <f t="array" aca="1" ref="D18" ca="1">INDIRECT("'"&amp;B18&amp;"'!C4")</f>
        <v>OK</v>
      </c>
    </row>
    <row r="19" spans="2:4" x14ac:dyDescent="0.55000000000000004">
      <c r="B19" s="1" t="s">
        <v>153</v>
      </c>
      <c r="C19" s="17" t="str" cm="1">
        <f t="array" aca="1" ref="C19" ca="1">INDIRECT("'"&amp;B19&amp;"'!C3")</f>
        <v>validate the JSON</v>
      </c>
      <c r="D19" s="20" t="str" cm="1">
        <f t="array" aca="1" ref="D19" ca="1">INDIRECT("'"&amp;B19&amp;"'!C4")</f>
        <v>OK</v>
      </c>
    </row>
    <row r="20" spans="2:4" x14ac:dyDescent="0.55000000000000004">
      <c r="B20" s="1" t="s">
        <v>154</v>
      </c>
      <c r="C20" s="17" t="str" cm="1">
        <f t="array" aca="1" ref="C20" ca="1">INDIRECT("'"&amp;B20&amp;"'!C3")</f>
        <v>generate a C# instance through managing JSON objects.</v>
      </c>
      <c r="D20" s="20" t="str" cm="1">
        <f t="array" aca="1" ref="D20" ca="1">INDIRECT("'"&amp;B20&amp;"'!C4")</f>
        <v>OK</v>
      </c>
    </row>
    <row r="21" spans="2:4" x14ac:dyDescent="0.55000000000000004">
      <c r="B21" s="1" t="s">
        <v>155</v>
      </c>
      <c r="C21" s="17" t="str" cm="1">
        <f t="array" aca="1" ref="C21" ca="1">INDIRECT("'"&amp;B21&amp;"'!C3")</f>
        <v>output JSON to a file.</v>
      </c>
      <c r="D21" s="20" t="str" cm="1">
        <f t="array" aca="1" ref="D21" ca="1">INDIRECT("'"&amp;B21&amp;"'!C4")</f>
        <v>OK</v>
      </c>
    </row>
    <row r="22" spans="2:4" x14ac:dyDescent="0.55000000000000004">
      <c r="B22" s="1" t="s">
        <v>231</v>
      </c>
      <c r="C22" s="17" t="str" cm="1">
        <f t="array" aca="1" ref="C22" ca="1">INDIRECT("'"&amp;B22&amp;"'!C3")</f>
        <v>To convert a selected cell to a DateTime type, create a DateTimeDetector in memory and specify it when generating a JSON management object.</v>
      </c>
      <c r="D22" s="20" t="str" cm="1">
        <f t="array" aca="1" ref="D22" ca="1">INDIRECT("'"&amp;B22&amp;"'!C4")</f>
        <v>OK</v>
      </c>
    </row>
    <row r="23" spans="2:4" x14ac:dyDescent="0.55000000000000004">
      <c r="B23" s="1" t="s">
        <v>141</v>
      </c>
      <c r="C23" s="17" t="str" cm="1">
        <f t="array" aca="1" ref="C23" ca="1">INDIRECT("'"&amp;B23&amp;"'!C3")</f>
        <v>misc</v>
      </c>
      <c r="D23" s="20" t="str" cm="1">
        <f t="array" aca="1" ref="D23" ca="1">INDIRECT("'"&amp;B23&amp;"'!C4")</f>
        <v>OK</v>
      </c>
    </row>
  </sheetData>
  <phoneticPr fontId="1"/>
  <conditionalFormatting sqref="C4 D7:D23">
    <cfRule type="cellIs" dxfId="33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003-C58F-43B0-A631-43ACE110B046}">
  <dimension ref="A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5" x14ac:dyDescent="0.55000000000000004">
      <c r="A2" s="9"/>
      <c r="B2" s="10" t="s">
        <v>162</v>
      </c>
      <c r="C2" t="str" cm="1">
        <f t="array" aca="1" ref="C2" ca="1">MID(CELL("filename",B4),FIND("]",CELL("filename",B4))+1,255)</f>
        <v>1.1 create json - json string</v>
      </c>
    </row>
    <row r="3" spans="1:5" x14ac:dyDescent="0.55000000000000004">
      <c r="A3" s="9"/>
      <c r="B3" s="10" t="s">
        <v>163</v>
      </c>
      <c r="C3" t="s">
        <v>165</v>
      </c>
    </row>
    <row r="4" spans="1:5" x14ac:dyDescent="0.55000000000000004">
      <c r="A4" s="9"/>
      <c r="B4" s="10" t="s">
        <v>1</v>
      </c>
      <c r="C4" s="9" t="str">
        <f>IF(E12=E11,"OK","NG")</f>
        <v>OK</v>
      </c>
    </row>
    <row r="6" spans="1:5" x14ac:dyDescent="0.55000000000000004">
      <c r="D6" s="7" t="s">
        <v>167</v>
      </c>
      <c r="E6" t="s">
        <v>0</v>
      </c>
    </row>
    <row r="8" spans="1:5" x14ac:dyDescent="0.55000000000000004">
      <c r="D8" s="7" t="s">
        <v>160</v>
      </c>
      <c r="E8" s="3" t="s">
        <v>161</v>
      </c>
    </row>
    <row r="9" spans="1:5" x14ac:dyDescent="0.55000000000000004">
      <c r="D9" s="7" t="s">
        <v>164</v>
      </c>
      <c r="E9" t="str" cm="1">
        <f t="array" ref="E9">_xll.Exlibris.JSON.JSONObject(E6)</f>
        <v>Newtonsoft.Json.Linq.JObject:8DC7C7AD-3D8F-4506-97AF-F76B51E797F7</v>
      </c>
    </row>
    <row r="11" spans="1:5" x14ac:dyDescent="0.55000000000000004">
      <c r="D11" t="s">
        <v>21</v>
      </c>
      <c r="E11" t="str" cm="1">
        <f t="array" ref="E11">_xll.Exlibris.JSON.Stringfy(E9)</f>
        <v>{"name":"John","age":30,"city":"New York","hobbies":["reading","writing","traveling"],"isMarried":true,"spouse":{"name":"Jane","age":28,"city":"Los Angeles"}}</v>
      </c>
    </row>
    <row r="12" spans="1:5" x14ac:dyDescent="0.55000000000000004">
      <c r="D12" t="s">
        <v>20</v>
      </c>
      <c r="E12" t="s">
        <v>0</v>
      </c>
    </row>
  </sheetData>
  <phoneticPr fontId="1"/>
  <conditionalFormatting sqref="B2:B4 C4">
    <cfRule type="cellIs" dxfId="32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476-E51B-4A05-AF07-F4BDE75F548B}">
  <dimension ref="B2:H16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4.25" bestFit="1" customWidth="1"/>
    <col min="5" max="5" width="11.4140625" bestFit="1" customWidth="1"/>
    <col min="7" max="7" width="20.4140625" bestFit="1" customWidth="1"/>
  </cols>
  <sheetData>
    <row r="2" spans="2:8" x14ac:dyDescent="0.55000000000000004">
      <c r="B2" s="10" t="s">
        <v>162</v>
      </c>
      <c r="C2" t="str" cm="1">
        <f t="array" aca="1" ref="C2" ca="1">MID(CELL("filename",A1),FIND("]",CELL("filename",A1))+1,255)</f>
        <v>1.2 create json - path value</v>
      </c>
    </row>
    <row r="3" spans="2:8" x14ac:dyDescent="0.55000000000000004">
      <c r="B3" s="10" t="s">
        <v>163</v>
      </c>
      <c r="C3" t="s">
        <v>166</v>
      </c>
    </row>
    <row r="4" spans="2:8" x14ac:dyDescent="0.55000000000000004">
      <c r="B4" s="10" t="s">
        <v>1</v>
      </c>
      <c r="C4" s="9" t="str">
        <f>IF(H9=H10,"OK","NG")</f>
        <v>OK</v>
      </c>
    </row>
    <row r="6" spans="2:8" x14ac:dyDescent="0.55000000000000004">
      <c r="D6" s="7" t="s">
        <v>167</v>
      </c>
      <c r="G6" s="7" t="s">
        <v>160</v>
      </c>
      <c r="H6" s="3" t="s">
        <v>168</v>
      </c>
    </row>
    <row r="7" spans="2:8" x14ac:dyDescent="0.55000000000000004">
      <c r="D7" s="14" t="s">
        <v>2</v>
      </c>
      <c r="E7" s="14" t="s">
        <v>3</v>
      </c>
      <c r="G7" s="7" t="s">
        <v>164</v>
      </c>
      <c r="H7" t="str" cm="1">
        <f t="array" ref="H7">_xll.Exlibris.JSON.JSONObject(D7:E16)</f>
        <v>Newtonsoft.Json.Linq.JObject:AF90D8BE-9C00-4795-9DDB-0C2626D9B1DB</v>
      </c>
    </row>
    <row r="8" spans="2:8" x14ac:dyDescent="0.55000000000000004">
      <c r="D8" s="14" t="s">
        <v>4</v>
      </c>
      <c r="E8" s="14">
        <v>30</v>
      </c>
    </row>
    <row r="9" spans="2:8" x14ac:dyDescent="0.55000000000000004">
      <c r="D9" s="14" t="s">
        <v>5</v>
      </c>
      <c r="E9" s="14" t="s">
        <v>6</v>
      </c>
      <c r="G9" t="s">
        <v>21</v>
      </c>
      <c r="H9" t="str" cm="1">
        <f t="array" ref="H9">_xll.Exlibris.JSON.Stringfy(H7)</f>
        <v>{"name":"John","age":30,"city":"New York","hobbies":["reading","writing","traveling"],"isMarried":true,"spouse":{"name":"Jane","age":28,"city":"Los Angeles"}}</v>
      </c>
    </row>
    <row r="10" spans="2:8" x14ac:dyDescent="0.55000000000000004">
      <c r="D10" s="14" t="s">
        <v>7</v>
      </c>
      <c r="E10" s="14" t="s">
        <v>8</v>
      </c>
      <c r="G10" t="s">
        <v>20</v>
      </c>
      <c r="H10" t="s">
        <v>0</v>
      </c>
    </row>
    <row r="11" spans="2:8" x14ac:dyDescent="0.55000000000000004">
      <c r="D11" s="14" t="s">
        <v>9</v>
      </c>
      <c r="E11" s="14" t="s">
        <v>10</v>
      </c>
    </row>
    <row r="12" spans="2:8" x14ac:dyDescent="0.55000000000000004">
      <c r="D12" s="14" t="s">
        <v>11</v>
      </c>
      <c r="E12" s="14" t="s">
        <v>12</v>
      </c>
    </row>
    <row r="13" spans="2:8" x14ac:dyDescent="0.55000000000000004">
      <c r="D13" s="14" t="s">
        <v>13</v>
      </c>
      <c r="E13" s="14" t="b">
        <v>1</v>
      </c>
    </row>
    <row r="14" spans="2:8" x14ac:dyDescent="0.55000000000000004">
      <c r="D14" s="14" t="s">
        <v>14</v>
      </c>
      <c r="E14" s="14" t="s">
        <v>15</v>
      </c>
    </row>
    <row r="15" spans="2:8" x14ac:dyDescent="0.55000000000000004">
      <c r="D15" s="14" t="s">
        <v>16</v>
      </c>
      <c r="E15" s="14">
        <v>28</v>
      </c>
    </row>
    <row r="16" spans="2:8" x14ac:dyDescent="0.55000000000000004">
      <c r="D16" s="14" t="s">
        <v>17</v>
      </c>
      <c r="E16" s="14" t="s">
        <v>18</v>
      </c>
    </row>
  </sheetData>
  <phoneticPr fontId="1"/>
  <conditionalFormatting sqref="B2:B4">
    <cfRule type="cellIs" dxfId="31" priority="1" operator="equal">
      <formula>"NG"</formula>
    </cfRule>
  </conditionalFormatting>
  <conditionalFormatting sqref="C4">
    <cfRule type="cellIs" dxfId="3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82C6-AFD8-45A1-B0E8-65D6081FD26E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162</v>
      </c>
      <c r="C2" t="str" cm="1">
        <f t="array" aca="1" ref="C2" ca="1">MID(CELL("filename",A1),FIND("]",CELL("filename",A1))+1,255)</f>
        <v>1.3 create json - file</v>
      </c>
    </row>
    <row r="3" spans="2:5" x14ac:dyDescent="0.55000000000000004">
      <c r="B3" s="10" t="s">
        <v>163</v>
      </c>
      <c r="C3" t="s">
        <v>169</v>
      </c>
    </row>
    <row r="4" spans="2:5" x14ac:dyDescent="0.55000000000000004">
      <c r="B4" s="10" t="s">
        <v>1</v>
      </c>
      <c r="C4" s="9" t="str">
        <f ca="1">IF(E11=E12,"OK","NG")</f>
        <v>OK</v>
      </c>
    </row>
    <row r="6" spans="2:5" x14ac:dyDescent="0.55000000000000004">
      <c r="C6" s="9"/>
      <c r="D6" s="7" t="s">
        <v>167</v>
      </c>
      <c r="E6" t="str">
        <f ca="1">FILE_DIR&amp;"online-store-products.json"</f>
        <v>D:\data\git\exlibris\samples\online-store-products.json</v>
      </c>
    </row>
    <row r="8" spans="2:5" x14ac:dyDescent="0.55000000000000004">
      <c r="D8" s="7" t="s">
        <v>160</v>
      </c>
      <c r="E8" s="3" t="s">
        <v>170</v>
      </c>
    </row>
    <row r="9" spans="2:5" x14ac:dyDescent="0.55000000000000004">
      <c r="D9" s="7" t="s">
        <v>164</v>
      </c>
      <c r="E9" t="str" cm="1">
        <f t="array" aca="1" ref="E9" ca="1">_xll.Exlibris.JSON.JSONObject(E6)</f>
        <v>Newtonsoft.Json.Linq.JObject:B46B4AE2-F2BE-4CAF-A917-163DA375CEC3</v>
      </c>
    </row>
    <row r="11" spans="2:5" x14ac:dyDescent="0.55000000000000004">
      <c r="D11" t="s">
        <v>21</v>
      </c>
      <c r="E11" t="str" cm="1">
        <f t="array" aca="1" ref="E11" ca="1">_xll.Exlibris.JSON.Stringfy(E9)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2" spans="2:5" x14ac:dyDescent="0.55000000000000004">
      <c r="D12" t="s">
        <v>20</v>
      </c>
      <c r="E12" t="s">
        <v>22</v>
      </c>
    </row>
  </sheetData>
  <phoneticPr fontId="1"/>
  <conditionalFormatting sqref="B2:B4">
    <cfRule type="cellIs" dxfId="29" priority="1" operator="equal">
      <formula>"NG"</formula>
    </cfRule>
  </conditionalFormatting>
  <conditionalFormatting sqref="C4 C6">
    <cfRule type="cellIs" dxfId="2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871B-159E-414D-9030-2ECD0DF0B015}">
  <dimension ref="B2:I3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1.25" bestFit="1" customWidth="1"/>
    <col min="5" max="5" width="33.4140625" bestFit="1" customWidth="1"/>
    <col min="7" max="7" width="20.4140625" bestFit="1" customWidth="1"/>
    <col min="8" max="8" width="68.33203125" bestFit="1" customWidth="1"/>
  </cols>
  <sheetData>
    <row r="2" spans="2:9" x14ac:dyDescent="0.55000000000000004">
      <c r="B2" s="10" t="s">
        <v>162</v>
      </c>
      <c r="C2" t="str" cm="1">
        <f t="array" aca="1" ref="C2" ca="1">MID(CELL("filename",A1),FIND("]",CELL("filename",A1))+1,255)</f>
        <v>1.4 create json - value as json</v>
      </c>
    </row>
    <row r="3" spans="2:9" x14ac:dyDescent="0.55000000000000004">
      <c r="B3" s="10" t="s">
        <v>163</v>
      </c>
      <c r="C3" t="s">
        <v>171</v>
      </c>
    </row>
    <row r="4" spans="2:9" x14ac:dyDescent="0.55000000000000004">
      <c r="B4" s="10" t="s">
        <v>1</v>
      </c>
      <c r="C4" s="9" t="str">
        <f>IF(H18=H19,"OK","NG")</f>
        <v>OK</v>
      </c>
    </row>
    <row r="6" spans="2:9" x14ac:dyDescent="0.55000000000000004">
      <c r="C6" s="9"/>
      <c r="D6" s="15" t="s">
        <v>191</v>
      </c>
      <c r="G6" s="7" t="s">
        <v>167</v>
      </c>
    </row>
    <row r="7" spans="2:9" x14ac:dyDescent="0.55000000000000004">
      <c r="D7" s="12" t="s">
        <v>23</v>
      </c>
      <c r="E7" s="13" t="s">
        <v>57</v>
      </c>
      <c r="G7" s="14" t="s">
        <v>47</v>
      </c>
      <c r="H7" s="14" t="s">
        <v>48</v>
      </c>
    </row>
    <row r="8" spans="2:9" x14ac:dyDescent="0.55000000000000004">
      <c r="D8" s="12" t="s">
        <v>2</v>
      </c>
      <c r="E8" s="12" t="s">
        <v>24</v>
      </c>
      <c r="G8" s="14" t="s">
        <v>49</v>
      </c>
      <c r="H8" s="14" t="s">
        <v>50</v>
      </c>
    </row>
    <row r="9" spans="2:9" x14ac:dyDescent="0.55000000000000004">
      <c r="D9" s="12" t="s">
        <v>25</v>
      </c>
      <c r="E9" s="12" t="s">
        <v>26</v>
      </c>
      <c r="G9" s="14" t="s">
        <v>51</v>
      </c>
      <c r="H9" s="14" t="s">
        <v>52</v>
      </c>
    </row>
    <row r="10" spans="2:9" x14ac:dyDescent="0.55000000000000004">
      <c r="D10" s="12" t="s">
        <v>27</v>
      </c>
      <c r="E10" s="12">
        <v>9.99</v>
      </c>
      <c r="G10" s="14" t="s">
        <v>53</v>
      </c>
      <c r="H10" s="14" t="s">
        <v>54</v>
      </c>
    </row>
    <row r="11" spans="2:9" x14ac:dyDescent="0.55000000000000004">
      <c r="D11" s="12" t="s">
        <v>28</v>
      </c>
      <c r="E11" s="12" t="s">
        <v>29</v>
      </c>
      <c r="G11" s="14" t="s">
        <v>55</v>
      </c>
      <c r="H11" s="14" t="s">
        <v>56</v>
      </c>
    </row>
    <row r="12" spans="2:9" x14ac:dyDescent="0.55000000000000004">
      <c r="D12" s="12" t="s">
        <v>30</v>
      </c>
      <c r="E12" s="12" t="s">
        <v>31</v>
      </c>
      <c r="G12" s="14" t="s">
        <v>67</v>
      </c>
      <c r="H12" s="14" t="str" cm="1">
        <f t="array" ref="H12">_xll.Exlibris.JSON.JSONObject(D7:E17)</f>
        <v>Newtonsoft.Json.Linq.JObject:620C362C-5AF8-448E-B015-1C12068C8F4A</v>
      </c>
      <c r="I12" t="s">
        <v>173</v>
      </c>
    </row>
    <row r="13" spans="2:9" x14ac:dyDescent="0.55000000000000004">
      <c r="D13" s="12" t="s">
        <v>32</v>
      </c>
      <c r="E13" s="12">
        <v>4</v>
      </c>
      <c r="G13" s="14" t="s">
        <v>68</v>
      </c>
      <c r="H13" s="14" t="str" cm="1">
        <f t="array" ref="H13">_xll.Exlibris.JSON.JSONObject(D20:E30)</f>
        <v>Newtonsoft.Json.Linq.JObject:9E39D957-BCB7-4E2F-8248-3EDB4C16A6A3</v>
      </c>
      <c r="I13" t="s">
        <v>174</v>
      </c>
    </row>
    <row r="14" spans="2:9" x14ac:dyDescent="0.55000000000000004">
      <c r="D14" s="12" t="s">
        <v>33</v>
      </c>
      <c r="E14" s="12" t="s">
        <v>34</v>
      </c>
    </row>
    <row r="15" spans="2:9" x14ac:dyDescent="0.55000000000000004">
      <c r="D15" s="12" t="s">
        <v>35</v>
      </c>
      <c r="E15" s="12" t="s">
        <v>36</v>
      </c>
      <c r="G15" s="7" t="s">
        <v>160</v>
      </c>
      <c r="H15" s="3" t="s">
        <v>172</v>
      </c>
    </row>
    <row r="16" spans="2:9" x14ac:dyDescent="0.55000000000000004">
      <c r="D16" s="12" t="s">
        <v>37</v>
      </c>
      <c r="E16" s="12">
        <v>5</v>
      </c>
      <c r="G16" s="7" t="s">
        <v>164</v>
      </c>
      <c r="H16" t="str" cm="1">
        <f t="array" ref="H16">_xll.Exlibris.JSON.JSONObject(G7:H13)</f>
        <v>Newtonsoft.Json.Linq.JObject:CD6922A7-FCCD-48ED-A0E4-B54D0B412B3F</v>
      </c>
    </row>
    <row r="17" spans="4:8" x14ac:dyDescent="0.55000000000000004">
      <c r="D17" s="12" t="s">
        <v>38</v>
      </c>
      <c r="E17" s="12" t="s">
        <v>39</v>
      </c>
    </row>
    <row r="18" spans="4:8" x14ac:dyDescent="0.55000000000000004">
      <c r="G18" t="s">
        <v>21</v>
      </c>
      <c r="H18" t="str" cm="1">
        <f t="array" ref="H18">_xll.Exlibris.JSON.Stringfy(H16)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9" spans="4:8" x14ac:dyDescent="0.55000000000000004">
      <c r="D19" s="15" t="s">
        <v>192</v>
      </c>
      <c r="G19" t="s">
        <v>20</v>
      </c>
      <c r="H19" t="s">
        <v>22</v>
      </c>
    </row>
    <row r="20" spans="4:8" x14ac:dyDescent="0.55000000000000004">
      <c r="D20" s="12" t="s">
        <v>23</v>
      </c>
      <c r="E20" s="13" t="s">
        <v>58</v>
      </c>
    </row>
    <row r="21" spans="4:8" x14ac:dyDescent="0.55000000000000004">
      <c r="D21" s="12" t="s">
        <v>2</v>
      </c>
      <c r="E21" s="12" t="s">
        <v>40</v>
      </c>
    </row>
    <row r="22" spans="4:8" x14ac:dyDescent="0.55000000000000004">
      <c r="D22" s="12" t="s">
        <v>25</v>
      </c>
      <c r="E22" s="12" t="s">
        <v>41</v>
      </c>
    </row>
    <row r="23" spans="4:8" x14ac:dyDescent="0.55000000000000004">
      <c r="D23" s="12" t="s">
        <v>27</v>
      </c>
      <c r="E23" s="12">
        <v>19.989999999999998</v>
      </c>
    </row>
    <row r="24" spans="4:8" x14ac:dyDescent="0.55000000000000004">
      <c r="D24" s="12" t="s">
        <v>28</v>
      </c>
      <c r="E24" s="12" t="s">
        <v>42</v>
      </c>
    </row>
    <row r="25" spans="4:8" x14ac:dyDescent="0.55000000000000004">
      <c r="D25" s="12" t="s">
        <v>30</v>
      </c>
      <c r="E25" s="12" t="s">
        <v>43</v>
      </c>
    </row>
    <row r="26" spans="4:8" x14ac:dyDescent="0.55000000000000004">
      <c r="D26" s="12" t="s">
        <v>32</v>
      </c>
      <c r="E26" s="12">
        <v>3</v>
      </c>
    </row>
    <row r="27" spans="4:8" x14ac:dyDescent="0.55000000000000004">
      <c r="D27" s="12" t="s">
        <v>33</v>
      </c>
      <c r="E27" s="12" t="s">
        <v>44</v>
      </c>
    </row>
    <row r="28" spans="4:8" x14ac:dyDescent="0.55000000000000004">
      <c r="D28" s="12" t="s">
        <v>35</v>
      </c>
      <c r="E28" s="12" t="s">
        <v>45</v>
      </c>
    </row>
    <row r="29" spans="4:8" x14ac:dyDescent="0.55000000000000004">
      <c r="D29" s="12" t="s">
        <v>37</v>
      </c>
      <c r="E29" s="12">
        <v>2</v>
      </c>
    </row>
    <row r="30" spans="4:8" x14ac:dyDescent="0.55000000000000004">
      <c r="D30" s="12" t="s">
        <v>38</v>
      </c>
      <c r="E30" s="12" t="s">
        <v>46</v>
      </c>
    </row>
  </sheetData>
  <phoneticPr fontId="1"/>
  <conditionalFormatting sqref="B2:B4">
    <cfRule type="cellIs" dxfId="27" priority="1" operator="equal">
      <formula>"NG"</formula>
    </cfRule>
  </conditionalFormatting>
  <conditionalFormatting sqref="C4 C6">
    <cfRule type="cellIs" dxfId="2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20BF-BAE2-491F-AEC6-86F23E309FD8}">
  <dimension ref="B2:L19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17.08203125" customWidth="1"/>
    <col min="6" max="6" width="11.4140625" bestFit="1" customWidth="1"/>
    <col min="8" max="8" width="14.25" bestFit="1" customWidth="1"/>
    <col min="9" max="9" width="11.4140625" bestFit="1" customWidth="1"/>
  </cols>
  <sheetData>
    <row r="2" spans="2:12" x14ac:dyDescent="0.55000000000000004">
      <c r="B2" s="10" t="s">
        <v>162</v>
      </c>
      <c r="C2" t="str" cm="1">
        <f t="array" aca="1" ref="C2" ca="1">MID(CELL("filename",A1),FIND("]",CELL("filename",A1))+1,255)</f>
        <v>1.5 values - get all values</v>
      </c>
    </row>
    <row r="3" spans="2:12" x14ac:dyDescent="0.55000000000000004">
      <c r="B3" s="10" t="s">
        <v>163</v>
      </c>
      <c r="C3" t="s">
        <v>179</v>
      </c>
    </row>
    <row r="4" spans="2:12" x14ac:dyDescent="0.55000000000000004">
      <c r="B4" s="10" t="s">
        <v>1</v>
      </c>
      <c r="C4" s="9" t="str">
        <f>IF(COUNTIF(K10:L19,FALSE)=0,"OK","NG")</f>
        <v>OK</v>
      </c>
    </row>
    <row r="6" spans="2:12" x14ac:dyDescent="0.55000000000000004">
      <c r="C6" s="9"/>
      <c r="D6" t="s">
        <v>176</v>
      </c>
      <c r="E6" t="s">
        <v>0</v>
      </c>
    </row>
    <row r="7" spans="2:12" x14ac:dyDescent="0.55000000000000004">
      <c r="D7" s="7" t="s">
        <v>167</v>
      </c>
      <c r="E7" t="str" cm="1">
        <f t="array" ref="E7">_xll.Exlibris.JSON.JSONObject(E6)</f>
        <v>Newtonsoft.Json.Linq.JObject:BF538929-CFC5-46D8-86C0-CD166B108899</v>
      </c>
    </row>
    <row r="9" spans="2:12" x14ac:dyDescent="0.55000000000000004">
      <c r="D9" s="7" t="s">
        <v>160</v>
      </c>
      <c r="E9" s="3" t="s">
        <v>177</v>
      </c>
      <c r="H9" s="7" t="s">
        <v>64</v>
      </c>
      <c r="K9" t="s">
        <v>178</v>
      </c>
    </row>
    <row r="10" spans="2:12" x14ac:dyDescent="0.55000000000000004">
      <c r="D10" s="7" t="s">
        <v>164</v>
      </c>
      <c r="E10" t="str" cm="1">
        <f t="array" ref="E10:F19">_xll.Exlibris.JSON.Values(E7)</f>
        <v>$.name</v>
      </c>
      <c r="F10" t="str">
        <v>John</v>
      </c>
      <c r="H10" t="s">
        <v>2</v>
      </c>
      <c r="I10" t="s">
        <v>3</v>
      </c>
      <c r="K10" t="b">
        <f>E10=H10</f>
        <v>1</v>
      </c>
      <c r="L10" t="b">
        <f t="shared" ref="L10:L19" si="0">F10=I10</f>
        <v>1</v>
      </c>
    </row>
    <row r="11" spans="2:12" x14ac:dyDescent="0.55000000000000004">
      <c r="E11" t="str">
        <v>$.age</v>
      </c>
      <c r="F11">
        <v>30</v>
      </c>
      <c r="H11" t="s">
        <v>4</v>
      </c>
      <c r="I11">
        <v>30</v>
      </c>
      <c r="K11" t="b">
        <f t="shared" ref="K11:K19" si="1">E11=H11</f>
        <v>1</v>
      </c>
      <c r="L11" t="b">
        <f t="shared" si="0"/>
        <v>1</v>
      </c>
    </row>
    <row r="12" spans="2:12" x14ac:dyDescent="0.55000000000000004">
      <c r="E12" t="str">
        <v>$.city</v>
      </c>
      <c r="F12" t="str">
        <v>New York</v>
      </c>
      <c r="H12" t="s">
        <v>5</v>
      </c>
      <c r="I12" t="s">
        <v>6</v>
      </c>
      <c r="K12" t="b">
        <f t="shared" si="1"/>
        <v>1</v>
      </c>
      <c r="L12" t="b">
        <f t="shared" si="0"/>
        <v>1</v>
      </c>
    </row>
    <row r="13" spans="2:12" x14ac:dyDescent="0.55000000000000004">
      <c r="E13" t="str">
        <v>$.hobbies[0]</v>
      </c>
      <c r="F13" t="str">
        <v>reading</v>
      </c>
      <c r="H13" t="s">
        <v>7</v>
      </c>
      <c r="I13" t="s">
        <v>8</v>
      </c>
      <c r="K13" t="b">
        <f t="shared" si="1"/>
        <v>1</v>
      </c>
      <c r="L13" t="b">
        <f t="shared" si="0"/>
        <v>1</v>
      </c>
    </row>
    <row r="14" spans="2:12" x14ac:dyDescent="0.55000000000000004">
      <c r="E14" t="str">
        <v>$.hobbies[1]</v>
      </c>
      <c r="F14" t="str">
        <v>writing</v>
      </c>
      <c r="H14" t="s">
        <v>9</v>
      </c>
      <c r="I14" t="s">
        <v>10</v>
      </c>
      <c r="K14" t="b">
        <f t="shared" si="1"/>
        <v>1</v>
      </c>
      <c r="L14" t="b">
        <f t="shared" si="0"/>
        <v>1</v>
      </c>
    </row>
    <row r="15" spans="2:12" x14ac:dyDescent="0.55000000000000004">
      <c r="E15" t="str">
        <v>$.hobbies[2]</v>
      </c>
      <c r="F15" t="str">
        <v>traveling</v>
      </c>
      <c r="H15" t="s">
        <v>11</v>
      </c>
      <c r="I15" t="s">
        <v>12</v>
      </c>
      <c r="K15" t="b">
        <f t="shared" si="1"/>
        <v>1</v>
      </c>
      <c r="L15" t="b">
        <f t="shared" si="0"/>
        <v>1</v>
      </c>
    </row>
    <row r="16" spans="2:12" x14ac:dyDescent="0.55000000000000004">
      <c r="E16" t="str">
        <v>$.isMarried</v>
      </c>
      <c r="F16" t="b">
        <v>1</v>
      </c>
      <c r="H16" t="s">
        <v>13</v>
      </c>
      <c r="I16" t="b">
        <v>1</v>
      </c>
      <c r="K16" t="b">
        <f t="shared" si="1"/>
        <v>1</v>
      </c>
      <c r="L16" t="b">
        <f t="shared" si="0"/>
        <v>1</v>
      </c>
    </row>
    <row r="17" spans="5:12" x14ac:dyDescent="0.55000000000000004">
      <c r="E17" t="str">
        <v>$.spouse.name</v>
      </c>
      <c r="F17" t="str">
        <v>Jane</v>
      </c>
      <c r="H17" t="s">
        <v>14</v>
      </c>
      <c r="I17" t="s">
        <v>15</v>
      </c>
      <c r="K17" t="b">
        <f t="shared" si="1"/>
        <v>1</v>
      </c>
      <c r="L17" t="b">
        <f t="shared" si="0"/>
        <v>1</v>
      </c>
    </row>
    <row r="18" spans="5:12" x14ac:dyDescent="0.55000000000000004">
      <c r="E18" t="str">
        <v>$.spouse.age</v>
      </c>
      <c r="F18">
        <v>28</v>
      </c>
      <c r="H18" t="s">
        <v>16</v>
      </c>
      <c r="I18">
        <v>28</v>
      </c>
      <c r="K18" t="b">
        <f t="shared" si="1"/>
        <v>1</v>
      </c>
      <c r="L18" t="b">
        <f t="shared" si="0"/>
        <v>1</v>
      </c>
    </row>
    <row r="19" spans="5:12" x14ac:dyDescent="0.55000000000000004">
      <c r="E19" t="str">
        <v>$.spouse.city</v>
      </c>
      <c r="F19" t="str">
        <v>Los Angeles</v>
      </c>
      <c r="H19" t="s">
        <v>17</v>
      </c>
      <c r="I19" t="s">
        <v>18</v>
      </c>
      <c r="K19" t="b">
        <f t="shared" si="1"/>
        <v>1</v>
      </c>
      <c r="L19" t="b">
        <f t="shared" si="0"/>
        <v>1</v>
      </c>
    </row>
  </sheetData>
  <phoneticPr fontId="1"/>
  <conditionalFormatting sqref="B2:B4">
    <cfRule type="cellIs" dxfId="25" priority="1" operator="equal">
      <formula>"NG"</formula>
    </cfRule>
  </conditionalFormatting>
  <conditionalFormatting sqref="C4 C6">
    <cfRule type="cellIs" dxfId="2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BBBA-62D0-4680-80C3-A61AC60374BA}">
  <dimension ref="B2:F1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3.1640625" customWidth="1"/>
    <col min="5" max="5" width="35" customWidth="1"/>
  </cols>
  <sheetData>
    <row r="2" spans="2:6" x14ac:dyDescent="0.55000000000000004">
      <c r="B2" s="10" t="s">
        <v>162</v>
      </c>
      <c r="C2" t="str" cm="1">
        <f t="array" aca="1" ref="C2" ca="1">MID(CELL("filename",A1),FIND("]",CELL("filename",A1))+1,255)</f>
        <v>1.6 values - json path</v>
      </c>
    </row>
    <row r="3" spans="2:6" x14ac:dyDescent="0.55000000000000004">
      <c r="B3" s="10" t="s">
        <v>163</v>
      </c>
      <c r="C3" t="s">
        <v>183</v>
      </c>
    </row>
    <row r="4" spans="2:6" x14ac:dyDescent="0.55000000000000004">
      <c r="B4" s="10" t="s">
        <v>1</v>
      </c>
      <c r="C4" s="9" t="str">
        <f>IF(F14=F15,"OK","NG")</f>
        <v>OK</v>
      </c>
    </row>
    <row r="6" spans="2:6" x14ac:dyDescent="0.55000000000000004">
      <c r="C6" s="9"/>
      <c r="D6" t="s">
        <v>176</v>
      </c>
      <c r="E6" t="s">
        <v>22</v>
      </c>
    </row>
    <row r="7" spans="2:6" x14ac:dyDescent="0.55000000000000004">
      <c r="D7" s="7" t="s">
        <v>180</v>
      </c>
      <c r="E7" t="str" cm="1">
        <f t="array" ref="E7">_xll.Exlibris.JSON.JSONObject(E6)</f>
        <v>Newtonsoft.Json.Linq.JObject:C4883E06-EAFF-460B-8FC6-87EBBEC34EC8</v>
      </c>
    </row>
    <row r="8" spans="2:6" x14ac:dyDescent="0.55000000000000004">
      <c r="D8" s="7" t="s">
        <v>181</v>
      </c>
      <c r="E8" t="s">
        <v>69</v>
      </c>
    </row>
    <row r="10" spans="2:6" x14ac:dyDescent="0.55000000000000004">
      <c r="D10" s="7" t="s">
        <v>160</v>
      </c>
      <c r="E10" s="3" t="s">
        <v>182</v>
      </c>
    </row>
    <row r="11" spans="2:6" x14ac:dyDescent="0.55000000000000004">
      <c r="D11" s="7" t="s">
        <v>164</v>
      </c>
      <c r="E11" t="str" cm="1">
        <f t="array" ref="E11">_xll.Exlibris.JSON.Values(E7,E8)</f>
        <v>Newtonsoft.Json.Linq.JObject:F04A3BFA-ACA8-4248-AF28-199B1D266394</v>
      </c>
    </row>
    <row r="14" spans="2:6" x14ac:dyDescent="0.55000000000000004">
      <c r="E14" s="7" t="s">
        <v>185</v>
      </c>
      <c r="F14" t="str" cm="1">
        <f t="array" ref="F14">_xll.Exlibris.JSON.Stringfy(E11)</f>
        <v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v>
      </c>
    </row>
    <row r="15" spans="2:6" x14ac:dyDescent="0.55000000000000004">
      <c r="E15" s="7" t="s">
        <v>64</v>
      </c>
      <c r="F15" t="s">
        <v>186</v>
      </c>
    </row>
  </sheetData>
  <phoneticPr fontId="1"/>
  <conditionalFormatting sqref="B2:B4">
    <cfRule type="cellIs" dxfId="23" priority="1" operator="equal">
      <formula>"NG"</formula>
    </cfRule>
  </conditionalFormatting>
  <conditionalFormatting sqref="C4 C6">
    <cfRule type="cellIs" dxfId="2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7417-9FAC-453E-A466-F5E371FE1C65}">
  <dimension ref="B2:N36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7.58203125" customWidth="1"/>
    <col min="5" max="5" width="6.83203125" customWidth="1"/>
    <col min="6" max="6" width="28.58203125" bestFit="1" customWidth="1"/>
    <col min="7" max="7" width="21.83203125" bestFit="1" customWidth="1"/>
    <col min="8" max="8" width="15.6640625" bestFit="1" customWidth="1"/>
    <col min="9" max="9" width="8.83203125" bestFit="1" customWidth="1"/>
    <col min="10" max="10" width="25.1640625" bestFit="1" customWidth="1"/>
    <col min="11" max="11" width="6.83203125" bestFit="1" customWidth="1"/>
    <col min="12" max="12" width="14.5" bestFit="1" customWidth="1"/>
    <col min="13" max="13" width="15.4140625" bestFit="1" customWidth="1"/>
    <col min="14" max="14" width="30.08203125" bestFit="1" customWidth="1"/>
  </cols>
  <sheetData>
    <row r="2" spans="2:14" x14ac:dyDescent="0.55000000000000004">
      <c r="B2" s="10" t="s">
        <v>162</v>
      </c>
      <c r="C2" t="str" cm="1">
        <f t="array" aca="1" ref="C2" ca="1">MID(CELL("filename",A1),FIND("]",CELL("filename",A1))+1,255)</f>
        <v>1.7 table - json array</v>
      </c>
    </row>
    <row r="3" spans="2:14" x14ac:dyDescent="0.55000000000000004">
      <c r="B3" s="10" t="s">
        <v>163</v>
      </c>
      <c r="C3" t="s">
        <v>187</v>
      </c>
    </row>
    <row r="4" spans="2:14" x14ac:dyDescent="0.55000000000000004">
      <c r="B4" s="10" t="s">
        <v>1</v>
      </c>
      <c r="C4" s="9" t="str">
        <f ca="1">IF(COUNTIF(E30:N36,FALSE)=0,"OK","NG")</f>
        <v>OK</v>
      </c>
    </row>
    <row r="6" spans="2:14" x14ac:dyDescent="0.55000000000000004">
      <c r="C6" s="9"/>
      <c r="D6" t="s">
        <v>188</v>
      </c>
      <c r="E6" t="str">
        <f ca="1">FILE_DIR&amp;"books.json"</f>
        <v>D:\data\git\exlibris\samples\books.json</v>
      </c>
    </row>
    <row r="7" spans="2:14" x14ac:dyDescent="0.55000000000000004">
      <c r="D7" t="s">
        <v>188</v>
      </c>
      <c r="E7" t="str" cm="1">
        <f t="array" aca="1" ref="E7" ca="1">_xll.Exlibris.JSON.JSONObject(E6)</f>
        <v>Newtonsoft.Json.Linq.JObject:44AB8F38-C073-46ED-8248-AD4D8DBE41C4</v>
      </c>
    </row>
    <row r="8" spans="2:14" x14ac:dyDescent="0.55000000000000004">
      <c r="D8" s="7" t="s">
        <v>189</v>
      </c>
    </row>
    <row r="9" spans="2:14" x14ac:dyDescent="0.55000000000000004">
      <c r="E9" t="str" cm="1">
        <f t="array" aca="1" ref="E9" ca="1">_xll.Exlibris.JSON.Values(E7,"books")</f>
        <v>Newtonsoft.Json.Linq.JArray:3BCD65A8-6676-4B23-9C08-E354765C23E4</v>
      </c>
    </row>
    <row r="11" spans="2:14" x14ac:dyDescent="0.55000000000000004">
      <c r="D11" s="7" t="s">
        <v>160</v>
      </c>
      <c r="E11" s="3" t="s">
        <v>190</v>
      </c>
    </row>
    <row r="12" spans="2:14" x14ac:dyDescent="0.55000000000000004">
      <c r="D12" s="7" t="s">
        <v>164</v>
      </c>
      <c r="E12" t="str" cm="1">
        <f t="array" aca="1" ref="E12:N18" ca="1">_xll.Exlibris.JSON.Table(E9)</f>
        <v>id</v>
      </c>
      <c r="F12" t="str">
        <f ca="1"/>
        <v>title</v>
      </c>
      <c r="G12" t="str">
        <f ca="1"/>
        <v>author</v>
      </c>
      <c r="H12" t="str">
        <f ca="1"/>
        <v>publication_date</v>
      </c>
      <c r="I12" t="str">
        <f ca="1"/>
        <v>language</v>
      </c>
      <c r="J12" t="str">
        <f ca="1"/>
        <v>publisher</v>
      </c>
      <c r="K12" t="str">
        <f ca="1"/>
        <v>pages</v>
      </c>
      <c r="L12" t="str">
        <f ca="1"/>
        <v>isbn_10</v>
      </c>
      <c r="M12" t="str">
        <f ca="1"/>
        <v>isbn_13</v>
      </c>
      <c r="N12" t="str">
        <f ca="1"/>
        <v>genre</v>
      </c>
    </row>
    <row r="13" spans="2:14" x14ac:dyDescent="0.55000000000000004">
      <c r="E13">
        <f ca="1"/>
        <v>1</v>
      </c>
      <c r="F13" t="str">
        <f ca="1"/>
        <v>The Catcher in the Rye</v>
      </c>
      <c r="G13" t="str">
        <f ca="1"/>
        <v>J.D. Salinger</v>
      </c>
      <c r="H13" t="str">
        <f ca="1"/>
        <v>1951-07-16</v>
      </c>
      <c r="I13" t="str">
        <f ca="1"/>
        <v>English</v>
      </c>
      <c r="J13" t="str">
        <f ca="1"/>
        <v>Little, Brown and Company</v>
      </c>
      <c r="K13">
        <f ca="1"/>
        <v>277</v>
      </c>
      <c r="L13" t="str">
        <f ca="1"/>
        <v>0316769177</v>
      </c>
      <c r="M13" t="str">
        <f ca="1"/>
        <v>978-0316769174</v>
      </c>
      <c r="N13" t="str">
        <f ca="1"/>
        <v>Coming-of-age fiction</v>
      </c>
    </row>
    <row r="14" spans="2:14" x14ac:dyDescent="0.55000000000000004">
      <c r="E14">
        <f ca="1"/>
        <v>2</v>
      </c>
      <c r="F14" t="str">
        <f ca="1"/>
        <v>To Kill a Mockingbird</v>
      </c>
      <c r="G14" t="str">
        <f ca="1"/>
        <v>Harper Lee</v>
      </c>
      <c r="H14" t="str">
        <f ca="1"/>
        <v>1960-07-11</v>
      </c>
      <c r="I14" t="str">
        <f ca="1"/>
        <v>English</v>
      </c>
      <c r="J14" t="str">
        <f ca="1"/>
        <v>J. B. Lippincott &amp; Co.</v>
      </c>
      <c r="K14">
        <f ca="1"/>
        <v>336</v>
      </c>
      <c r="L14" t="str">
        <f ca="1"/>
        <v>0060935464</v>
      </c>
      <c r="M14" t="str">
        <f ca="1"/>
        <v>978-0060935467</v>
      </c>
      <c r="N14" t="str">
        <f ca="1"/>
        <v>Southern Gothic, Bildungsroman</v>
      </c>
    </row>
    <row r="15" spans="2:14" x14ac:dyDescent="0.55000000000000004">
      <c r="E15">
        <f ca="1"/>
        <v>3</v>
      </c>
      <c r="F15" t="str">
        <f ca="1"/>
        <v>1984</v>
      </c>
      <c r="G15" t="str">
        <f ca="1"/>
        <v>George Orwell</v>
      </c>
      <c r="H15" t="str">
        <f ca="1"/>
        <v>1949-06-08</v>
      </c>
      <c r="I15" t="str">
        <f ca="1"/>
        <v>English</v>
      </c>
      <c r="J15" t="str">
        <f ca="1"/>
        <v>Secker &amp; Warburg</v>
      </c>
      <c r="K15">
        <f ca="1"/>
        <v>328</v>
      </c>
      <c r="L15" t="str">
        <f ca="1"/>
        <v>9780451524935</v>
      </c>
      <c r="M15" t="str">
        <f ca="1"/>
        <v>978-0451524935</v>
      </c>
      <c r="N15" t="str">
        <f ca="1"/>
        <v>Dystopian, Political fiction</v>
      </c>
    </row>
    <row r="16" spans="2:14" x14ac:dyDescent="0.55000000000000004">
      <c r="E16">
        <f ca="1"/>
        <v>4</v>
      </c>
      <c r="F16" t="str">
        <f ca="1"/>
        <v>One Hundred Years of Solitude</v>
      </c>
      <c r="G16" t="str">
        <f ca="1"/>
        <v>Gabriel García Márquez</v>
      </c>
      <c r="H16" t="str">
        <f ca="1"/>
        <v>1967-05-30</v>
      </c>
      <c r="I16" t="str">
        <f ca="1"/>
        <v>Spanish</v>
      </c>
      <c r="J16" t="str">
        <f ca="1"/>
        <v>Harper &amp; Row</v>
      </c>
      <c r="K16">
        <f ca="1"/>
        <v>417</v>
      </c>
      <c r="L16" t="str">
        <f ca="1"/>
        <v>0060883286</v>
      </c>
      <c r="M16" t="str">
        <f ca="1"/>
        <v>978-0060883287</v>
      </c>
      <c r="N16" t="str">
        <f ca="1"/>
        <v>Magical Realism</v>
      </c>
    </row>
    <row r="17" spans="5:14" x14ac:dyDescent="0.55000000000000004">
      <c r="E17">
        <f ca="1"/>
        <v>5</v>
      </c>
      <c r="F17" t="str">
        <f ca="1"/>
        <v>The Great Gatsby</v>
      </c>
      <c r="G17" t="str">
        <f ca="1"/>
        <v>F. Scott Fitzgerald</v>
      </c>
      <c r="H17" t="str">
        <f ca="1"/>
        <v>1925-04-10</v>
      </c>
      <c r="I17" t="str">
        <f ca="1"/>
        <v>English</v>
      </c>
      <c r="J17" t="str">
        <f ca="1"/>
        <v>Charles Scribner's Sons</v>
      </c>
      <c r="K17">
        <f ca="1"/>
        <v>218</v>
      </c>
      <c r="L17" t="str">
        <f ca="1"/>
        <v>0743273567</v>
      </c>
      <c r="M17" t="str">
        <f ca="1"/>
        <v>978-0743273565</v>
      </c>
      <c r="N17" t="str">
        <f ca="1"/>
        <v>Modernist literature</v>
      </c>
    </row>
    <row r="18" spans="5:14" x14ac:dyDescent="0.55000000000000004">
      <c r="E18">
        <f ca="1"/>
        <v>6</v>
      </c>
      <c r="F18" t="str">
        <f ca="1"/>
        <v>War and Peace</v>
      </c>
      <c r="G18" t="str">
        <f ca="1"/>
        <v>Leo Tolstoy</v>
      </c>
      <c r="H18" t="str">
        <f ca="1"/>
        <v>1869-01-01</v>
      </c>
      <c r="I18" t="str">
        <f ca="1"/>
        <v>Russian</v>
      </c>
      <c r="J18" t="str">
        <f ca="1"/>
        <v>The Russian Messenger</v>
      </c>
      <c r="K18">
        <f ca="1"/>
        <v>1225</v>
      </c>
      <c r="L18" t="str">
        <f ca="1"/>
        <v>9780140444179</v>
      </c>
      <c r="M18" t="str">
        <f ca="1"/>
        <v>978-0140444179</v>
      </c>
      <c r="N18" t="str">
        <f ca="1"/>
        <v>Historical fiction</v>
      </c>
    </row>
    <row r="20" spans="5:14" x14ac:dyDescent="0.55000000000000004">
      <c r="E20" s="7" t="s">
        <v>64</v>
      </c>
    </row>
    <row r="21" spans="5:14" x14ac:dyDescent="0.55000000000000004"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  <c r="N21" t="s">
        <v>81</v>
      </c>
    </row>
    <row r="22" spans="5:14" x14ac:dyDescent="0.55000000000000004">
      <c r="E22">
        <v>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>
        <v>277</v>
      </c>
      <c r="L22" t="s">
        <v>87</v>
      </c>
      <c r="M22" t="s">
        <v>88</v>
      </c>
      <c r="N22" t="s">
        <v>89</v>
      </c>
    </row>
    <row r="23" spans="5:14" x14ac:dyDescent="0.55000000000000004">
      <c r="E23">
        <v>2</v>
      </c>
      <c r="F23" t="s">
        <v>90</v>
      </c>
      <c r="G23" t="s">
        <v>91</v>
      </c>
      <c r="H23" t="s">
        <v>92</v>
      </c>
      <c r="I23" t="s">
        <v>85</v>
      </c>
      <c r="J23" t="s">
        <v>93</v>
      </c>
      <c r="K23">
        <v>336</v>
      </c>
      <c r="L23" t="s">
        <v>94</v>
      </c>
      <c r="M23" t="s">
        <v>95</v>
      </c>
      <c r="N23" t="s">
        <v>96</v>
      </c>
    </row>
    <row r="24" spans="5:14" x14ac:dyDescent="0.55000000000000004">
      <c r="E24">
        <v>3</v>
      </c>
      <c r="F24" t="s">
        <v>97</v>
      </c>
      <c r="G24" t="s">
        <v>98</v>
      </c>
      <c r="H24" t="s">
        <v>99</v>
      </c>
      <c r="I24" t="s">
        <v>85</v>
      </c>
      <c r="J24" t="s">
        <v>100</v>
      </c>
      <c r="K24">
        <v>328</v>
      </c>
      <c r="L24" t="s">
        <v>101</v>
      </c>
      <c r="M24" t="s">
        <v>102</v>
      </c>
      <c r="N24" t="s">
        <v>103</v>
      </c>
    </row>
    <row r="25" spans="5:14" x14ac:dyDescent="0.55000000000000004">
      <c r="E25">
        <v>4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>
        <v>417</v>
      </c>
      <c r="L25" t="s">
        <v>109</v>
      </c>
      <c r="M25" t="s">
        <v>110</v>
      </c>
      <c r="N25" t="s">
        <v>111</v>
      </c>
    </row>
    <row r="26" spans="5:14" x14ac:dyDescent="0.55000000000000004">
      <c r="E26">
        <v>5</v>
      </c>
      <c r="F26" t="s">
        <v>112</v>
      </c>
      <c r="G26" t="s">
        <v>113</v>
      </c>
      <c r="H26" t="s">
        <v>114</v>
      </c>
      <c r="I26" t="s">
        <v>85</v>
      </c>
      <c r="J26" t="s">
        <v>115</v>
      </c>
      <c r="K26">
        <v>218</v>
      </c>
      <c r="L26" t="s">
        <v>116</v>
      </c>
      <c r="M26" t="s">
        <v>117</v>
      </c>
      <c r="N26" t="s">
        <v>118</v>
      </c>
    </row>
    <row r="27" spans="5:14" x14ac:dyDescent="0.55000000000000004">
      <c r="E27">
        <v>6</v>
      </c>
      <c r="F27" t="s">
        <v>119</v>
      </c>
      <c r="G27" t="s">
        <v>120</v>
      </c>
      <c r="H27" t="s">
        <v>121</v>
      </c>
      <c r="I27" t="s">
        <v>122</v>
      </c>
      <c r="J27" t="s">
        <v>123</v>
      </c>
      <c r="K27">
        <v>1225</v>
      </c>
      <c r="L27" t="s">
        <v>124</v>
      </c>
      <c r="M27" t="s">
        <v>125</v>
      </c>
      <c r="N27" t="s">
        <v>126</v>
      </c>
    </row>
    <row r="29" spans="5:14" x14ac:dyDescent="0.55000000000000004">
      <c r="E29" t="s">
        <v>184</v>
      </c>
    </row>
    <row r="30" spans="5:14" x14ac:dyDescent="0.55000000000000004">
      <c r="E30" t="b">
        <f ca="1">E12=E21</f>
        <v>1</v>
      </c>
      <c r="F30" t="b">
        <f t="shared" ref="F30:N30" ca="1" si="0">F12=F21</f>
        <v>1</v>
      </c>
      <c r="G30" t="b">
        <f t="shared" ca="1" si="0"/>
        <v>1</v>
      </c>
      <c r="H30" t="b">
        <f t="shared" ca="1" si="0"/>
        <v>1</v>
      </c>
      <c r="I30" t="b">
        <f t="shared" ca="1" si="0"/>
        <v>1</v>
      </c>
      <c r="J30" t="b">
        <f t="shared" ca="1" si="0"/>
        <v>1</v>
      </c>
      <c r="K30" t="b">
        <f t="shared" ca="1" si="0"/>
        <v>1</v>
      </c>
      <c r="L30" t="b">
        <f t="shared" ca="1" si="0"/>
        <v>1</v>
      </c>
      <c r="M30" t="b">
        <f t="shared" ca="1" si="0"/>
        <v>1</v>
      </c>
      <c r="N30" t="b">
        <f t="shared" ca="1" si="0"/>
        <v>1</v>
      </c>
    </row>
    <row r="31" spans="5:14" x14ac:dyDescent="0.55000000000000004">
      <c r="E31" t="b">
        <f t="shared" ref="E31:N31" ca="1" si="1">E13=E22</f>
        <v>1</v>
      </c>
      <c r="F31" t="b">
        <f t="shared" ca="1" si="1"/>
        <v>1</v>
      </c>
      <c r="G31" t="b">
        <f t="shared" ca="1" si="1"/>
        <v>1</v>
      </c>
      <c r="H31" t="b">
        <f t="shared" ca="1" si="1"/>
        <v>1</v>
      </c>
      <c r="I31" t="b">
        <f t="shared" ca="1" si="1"/>
        <v>1</v>
      </c>
      <c r="J31" t="b">
        <f t="shared" ca="1" si="1"/>
        <v>1</v>
      </c>
      <c r="K31" t="b">
        <f t="shared" ca="1" si="1"/>
        <v>1</v>
      </c>
      <c r="L31" t="b">
        <f t="shared" ca="1" si="1"/>
        <v>1</v>
      </c>
      <c r="M31" t="b">
        <f t="shared" ca="1" si="1"/>
        <v>1</v>
      </c>
      <c r="N31" t="b">
        <f t="shared" ca="1" si="1"/>
        <v>1</v>
      </c>
    </row>
    <row r="32" spans="5:14" x14ac:dyDescent="0.55000000000000004">
      <c r="E32" t="b">
        <f t="shared" ref="E32:N32" ca="1" si="2">E14=E23</f>
        <v>1</v>
      </c>
      <c r="F32" t="b">
        <f t="shared" ca="1" si="2"/>
        <v>1</v>
      </c>
      <c r="G32" t="b">
        <f t="shared" ca="1" si="2"/>
        <v>1</v>
      </c>
      <c r="H32" t="b">
        <f t="shared" ca="1" si="2"/>
        <v>1</v>
      </c>
      <c r="I32" t="b">
        <f t="shared" ca="1" si="2"/>
        <v>1</v>
      </c>
      <c r="J32" t="b">
        <f t="shared" ca="1" si="2"/>
        <v>1</v>
      </c>
      <c r="K32" t="b">
        <f t="shared" ca="1" si="2"/>
        <v>1</v>
      </c>
      <c r="L32" t="b">
        <f t="shared" ca="1" si="2"/>
        <v>1</v>
      </c>
      <c r="M32" t="b">
        <f t="shared" ca="1" si="2"/>
        <v>1</v>
      </c>
      <c r="N32" t="b">
        <f t="shared" ca="1" si="2"/>
        <v>1</v>
      </c>
    </row>
    <row r="33" spans="5:14" x14ac:dyDescent="0.55000000000000004">
      <c r="E33" t="b">
        <f t="shared" ref="E33:N33" ca="1" si="3">E15=E24</f>
        <v>1</v>
      </c>
      <c r="F33" t="b">
        <f t="shared" ca="1" si="3"/>
        <v>1</v>
      </c>
      <c r="G33" t="b">
        <f t="shared" ca="1" si="3"/>
        <v>1</v>
      </c>
      <c r="H33" t="b">
        <f t="shared" ca="1" si="3"/>
        <v>1</v>
      </c>
      <c r="I33" t="b">
        <f t="shared" ca="1" si="3"/>
        <v>1</v>
      </c>
      <c r="J33" t="b">
        <f t="shared" ca="1" si="3"/>
        <v>1</v>
      </c>
      <c r="K33" t="b">
        <f t="shared" ca="1" si="3"/>
        <v>1</v>
      </c>
      <c r="L33" t="b">
        <f t="shared" ca="1" si="3"/>
        <v>1</v>
      </c>
      <c r="M33" t="b">
        <f t="shared" ca="1" si="3"/>
        <v>1</v>
      </c>
      <c r="N33" t="b">
        <f t="shared" ca="1" si="3"/>
        <v>1</v>
      </c>
    </row>
    <row r="34" spans="5:14" x14ac:dyDescent="0.55000000000000004">
      <c r="E34" t="b">
        <f t="shared" ref="E34:N34" ca="1" si="4">E16=E25</f>
        <v>1</v>
      </c>
      <c r="F34" t="b">
        <f t="shared" ca="1" si="4"/>
        <v>1</v>
      </c>
      <c r="G34" t="b">
        <f t="shared" ca="1" si="4"/>
        <v>1</v>
      </c>
      <c r="H34" t="b">
        <f t="shared" ca="1" si="4"/>
        <v>1</v>
      </c>
      <c r="I34" t="b">
        <f t="shared" ca="1" si="4"/>
        <v>1</v>
      </c>
      <c r="J34" t="b">
        <f t="shared" ca="1" si="4"/>
        <v>1</v>
      </c>
      <c r="K34" t="b">
        <f t="shared" ca="1" si="4"/>
        <v>1</v>
      </c>
      <c r="L34" t="b">
        <f t="shared" ca="1" si="4"/>
        <v>1</v>
      </c>
      <c r="M34" t="b">
        <f t="shared" ca="1" si="4"/>
        <v>1</v>
      </c>
      <c r="N34" t="b">
        <f t="shared" ca="1" si="4"/>
        <v>1</v>
      </c>
    </row>
    <row r="35" spans="5:14" x14ac:dyDescent="0.55000000000000004">
      <c r="E35" t="b">
        <f t="shared" ref="E35:N36" ca="1" si="5">E17=E26</f>
        <v>1</v>
      </c>
      <c r="F35" t="b">
        <f t="shared" ca="1" si="5"/>
        <v>1</v>
      </c>
      <c r="G35" t="b">
        <f t="shared" ca="1" si="5"/>
        <v>1</v>
      </c>
      <c r="H35" t="b">
        <f t="shared" ca="1" si="5"/>
        <v>1</v>
      </c>
      <c r="I35" t="b">
        <f t="shared" ca="1" si="5"/>
        <v>1</v>
      </c>
      <c r="J35" t="b">
        <f t="shared" ca="1" si="5"/>
        <v>1</v>
      </c>
      <c r="K35" t="b">
        <f t="shared" ca="1" si="5"/>
        <v>1</v>
      </c>
      <c r="L35" t="b">
        <f t="shared" ca="1" si="5"/>
        <v>1</v>
      </c>
      <c r="M35" t="b">
        <f t="shared" ca="1" si="5"/>
        <v>1</v>
      </c>
      <c r="N35" t="b">
        <f t="shared" ca="1" si="5"/>
        <v>1</v>
      </c>
    </row>
    <row r="36" spans="5:14" x14ac:dyDescent="0.55000000000000004">
      <c r="E36" t="b">
        <f t="shared" ca="1" si="5"/>
        <v>1</v>
      </c>
      <c r="F36" t="b">
        <f t="shared" ca="1" si="5"/>
        <v>1</v>
      </c>
      <c r="G36" t="b">
        <f t="shared" ca="1" si="5"/>
        <v>1</v>
      </c>
      <c r="H36" t="b">
        <f t="shared" ca="1" si="5"/>
        <v>1</v>
      </c>
      <c r="I36" t="b">
        <f t="shared" ca="1" si="5"/>
        <v>1</v>
      </c>
      <c r="J36" t="b">
        <f t="shared" ca="1" si="5"/>
        <v>1</v>
      </c>
      <c r="K36" t="b">
        <f t="shared" ca="1" si="5"/>
        <v>1</v>
      </c>
      <c r="L36" t="b">
        <f t="shared" ca="1" si="5"/>
        <v>1</v>
      </c>
      <c r="M36" t="b">
        <f t="shared" ca="1" si="5"/>
        <v>1</v>
      </c>
      <c r="N36" t="b">
        <f t="shared" ca="1" si="5"/>
        <v>1</v>
      </c>
    </row>
  </sheetData>
  <phoneticPr fontId="1"/>
  <conditionalFormatting sqref="B2:B4">
    <cfRule type="cellIs" dxfId="21" priority="1" operator="equal">
      <formula>"NG"</formula>
    </cfRule>
  </conditionalFormatting>
  <conditionalFormatting sqref="C4 C6">
    <cfRule type="cellIs" dxfId="2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70A-2C6D-4314-97CB-BE066114A1E7}">
  <dimension ref="B2:H4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7.25" customWidth="1"/>
    <col min="5" max="11" width="8.6640625" customWidth="1"/>
  </cols>
  <sheetData>
    <row r="2" spans="2:8" x14ac:dyDescent="0.55000000000000004">
      <c r="B2" s="10" t="s">
        <v>162</v>
      </c>
      <c r="C2" t="str" cm="1">
        <f t="array" aca="1" ref="C2" ca="1">MID(CELL("filename",A1),FIND("]",CELL("filename",A1))+1,255)</f>
        <v>1.8 table - column selection</v>
      </c>
    </row>
    <row r="3" spans="2:8" x14ac:dyDescent="0.55000000000000004">
      <c r="B3" s="10" t="s">
        <v>163</v>
      </c>
      <c r="C3" t="s">
        <v>193</v>
      </c>
    </row>
    <row r="4" spans="2:8" x14ac:dyDescent="0.55000000000000004">
      <c r="B4" s="10" t="s">
        <v>1</v>
      </c>
      <c r="C4" s="9" t="str">
        <f ca="1">IF(AND(COUNTIF(E26:H27,FALSE)=0,COUNTIF(E46:E47,FALSE)=0),"OK","NG")</f>
        <v>OK</v>
      </c>
    </row>
    <row r="6" spans="2:8" x14ac:dyDescent="0.55000000000000004">
      <c r="C6" s="9"/>
      <c r="D6" t="s">
        <v>188</v>
      </c>
      <c r="E6" t="str">
        <f ca="1">FILE_DIR&amp;"online-store-products.json"</f>
        <v>D:\data\git\exlibris\samples\online-store-products.json</v>
      </c>
    </row>
    <row r="7" spans="2:8" x14ac:dyDescent="0.55000000000000004">
      <c r="D7" t="s">
        <v>188</v>
      </c>
      <c r="E7" t="str" cm="1">
        <f t="array" aca="1" ref="E7" ca="1">_xll.Exlibris.JSON.JSONObject(E6)</f>
        <v>Newtonsoft.Json.Linq.JObject:CCB9E626-D183-412D-8093-A4AC23BA6D24</v>
      </c>
    </row>
    <row r="9" spans="2:8" x14ac:dyDescent="0.55000000000000004">
      <c r="D9" s="16" t="s">
        <v>200</v>
      </c>
    </row>
    <row r="10" spans="2:8" x14ac:dyDescent="0.55000000000000004">
      <c r="D10" s="7" t="s">
        <v>194</v>
      </c>
    </row>
    <row r="11" spans="2:8" x14ac:dyDescent="0.55000000000000004">
      <c r="E11" t="str" cm="1">
        <f t="array" aca="1" ref="E11" ca="1">_xll.Exlibris.JSON.Values(E7,"products")</f>
        <v>Newtonsoft.Json.Linq.JArray:B8F0C99E-D887-4E10-A8C9-93E25B132A98</v>
      </c>
    </row>
    <row r="12" spans="2:8" x14ac:dyDescent="0.55000000000000004">
      <c r="D12" s="7" t="s">
        <v>195</v>
      </c>
    </row>
    <row r="13" spans="2:8" x14ac:dyDescent="0.55000000000000004">
      <c r="E13" t="s">
        <v>72</v>
      </c>
      <c r="F13" t="s">
        <v>144</v>
      </c>
      <c r="G13" t="s">
        <v>145</v>
      </c>
      <c r="H13" t="s">
        <v>146</v>
      </c>
    </row>
    <row r="14" spans="2:8" x14ac:dyDescent="0.55000000000000004">
      <c r="D14" s="7" t="s">
        <v>196</v>
      </c>
    </row>
    <row r="15" spans="2:8" x14ac:dyDescent="0.55000000000000004">
      <c r="E15" t="b">
        <v>0</v>
      </c>
    </row>
    <row r="17" spans="4:8" x14ac:dyDescent="0.55000000000000004">
      <c r="D17" s="7" t="s">
        <v>160</v>
      </c>
      <c r="E17" s="3" t="s">
        <v>197</v>
      </c>
    </row>
    <row r="18" spans="4:8" x14ac:dyDescent="0.55000000000000004">
      <c r="D18" s="7" t="s">
        <v>164</v>
      </c>
      <c r="E18" t="str" cm="1">
        <f t="array" aca="1" ref="E18:H19" ca="1">_xll.Exlibris.JSON.Table(E11,E13:H13,,E15)</f>
        <v>1</v>
      </c>
      <c r="F18" t="str">
        <f ca="1"/>
        <v>Product 1</v>
      </c>
      <c r="G18">
        <f ca="1"/>
        <v>9.99</v>
      </c>
      <c r="H18" t="str">
        <f ca="1"/>
        <v>Newtonsoft.Json.Linq.JArray:DABC3659-E9B8-4E78-9383-A8C59FF89DE5</v>
      </c>
    </row>
    <row r="19" spans="4:8" x14ac:dyDescent="0.55000000000000004">
      <c r="E19" t="str">
        <f ca="1"/>
        <v>2</v>
      </c>
      <c r="F19" t="str">
        <f ca="1"/>
        <v>Product 2</v>
      </c>
      <c r="G19">
        <f ca="1"/>
        <v>19.989999999999998</v>
      </c>
      <c r="H19" t="str">
        <f ca="1"/>
        <v>Newtonsoft.Json.Linq.JArray:E1DF4413-5F31-494A-99CC-FF4ACE091097</v>
      </c>
    </row>
    <row r="21" spans="4:8" x14ac:dyDescent="0.55000000000000004">
      <c r="E21" s="7" t="s">
        <v>64</v>
      </c>
    </row>
    <row r="22" spans="4:8" x14ac:dyDescent="0.55000000000000004">
      <c r="E22" t="s">
        <v>70</v>
      </c>
      <c r="F22" t="s">
        <v>24</v>
      </c>
      <c r="G22">
        <v>9.99</v>
      </c>
    </row>
    <row r="23" spans="4:8" x14ac:dyDescent="0.55000000000000004">
      <c r="E23" t="s">
        <v>148</v>
      </c>
      <c r="F23" t="s">
        <v>40</v>
      </c>
      <c r="G23">
        <v>19.989999999999998</v>
      </c>
    </row>
    <row r="25" spans="4:8" x14ac:dyDescent="0.55000000000000004">
      <c r="E25" t="s">
        <v>184</v>
      </c>
    </row>
    <row r="26" spans="4:8" x14ac:dyDescent="0.55000000000000004">
      <c r="E26" t="b">
        <f ca="1">E18=E22</f>
        <v>1</v>
      </c>
      <c r="F26" t="b">
        <f t="shared" ref="F26:G26" ca="1" si="0">F18=F22</f>
        <v>1</v>
      </c>
      <c r="G26" t="b">
        <f t="shared" ca="1" si="0"/>
        <v>1</v>
      </c>
      <c r="H26" t="b">
        <f ca="1">ISERR(H18)=FALSE&amp;ISBLANK(H18)=FALSE</f>
        <v>1</v>
      </c>
    </row>
    <row r="27" spans="4:8" x14ac:dyDescent="0.55000000000000004">
      <c r="E27" t="b">
        <f t="shared" ref="E27:G27" ca="1" si="1">E19=E23</f>
        <v>1</v>
      </c>
      <c r="F27" t="b">
        <f t="shared" ca="1" si="1"/>
        <v>1</v>
      </c>
      <c r="G27" t="b">
        <f t="shared" ca="1" si="1"/>
        <v>1</v>
      </c>
      <c r="H27" t="b">
        <f ca="1">ISERR(H19)=FALSE&amp;ISBLANK(H19)=FALSE</f>
        <v>1</v>
      </c>
    </row>
    <row r="29" spans="4:8" x14ac:dyDescent="0.55000000000000004">
      <c r="D29" s="16" t="s">
        <v>199</v>
      </c>
    </row>
    <row r="30" spans="4:8" x14ac:dyDescent="0.55000000000000004">
      <c r="D30" s="7" t="s">
        <v>194</v>
      </c>
    </row>
    <row r="31" spans="4:8" x14ac:dyDescent="0.55000000000000004">
      <c r="E31" t="str">
        <f ca="1">E11</f>
        <v>Newtonsoft.Json.Linq.JArray:B8F0C99E-D887-4E10-A8C9-93E25B132A98</v>
      </c>
    </row>
    <row r="32" spans="4:8" x14ac:dyDescent="0.55000000000000004">
      <c r="D32" s="7" t="s">
        <v>195</v>
      </c>
    </row>
    <row r="33" spans="4:5" x14ac:dyDescent="0.55000000000000004">
      <c r="E33" t="s">
        <v>147</v>
      </c>
    </row>
    <row r="34" spans="4:5" x14ac:dyDescent="0.55000000000000004">
      <c r="D34" s="7" t="s">
        <v>196</v>
      </c>
    </row>
    <row r="35" spans="4:5" x14ac:dyDescent="0.55000000000000004">
      <c r="E35" t="b">
        <v>0</v>
      </c>
    </row>
    <row r="37" spans="4:5" x14ac:dyDescent="0.55000000000000004">
      <c r="D37" s="7" t="s">
        <v>160</v>
      </c>
      <c r="E37" s="3" t="s">
        <v>198</v>
      </c>
    </row>
    <row r="38" spans="4:5" x14ac:dyDescent="0.55000000000000004">
      <c r="D38" s="7" t="s">
        <v>164</v>
      </c>
      <c r="E38" t="str" cm="1">
        <f t="array" aca="1" ref="E38:E39" ca="1">_xll.Exlibris.JSON.Table(E31,E33:H33,,E35)</f>
        <v>Product 1</v>
      </c>
    </row>
    <row r="39" spans="4:5" x14ac:dyDescent="0.55000000000000004">
      <c r="E39" t="str">
        <f ca="1"/>
        <v>Product 2</v>
      </c>
    </row>
    <row r="41" spans="4:5" x14ac:dyDescent="0.55000000000000004">
      <c r="E41" s="7" t="s">
        <v>64</v>
      </c>
    </row>
    <row r="42" spans="4:5" x14ac:dyDescent="0.55000000000000004">
      <c r="E42" t="s">
        <v>24</v>
      </c>
    </row>
    <row r="43" spans="4:5" x14ac:dyDescent="0.55000000000000004">
      <c r="E43" t="s">
        <v>40</v>
      </c>
    </row>
    <row r="45" spans="4:5" x14ac:dyDescent="0.55000000000000004">
      <c r="E45" t="s">
        <v>184</v>
      </c>
    </row>
    <row r="46" spans="4:5" x14ac:dyDescent="0.55000000000000004">
      <c r="E46" t="b">
        <f ca="1">E38=E42</f>
        <v>1</v>
      </c>
    </row>
    <row r="47" spans="4:5" x14ac:dyDescent="0.55000000000000004">
      <c r="E47" t="b">
        <f t="shared" ref="E47" ca="1" si="2">E39=E43</f>
        <v>1</v>
      </c>
    </row>
  </sheetData>
  <phoneticPr fontId="1"/>
  <conditionalFormatting sqref="B2:B4">
    <cfRule type="cellIs" dxfId="19" priority="1" operator="equal">
      <formula>"NG"</formula>
    </cfRule>
  </conditionalFormatting>
  <conditionalFormatting sqref="C4 C6">
    <cfRule type="cellIs" dxfId="1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0FA-7689-471B-9057-4258B752C46C}">
  <dimension ref="B2:N18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2.75" bestFit="1" customWidth="1"/>
    <col min="6" max="6" width="28.58203125" bestFit="1" customWidth="1"/>
    <col min="7" max="7" width="21.83203125" bestFit="1" customWidth="1"/>
    <col min="8" max="8" width="15.6640625" bestFit="1" customWidth="1"/>
    <col min="9" max="9" width="8.83203125" bestFit="1" customWidth="1"/>
    <col min="10" max="10" width="25.1640625" bestFit="1" customWidth="1"/>
    <col min="11" max="11" width="6.1640625" bestFit="1" customWidth="1"/>
    <col min="12" max="12" width="14.5" bestFit="1" customWidth="1"/>
    <col min="13" max="13" width="15.4140625" bestFit="1" customWidth="1"/>
    <col min="14" max="14" width="30.08203125" bestFit="1" customWidth="1"/>
  </cols>
  <sheetData>
    <row r="2" spans="2:14" x14ac:dyDescent="0.55000000000000004">
      <c r="B2" s="10" t="s">
        <v>162</v>
      </c>
      <c r="C2" t="str" cm="1">
        <f t="array" aca="1" ref="C2" ca="1">MID(CELL("filename",A1),FIND("]",CELL("filename",A1))+1,255)</f>
        <v>1.9 build json array from table</v>
      </c>
    </row>
    <row r="3" spans="2:14" x14ac:dyDescent="0.55000000000000004">
      <c r="B3" s="10" t="s">
        <v>163</v>
      </c>
      <c r="C3" t="s">
        <v>201</v>
      </c>
    </row>
    <row r="4" spans="2:14" x14ac:dyDescent="0.55000000000000004">
      <c r="B4" s="10" t="s">
        <v>1</v>
      </c>
      <c r="C4" s="9" t="str">
        <f>IF(E17=E18,"OK","NG")</f>
        <v>OK</v>
      </c>
    </row>
    <row r="6" spans="2:14" x14ac:dyDescent="0.55000000000000004">
      <c r="C6" s="9"/>
      <c r="D6" s="7" t="s">
        <v>167</v>
      </c>
      <c r="E6" s="12" t="s">
        <v>72</v>
      </c>
      <c r="F6" s="12" t="s">
        <v>73</v>
      </c>
      <c r="G6" s="12" t="s">
        <v>74</v>
      </c>
      <c r="H6" s="12" t="s">
        <v>75</v>
      </c>
      <c r="I6" s="12" t="s">
        <v>76</v>
      </c>
      <c r="J6" s="12" t="s">
        <v>77</v>
      </c>
      <c r="K6" s="12" t="s">
        <v>78</v>
      </c>
      <c r="L6" s="12" t="s">
        <v>79</v>
      </c>
      <c r="M6" s="12" t="s">
        <v>80</v>
      </c>
      <c r="N6" s="12" t="s">
        <v>81</v>
      </c>
    </row>
    <row r="7" spans="2:14" x14ac:dyDescent="0.55000000000000004">
      <c r="E7" s="12">
        <v>1</v>
      </c>
      <c r="F7" s="12" t="s">
        <v>82</v>
      </c>
      <c r="G7" s="12" t="s">
        <v>83</v>
      </c>
      <c r="H7" s="12" t="s">
        <v>84</v>
      </c>
      <c r="I7" s="12" t="s">
        <v>85</v>
      </c>
      <c r="J7" s="12" t="s">
        <v>86</v>
      </c>
      <c r="K7" s="12">
        <v>277</v>
      </c>
      <c r="L7" s="12" t="s">
        <v>87</v>
      </c>
      <c r="M7" s="12" t="s">
        <v>88</v>
      </c>
      <c r="N7" s="12" t="s">
        <v>89</v>
      </c>
    </row>
    <row r="8" spans="2:14" x14ac:dyDescent="0.55000000000000004">
      <c r="E8" s="12">
        <v>2</v>
      </c>
      <c r="F8" s="12" t="s">
        <v>90</v>
      </c>
      <c r="G8" s="12" t="s">
        <v>91</v>
      </c>
      <c r="H8" s="12" t="s">
        <v>92</v>
      </c>
      <c r="I8" s="12" t="s">
        <v>85</v>
      </c>
      <c r="J8" s="12" t="s">
        <v>93</v>
      </c>
      <c r="K8" s="12">
        <v>336</v>
      </c>
      <c r="L8" s="12" t="s">
        <v>94</v>
      </c>
      <c r="M8" s="12" t="s">
        <v>95</v>
      </c>
      <c r="N8" s="12" t="s">
        <v>96</v>
      </c>
    </row>
    <row r="9" spans="2:14" x14ac:dyDescent="0.55000000000000004">
      <c r="E9" s="12">
        <v>3</v>
      </c>
      <c r="F9" s="12" t="s">
        <v>97</v>
      </c>
      <c r="G9" s="12" t="s">
        <v>98</v>
      </c>
      <c r="H9" s="12" t="s">
        <v>99</v>
      </c>
      <c r="I9" s="12" t="s">
        <v>85</v>
      </c>
      <c r="J9" s="12" t="s">
        <v>100</v>
      </c>
      <c r="K9" s="12">
        <v>328</v>
      </c>
      <c r="L9" s="12" t="s">
        <v>101</v>
      </c>
      <c r="M9" s="12" t="s">
        <v>102</v>
      </c>
      <c r="N9" s="12" t="s">
        <v>103</v>
      </c>
    </row>
    <row r="10" spans="2:14" x14ac:dyDescent="0.55000000000000004">
      <c r="E10" s="12">
        <v>4</v>
      </c>
      <c r="F10" s="12" t="s">
        <v>104</v>
      </c>
      <c r="G10" s="12" t="s">
        <v>105</v>
      </c>
      <c r="H10" s="12" t="s">
        <v>106</v>
      </c>
      <c r="I10" s="12" t="s">
        <v>107</v>
      </c>
      <c r="J10" s="12" t="s">
        <v>108</v>
      </c>
      <c r="K10" s="12">
        <v>417</v>
      </c>
      <c r="L10" s="12" t="s">
        <v>109</v>
      </c>
      <c r="M10" s="12" t="s">
        <v>110</v>
      </c>
      <c r="N10" s="12" t="s">
        <v>111</v>
      </c>
    </row>
    <row r="11" spans="2:14" x14ac:dyDescent="0.55000000000000004">
      <c r="E11" s="12">
        <v>5</v>
      </c>
      <c r="F11" s="12" t="s">
        <v>112</v>
      </c>
      <c r="G11" s="12" t="s">
        <v>113</v>
      </c>
      <c r="H11" s="12" t="s">
        <v>114</v>
      </c>
      <c r="I11" s="12" t="s">
        <v>85</v>
      </c>
      <c r="J11" s="12" t="s">
        <v>115</v>
      </c>
      <c r="K11" s="12">
        <v>218</v>
      </c>
      <c r="L11" s="12" t="s">
        <v>116</v>
      </c>
      <c r="M11" s="12" t="s">
        <v>117</v>
      </c>
      <c r="N11" s="12" t="s">
        <v>118</v>
      </c>
    </row>
    <row r="12" spans="2:14" x14ac:dyDescent="0.55000000000000004">
      <c r="E12" s="12">
        <v>6</v>
      </c>
      <c r="F12" s="12" t="s">
        <v>119</v>
      </c>
      <c r="G12" s="12" t="s">
        <v>120</v>
      </c>
      <c r="H12" s="12" t="s">
        <v>121</v>
      </c>
      <c r="I12" s="12" t="s">
        <v>122</v>
      </c>
      <c r="J12" s="12" t="s">
        <v>123</v>
      </c>
      <c r="K12" s="12">
        <v>1225</v>
      </c>
      <c r="L12" s="12" t="s">
        <v>124</v>
      </c>
      <c r="M12" s="12" t="s">
        <v>125</v>
      </c>
      <c r="N12" s="12" t="s">
        <v>126</v>
      </c>
    </row>
    <row r="14" spans="2:14" x14ac:dyDescent="0.55000000000000004">
      <c r="D14" s="7" t="s">
        <v>160</v>
      </c>
      <c r="E14" s="3" t="s">
        <v>202</v>
      </c>
    </row>
    <row r="15" spans="2:14" x14ac:dyDescent="0.55000000000000004">
      <c r="D15" s="7" t="s">
        <v>164</v>
      </c>
      <c r="E15" t="str" cm="1">
        <f t="array" ref="E15">_xll.Exlibris.JSON.JSONArray(E6:N12)</f>
        <v>Newtonsoft.Json.Linq.JArray:D5B28831-E468-44BB-AEAE-556282F8ADA0</v>
      </c>
    </row>
    <row r="17" spans="4:5" x14ac:dyDescent="0.55000000000000004">
      <c r="D17" t="s">
        <v>63</v>
      </c>
      <c r="E17" t="str" cm="1">
        <f t="array" ref="E17">_xll.Exlibris.JSON.Stringfy(E15)</f>
        <v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v>
      </c>
    </row>
    <row r="18" spans="4:5" x14ac:dyDescent="0.55000000000000004">
      <c r="D18" t="s">
        <v>64</v>
      </c>
      <c r="E18" t="s">
        <v>149</v>
      </c>
    </row>
  </sheetData>
  <phoneticPr fontId="1"/>
  <conditionalFormatting sqref="B2:B4">
    <cfRule type="cellIs" dxfId="17" priority="1" operator="equal">
      <formula>"NG"</formula>
    </cfRule>
  </conditionalFormatting>
  <conditionalFormatting sqref="C4 C6">
    <cfRule type="cellIs" dxfId="1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D9CA-6CC8-4A95-8E58-F96F91781C52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162</v>
      </c>
      <c r="C2" t="str" cm="1">
        <f t="array" aca="1" ref="C2" ca="1">MID(CELL("filename",A1),FIND("]",CELL("filename",A1))+1,255)</f>
        <v>1.10 schema - json</v>
      </c>
    </row>
    <row r="3" spans="2:5" x14ac:dyDescent="0.55000000000000004">
      <c r="B3" s="10" t="s">
        <v>163</v>
      </c>
      <c r="C3" t="s">
        <v>203</v>
      </c>
    </row>
    <row r="4" spans="2:5" x14ac:dyDescent="0.55000000000000004">
      <c r="B4" s="10" t="s">
        <v>1</v>
      </c>
      <c r="C4" s="9" t="str">
        <f>IF(E11=E12,"OK","NG")</f>
        <v>OK</v>
      </c>
    </row>
    <row r="6" spans="2:5" x14ac:dyDescent="0.55000000000000004">
      <c r="C6" s="9"/>
      <c r="D6" s="7" t="s">
        <v>167</v>
      </c>
      <c r="E6" t="s">
        <v>143</v>
      </c>
    </row>
    <row r="8" spans="2:5" x14ac:dyDescent="0.55000000000000004">
      <c r="D8" s="7" t="s">
        <v>160</v>
      </c>
      <c r="E8" s="3" t="s">
        <v>204</v>
      </c>
    </row>
    <row r="9" spans="2:5" x14ac:dyDescent="0.55000000000000004">
      <c r="D9" s="7" t="s">
        <v>164</v>
      </c>
      <c r="E9" t="str" cm="1">
        <f t="array" ref="E9">_xll.Exlibris.JSON.Schema(E6)</f>
        <v>Newtonsoft.Json.Schema.JSchema:CEBE4F72-7398-475C-BDEE-28E023C6A358</v>
      </c>
    </row>
    <row r="11" spans="2:5" x14ac:dyDescent="0.55000000000000004">
      <c r="D11" t="s">
        <v>21</v>
      </c>
      <c r="E11" t="str" cm="1">
        <f t="array" ref="E1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55000000000000004">
      <c r="D12" t="s">
        <v>20</v>
      </c>
      <c r="E12" t="s">
        <v>143</v>
      </c>
    </row>
  </sheetData>
  <phoneticPr fontId="1"/>
  <conditionalFormatting sqref="B2:B4">
    <cfRule type="cellIs" dxfId="15" priority="1" operator="equal">
      <formula>"NG"</formula>
    </cfRule>
  </conditionalFormatting>
  <conditionalFormatting sqref="C4 C6">
    <cfRule type="cellIs" dxfId="1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86EB-1C18-4FE2-9040-7AAE666FE513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2:5" x14ac:dyDescent="0.55000000000000004">
      <c r="B2" s="10" t="s">
        <v>162</v>
      </c>
      <c r="C2" t="str" cm="1">
        <f t="array" aca="1" ref="C2" ca="1">MID(CELL("filename",A1),FIND("]",CELL("filename",A1))+1,255)</f>
        <v>1.11 schema - file</v>
      </c>
    </row>
    <row r="3" spans="2:5" x14ac:dyDescent="0.55000000000000004">
      <c r="B3" s="10" t="s">
        <v>163</v>
      </c>
      <c r="C3" t="s">
        <v>205</v>
      </c>
    </row>
    <row r="4" spans="2:5" x14ac:dyDescent="0.55000000000000004">
      <c r="B4" s="10" t="s">
        <v>1</v>
      </c>
      <c r="C4" s="9" t="str">
        <f ca="1">IF(E11=E12,"OK","NG")</f>
        <v>OK</v>
      </c>
    </row>
    <row r="6" spans="2:5" x14ac:dyDescent="0.55000000000000004">
      <c r="C6" s="9"/>
      <c r="D6" s="7" t="s">
        <v>167</v>
      </c>
      <c r="E6" t="str">
        <f ca="1">FILE_DIR&amp;"product-schema.json"</f>
        <v>D:\data\git\exlibris\samples\product-schema.json</v>
      </c>
    </row>
    <row r="8" spans="2:5" x14ac:dyDescent="0.55000000000000004">
      <c r="D8" s="7" t="s">
        <v>160</v>
      </c>
      <c r="E8" s="3" t="s">
        <v>204</v>
      </c>
    </row>
    <row r="9" spans="2:5" x14ac:dyDescent="0.55000000000000004">
      <c r="D9" s="7" t="s">
        <v>164</v>
      </c>
      <c r="E9" t="str" cm="1">
        <f t="array" aca="1" ref="E9" ca="1">_xll.Exlibris.JSON.Schema(E6)</f>
        <v>Newtonsoft.Json.Schema.JSchema:7D6CF8C1-07C9-46D9-B3A7-6D8B9581BBE8</v>
      </c>
    </row>
    <row r="11" spans="2:5" x14ac:dyDescent="0.55000000000000004">
      <c r="D11" t="s">
        <v>21</v>
      </c>
      <c r="E11" t="str" cm="1">
        <f t="array" aca="1" ref="E11" ca="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55000000000000004">
      <c r="D12" t="s">
        <v>20</v>
      </c>
      <c r="E12" t="s">
        <v>143</v>
      </c>
    </row>
  </sheetData>
  <phoneticPr fontId="1"/>
  <conditionalFormatting sqref="B2:B4">
    <cfRule type="cellIs" dxfId="13" priority="1" operator="equal">
      <formula>"NG"</formula>
    </cfRule>
  </conditionalFormatting>
  <conditionalFormatting sqref="C4 C6">
    <cfRule type="cellIs" dxfId="1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3CA-661B-4EAA-B05B-86BA5542FC1F}">
  <dimension ref="B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</cols>
  <sheetData>
    <row r="2" spans="2:5" x14ac:dyDescent="0.55000000000000004">
      <c r="B2" s="10" t="s">
        <v>162</v>
      </c>
      <c r="C2" t="str" cm="1">
        <f t="array" aca="1" ref="C2" ca="1">MID(CELL("filename",A1),FIND("]",CELL("filename",A1))+1,255)</f>
        <v>1.12 schema - C# class</v>
      </c>
    </row>
    <row r="3" spans="2:5" x14ac:dyDescent="0.55000000000000004">
      <c r="B3" s="10" t="s">
        <v>163</v>
      </c>
      <c r="C3" t="s">
        <v>206</v>
      </c>
    </row>
    <row r="4" spans="2:5" x14ac:dyDescent="0.55000000000000004">
      <c r="B4" s="10" t="s">
        <v>1</v>
      </c>
      <c r="C4" s="9" t="str">
        <f>IF(E11=E12,"OK","NG")</f>
        <v>OK</v>
      </c>
    </row>
    <row r="6" spans="2:5" x14ac:dyDescent="0.55000000000000004">
      <c r="C6" s="9"/>
      <c r="D6" s="7" t="s">
        <v>167</v>
      </c>
      <c r="E6" t="s">
        <v>129</v>
      </c>
    </row>
    <row r="8" spans="2:5" x14ac:dyDescent="0.55000000000000004">
      <c r="D8" s="7" t="s">
        <v>160</v>
      </c>
      <c r="E8" s="3" t="s">
        <v>204</v>
      </c>
    </row>
    <row r="9" spans="2:5" x14ac:dyDescent="0.55000000000000004">
      <c r="D9" s="7" t="s">
        <v>164</v>
      </c>
      <c r="E9" t="str" cm="1">
        <f t="array" ref="E9">_xll.Exlibris.JSON.Schema(E6)</f>
        <v>Newtonsoft.Json.Schema.JSchema:354CBB03-03BF-4E05-A4BC-7789BCB9350F</v>
      </c>
    </row>
    <row r="11" spans="2:5" x14ac:dyDescent="0.55000000000000004">
      <c r="D11" t="s">
        <v>63</v>
      </c>
      <c r="E11" t="str" cm="1">
        <f t="array" ref="E11">_xll.Exlibris.JSON.Stringfy(E9)</f>
        <v>{"definitions":{"DIConfiguration":{"type":["object","null"],"properties":{"singletons":{"type":["array","null"],"items":{"$ref":"#/definitions/DIItem"}},"transients":{"type":["array","null"],"items":{"$ref":"#/definitions/DIItem"}}}},"DIItem":{"type":["object","null"],"properties":{"implement_type":{"type":["string","null"]},"service_type":{"type":["string","null"]}}},"ExcelValueConversionConfiguration":{"type":["object","null"],"properties":{"excel_error_to":{"type":"string","enum":["excel_error","null","string_empty"]},"excel_missing_to":{"type":"string","enum":["excel_error","null","string_empty"]},"excel_empty_to":{"type":"string","enum":["excel_error","null","string_empty"]},"excel_string_empty_to":{"type":"string","enum":["excel_error","null","string_empty"]},"null_to":{"type":"string","enum":["excel_empty","string_empty"]},"string_empty_to":{"type":"string","enum":["excel_empty","string_empty"]}}}},"type":"object","properties":{"excel_value_conversion":{"$ref":"#/definitions/ExcelValueConversionConfiguration"},"di_configuration":{"$ref":"#/definitions/DIConfiguration"}}}</v>
      </c>
    </row>
    <row r="12" spans="2:5" x14ac:dyDescent="0.55000000000000004">
      <c r="D12" t="s">
        <v>64</v>
      </c>
      <c r="E12" s="2" t="s">
        <v>233</v>
      </c>
    </row>
  </sheetData>
  <phoneticPr fontId="1"/>
  <conditionalFormatting sqref="B2:B4">
    <cfRule type="cellIs" dxfId="11" priority="1" operator="equal">
      <formula>"NG"</formula>
    </cfRule>
  </conditionalFormatting>
  <conditionalFormatting sqref="C4 C6">
    <cfRule type="cellIs" dxfId="1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34D-ECB1-4FC1-932E-D84D17021F0A}">
  <dimension ref="B2:E1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4.58203125" customWidth="1"/>
  </cols>
  <sheetData>
    <row r="2" spans="2:5" x14ac:dyDescent="0.55000000000000004">
      <c r="B2" s="10" t="s">
        <v>162</v>
      </c>
      <c r="C2" t="str" cm="1">
        <f t="array" aca="1" ref="C2" ca="1">MID(CELL("filename",A1),FIND("]",CELL("filename",A1))+1,255)</f>
        <v>1.13 schema - validate</v>
      </c>
    </row>
    <row r="3" spans="2:5" x14ac:dyDescent="0.55000000000000004">
      <c r="B3" s="10" t="s">
        <v>163</v>
      </c>
      <c r="C3" t="s">
        <v>207</v>
      </c>
    </row>
    <row r="4" spans="2:5" x14ac:dyDescent="0.55000000000000004">
      <c r="B4" s="10" t="s">
        <v>1</v>
      </c>
      <c r="C4" s="9" t="str">
        <f ca="1">IF(E13,"OK","NG")</f>
        <v>OK</v>
      </c>
    </row>
    <row r="6" spans="2:5" x14ac:dyDescent="0.55000000000000004">
      <c r="C6" s="9"/>
      <c r="D6" t="s">
        <v>188</v>
      </c>
      <c r="E6" t="str">
        <f ca="1">FILE_DIR&amp;"product.json"</f>
        <v>D:\data\git\exlibris\samples\product.json</v>
      </c>
    </row>
    <row r="7" spans="2:5" x14ac:dyDescent="0.55000000000000004">
      <c r="D7" t="s">
        <v>208</v>
      </c>
      <c r="E7" t="str">
        <f ca="1">FILE_DIR&amp;"product-schema.json"</f>
        <v>D:\data\git\exlibris\samples\product-schema.json</v>
      </c>
    </row>
    <row r="9" spans="2:5" x14ac:dyDescent="0.55000000000000004">
      <c r="D9" s="7" t="s">
        <v>209</v>
      </c>
      <c r="E9" t="str" cm="1">
        <f t="array" aca="1" ref="E9" ca="1">_xll.Exlibris.JSON.JSONObject(E6)</f>
        <v>Newtonsoft.Json.Linq.JObject:F7F7470D-DB8A-4248-979B-3F137C47D060</v>
      </c>
    </row>
    <row r="10" spans="2:5" x14ac:dyDescent="0.55000000000000004">
      <c r="D10" s="7" t="s">
        <v>210</v>
      </c>
      <c r="E10" t="str" cm="1">
        <f t="array" aca="1" ref="E10" ca="1">_xll.Exlibris.JSON.Schema(E7)</f>
        <v>Newtonsoft.Json.Schema.JSchema:7D6CF8C1-07C9-46D9-B3A7-6D8B9581BBE8</v>
      </c>
    </row>
    <row r="12" spans="2:5" x14ac:dyDescent="0.55000000000000004">
      <c r="D12" s="7" t="s">
        <v>160</v>
      </c>
      <c r="E12" s="3" t="s">
        <v>211</v>
      </c>
    </row>
    <row r="13" spans="2:5" x14ac:dyDescent="0.55000000000000004">
      <c r="D13" s="7" t="s">
        <v>164</v>
      </c>
      <c r="E13" t="b" cm="1">
        <f t="array" aca="1" ref="E13" ca="1">_xll.Exlibris.JSON.Validate(E9,E10)</f>
        <v>1</v>
      </c>
    </row>
  </sheetData>
  <phoneticPr fontId="1"/>
  <conditionalFormatting sqref="B2:B4">
    <cfRule type="cellIs" dxfId="9" priority="1" operator="equal">
      <formula>"NG"</formula>
    </cfRule>
  </conditionalFormatting>
  <conditionalFormatting sqref="C4 C6">
    <cfRule type="cellIs" dxfId="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DB7-F984-4113-B943-D3D440699D5D}">
  <dimension ref="B2:F1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44.1640625" bestFit="1" customWidth="1"/>
    <col min="6" max="6" width="12.33203125" bestFit="1" customWidth="1"/>
  </cols>
  <sheetData>
    <row r="2" spans="2:6" x14ac:dyDescent="0.55000000000000004">
      <c r="B2" s="10" t="s">
        <v>162</v>
      </c>
      <c r="C2" t="str" cm="1">
        <f t="array" aca="1" ref="C2" ca="1">MID(CELL("filename",A1),FIND("]",CELL("filename",A1))+1,255)</f>
        <v>1.14 C# object</v>
      </c>
    </row>
    <row r="3" spans="2:6" x14ac:dyDescent="0.55000000000000004">
      <c r="B3" s="10" t="s">
        <v>163</v>
      </c>
      <c r="C3" t="s">
        <v>212</v>
      </c>
    </row>
    <row r="4" spans="2:6" x14ac:dyDescent="0.55000000000000004">
      <c r="B4" s="10" t="s">
        <v>1</v>
      </c>
      <c r="C4" s="9" t="str">
        <f>IF(ISERROR(E15)=FALSE&amp;ISBLANK(E15)=FALSE,"OK","NG")</f>
        <v>OK</v>
      </c>
    </row>
    <row r="6" spans="2:6" x14ac:dyDescent="0.55000000000000004">
      <c r="C6" s="9"/>
      <c r="D6" s="7" t="s">
        <v>180</v>
      </c>
      <c r="E6" s="12" t="s">
        <v>130</v>
      </c>
      <c r="F6" s="12" t="s">
        <v>131</v>
      </c>
    </row>
    <row r="7" spans="2:6" x14ac:dyDescent="0.55000000000000004">
      <c r="E7" s="12" t="s">
        <v>132</v>
      </c>
      <c r="F7" s="12" t="s">
        <v>133</v>
      </c>
    </row>
    <row r="8" spans="2:6" x14ac:dyDescent="0.55000000000000004">
      <c r="E8" s="12" t="s">
        <v>134</v>
      </c>
      <c r="F8" s="12" t="s">
        <v>133</v>
      </c>
    </row>
    <row r="9" spans="2:6" x14ac:dyDescent="0.55000000000000004">
      <c r="E9" s="12" t="s">
        <v>135</v>
      </c>
      <c r="F9" s="12" t="s">
        <v>133</v>
      </c>
    </row>
    <row r="10" spans="2:6" x14ac:dyDescent="0.55000000000000004">
      <c r="E10" s="12" t="s">
        <v>136</v>
      </c>
      <c r="F10" s="12" t="s">
        <v>137</v>
      </c>
    </row>
    <row r="11" spans="2:6" x14ac:dyDescent="0.55000000000000004">
      <c r="E11" s="12" t="s">
        <v>138</v>
      </c>
      <c r="F11" s="12" t="s">
        <v>137</v>
      </c>
    </row>
    <row r="12" spans="2:6" x14ac:dyDescent="0.55000000000000004">
      <c r="D12" s="7" t="s">
        <v>181</v>
      </c>
      <c r="E12" t="s">
        <v>129</v>
      </c>
    </row>
    <row r="14" spans="2:6" x14ac:dyDescent="0.55000000000000004">
      <c r="D14" s="7" t="s">
        <v>160</v>
      </c>
      <c r="E14" s="3" t="s">
        <v>213</v>
      </c>
    </row>
    <row r="15" spans="2:6" x14ac:dyDescent="0.55000000000000004">
      <c r="D15" s="7" t="s">
        <v>164</v>
      </c>
      <c r="E15" t="str" cm="1">
        <f t="array" ref="E15">_xll.Exlibris.JSON.JSONObject(E6:F11,E12)</f>
        <v>Newtonsoft.Json.Linq.JObject:87464541-ADFD-472B-AD0A-47D455C8592A</v>
      </c>
    </row>
  </sheetData>
  <phoneticPr fontId="1"/>
  <conditionalFormatting sqref="B2:B4">
    <cfRule type="cellIs" dxfId="7" priority="1" operator="equal">
      <formula>"NG"</formula>
    </cfRule>
  </conditionalFormatting>
  <conditionalFormatting sqref="C4 C6">
    <cfRule type="cellIs" dxfId="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4A6F-A98A-4C54-9300-042B5ADDC48B}">
  <dimension ref="B2:J29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5" width="22.6640625" customWidth="1"/>
    <col min="6" max="6" width="11.9140625" bestFit="1" customWidth="1"/>
    <col min="7" max="7" width="8.6640625" customWidth="1"/>
    <col min="8" max="9" width="34.4140625" customWidth="1"/>
    <col min="10" max="10" width="11.9140625" bestFit="1" customWidth="1"/>
  </cols>
  <sheetData>
    <row r="2" spans="2:5" x14ac:dyDescent="0.55000000000000004">
      <c r="B2" s="10" t="s">
        <v>162</v>
      </c>
      <c r="C2" t="str" cm="1">
        <f t="array" aca="1" ref="C2" ca="1">MID(CELL("filename",A1),FIND("]",CELL("filename",A1))+1,255)</f>
        <v>1.15 save file</v>
      </c>
    </row>
    <row r="3" spans="2:5" x14ac:dyDescent="0.55000000000000004">
      <c r="B3" s="10" t="s">
        <v>163</v>
      </c>
      <c r="C3" t="s">
        <v>214</v>
      </c>
    </row>
    <row r="4" spans="2:5" x14ac:dyDescent="0.55000000000000004">
      <c r="B4" s="10" t="s">
        <v>1</v>
      </c>
      <c r="C4" s="9" t="str">
        <f ca="1">IF(AND(F29,J29),"OK","NG")</f>
        <v>OK</v>
      </c>
    </row>
    <row r="6" spans="2:5" x14ac:dyDescent="0.55000000000000004">
      <c r="D6" s="16" t="s">
        <v>215</v>
      </c>
    </row>
    <row r="7" spans="2:5" x14ac:dyDescent="0.55000000000000004">
      <c r="C7" s="9"/>
      <c r="D7" t="s">
        <v>188</v>
      </c>
      <c r="E7" t="str">
        <f ca="1">FILE_DIR&amp;"product.json"</f>
        <v>D:\data\git\exlibris\samples\product.json</v>
      </c>
    </row>
    <row r="9" spans="2:5" x14ac:dyDescent="0.55000000000000004">
      <c r="D9" s="7" t="s">
        <v>180</v>
      </c>
      <c r="E9" t="str" cm="1">
        <f t="array" aca="1" ref="E9" ca="1">_xll.Exlibris.JSON.JSONObject(E7)</f>
        <v>Newtonsoft.Json.Linq.JObject:2088E218-14FF-4A94-92E9-B0774E3868F3</v>
      </c>
    </row>
    <row r="10" spans="2:5" x14ac:dyDescent="0.55000000000000004">
      <c r="D10" s="7" t="s">
        <v>181</v>
      </c>
      <c r="E10" t="str">
        <f ca="1">FILE_DIR&amp;"product-actual.json"</f>
        <v>D:\data\git\exlibris\samples\product-actual.json</v>
      </c>
    </row>
    <row r="12" spans="2:5" x14ac:dyDescent="0.55000000000000004">
      <c r="D12" s="7" t="s">
        <v>160</v>
      </c>
      <c r="E12" s="3" t="s">
        <v>217</v>
      </c>
    </row>
    <row r="13" spans="2:5" x14ac:dyDescent="0.55000000000000004">
      <c r="D13" s="7" t="s">
        <v>164</v>
      </c>
      <c r="E13" s="3" t="str" cm="1">
        <f t="array" aca="1" ref="E13" ca="1">_xll.Exlibris.JSON.SaveFile(E9,E10)</f>
        <v>D:\data\git\exlibris\samples\product-actual.json</v>
      </c>
    </row>
    <row r="15" spans="2:5" x14ac:dyDescent="0.55000000000000004">
      <c r="D15" s="16" t="s">
        <v>216</v>
      </c>
    </row>
    <row r="16" spans="2:5" x14ac:dyDescent="0.55000000000000004">
      <c r="D16" t="s">
        <v>208</v>
      </c>
      <c r="E16" t="str">
        <f ca="1">FILE_DIR&amp;"product-schema.json"</f>
        <v>D:\data\git\exlibris\samples\product-schema.json</v>
      </c>
    </row>
    <row r="18" spans="4:10" x14ac:dyDescent="0.55000000000000004">
      <c r="D18" s="7" t="s">
        <v>180</v>
      </c>
      <c r="E18" t="str" cm="1">
        <f t="array" aca="1" ref="E18" ca="1">_xll.Exlibris.JSON.Schema(E16)</f>
        <v>Newtonsoft.Json.Schema.JSchema:7D6CF8C1-07C9-46D9-B3A7-6D8B9581BBE8</v>
      </c>
    </row>
    <row r="19" spans="4:10" x14ac:dyDescent="0.55000000000000004">
      <c r="D19" s="7" t="s">
        <v>181</v>
      </c>
      <c r="E19" t="str">
        <f ca="1">FILE_DIR&amp;"product-schema-actual.json"</f>
        <v>D:\data\git\exlibris\samples\product-schema-actual.json</v>
      </c>
    </row>
    <row r="21" spans="4:10" x14ac:dyDescent="0.55000000000000004">
      <c r="D21" s="7" t="s">
        <v>160</v>
      </c>
      <c r="E21" s="3" t="s">
        <v>217</v>
      </c>
    </row>
    <row r="22" spans="4:10" x14ac:dyDescent="0.55000000000000004">
      <c r="D22" s="7" t="s">
        <v>164</v>
      </c>
      <c r="E22" s="3" t="str" cm="1">
        <f t="array" aca="1" ref="E22" ca="1">_xll.Exlibris.JSON.SaveFile(E18,E19)</f>
        <v>D:\data\git\exlibris\samples\product-schema-actual.json</v>
      </c>
    </row>
    <row r="24" spans="4:10" x14ac:dyDescent="0.55000000000000004">
      <c r="D24" s="7" t="s">
        <v>218</v>
      </c>
      <c r="E24" t="str">
        <f ca="1">FILE_DIR&amp;"product-expected.json"</f>
        <v>D:\data\git\exlibris\samples\product-expected.json</v>
      </c>
    </row>
    <row r="25" spans="4:10" x14ac:dyDescent="0.55000000000000004">
      <c r="D25" s="7" t="s">
        <v>219</v>
      </c>
      <c r="E25" t="str">
        <f ca="1">FILE_DIR&amp;"product-schema-expected.json"</f>
        <v>D:\data\git\exlibris\samples\product-schema-expected.json</v>
      </c>
    </row>
    <row r="27" spans="4:10" x14ac:dyDescent="0.55000000000000004">
      <c r="D27" t="s">
        <v>19</v>
      </c>
      <c r="H27" t="s">
        <v>142</v>
      </c>
    </row>
    <row r="28" spans="4:10" x14ac:dyDescent="0.55000000000000004">
      <c r="D28" s="7" t="s">
        <v>63</v>
      </c>
      <c r="E28" s="7" t="s">
        <v>64</v>
      </c>
      <c r="F28" s="7" t="s">
        <v>184</v>
      </c>
      <c r="H28" s="7" t="s">
        <v>63</v>
      </c>
      <c r="I28" s="7" t="s">
        <v>64</v>
      </c>
      <c r="J28" s="7" t="s">
        <v>184</v>
      </c>
    </row>
    <row r="29" spans="4:10" ht="409.5" x14ac:dyDescent="0.55000000000000004">
      <c r="D29" s="4" t="str" cm="1">
        <f t="array" aca="1" ref="D29" ca="1">_xll.Exlibris.Utility.LoadText(E13,FALSE)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E29" s="4" t="str" cm="1">
        <f t="array" aca="1" ref="E29" ca="1">_xll.Exlibris.Utility.LoadText(E24,FALSE)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F29" t="b">
        <f ca="1">E29=D29</f>
        <v>1</v>
      </c>
      <c r="H29" s="4" t="str" cm="1">
        <f t="array" aca="1" ref="H29" ca="1">_xll.Exlibris.Utility.LoadText(E22,FALSE)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I29" s="4" t="str" cm="1">
        <f t="array" aca="1" ref="I29" ca="1">_xll.Exlibris.Utility.LoadText(E25,FALSE)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J29" t="b">
        <f ca="1">I29=H29</f>
        <v>1</v>
      </c>
    </row>
  </sheetData>
  <phoneticPr fontId="1"/>
  <conditionalFormatting sqref="B2:B4">
    <cfRule type="cellIs" dxfId="5" priority="1" operator="equal">
      <formula>"NG"</formula>
    </cfRule>
  </conditionalFormatting>
  <conditionalFormatting sqref="C4 C7">
    <cfRule type="cellIs" dxfId="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8FD-8CF9-484A-9920-E96110945CB5}">
  <dimension ref="B2:H1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18.1640625" bestFit="1" customWidth="1"/>
    <col min="5" max="5" width="16.6640625" bestFit="1" customWidth="1"/>
    <col min="6" max="6" width="16.83203125" bestFit="1" customWidth="1"/>
    <col min="7" max="7" width="19.5" bestFit="1" customWidth="1"/>
    <col min="8" max="8" width="9.25" bestFit="1" customWidth="1"/>
  </cols>
  <sheetData>
    <row r="2" spans="2:8" x14ac:dyDescent="0.55000000000000004">
      <c r="B2" s="10" t="s">
        <v>162</v>
      </c>
      <c r="C2" t="str" cm="1">
        <f t="array" aca="1" ref="C2" ca="1">MID(CELL("filename",A1),FIND("]",CELL("filename",A1))+1,255)</f>
        <v>1.16 DateTime</v>
      </c>
    </row>
    <row r="3" spans="2:8" x14ac:dyDescent="0.55000000000000004">
      <c r="B3" s="10" t="s">
        <v>163</v>
      </c>
      <c r="C3" t="s">
        <v>232</v>
      </c>
    </row>
    <row r="4" spans="2:8" x14ac:dyDescent="0.55000000000000004">
      <c r="B4" s="11" t="s">
        <v>1</v>
      </c>
      <c r="C4" s="8" t="str">
        <f>IF(E16=E17,"OK","NG")</f>
        <v>OK</v>
      </c>
    </row>
    <row r="6" spans="2:8" x14ac:dyDescent="0.55000000000000004">
      <c r="D6" t="s">
        <v>221</v>
      </c>
      <c r="E6" t="s">
        <v>222</v>
      </c>
      <c r="F6" t="s">
        <v>223</v>
      </c>
      <c r="G6" t="s">
        <v>224</v>
      </c>
      <c r="H6" t="s">
        <v>225</v>
      </c>
    </row>
    <row r="7" spans="2:8" x14ac:dyDescent="0.55000000000000004">
      <c r="D7" t="s">
        <v>226</v>
      </c>
      <c r="E7" s="21">
        <v>44562</v>
      </c>
      <c r="F7" t="s">
        <v>227</v>
      </c>
      <c r="G7" s="22">
        <v>1000</v>
      </c>
      <c r="H7" s="22">
        <v>1000</v>
      </c>
    </row>
    <row r="8" spans="2:8" x14ac:dyDescent="0.55000000000000004">
      <c r="D8" t="s">
        <v>226</v>
      </c>
      <c r="E8" s="21">
        <v>44563</v>
      </c>
      <c r="F8" t="s">
        <v>228</v>
      </c>
      <c r="G8" s="22">
        <v>500</v>
      </c>
      <c r="H8" s="22">
        <v>500</v>
      </c>
    </row>
    <row r="9" spans="2:8" x14ac:dyDescent="0.55000000000000004">
      <c r="D9" t="s">
        <v>226</v>
      </c>
      <c r="E9" s="21">
        <v>44564</v>
      </c>
      <c r="F9" t="s">
        <v>228</v>
      </c>
      <c r="G9" s="22">
        <v>200</v>
      </c>
      <c r="H9" s="22">
        <v>300</v>
      </c>
    </row>
    <row r="10" spans="2:8" x14ac:dyDescent="0.55000000000000004">
      <c r="D10" t="s">
        <v>226</v>
      </c>
      <c r="E10" s="21">
        <v>44565</v>
      </c>
      <c r="F10" t="s">
        <v>227</v>
      </c>
      <c r="G10" s="22">
        <v>1500</v>
      </c>
      <c r="H10" s="22">
        <v>1800</v>
      </c>
    </row>
    <row r="12" spans="2:8" x14ac:dyDescent="0.55000000000000004">
      <c r="D12" s="7" t="s">
        <v>160</v>
      </c>
      <c r="E12" s="3" t="s">
        <v>229</v>
      </c>
    </row>
    <row r="13" spans="2:8" x14ac:dyDescent="0.55000000000000004">
      <c r="D13" s="7" t="s">
        <v>164</v>
      </c>
      <c r="E13" t="str" cm="1">
        <f t="array" ref="E13">_xll.Exlibris.Utility.ToDateTime(E7:E10)</f>
        <v>Exlibris.Excel.DateTimeDetector:E674F99A-5A78-4865-8FF5-B53DF018E470</v>
      </c>
    </row>
    <row r="15" spans="2:8" x14ac:dyDescent="0.55000000000000004">
      <c r="D15" t="s">
        <v>19</v>
      </c>
      <c r="E15" t="str" cm="1">
        <f t="array" ref="E15">_xll.Exlibris.JSON.JSONArray(D6:H10,E13)</f>
        <v>Newtonsoft.Json.Linq.JArray:E22FF4C2-0616-4926-AE85-3939458B675A</v>
      </c>
    </row>
    <row r="16" spans="2:8" x14ac:dyDescent="0.55000000000000004">
      <c r="D16" t="s">
        <v>63</v>
      </c>
      <c r="E16" t="str" cm="1">
        <f t="array" ref="E16">_xll.Exlibris.JSON.Stringfy(E15)</f>
        <v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v>
      </c>
    </row>
    <row r="17" spans="4:5" x14ac:dyDescent="0.55000000000000004">
      <c r="D17" t="s">
        <v>64</v>
      </c>
      <c r="E17" t="s">
        <v>230</v>
      </c>
    </row>
  </sheetData>
  <phoneticPr fontId="1"/>
  <conditionalFormatting sqref="B2:B4">
    <cfRule type="cellIs" dxfId="3" priority="1" operator="equal">
      <formula>"NG"</formula>
    </cfRule>
  </conditionalFormatting>
  <conditionalFormatting sqref="C4">
    <cfRule type="cellIs" dxfId="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8040-FE4D-414D-B44F-31DFB2FA4BFE}">
  <dimension ref="B2:I3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33.33203125" customWidth="1"/>
    <col min="5" max="5" width="66.9140625" customWidth="1"/>
    <col min="7" max="7" width="9.5" bestFit="1" customWidth="1"/>
  </cols>
  <sheetData>
    <row r="2" spans="2:9" x14ac:dyDescent="0.55000000000000004">
      <c r="B2" s="10" t="s">
        <v>162</v>
      </c>
      <c r="C2" t="str" cm="1">
        <f t="array" aca="1" ref="C2" ca="1">MID(CELL("filename",A1),FIND("]",CELL("filename",A1))+1,255)</f>
        <v>1.99 misc</v>
      </c>
    </row>
    <row r="3" spans="2:9" x14ac:dyDescent="0.55000000000000004">
      <c r="B3" s="10" t="s">
        <v>163</v>
      </c>
      <c r="C3" t="s">
        <v>220</v>
      </c>
    </row>
    <row r="4" spans="2:9" x14ac:dyDescent="0.55000000000000004">
      <c r="B4" s="11" t="s">
        <v>1</v>
      </c>
      <c r="C4" s="8" t="str">
        <f>IF(I7,"OK","NG")</f>
        <v>OK</v>
      </c>
    </row>
    <row r="6" spans="2:9" x14ac:dyDescent="0.55000000000000004">
      <c r="D6" s="7" t="s">
        <v>63</v>
      </c>
      <c r="G6" s="7" t="s">
        <v>64</v>
      </c>
      <c r="I6" t="s">
        <v>65</v>
      </c>
    </row>
    <row r="7" spans="2:9" x14ac:dyDescent="0.55000000000000004">
      <c r="D7" t="s">
        <v>139</v>
      </c>
      <c r="E7" cm="1">
        <f t="array" ref="E7">_xll.Exlibris.Utility.Objects.Count(_xll.Exlibris.Utility.TimeAtInterval())</f>
        <v>24</v>
      </c>
      <c r="G7">
        <v>24</v>
      </c>
      <c r="I7" t="b">
        <f>E7=G7</f>
        <v>1</v>
      </c>
    </row>
    <row r="9" spans="2:9" x14ac:dyDescent="0.55000000000000004">
      <c r="D9" t="s">
        <v>140</v>
      </c>
    </row>
    <row r="10" spans="2:9" x14ac:dyDescent="0.55000000000000004">
      <c r="D10" t="str" cm="1">
        <f t="array" ref="D10:E33">_xll.Exlibris.Utility.Objects.Handles(_xll.Exlibris.Utility.TimeAtInterval())</f>
        <v>Newtonsoft.Json.Linq.JArray:D5B28831-E468-44BB-AEAE-556282F8ADA0</v>
      </c>
      <c r="E10" t="str">
        <v>[1.json-sample-and-test.xlsx]1.9 build json array from table!E15:E15</v>
      </c>
    </row>
    <row r="11" spans="2:9" x14ac:dyDescent="0.55000000000000004">
      <c r="D11" t="str">
        <v>Newtonsoft.Json.Schema.JSchema:7D6CF8C1-07C9-46D9-B3A7-6D8B9581BBE8</v>
      </c>
      <c r="E11" t="str">
        <v>[1.json-sample-and-test.xlsx]1.13 schema - validate!E10:E10</v>
      </c>
    </row>
    <row r="12" spans="2:9" x14ac:dyDescent="0.55000000000000004">
      <c r="D12" t="str">
        <v>Newtonsoft.Json.Linq.JObject:BF538929-CFC5-46D8-86C0-CD166B108899</v>
      </c>
      <c r="E12" t="str">
        <v>[1.json-sample-and-test.xlsx]1.5 values - get all values!E7:E7</v>
      </c>
    </row>
    <row r="13" spans="2:9" x14ac:dyDescent="0.55000000000000004">
      <c r="D13" t="str">
        <v>Newtonsoft.Json.Linq.JObject:87464541-ADFD-472B-AD0A-47D455C8592A</v>
      </c>
      <c r="E13" t="str">
        <v>[1.json-sample-and-test.xlsx]1.14 C# object!E15:E15</v>
      </c>
    </row>
    <row r="14" spans="2:9" x14ac:dyDescent="0.55000000000000004">
      <c r="D14" t="str">
        <v>Newtonsoft.Json.Linq.JObject:2088E218-14FF-4A94-92E9-B0774E3868F3</v>
      </c>
      <c r="E14" t="str">
        <v>[1.json-sample-and-test.xlsx]1.15 save file!E9:E9</v>
      </c>
    </row>
    <row r="15" spans="2:9" x14ac:dyDescent="0.55000000000000004">
      <c r="D15" t="str">
        <v>Newtonsoft.Json.Linq.JObject:F7F7470D-DB8A-4248-979B-3F137C47D060</v>
      </c>
      <c r="E15" t="str">
        <v>[1.json-sample-and-test.xlsx]1.13 schema - validate!E9:E9</v>
      </c>
    </row>
    <row r="16" spans="2:9" x14ac:dyDescent="0.55000000000000004">
      <c r="D16" t="str">
        <v>Newtonsoft.Json.Linq.JObject:44AB8F38-C073-46ED-8248-AD4D8DBE41C4</v>
      </c>
      <c r="E16" t="str">
        <v>[1.json-sample-and-test.xlsx]1.7 table - json array!E7:E7</v>
      </c>
    </row>
    <row r="17" spans="4:5" x14ac:dyDescent="0.55000000000000004">
      <c r="D17" t="str">
        <v>Newtonsoft.Json.Linq.JArray:DABC3659-E9B8-4E78-9383-A8C59FF89DE5</v>
      </c>
      <c r="E17" t="str">
        <v>[1.json-sample-and-test.xlsx]1.8 table - column selection!E18:E18</v>
      </c>
    </row>
    <row r="18" spans="4:5" x14ac:dyDescent="0.55000000000000004">
      <c r="D18" t="str">
        <v>Newtonsoft.Json.Linq.JObject:620C362C-5AF8-448E-B015-1C12068C8F4A</v>
      </c>
      <c r="E18" t="str">
        <v>[1.json-sample-and-test.xlsx]1.4 create json - value as json!H12:H12</v>
      </c>
    </row>
    <row r="19" spans="4:5" x14ac:dyDescent="0.55000000000000004">
      <c r="D19" t="str">
        <v>Newtonsoft.Json.Linq.JObject:9E39D957-BCB7-4E2F-8248-3EDB4C16A6A3</v>
      </c>
      <c r="E19" t="str">
        <v>[1.json-sample-and-test.xlsx]1.4 create json - value as json!H13:H13</v>
      </c>
    </row>
    <row r="20" spans="4:5" x14ac:dyDescent="0.55000000000000004">
      <c r="D20" t="str">
        <v>Newtonsoft.Json.Linq.JArray:E22FF4C2-0616-4926-AE85-3939458B675A</v>
      </c>
      <c r="E20" t="str">
        <v>[1.json-sample-and-test.xlsx]1.16 DateTime!E15:E15</v>
      </c>
    </row>
    <row r="21" spans="4:5" x14ac:dyDescent="0.55000000000000004">
      <c r="D21" t="str">
        <v>Newtonsoft.Json.Linq.JObject:CCB9E626-D183-412D-8093-A4AC23BA6D24</v>
      </c>
      <c r="E21" t="str">
        <v>[1.json-sample-and-test.xlsx]1.8 table - column selection!E7:E7</v>
      </c>
    </row>
    <row r="22" spans="4:5" x14ac:dyDescent="0.55000000000000004">
      <c r="D22" t="str">
        <v>Newtonsoft.Json.Linq.JObject:8DC7C7AD-3D8F-4506-97AF-F76B51E797F7</v>
      </c>
      <c r="E22" t="str">
        <v>[1.json-sample-and-test.xlsx]1.1 create json - json string!E9:E9</v>
      </c>
    </row>
    <row r="23" spans="4:5" x14ac:dyDescent="0.55000000000000004">
      <c r="D23" t="str">
        <v>Newtonsoft.Json.Linq.JObject:C4883E06-EAFF-460B-8FC6-87EBBEC34EC8</v>
      </c>
      <c r="E23" t="str">
        <v>[1.json-sample-and-test.xlsx]1.6 values - json path!E7:E7</v>
      </c>
    </row>
    <row r="24" spans="4:5" x14ac:dyDescent="0.55000000000000004">
      <c r="D24" t="str">
        <v>Newtonsoft.Json.Linq.JObject:B46B4AE2-F2BE-4CAF-A917-163DA375CEC3</v>
      </c>
      <c r="E24" t="str">
        <v>[1.json-sample-and-test.xlsx]1.3 create json - file!E9:E9</v>
      </c>
    </row>
    <row r="25" spans="4:5" x14ac:dyDescent="0.55000000000000004">
      <c r="D25" t="str">
        <v>Newtonsoft.Json.Linq.JObject:AF90D8BE-9C00-4795-9DDB-0C2626D9B1DB</v>
      </c>
      <c r="E25" t="str">
        <v>[1.json-sample-and-test.xlsx]1.2 create json - path value!H7:H7</v>
      </c>
    </row>
    <row r="26" spans="4:5" x14ac:dyDescent="0.55000000000000004">
      <c r="D26" t="str">
        <v>Exlibris.Excel.DateTimeDetector:E674F99A-5A78-4865-8FF5-B53DF018E470</v>
      </c>
      <c r="E26" t="str">
        <v>[1.json-sample-and-test.xlsx]1.16 DateTime!E13:E13</v>
      </c>
    </row>
    <row r="27" spans="4:5" x14ac:dyDescent="0.55000000000000004">
      <c r="D27" t="str">
        <v>Newtonsoft.Json.Linq.JObject:CD6922A7-FCCD-48ED-A0E4-B54D0B412B3F</v>
      </c>
      <c r="E27" t="str">
        <v>[1.json-sample-and-test.xlsx]1.4 create json - value as json!H16:H16</v>
      </c>
    </row>
    <row r="28" spans="4:5" x14ac:dyDescent="0.55000000000000004">
      <c r="D28" t="str">
        <v>Newtonsoft.Json.Linq.JArray:B8F0C99E-D887-4E10-A8C9-93E25B132A98</v>
      </c>
      <c r="E28" t="str">
        <v>[1.json-sample-and-test.xlsx]1.8 table - column selection!E11:E11</v>
      </c>
    </row>
    <row r="29" spans="4:5" x14ac:dyDescent="0.55000000000000004">
      <c r="D29" t="str">
        <v>Newtonsoft.Json.Linq.JArray:E1DF4413-5F31-494A-99CC-FF4ACE091097</v>
      </c>
      <c r="E29" t="str">
        <v>[1.json-sample-and-test.xlsx]1.8 table - column selection!E18:E18</v>
      </c>
    </row>
    <row r="30" spans="4:5" x14ac:dyDescent="0.55000000000000004">
      <c r="D30" t="str">
        <v>Newtonsoft.Json.Schema.JSchema:CEBE4F72-7398-475C-BDEE-28E023C6A358</v>
      </c>
      <c r="E30" t="str">
        <v>[1.json-sample-and-test.xlsx]1.10 schema - json!E9:E9</v>
      </c>
    </row>
    <row r="31" spans="4:5" x14ac:dyDescent="0.55000000000000004">
      <c r="D31" t="str">
        <v>Newtonsoft.Json.Linq.JObject:F04A3BFA-ACA8-4248-AF28-199B1D266394</v>
      </c>
      <c r="E31" t="str">
        <v>[1.json-sample-and-test.xlsx]1.6 values - json path!E11:E11</v>
      </c>
    </row>
    <row r="32" spans="4:5" x14ac:dyDescent="0.55000000000000004">
      <c r="D32" t="str">
        <v>Newtonsoft.Json.Linq.JArray:3BCD65A8-6676-4B23-9C08-E354765C23E4</v>
      </c>
      <c r="E32" t="str">
        <v>[1.json-sample-and-test.xlsx]1.7 table - json array!E9:E9</v>
      </c>
    </row>
    <row r="33" spans="4:5" x14ac:dyDescent="0.55000000000000004">
      <c r="D33" t="str">
        <v>Newtonsoft.Json.Schema.JSchema:354CBB03-03BF-4E05-A4BC-7789BCB9350F</v>
      </c>
      <c r="E33" t="str">
        <v>[1.json-sample-and-test.xlsx]1.12 schema - C# class!E9:E9</v>
      </c>
    </row>
  </sheetData>
  <sortState xmlns:xlrd2="http://schemas.microsoft.com/office/spreadsheetml/2017/richdata2" ref="G10:G31">
    <sortCondition ref="G10:G31"/>
  </sortState>
  <phoneticPr fontId="1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top</vt:lpstr>
      <vt:lpstr>1.1 create json - json string</vt:lpstr>
      <vt:lpstr>1.2 create json - path value</vt:lpstr>
      <vt:lpstr>1.3 create json - file</vt:lpstr>
      <vt:lpstr>1.4 create json - value as json</vt:lpstr>
      <vt:lpstr>1.5 values - get all values</vt:lpstr>
      <vt:lpstr>1.6 values - json path</vt:lpstr>
      <vt:lpstr>1.7 table - json array</vt:lpstr>
      <vt:lpstr>1.8 table - column selection</vt:lpstr>
      <vt:lpstr>1.9 build json array from table</vt:lpstr>
      <vt:lpstr>1.10 schema - json</vt:lpstr>
      <vt:lpstr>1.11 schema - file</vt:lpstr>
      <vt:lpstr>1.12 schema - C# class</vt:lpstr>
      <vt:lpstr>1.13 schema - validate</vt:lpstr>
      <vt:lpstr>1.14 C# object</vt:lpstr>
      <vt:lpstr>1.15 save file</vt:lpstr>
      <vt:lpstr>1.16 DateTime</vt:lpstr>
      <vt:lpstr>1.99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2023-03-25T16:00:54Z</dcterms:created>
  <dcterms:modified xsi:type="dcterms:W3CDTF">2023-04-16T14:56:48Z</dcterms:modified>
</cp:coreProperties>
</file>