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genfugafuga\git\exlibris\samples\"/>
    </mc:Choice>
  </mc:AlternateContent>
  <xr:revisionPtr revIDLastSave="0" documentId="13_ncr:1_{1FAEB2F2-00FE-4101-A347-1FC671029DB2}" xr6:coauthVersionLast="47" xr6:coauthVersionMax="47" xr10:uidLastSave="{00000000-0000-0000-0000-000000000000}"/>
  <bookViews>
    <workbookView xWindow="-34510" yWindow="-110" windowWidth="34620" windowHeight="13900" xr2:uid="{84C49BD8-384C-4066-B31D-9BE02E5241E8}"/>
  </bookViews>
  <sheets>
    <sheet name="top" sheetId="1" r:id="rId1"/>
    <sheet name="2.1 GET" sheetId="3" r:id="rId2"/>
    <sheet name="2.2 POST" sheetId="4" r:id="rId3"/>
    <sheet name="2.3 PUT" sheetId="5" r:id="rId4"/>
    <sheet name="2.4 DELETE" sheetId="6" r:id="rId5"/>
    <sheet name="2.6 POST with Header" sheetId="8" r:id="rId6"/>
    <sheet name="2.7 Bearer" sheetId="9" r:id="rId7"/>
    <sheet name="2.8 URL params" sheetId="11" r:id="rId8"/>
    <sheet name="2.9 HttpClient" sheetId="12" r:id="rId9"/>
    <sheet name="2.10 xml response" sheetId="13" r:id="rId10"/>
    <sheet name="2.11 POST - form data" sheetId="14" r:id="rId11"/>
    <sheet name="2.99 misc" sheetId="2" r:id="rId12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 a="1"/>
  <c r="C2" i="14" s="1"/>
  <c r="C2" i="13" a="1"/>
  <c r="C2" i="13" s="1"/>
  <c r="C2" i="12" a="1"/>
  <c r="C2" i="12" s="1"/>
  <c r="C2" i="11" a="1"/>
  <c r="C2" i="11" s="1"/>
  <c r="C2" i="9" a="1"/>
  <c r="C2" i="9" s="1"/>
  <c r="C2" i="8" a="1"/>
  <c r="C2" i="8" s="1"/>
  <c r="E12" i="11" a="1"/>
  <c r="E9" i="5" a="1"/>
  <c r="C14" i="1" a="1"/>
  <c r="E9" i="4" a="1"/>
  <c r="E9" i="8" a="1"/>
  <c r="C17" i="1" a="1"/>
  <c r="C13" i="1" a="1"/>
  <c r="C16" i="1" a="1"/>
  <c r="C15" i="1" a="1"/>
  <c r="D13" i="1" a="1"/>
  <c r="C17" i="1" l="1"/>
  <c r="C16" i="1"/>
  <c r="C15" i="1"/>
  <c r="C14" i="1"/>
  <c r="C13" i="1"/>
  <c r="D13" i="1"/>
  <c r="E12" i="11"/>
  <c r="E14" i="11" s="1"/>
  <c r="E9" i="8"/>
  <c r="E9" i="5"/>
  <c r="E9" i="4"/>
  <c r="C2" i="6" a="1"/>
  <c r="C2" i="6" s="1"/>
  <c r="E9" i="6" a="1"/>
  <c r="E15" i="8" a="1"/>
  <c r="E12" i="5" a="1"/>
  <c r="E15" i="8" l="1"/>
  <c r="E12" i="5"/>
  <c r="E9" i="6"/>
  <c r="E26" i="8" a="1"/>
  <c r="E17" i="8" a="1"/>
  <c r="E11" i="6" a="1"/>
  <c r="E12" i="4" a="1"/>
  <c r="C4" i="11" l="1"/>
  <c r="E26" i="8"/>
  <c r="C4" i="8" s="1"/>
  <c r="E17" i="8"/>
  <c r="E12" i="4"/>
  <c r="E11" i="6"/>
  <c r="C4" i="6" s="1"/>
  <c r="E14" i="4" a="1"/>
  <c r="E19" i="4" a="1"/>
  <c r="E14" i="4" l="1"/>
  <c r="E19" i="4"/>
  <c r="C4" i="4" s="1"/>
  <c r="C2" i="5" l="1" a="1"/>
  <c r="C2" i="5" s="1"/>
  <c r="C2" i="4" a="1"/>
  <c r="C2" i="4" s="1"/>
  <c r="E9" i="3" a="1"/>
  <c r="E9" i="3" l="1"/>
  <c r="E11" i="3" a="1"/>
  <c r="E16" i="3" a="1"/>
  <c r="E14" i="5" a="1"/>
  <c r="E19" i="5" a="1"/>
  <c r="E14" i="5" l="1"/>
  <c r="E19" i="5"/>
  <c r="C4" i="5" s="1"/>
  <c r="E16" i="3"/>
  <c r="C4" i="3" s="1"/>
  <c r="E11" i="3"/>
  <c r="C2" i="3" l="1" a="1"/>
  <c r="C2" i="3" s="1"/>
  <c r="C2" i="2" a="1"/>
  <c r="C2" i="2" s="1"/>
  <c r="C2" i="1" a="1"/>
  <c r="C2" i="1" s="1"/>
  <c r="E7" i="14" s="1"/>
  <c r="F10" i="14" a="1"/>
  <c r="C9" i="1" a="1"/>
  <c r="E7" i="2" a="1"/>
  <c r="D8" i="1" a="1"/>
  <c r="D10" i="2" a="1"/>
  <c r="C8" i="1" a="1"/>
  <c r="C7" i="1" a="1"/>
  <c r="D10" i="1" a="1"/>
  <c r="D11" i="1" a="1"/>
  <c r="C10" i="1" a="1"/>
  <c r="C12" i="1" a="1"/>
  <c r="C11" i="1" a="1"/>
  <c r="D7" i="1" a="1"/>
  <c r="D9" i="1" a="1"/>
  <c r="F10" i="14" l="1"/>
  <c r="E7" i="13"/>
  <c r="E7" i="9"/>
  <c r="E7" i="12"/>
  <c r="E19" i="11"/>
  <c r="C7" i="1"/>
  <c r="C12" i="1"/>
  <c r="C8" i="1"/>
  <c r="D8" i="1"/>
  <c r="C9" i="1"/>
  <c r="C11" i="1"/>
  <c r="D9" i="1"/>
  <c r="D11" i="1"/>
  <c r="E7" i="2"/>
  <c r="I7" i="2" s="1"/>
  <c r="C4" i="2" s="1"/>
  <c r="C10" i="1"/>
  <c r="D7" i="1"/>
  <c r="D10" i="1"/>
  <c r="D10" i="2"/>
  <c r="E16" i="14" a="1"/>
  <c r="F10" i="13" a="1"/>
  <c r="F23" i="11" a="1"/>
  <c r="F9" i="12" a="1"/>
  <c r="F9" i="9" a="1"/>
  <c r="D17" i="1" a="1"/>
  <c r="D17" i="1" l="1"/>
  <c r="E16" i="14"/>
  <c r="F10" i="13"/>
  <c r="F9" i="12"/>
  <c r="F9" i="9"/>
  <c r="F23" i="11"/>
  <c r="D19" i="14" a="1"/>
  <c r="E12" i="9" a="1"/>
  <c r="E12" i="13" a="1"/>
  <c r="E25" i="11" a="1"/>
  <c r="E12" i="12" a="1"/>
  <c r="J20" i="14" l="1"/>
  <c r="I20" i="14"/>
  <c r="J19" i="14"/>
  <c r="D19" i="14"/>
  <c r="I19" i="14" s="1"/>
  <c r="E12" i="13"/>
  <c r="E12" i="12"/>
  <c r="E12" i="9"/>
  <c r="E25" i="11"/>
  <c r="E14" i="13" a="1"/>
  <c r="E27" i="11" a="1"/>
  <c r="E14" i="9" a="1"/>
  <c r="E17" i="9" a="1"/>
  <c r="E14" i="12" a="1"/>
  <c r="C4" i="14" l="1"/>
  <c r="E14" i="13"/>
  <c r="E14" i="12"/>
  <c r="E17" i="9"/>
  <c r="E14" i="9"/>
  <c r="C4" i="9" s="1"/>
  <c r="E27" i="11"/>
  <c r="D16" i="1" a="1"/>
  <c r="E18" i="13" a="1"/>
  <c r="E16" i="13" a="1"/>
  <c r="E16" i="12" a="1"/>
  <c r="E29" i="11" a="1"/>
  <c r="E19" i="12" a="1"/>
  <c r="D12" i="1" a="1"/>
  <c r="D16" i="1" l="1"/>
  <c r="E18" i="13"/>
  <c r="E16" i="13"/>
  <c r="C4" i="13"/>
  <c r="E16" i="12"/>
  <c r="C4" i="12" s="1"/>
  <c r="E19" i="12"/>
  <c r="D12" i="1"/>
  <c r="E29" i="11"/>
  <c r="D15" i="1" a="1"/>
  <c r="D14" i="1" a="1"/>
  <c r="D20" i="13" a="1"/>
  <c r="D15" i="1" l="1"/>
  <c r="D20" i="13"/>
  <c r="D14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<sst xmlns="http://schemas.openxmlformats.org/spreadsheetml/2006/main" count="209" uniqueCount="100">
  <si>
    <t>directory</t>
    <phoneticPr fontId="2"/>
  </si>
  <si>
    <t>overall test result</t>
    <phoneticPr fontId="2"/>
  </si>
  <si>
    <t>title</t>
    <phoneticPr fontId="2"/>
  </si>
  <si>
    <t>desciption</t>
    <phoneticPr fontId="2"/>
  </si>
  <si>
    <t>test results</t>
    <phoneticPr fontId="2"/>
  </si>
  <si>
    <t>description</t>
    <phoneticPr fontId="2"/>
  </si>
  <si>
    <t>misc</t>
    <phoneticPr fontId="2"/>
  </si>
  <si>
    <t>test</t>
    <phoneticPr fontId="2"/>
  </si>
  <si>
    <t>actual</t>
    <phoneticPr fontId="2"/>
  </si>
  <si>
    <t>expected</t>
    <phoneticPr fontId="2"/>
  </si>
  <si>
    <t>compare</t>
    <phoneticPr fontId="2"/>
  </si>
  <si>
    <t>registered objects</t>
    <phoneticPr fontId="2"/>
  </si>
  <si>
    <t>handles</t>
    <phoneticPr fontId="2"/>
  </si>
  <si>
    <t>function's output</t>
    <phoneticPr fontId="2"/>
  </si>
  <si>
    <t>function's formula</t>
    <phoneticPr fontId="2"/>
  </si>
  <si>
    <t>input</t>
    <phoneticPr fontId="2"/>
  </si>
  <si>
    <t>URL</t>
    <phoneticPr fontId="2"/>
  </si>
  <si>
    <t>https://jsonplaceholder.typicode.com/todos/1</t>
    <phoneticPr fontId="2"/>
  </si>
  <si>
    <t>=Exlibris.WebAPI.GET(E6)</t>
    <phoneticPr fontId="2"/>
  </si>
  <si>
    <t>http status (actual)</t>
    <phoneticPr fontId="2"/>
  </si>
  <si>
    <t>http status (expected)</t>
    <phoneticPr fontId="2"/>
  </si>
  <si>
    <t>OK(200)</t>
  </si>
  <si>
    <t>2.1 GET</t>
    <phoneticPr fontId="2"/>
  </si>
  <si>
    <t>GET</t>
    <phoneticPr fontId="2"/>
  </si>
  <si>
    <t>POST</t>
    <phoneticPr fontId="2"/>
  </si>
  <si>
    <t>https://jsonplaceholder.typicode.com/posts</t>
    <phoneticPr fontId="2"/>
  </si>
  <si>
    <t>Created(201)</t>
  </si>
  <si>
    <t>json values</t>
    <phoneticPr fontId="2"/>
  </si>
  <si>
    <t>{"title":"foo","body":"bar","userId":1}</t>
  </si>
  <si>
    <t>https://jsonplaceholder.typicode.com/posts/1</t>
    <phoneticPr fontId="2"/>
  </si>
  <si>
    <t>https://jsonplaceholder.typicode.com/posts/4</t>
    <phoneticPr fontId="2"/>
  </si>
  <si>
    <t>=Exlibris.WebAPI.DELETE(E6)</t>
    <phoneticPr fontId="2"/>
  </si>
  <si>
    <t>DELETE</t>
    <phoneticPr fontId="2"/>
  </si>
  <si>
    <t>PUT</t>
    <phoneticPr fontId="2"/>
  </si>
  <si>
    <t>json input</t>
    <phoneticPr fontId="2"/>
  </si>
  <si>
    <t>=Exlibris.WebAPI.PUT(E6,E9)</t>
    <phoneticPr fontId="2"/>
  </si>
  <si>
    <t>=Exlibris.WebAPI.POST(E6,E9)</t>
    <phoneticPr fontId="2"/>
  </si>
  <si>
    <t>2.2 POST</t>
    <phoneticPr fontId="2"/>
  </si>
  <si>
    <t>2.3 PUT</t>
    <phoneticPr fontId="2"/>
  </si>
  <si>
    <t>2.4 DELETE</t>
    <phoneticPr fontId="2"/>
  </si>
  <si>
    <t>GET with Header</t>
    <phoneticPr fontId="2"/>
  </si>
  <si>
    <t>https://restful-booker.herokuapp.com/booking</t>
    <phoneticPr fontId="2"/>
  </si>
  <si>
    <t>{"firstname":"Jim","lastname":"Brown","totalprice":111,"depositpaid":true,"bookingdates":{"checkin":"2018-01-01","checkout":"2019-01-01"},"additionalneeds":"Breakfast"}</t>
    <phoneticPr fontId="2"/>
  </si>
  <si>
    <t>headers.headers[0].key</t>
    <phoneticPr fontId="2"/>
  </si>
  <si>
    <t>Accept</t>
    <phoneticPr fontId="2"/>
  </si>
  <si>
    <t>headers.headers[0].values[0]</t>
    <phoneticPr fontId="2"/>
  </si>
  <si>
    <t>application/json</t>
  </si>
  <si>
    <t>header</t>
    <phoneticPr fontId="2"/>
  </si>
  <si>
    <t>2.6 POST with Header</t>
    <phoneticPr fontId="2"/>
  </si>
  <si>
    <t>https://api.github.com/user</t>
  </si>
  <si>
    <t>OAuth 2.0</t>
    <phoneticPr fontId="2"/>
  </si>
  <si>
    <t>access token file</t>
    <phoneticPr fontId="2"/>
  </si>
  <si>
    <t>2.99 misc</t>
    <phoneticPr fontId="2"/>
  </si>
  <si>
    <t>base URL</t>
    <phoneticPr fontId="2"/>
  </si>
  <si>
    <t>params</t>
    <phoneticPr fontId="2"/>
  </si>
  <si>
    <t>http://api.openweathermap.org/data/2.5/weather</t>
    <phoneticPr fontId="2"/>
  </si>
  <si>
    <t>q</t>
    <phoneticPr fontId="2"/>
  </si>
  <si>
    <t>London,uk</t>
    <phoneticPr fontId="2"/>
  </si>
  <si>
    <t>APPID</t>
    <phoneticPr fontId="2"/>
  </si>
  <si>
    <t>=Exlibris.WebAPI.URL(E6,E7:F8)</t>
    <phoneticPr fontId="2"/>
  </si>
  <si>
    <t>_your_openweathermap_appid_</t>
    <phoneticPr fontId="2"/>
  </si>
  <si>
    <t>http://api.openweathermap.org/data/2.5/weather?q=London%2cuk&amp;APPID=_your_openweathermap_appid_</t>
  </si>
  <si>
    <t>openweathermap appid file</t>
    <phoneticPr fontId="2"/>
  </si>
  <si>
    <t>Example</t>
    <phoneticPr fontId="2"/>
  </si>
  <si>
    <t>url</t>
    <phoneticPr fontId="2"/>
  </si>
  <si>
    <t>values</t>
    <phoneticPr fontId="2"/>
  </si>
  <si>
    <t>2.8 URL params</t>
  </si>
  <si>
    <t>build URL</t>
    <phoneticPr fontId="2"/>
  </si>
  <si>
    <t>Bearer Authentication</t>
    <phoneticPr fontId="2"/>
  </si>
  <si>
    <t>2.7 Bearer</t>
    <phoneticPr fontId="2"/>
  </si>
  <si>
    <t>headers.authentication.bearer.access_token</t>
    <phoneticPr fontId="2"/>
  </si>
  <si>
    <t>Bearer</t>
    <phoneticPr fontId="2"/>
  </si>
  <si>
    <t>=Exlibris.WebAPI.Client(E9:F9)</t>
    <phoneticPr fontId="2"/>
  </si>
  <si>
    <t>HttpClient</t>
    <phoneticPr fontId="2"/>
  </si>
  <si>
    <t>2.9 HttpClient</t>
    <phoneticPr fontId="2"/>
  </si>
  <si>
    <t>mode</t>
    <phoneticPr fontId="2"/>
  </si>
  <si>
    <t>xml</t>
    <phoneticPr fontId="2"/>
  </si>
  <si>
    <t>appid file</t>
    <phoneticPr fontId="2"/>
  </si>
  <si>
    <t>XML</t>
    <phoneticPr fontId="2"/>
  </si>
  <si>
    <t>to json</t>
    <phoneticPr fontId="2"/>
  </si>
  <si>
    <t>xml response</t>
    <phoneticPr fontId="2"/>
  </si>
  <si>
    <t>2.10 xml response</t>
    <phoneticPr fontId="2"/>
  </si>
  <si>
    <t>https://api-free.deepl.com/v2/translate</t>
    <phoneticPr fontId="2"/>
  </si>
  <si>
    <t>authentication</t>
    <phoneticPr fontId="2"/>
  </si>
  <si>
    <t>$.headers.authentication.schema</t>
  </si>
  <si>
    <t>DeepL-Auth-Key</t>
    <phoneticPr fontId="2"/>
  </si>
  <si>
    <t>$.headers.authentication.certification</t>
  </si>
  <si>
    <t>form data</t>
    <phoneticPr fontId="2"/>
  </si>
  <si>
    <t>text</t>
    <phoneticPr fontId="2"/>
  </si>
  <si>
    <t>hello world!</t>
    <phoneticPr fontId="2"/>
  </si>
  <si>
    <t>target_lang</t>
    <phoneticPr fontId="2"/>
  </si>
  <si>
    <t>de</t>
    <phoneticPr fontId="2"/>
  </si>
  <si>
    <t>=Exlibris.WebAPI.POST(E6,E12:F13,,E9:F10)</t>
    <phoneticPr fontId="2"/>
  </si>
  <si>
    <t>$.translations[0].detected_source_language</t>
  </si>
  <si>
    <t>EN</t>
  </si>
  <si>
    <t>$.translations[0].text</t>
  </si>
  <si>
    <t>Hallo Welt!</t>
  </si>
  <si>
    <t>comparison</t>
    <phoneticPr fontId="2"/>
  </si>
  <si>
    <t>POST - form data</t>
    <phoneticPr fontId="2"/>
  </si>
  <si>
    <t>2.11 POST - form 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</si>
</sst>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75fb6336ccab4501a825bb190f03f157">
      <tp>
        <v>1</v>
        <stp/>
        <stp>74174404-817b-4651-aa1a-b2c4330f71c7</stp>
        <tr r="F23" s="11"/>
      </tp>
      <tp>
        <v>3</v>
        <stp/>
        <stp>5b3380cf-10e0-4ecb-907a-a73b939a8957</stp>
        <tr r="D10" s="2"/>
        <tr r="E7" s="2"/>
      </tp>
      <tp>
        <v>2</v>
        <stp/>
        <stp>93567ba9-08a6-4439-8d53-5348ae0590bd</stp>
        <tr r="E9" s="3"/>
      </tp>
      <tp>
        <v>2</v>
        <stp/>
        <stp>32223acd-2347-4989-ac6f-d6af6da77700</stp>
        <tr r="E16" s="14"/>
      </tp>
      <tp>
        <v>1</v>
        <stp/>
        <stp>bfc34238-d8e4-4bd9-bd0c-eb6fb0683a31</stp>
        <tr r="E12" s="13"/>
      </tp>
      <tp>
        <v>1</v>
        <stp/>
        <stp>ba02dfec-3b3c-457a-b080-2fbf40c5a6b0</stp>
        <tr r="F10" s="14"/>
      </tp>
      <tp>
        <v>2</v>
        <stp/>
        <stp>ef04c0e0-8619-48e7-b50e-5b50862e91a9</stp>
        <tr r="E9" s="6"/>
      </tp>
      <tp>
        <v>3</v>
        <stp/>
        <stp>88193993-2278-4a50-a3c0-7999a3a62fbf</stp>
        <tr r="E16" s="12"/>
      </tp>
      <tp>
        <v>1</v>
        <stp/>
        <stp>6901ea39-176e-4970-9846-2dec2c427e99</stp>
        <tr r="E29" s="11"/>
      </tp>
      <tp>
        <v>2</v>
        <stp/>
        <stp>08520f5b-125c-454c-bf6e-adeeca24a0b4</stp>
        <tr r="E14" s="13"/>
      </tp>
      <tp>
        <v>1</v>
        <stp/>
        <stp>621957ca-c3a3-4ffe-b487-6537d976f833</stp>
        <tr r="E18" s="13"/>
      </tp>
      <tp>
        <v>3</v>
        <stp/>
        <stp>63baaeac-bd51-4fef-9a7f-a8339d760795</stp>
        <tr r="E19" s="4"/>
      </tp>
      <tp>
        <v>3</v>
        <stp/>
        <stp>80f6e078-397d-4974-8a77-6967807fa7bc</stp>
        <tr r="E11" s="6"/>
      </tp>
      <tp>
        <v>1</v>
        <stp/>
        <stp>1b80a27a-def8-4220-a84e-cf433c30b7a5</stp>
        <tr r="E11" s="3"/>
      </tp>
      <tp>
        <v>1</v>
        <stp/>
        <stp>4e5005cb-380e-4fbc-a702-7880f4f1d9aa</stp>
        <tr r="E14" s="4"/>
      </tp>
      <tp>
        <v>2</v>
        <stp/>
        <stp>ce62bc0a-5f00-4e1e-89fb-de2f0e6cc5f2</stp>
        <tr r="E12" s="9"/>
      </tp>
      <tp>
        <v>3</v>
        <stp/>
        <stp>3c099247-2401-4067-a6dc-95986513a424</stp>
        <tr r="E16" s="3"/>
      </tp>
      <tp>
        <v>1</v>
        <stp/>
        <stp>1b2898a4-86b4-4304-a9bf-b6d7bea81c5f</stp>
        <tr r="E25" s="11"/>
      </tp>
      <tp>
        <v>1</v>
        <stp/>
        <stp>9fad7b03-266a-4090-a8eb-3f2fb78ed4f0</stp>
        <tr r="D19" s="14"/>
      </tp>
      <tp>
        <v>2</v>
        <stp/>
        <stp>a62922d0-9c83-4221-af60-e8c047f7839a</stp>
        <tr r="E15" s="8"/>
      </tp>
      <tp>
        <v>2</v>
        <stp/>
        <stp>8ec1280d-db3b-4254-bb78-14689525bcbd</stp>
        <tr r="E14" s="12"/>
      </tp>
      <tp>
        <v>1</v>
        <stp/>
        <stp>525dabb3-34b3-4054-93da-1922b4aa7eeb</stp>
        <tr r="F10" s="13"/>
      </tp>
      <tp>
        <v>1</v>
        <stp/>
        <stp>72878148-3992-488c-8862-5734f0be986e</stp>
        <tr r="E17" s="8"/>
      </tp>
      <tp>
        <v>1</v>
        <stp/>
        <stp>9ce10f2a-8437-40f7-9b15-cc19253ca7fc</stp>
        <tr r="E12" s="12"/>
      </tp>
      <tp>
        <v>1</v>
        <stp/>
        <stp>bbe51713-2f3a-4768-bc3b-fb5140882c8d</stp>
        <tr r="E14" s="5"/>
      </tp>
      <tp>
        <v>1</v>
        <stp/>
        <stp>932ce0c8-8d86-45db-b7c0-33c912c4af9e</stp>
        <tr r="F9" s="12"/>
      </tp>
      <tp>
        <v>2</v>
        <stp/>
        <stp>9d627738-0fe4-4398-9923-f318237ce4df</stp>
        <tr r="E12" s="5"/>
      </tp>
      <tp>
        <v>1</v>
        <stp/>
        <stp>009d4313-9054-49d3-ae03-41e8ffc632e1</stp>
        <tr r="E9" s="8"/>
      </tp>
      <tp>
        <v>1</v>
        <stp/>
        <stp>fd5b1dea-5dd6-452c-99ba-142d64a42d74</stp>
        <tr r="E19" s="12"/>
      </tp>
      <tp>
        <v>3</v>
        <stp/>
        <stp>0d4c392b-9454-4fd1-9b60-373c70e2972d</stp>
        <tr r="E19" s="5"/>
      </tp>
      <tp>
        <v>1</v>
        <stp/>
        <stp>b83bb69a-e49d-469a-b647-cafe25d9c91a</stp>
        <tr r="E9" s="4"/>
      </tp>
      <tp>
        <v>1</v>
        <stp/>
        <stp>0eab6895-fb14-4d71-ae84-8daaa33a56d5</stp>
        <tr r="D20" s="13"/>
      </tp>
      <tp>
        <v>3</v>
        <stp/>
        <stp>9f4c9494-a328-4e0b-877d-b71fefd5bd67</stp>
        <tr r="E14" s="9"/>
      </tp>
      <tp>
        <v>1</v>
        <stp/>
        <stp>52b947ae-f2f8-45ea-9047-df73805d131a</stp>
        <tr r="E17" s="9"/>
      </tp>
      <tp>
        <v>2</v>
        <stp/>
        <stp>69e9870f-24a0-4fde-a412-79c5e18e54ed</stp>
        <tr r="E27" s="11"/>
      </tp>
      <tp>
        <v>1</v>
        <stp/>
        <stp>8d4511d2-69e1-457e-902e-e52ec0eb7e27</stp>
        <tr r="F9" s="9"/>
      </tp>
      <tp>
        <v>2</v>
        <stp/>
        <stp>ba6d4412-7dbe-40e2-90ff-d43cb1bd4dc0</stp>
        <tr r="E12" s="4"/>
      </tp>
      <tp>
        <v>1</v>
        <stp/>
        <stp>5de02a1e-d4b3-4176-ab61-5c0d74ee4a57</stp>
        <tr r="E9" s="5"/>
      </tp>
      <tp>
        <v>3</v>
        <stp/>
        <stp>1fadf2d9-4288-490b-a9be-81cab628117e</stp>
        <tr r="E2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sonplaceholder.typicode.com/todos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sonplaceholder.typicode.com/pos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sonplaceholder.typicode.com/posts/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sonplaceholder.typicode.com/posts/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restful-booker.herokuapp.com/book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i.openweathermap.org/data/2.5/weather" TargetMode="External"/><Relationship Id="rId1" Type="http://schemas.openxmlformats.org/officeDocument/2006/relationships/hyperlink" Target="http://api.openweathermap.org/data/2.5/weath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i.openweathermap.org/data/2.5/weathe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api-free.deepl.com/v2/translat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1461-68E8-4C90-9DB3-29473B959A28}">
  <dimension ref="B2:D22"/>
  <sheetViews>
    <sheetView tabSelected="1" workbookViewId="0"/>
  </sheetViews>
  <sheetFormatPr defaultRowHeight="18.75" x14ac:dyDescent="0.4"/>
  <cols>
    <col min="1" max="1" width="5.375" customWidth="1"/>
    <col min="2" max="2" width="27.25" customWidth="1"/>
    <col min="3" max="3" width="84.875" customWidth="1"/>
    <col min="4" max="4" width="11.5" style="3" bestFit="1" customWidth="1"/>
  </cols>
  <sheetData>
    <row r="2" spans="2:4" x14ac:dyDescent="0.4">
      <c r="B2" s="1" t="s">
        <v>0</v>
      </c>
      <c r="C2" s="2" t="str" cm="1">
        <f t="array" aca="1" ref="C2" ca="1">LEFT(CELL("filename"),FIND("[",CELL("filename"))-1)</f>
        <v>D:\mugenfugafuga\git\exlibris\samples\</v>
      </c>
    </row>
    <row r="4" spans="2:4" x14ac:dyDescent="0.4">
      <c r="B4" s="1" t="s">
        <v>1</v>
      </c>
      <c r="C4" s="4" t="str">
        <f ca="1">IF(COUNTIF(D7:D33,"OK")=COUNTA(B7:B33),"OK","NG")</f>
        <v>OK</v>
      </c>
    </row>
    <row r="6" spans="2:4" x14ac:dyDescent="0.4">
      <c r="B6" s="5" t="s">
        <v>2</v>
      </c>
      <c r="C6" s="5" t="s">
        <v>3</v>
      </c>
      <c r="D6" s="5" t="s">
        <v>4</v>
      </c>
    </row>
    <row r="7" spans="2:4" x14ac:dyDescent="0.4">
      <c r="B7" s="2" t="s">
        <v>22</v>
      </c>
      <c r="C7" s="6" t="str" cm="1">
        <f t="array" aca="1" ref="C7" ca="1">INDIRECT("'"&amp;B7&amp;"'!C3")</f>
        <v>GET</v>
      </c>
      <c r="D7" s="7" t="str" cm="1">
        <f t="array" aca="1" ref="D7" ca="1">INDIRECT("'"&amp;B7&amp;"'!C4")</f>
        <v>OK</v>
      </c>
    </row>
    <row r="8" spans="2:4" x14ac:dyDescent="0.4">
      <c r="B8" s="2" t="s">
        <v>37</v>
      </c>
      <c r="C8" s="6" t="str" cm="1">
        <f t="array" aca="1" ref="C8" ca="1">INDIRECT("'"&amp;B8&amp;"'!C3")</f>
        <v>POST</v>
      </c>
      <c r="D8" s="7" t="str" cm="1">
        <f t="array" aca="1" ref="D8" ca="1">INDIRECT("'"&amp;B8&amp;"'!C4")</f>
        <v>OK</v>
      </c>
    </row>
    <row r="9" spans="2:4" x14ac:dyDescent="0.4">
      <c r="B9" s="2" t="s">
        <v>38</v>
      </c>
      <c r="C9" s="6" t="str" cm="1">
        <f t="array" aca="1" ref="C9" ca="1">INDIRECT("'"&amp;B9&amp;"'!C3")</f>
        <v>PUT</v>
      </c>
      <c r="D9" s="7" t="str" cm="1">
        <f t="array" aca="1" ref="D9" ca="1">INDIRECT("'"&amp;B9&amp;"'!C4")</f>
        <v>OK</v>
      </c>
    </row>
    <row r="10" spans="2:4" x14ac:dyDescent="0.4">
      <c r="B10" s="2" t="s">
        <v>39</v>
      </c>
      <c r="C10" s="6" t="str" cm="1">
        <f t="array" aca="1" ref="C10" ca="1">INDIRECT("'"&amp;B10&amp;"'!C3")</f>
        <v>DELETE</v>
      </c>
      <c r="D10" s="7" t="str" cm="1">
        <f t="array" aca="1" ref="D10" ca="1">INDIRECT("'"&amp;B10&amp;"'!C4")</f>
        <v>OK</v>
      </c>
    </row>
    <row r="11" spans="2:4" x14ac:dyDescent="0.4">
      <c r="B11" s="2" t="s">
        <v>48</v>
      </c>
      <c r="C11" s="6" t="str" cm="1">
        <f t="array" aca="1" ref="C11" ca="1">INDIRECT("'"&amp;B11&amp;"'!C3")</f>
        <v>GET with Header</v>
      </c>
      <c r="D11" s="7" t="str" cm="1">
        <f t="array" aca="1" ref="D11" ca="1">INDIRECT("'"&amp;B11&amp;"'!C4")</f>
        <v>OK</v>
      </c>
    </row>
    <row r="12" spans="2:4" x14ac:dyDescent="0.4">
      <c r="B12" s="2" t="s">
        <v>69</v>
      </c>
      <c r="C12" s="6" t="str" cm="1">
        <f t="array" aca="1" ref="C12" ca="1">INDIRECT("'"&amp;B12&amp;"'!C3")</f>
        <v>Bearer Authentication</v>
      </c>
      <c r="D12" s="7" t="str" cm="1">
        <f t="array" aca="1" ref="D12" ca="1">INDIRECT("'"&amp;B12&amp;"'!C4")</f>
        <v>OK</v>
      </c>
    </row>
    <row r="13" spans="2:4" x14ac:dyDescent="0.4">
      <c r="B13" s="2" t="s">
        <v>66</v>
      </c>
      <c r="C13" s="6" t="str" cm="1">
        <f t="array" aca="1" ref="C13" ca="1">INDIRECT("'"&amp;B13&amp;"'!C3")</f>
        <v>build URL</v>
      </c>
      <c r="D13" s="7" t="str" cm="1">
        <f t="array" aca="1" ref="D13" ca="1">INDIRECT("'"&amp;B13&amp;"'!C4")</f>
        <v>OK</v>
      </c>
    </row>
    <row r="14" spans="2:4" x14ac:dyDescent="0.4">
      <c r="B14" s="2" t="s">
        <v>74</v>
      </c>
      <c r="C14" s="6" t="str" cm="1">
        <f t="array" aca="1" ref="C14" ca="1">INDIRECT("'"&amp;B14&amp;"'!C3")</f>
        <v>HttpClient</v>
      </c>
      <c r="D14" s="7" t="str" cm="1">
        <f t="array" aca="1" ref="D14" ca="1">INDIRECT("'"&amp;B14&amp;"'!C4")</f>
        <v>OK</v>
      </c>
    </row>
    <row r="15" spans="2:4" x14ac:dyDescent="0.4">
      <c r="B15" s="2" t="s">
        <v>81</v>
      </c>
      <c r="C15" s="6" t="str" cm="1">
        <f t="array" aca="1" ref="C15" ca="1">INDIRECT("'"&amp;B15&amp;"'!C3")</f>
        <v>xml response</v>
      </c>
      <c r="D15" s="7" t="str" cm="1">
        <f t="array" aca="1" ref="D15" ca="1">INDIRECT("'"&amp;B15&amp;"'!C4")</f>
        <v>OK</v>
      </c>
    </row>
    <row r="16" spans="2:4" x14ac:dyDescent="0.4">
      <c r="B16" s="2" t="s">
        <v>99</v>
      </c>
      <c r="C16" s="6" t="str" cm="1">
        <f t="array" aca="1" ref="C16" ca="1">INDIRECT("'"&amp;B16&amp;"'!C3")</f>
        <v>POST - form data</v>
      </c>
      <c r="D16" s="7" t="str" cm="1">
        <f t="array" aca="1" ref="D16" ca="1">INDIRECT("'"&amp;B16&amp;"'!C4")</f>
        <v>OK</v>
      </c>
    </row>
    <row r="17" spans="2:4" x14ac:dyDescent="0.4">
      <c r="B17" s="2" t="s">
        <v>52</v>
      </c>
      <c r="C17" s="6" t="str" cm="1">
        <f t="array" aca="1" ref="C17" ca="1">INDIRECT("'"&amp;B17&amp;"'!C3")</f>
        <v>misc</v>
      </c>
      <c r="D17" s="7" t="str" cm="1">
        <f t="array" aca="1" ref="D17" ca="1">INDIRECT("'"&amp;B17&amp;"'!C4")</f>
        <v>OK</v>
      </c>
    </row>
    <row r="18" spans="2:4" x14ac:dyDescent="0.4">
      <c r="B18" s="2"/>
      <c r="C18" s="6"/>
      <c r="D18" s="7"/>
    </row>
    <row r="19" spans="2:4" x14ac:dyDescent="0.4">
      <c r="B19" s="2"/>
      <c r="C19" s="6"/>
      <c r="D19" s="7"/>
    </row>
    <row r="20" spans="2:4" x14ac:dyDescent="0.4">
      <c r="B20" s="2"/>
      <c r="C20" s="6"/>
      <c r="D20" s="7"/>
    </row>
    <row r="21" spans="2:4" x14ac:dyDescent="0.4">
      <c r="B21" s="2"/>
      <c r="C21" s="6"/>
      <c r="D21" s="7"/>
    </row>
    <row r="22" spans="2:4" x14ac:dyDescent="0.4">
      <c r="B22" s="2"/>
      <c r="C22" s="6"/>
      <c r="D22" s="7"/>
    </row>
  </sheetData>
  <phoneticPr fontId="2"/>
  <conditionalFormatting sqref="C4 D7:D22">
    <cfRule type="cellIs" dxfId="19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24B-8615-4CEC-9711-A07C4F3A070F}">
  <dimension ref="A2:F1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2.1 GET</v>
      </c>
    </row>
    <row r="3" spans="1:6" x14ac:dyDescent="0.4">
      <c r="A3" s="13"/>
      <c r="B3" s="8" t="s">
        <v>5</v>
      </c>
      <c r="C3" t="s">
        <v>23</v>
      </c>
    </row>
    <row r="4" spans="1:6" x14ac:dyDescent="0.4">
      <c r="A4" s="13"/>
      <c r="B4" s="8" t="s">
        <v>7</v>
      </c>
      <c r="C4" s="13" t="str">
        <f>IF(E17=E16,"OK","NG")</f>
        <v>OK</v>
      </c>
    </row>
    <row r="6" spans="1:6" x14ac:dyDescent="0.4">
      <c r="D6" s="11" t="s">
        <v>16</v>
      </c>
      <c r="E6" s="14" t="s">
        <v>17</v>
      </c>
    </row>
    <row r="8" spans="1:6" x14ac:dyDescent="0.4">
      <c r="D8" s="11" t="s">
        <v>14</v>
      </c>
      <c r="E8" s="12" t="s">
        <v>18</v>
      </c>
    </row>
    <row r="9" spans="1:6" x14ac:dyDescent="0.4">
      <c r="D9" s="11" t="s">
        <v>13</v>
      </c>
      <c r="E9" t="str" cm="1">
        <f t="array" ref="E9">_xll.Exlibris.WebAPI.GET(E6)</f>
        <v>Newtonsoft.Json.Linq.JObject:B459A194-A51C-4A51-A216-60366EAAB628</v>
      </c>
    </row>
    <row r="11" spans="1:6" x14ac:dyDescent="0.4">
      <c r="D11" s="11" t="s">
        <v>27</v>
      </c>
      <c r="E11" t="str" cm="1">
        <f t="array" ref="E11:F14">_xll.Exlibris.JSON.Values(E9)</f>
        <v>$.userId</v>
      </c>
      <c r="F11">
        <v>1</v>
      </c>
    </row>
    <row r="12" spans="1:6" x14ac:dyDescent="0.4">
      <c r="E12" t="str">
        <v>$.id</v>
      </c>
      <c r="F12">
        <v>1</v>
      </c>
    </row>
    <row r="13" spans="1:6" x14ac:dyDescent="0.4">
      <c r="E13" t="str">
        <v>$.title</v>
      </c>
      <c r="F13" t="str">
        <v>delectus aut autem</v>
      </c>
    </row>
    <row r="14" spans="1:6" x14ac:dyDescent="0.4">
      <c r="E14" t="str">
        <v>$.completed</v>
      </c>
      <c r="F14" t="b">
        <v>0</v>
      </c>
    </row>
    <row r="16" spans="1:6" x14ac:dyDescent="0.4">
      <c r="D16" t="s">
        <v>19</v>
      </c>
      <c r="E16" t="str" cm="1">
        <f t="array" ref="E16">_xll.Exlibris.WebAPI.Status(E9)</f>
        <v>OK(200)</v>
      </c>
    </row>
    <row r="17" spans="4:5" x14ac:dyDescent="0.4">
      <c r="D17" t="s">
        <v>20</v>
      </c>
      <c r="E17" t="s">
        <v>21</v>
      </c>
    </row>
  </sheetData>
  <phoneticPr fontId="2"/>
  <conditionalFormatting sqref="B2:B4 C4">
    <cfRule type="cellIs" dxfId="18" priority="1" operator="equal">
      <formula>"NG"</formula>
    </cfRule>
  </conditionalFormatting>
  <hyperlinks>
    <hyperlink ref="E6" r:id="rId1" xr:uid="{29586998-4C9D-4992-A0C0-C6E9AACE4D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FD30-7DF9-49D8-8BC4-759020CFC251}">
  <dimension ref="A2:F2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2.2 POST</v>
      </c>
    </row>
    <row r="3" spans="1:6" x14ac:dyDescent="0.4">
      <c r="A3" s="13"/>
      <c r="B3" s="8" t="s">
        <v>5</v>
      </c>
      <c r="C3" t="s">
        <v>24</v>
      </c>
    </row>
    <row r="4" spans="1:6" x14ac:dyDescent="0.4">
      <c r="A4" s="13"/>
      <c r="B4" s="8" t="s">
        <v>7</v>
      </c>
      <c r="C4" s="13" t="str">
        <f>IF(E20=E19,"OK","NG")</f>
        <v>OK</v>
      </c>
    </row>
    <row r="6" spans="1:6" x14ac:dyDescent="0.4">
      <c r="D6" s="11" t="s">
        <v>16</v>
      </c>
      <c r="E6" s="14" t="s">
        <v>25</v>
      </c>
    </row>
    <row r="7" spans="1:6" x14ac:dyDescent="0.4">
      <c r="D7" s="11" t="s">
        <v>15</v>
      </c>
      <c r="E7" t="s">
        <v>28</v>
      </c>
    </row>
    <row r="9" spans="1:6" x14ac:dyDescent="0.4">
      <c r="D9" s="11" t="s">
        <v>34</v>
      </c>
      <c r="E9" t="str" cm="1">
        <f t="array" ref="E9">_xll.Exlibris.JSON.JSONObject(E7)</f>
        <v>Newtonsoft.Json.Linq.JObject:AB10D51D-C75B-43A6-AEA9-EB5DDBB37662</v>
      </c>
    </row>
    <row r="11" spans="1:6" x14ac:dyDescent="0.4">
      <c r="D11" s="11" t="s">
        <v>14</v>
      </c>
      <c r="E11" s="12" t="s">
        <v>36</v>
      </c>
    </row>
    <row r="12" spans="1:6" x14ac:dyDescent="0.4">
      <c r="D12" s="11" t="s">
        <v>13</v>
      </c>
      <c r="E12" t="str" cm="1">
        <f t="array" ref="E12">_xll.Exlibris.WebAPI.POST(E6,E9)</f>
        <v>Newtonsoft.Json.Linq.JObject:C8090231-4055-4B21-A04E-6E23D1709524</v>
      </c>
    </row>
    <row r="14" spans="1:6" x14ac:dyDescent="0.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4">
      <c r="D15" s="11"/>
      <c r="E15" t="str">
        <v>$.body</v>
      </c>
      <c r="F15" t="str">
        <v>bar</v>
      </c>
    </row>
    <row r="16" spans="1:6" x14ac:dyDescent="0.4">
      <c r="D16" s="11"/>
      <c r="E16" t="str">
        <v>$.userId</v>
      </c>
      <c r="F16">
        <v>1</v>
      </c>
    </row>
    <row r="17" spans="4:6" x14ac:dyDescent="0.4">
      <c r="D17" s="11"/>
      <c r="E17" t="str">
        <v>$.id</v>
      </c>
      <c r="F17">
        <v>101</v>
      </c>
    </row>
    <row r="19" spans="4:6" x14ac:dyDescent="0.4">
      <c r="D19" t="s">
        <v>19</v>
      </c>
      <c r="E19" t="str" cm="1">
        <f t="array" ref="E19">_xll.Exlibris.WebAPI.Status(E12)</f>
        <v>Created(201)</v>
      </c>
    </row>
    <row r="20" spans="4:6" x14ac:dyDescent="0.4">
      <c r="D20" t="s">
        <v>20</v>
      </c>
      <c r="E20" t="s">
        <v>26</v>
      </c>
    </row>
  </sheetData>
  <phoneticPr fontId="2"/>
  <conditionalFormatting sqref="B2:B3">
    <cfRule type="cellIs" dxfId="17" priority="2" operator="equal">
      <formula>"NG"</formula>
    </cfRule>
  </conditionalFormatting>
  <conditionalFormatting sqref="B4:C4">
    <cfRule type="cellIs" dxfId="16" priority="1" operator="equal">
      <formula>"NG"</formula>
    </cfRule>
  </conditionalFormatting>
  <hyperlinks>
    <hyperlink ref="E6" r:id="rId1" xr:uid="{68DF1FE0-491B-4D21-A974-09A9635581C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268-FFAD-4E81-9D71-4D5F86A8633A}">
  <dimension ref="A2:F2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2.3 PUT</v>
      </c>
    </row>
    <row r="3" spans="1:6" x14ac:dyDescent="0.4">
      <c r="A3" s="13"/>
      <c r="B3" s="8" t="s">
        <v>5</v>
      </c>
      <c r="C3" t="s">
        <v>33</v>
      </c>
    </row>
    <row r="4" spans="1:6" x14ac:dyDescent="0.4">
      <c r="A4" s="13"/>
      <c r="B4" s="8" t="s">
        <v>7</v>
      </c>
      <c r="C4" s="13" t="str">
        <f>IF(E20=E19,"OK","NG")</f>
        <v>OK</v>
      </c>
    </row>
    <row r="6" spans="1:6" x14ac:dyDescent="0.4">
      <c r="D6" s="11" t="s">
        <v>16</v>
      </c>
      <c r="E6" s="14" t="s">
        <v>29</v>
      </c>
    </row>
    <row r="7" spans="1:6" x14ac:dyDescent="0.4">
      <c r="D7" s="11" t="s">
        <v>15</v>
      </c>
      <c r="E7" t="s">
        <v>28</v>
      </c>
    </row>
    <row r="9" spans="1:6" x14ac:dyDescent="0.4">
      <c r="D9" s="11" t="s">
        <v>34</v>
      </c>
      <c r="E9" t="str" cm="1">
        <f t="array" ref="E9">_xll.Exlibris.JSON.JSONObject(E7)</f>
        <v>Newtonsoft.Json.Linq.JObject:6E8A2942-3E00-4152-91E5-D7808DE435D2</v>
      </c>
    </row>
    <row r="11" spans="1:6" x14ac:dyDescent="0.4">
      <c r="D11" s="11" t="s">
        <v>14</v>
      </c>
      <c r="E11" s="12" t="s">
        <v>35</v>
      </c>
    </row>
    <row r="12" spans="1:6" x14ac:dyDescent="0.4">
      <c r="D12" s="11" t="s">
        <v>13</v>
      </c>
      <c r="E12" t="str" cm="1">
        <f t="array" ref="E12">_xll.Exlibris.WebAPI.PUT(E6,E9)</f>
        <v>Newtonsoft.Json.Linq.JObject:DC9D7085-2D57-4CB1-9A1B-BF534C30039B</v>
      </c>
    </row>
    <row r="14" spans="1:6" x14ac:dyDescent="0.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4">
      <c r="D15" s="11"/>
      <c r="E15" t="str">
        <v>$.body</v>
      </c>
      <c r="F15" t="str">
        <v>bar</v>
      </c>
    </row>
    <row r="16" spans="1:6" x14ac:dyDescent="0.4">
      <c r="D16" s="11"/>
      <c r="E16" t="str">
        <v>$.userId</v>
      </c>
      <c r="F16">
        <v>1</v>
      </c>
    </row>
    <row r="17" spans="4:6" x14ac:dyDescent="0.4">
      <c r="D17" s="11"/>
      <c r="E17" t="str">
        <v>$.id</v>
      </c>
      <c r="F17">
        <v>1</v>
      </c>
    </row>
    <row r="19" spans="4:6" x14ac:dyDescent="0.4">
      <c r="D19" t="s">
        <v>19</v>
      </c>
      <c r="E19" t="str" cm="1">
        <f t="array" ref="E19">_xll.Exlibris.WebAPI.Status(E12)</f>
        <v>OK(200)</v>
      </c>
    </row>
    <row r="20" spans="4:6" x14ac:dyDescent="0.4">
      <c r="D20" t="s">
        <v>20</v>
      </c>
      <c r="E20" t="s">
        <v>21</v>
      </c>
    </row>
  </sheetData>
  <phoneticPr fontId="2"/>
  <conditionalFormatting sqref="B2:B4 C4">
    <cfRule type="cellIs" dxfId="15" priority="1" operator="equal">
      <formula>"NG"</formula>
    </cfRule>
  </conditionalFormatting>
  <hyperlinks>
    <hyperlink ref="E6" r:id="rId1" xr:uid="{C2EC4F3D-38CE-4739-AA3E-1B4DA64AEE7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379-03CA-4FCA-8D2F-3F283EFAED02}">
  <dimension ref="A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5" x14ac:dyDescent="0.4">
      <c r="A2" s="13"/>
      <c r="B2" s="8" t="s">
        <v>2</v>
      </c>
      <c r="C2" t="str" cm="1">
        <f t="array" aca="1" ref="C2" ca="1">MID(CELL("filename",B4),FIND("]",CELL("filename",B4))+1,255)</f>
        <v>2.4 DELETE</v>
      </c>
    </row>
    <row r="3" spans="1:5" x14ac:dyDescent="0.4">
      <c r="A3" s="13"/>
      <c r="B3" s="8" t="s">
        <v>5</v>
      </c>
      <c r="C3" t="s">
        <v>32</v>
      </c>
    </row>
    <row r="4" spans="1:5" x14ac:dyDescent="0.4">
      <c r="A4" s="13"/>
      <c r="B4" s="8" t="s">
        <v>7</v>
      </c>
      <c r="C4" s="13" t="str">
        <f>IF(E12=E11,"OK","NG")</f>
        <v>OK</v>
      </c>
    </row>
    <row r="6" spans="1:5" x14ac:dyDescent="0.4">
      <c r="D6" s="11" t="s">
        <v>16</v>
      </c>
      <c r="E6" s="14" t="s">
        <v>30</v>
      </c>
    </row>
    <row r="8" spans="1:5" x14ac:dyDescent="0.4">
      <c r="D8" s="11" t="s">
        <v>14</v>
      </c>
      <c r="E8" s="12" t="s">
        <v>31</v>
      </c>
    </row>
    <row r="9" spans="1:5" x14ac:dyDescent="0.4">
      <c r="D9" s="11" t="s">
        <v>13</v>
      </c>
      <c r="E9" t="str" cm="1">
        <f t="array" ref="E9">_xll.Exlibris.WebAPI.DELETE(E6)</f>
        <v>Newtonsoft.Json.Linq.JObject:7AE874FF-A72C-4F48-AC0D-B4D04180E10C</v>
      </c>
    </row>
    <row r="11" spans="1:5" x14ac:dyDescent="0.4">
      <c r="D11" t="s">
        <v>19</v>
      </c>
      <c r="E11" t="str" cm="1">
        <f t="array" ref="E11">_xll.Exlibris.WebAPI.Status(E9)</f>
        <v>OK(200)</v>
      </c>
    </row>
    <row r="12" spans="1:5" x14ac:dyDescent="0.4">
      <c r="D12" t="s">
        <v>20</v>
      </c>
      <c r="E12" t="s">
        <v>21</v>
      </c>
    </row>
  </sheetData>
  <phoneticPr fontId="2"/>
  <conditionalFormatting sqref="B2:B4 C4">
    <cfRule type="cellIs" dxfId="14" priority="1" operator="equal">
      <formula>"NG"</formula>
    </cfRule>
  </conditionalFormatting>
  <hyperlinks>
    <hyperlink ref="E6" r:id="rId1" xr:uid="{7747FFB8-2EC3-43F5-B248-DECF83679C7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58D-D920-450F-82D9-BFEBB2B0A5DB}">
  <dimension ref="A2:F2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  <col min="5" max="5" width="33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2.6 POST with Header</v>
      </c>
    </row>
    <row r="3" spans="1:6" x14ac:dyDescent="0.4">
      <c r="A3" s="13"/>
      <c r="B3" s="8" t="s">
        <v>5</v>
      </c>
      <c r="C3" t="s">
        <v>40</v>
      </c>
    </row>
    <row r="4" spans="1:6" x14ac:dyDescent="0.4">
      <c r="A4" s="13"/>
      <c r="B4" s="8" t="s">
        <v>7</v>
      </c>
      <c r="C4" s="13" t="str">
        <f>IF(E27=E26,"OK","NG")</f>
        <v>OK</v>
      </c>
    </row>
    <row r="6" spans="1:6" x14ac:dyDescent="0.4">
      <c r="D6" s="11" t="s">
        <v>16</v>
      </c>
      <c r="E6" s="14" t="s">
        <v>41</v>
      </c>
    </row>
    <row r="7" spans="1:6" x14ac:dyDescent="0.4">
      <c r="D7" s="11" t="s">
        <v>15</v>
      </c>
      <c r="E7" t="s">
        <v>42</v>
      </c>
    </row>
    <row r="9" spans="1:6" x14ac:dyDescent="0.4">
      <c r="D9" s="11" t="s">
        <v>34</v>
      </c>
      <c r="E9" t="str" cm="1">
        <f t="array" ref="E9">_xll.Exlibris.JSON.JSONObject(E7)</f>
        <v>Newtonsoft.Json.Linq.JObject:FFE26974-CA13-49E7-843B-C52AAC22B6E6</v>
      </c>
    </row>
    <row r="11" spans="1:6" x14ac:dyDescent="0.4">
      <c r="D11" s="11" t="s">
        <v>47</v>
      </c>
      <c r="E11" t="s">
        <v>43</v>
      </c>
      <c r="F11" t="s">
        <v>44</v>
      </c>
    </row>
    <row r="12" spans="1:6" x14ac:dyDescent="0.4">
      <c r="E12" t="s">
        <v>45</v>
      </c>
      <c r="F12" t="s">
        <v>46</v>
      </c>
    </row>
    <row r="14" spans="1:6" x14ac:dyDescent="0.4">
      <c r="D14" s="11" t="s">
        <v>14</v>
      </c>
      <c r="E14" s="12" t="s">
        <v>36</v>
      </c>
    </row>
    <row r="15" spans="1:6" x14ac:dyDescent="0.4">
      <c r="D15" s="11" t="s">
        <v>13</v>
      </c>
      <c r="E15" t="str" cm="1">
        <f t="array" ref="E15">_xll.Exlibris.WebAPI.POST(E6,E9,,E11:F12)</f>
        <v>Newtonsoft.Json.Linq.JObject:D78C652E-10D5-4BF4-AF63-725EB66EC07D</v>
      </c>
    </row>
    <row r="17" spans="4:6" x14ac:dyDescent="0.4">
      <c r="D17" s="11" t="s">
        <v>27</v>
      </c>
      <c r="E17" t="str" cm="1">
        <f t="array" ref="E17:F24">_xll.Exlibris.JSON.Values(E15,,TRUE)</f>
        <v>$.bookingid</v>
      </c>
      <c r="F17">
        <v>1275</v>
      </c>
    </row>
    <row r="18" spans="4:6" x14ac:dyDescent="0.4">
      <c r="D18" s="11"/>
      <c r="E18" t="str">
        <v>$.booking.firstname</v>
      </c>
      <c r="F18" t="str">
        <v>Jim</v>
      </c>
    </row>
    <row r="19" spans="4:6" x14ac:dyDescent="0.4">
      <c r="D19" s="11"/>
      <c r="E19" t="str">
        <v>$.booking.lastname</v>
      </c>
      <c r="F19" t="str">
        <v>Brown</v>
      </c>
    </row>
    <row r="20" spans="4:6" x14ac:dyDescent="0.4">
      <c r="D20" s="11"/>
      <c r="E20" t="str">
        <v>$.booking.totalprice</v>
      </c>
      <c r="F20">
        <v>111</v>
      </c>
    </row>
    <row r="21" spans="4:6" x14ac:dyDescent="0.4">
      <c r="E21" t="str">
        <v>$.booking.depositpaid</v>
      </c>
      <c r="F21" t="b">
        <v>1</v>
      </c>
    </row>
    <row r="22" spans="4:6" x14ac:dyDescent="0.4">
      <c r="E22" t="str">
        <v>$.booking.bookingdates.checkin</v>
      </c>
      <c r="F22" t="str">
        <v>2018-01-01</v>
      </c>
    </row>
    <row r="23" spans="4:6" x14ac:dyDescent="0.4">
      <c r="E23" t="str">
        <v>$.booking.bookingdates.checkout</v>
      </c>
      <c r="F23" t="str">
        <v>2019-01-01</v>
      </c>
    </row>
    <row r="24" spans="4:6" x14ac:dyDescent="0.4">
      <c r="E24" t="str">
        <v>$.booking.additionalneeds</v>
      </c>
      <c r="F24" t="str">
        <v>Breakfast</v>
      </c>
    </row>
    <row r="26" spans="4:6" x14ac:dyDescent="0.4">
      <c r="D26" t="s">
        <v>19</v>
      </c>
      <c r="E26" t="str" cm="1">
        <f t="array" ref="E26">_xll.Exlibris.WebAPI.Status(E15)</f>
        <v>OK(200)</v>
      </c>
    </row>
    <row r="27" spans="4:6" x14ac:dyDescent="0.4">
      <c r="D27" t="s">
        <v>20</v>
      </c>
      <c r="E27" t="s">
        <v>21</v>
      </c>
    </row>
  </sheetData>
  <phoneticPr fontId="2"/>
  <conditionalFormatting sqref="B2:B3">
    <cfRule type="cellIs" dxfId="13" priority="2" operator="equal">
      <formula>"NG"</formula>
    </cfRule>
  </conditionalFormatting>
  <conditionalFormatting sqref="B4:C4">
    <cfRule type="cellIs" dxfId="12" priority="1" operator="equal">
      <formula>"NG"</formula>
    </cfRule>
  </conditionalFormatting>
  <hyperlinks>
    <hyperlink ref="E6" r:id="rId1" xr:uid="{246E37AF-4FA6-4ECE-BA51-F72A486FD3BF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32EF-2561-4D27-8ECD-05197219C1CF}">
  <dimension ref="A2:F4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  <col min="5" max="5" width="40.8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2.7 Bearer</v>
      </c>
    </row>
    <row r="3" spans="1:6" x14ac:dyDescent="0.4">
      <c r="A3" s="13"/>
      <c r="B3" s="8" t="s">
        <v>5</v>
      </c>
      <c r="C3" t="s">
        <v>68</v>
      </c>
    </row>
    <row r="4" spans="1:6" x14ac:dyDescent="0.4">
      <c r="A4" s="13"/>
      <c r="B4" s="8" t="s">
        <v>7</v>
      </c>
      <c r="C4" s="13" t="str">
        <f ca="1">IF(E15=E14,"OK","NG")</f>
        <v>OK</v>
      </c>
    </row>
    <row r="6" spans="1:6" x14ac:dyDescent="0.4">
      <c r="D6" s="11" t="s">
        <v>16</v>
      </c>
      <c r="E6" s="14" t="s">
        <v>49</v>
      </c>
    </row>
    <row r="7" spans="1:6" x14ac:dyDescent="0.4">
      <c r="D7" s="11" t="s">
        <v>51</v>
      </c>
      <c r="E7" t="str">
        <f ca="1">FILE_DIR&amp;"git-access-token.txt"</f>
        <v>D:\mugenfugafuga\git\exlibris\samples\git-access-token.txt</v>
      </c>
    </row>
    <row r="8" spans="1:6" x14ac:dyDescent="0.4">
      <c r="D8" s="11"/>
      <c r="E8" s="14"/>
    </row>
    <row r="9" spans="1:6" x14ac:dyDescent="0.4">
      <c r="D9" s="11" t="s">
        <v>71</v>
      </c>
      <c r="E9" t="s">
        <v>70</v>
      </c>
      <c r="F9" t="str" cm="1">
        <f t="array" aca="1" ref="F9" ca="1">_xll.Exlibris.Utility.LoadText(E7)</f>
        <v>System.String:7A9DE38B-E498-41C8-8342-AB2E480BE6B7</v>
      </c>
    </row>
    <row r="11" spans="1:6" x14ac:dyDescent="0.4">
      <c r="D11" s="11" t="s">
        <v>14</v>
      </c>
      <c r="E11" s="12" t="s">
        <v>36</v>
      </c>
    </row>
    <row r="12" spans="1:6" x14ac:dyDescent="0.4">
      <c r="D12" s="11" t="s">
        <v>13</v>
      </c>
      <c r="E12" t="str" cm="1">
        <f t="array" aca="1" ref="E12" ca="1">_xll.Exlibris.WebAPI.GET(E6,E9:F9)</f>
        <v>Newtonsoft.Json.Linq.JObject:FEF75C3F-9C44-4FA3-8AD8-97422621943D</v>
      </c>
    </row>
    <row r="14" spans="1:6" x14ac:dyDescent="0.4">
      <c r="D14" t="s">
        <v>19</v>
      </c>
      <c r="E14" t="str" cm="1">
        <f t="array" aca="1" ref="E14" ca="1">_xll.Exlibris.WebAPI.Status(E12)</f>
        <v>OK(200)</v>
      </c>
    </row>
    <row r="15" spans="1:6" x14ac:dyDescent="0.4">
      <c r="D15" t="s">
        <v>20</v>
      </c>
      <c r="E15" t="s">
        <v>21</v>
      </c>
    </row>
    <row r="17" spans="4:6" x14ac:dyDescent="0.4">
      <c r="D17" s="11" t="s">
        <v>27</v>
      </c>
      <c r="E17" t="str" cm="1">
        <f t="array" aca="1" ref="E17:F48" ca="1">_xll.Exlibris.JSON.Values(E12,,TRUE)</f>
        <v>$.login</v>
      </c>
      <c r="F17" t="str">
        <f ca="1"/>
        <v>mugenfugafuga</v>
      </c>
    </row>
    <row r="18" spans="4:6" x14ac:dyDescent="0.4">
      <c r="D18" s="11"/>
      <c r="E18" t="str">
        <f ca="1"/>
        <v>$.id</v>
      </c>
      <c r="F18">
        <f ca="1"/>
        <v>52103142</v>
      </c>
    </row>
    <row r="19" spans="4:6" x14ac:dyDescent="0.4">
      <c r="D19" s="11"/>
      <c r="E19" t="str">
        <f ca="1"/>
        <v>$.node_id</v>
      </c>
      <c r="F19" t="str">
        <f ca="1"/>
        <v>MDQ6VXNlcjUyMTAzMTQy</v>
      </c>
    </row>
    <row r="20" spans="4:6" x14ac:dyDescent="0.4">
      <c r="D20" s="11"/>
      <c r="E20" t="str">
        <f ca="1"/>
        <v>$.avatar_url</v>
      </c>
      <c r="F20" t="str">
        <f ca="1"/>
        <v>https://avatars.githubusercontent.com/u/52103142?v=4</v>
      </c>
    </row>
    <row r="21" spans="4:6" x14ac:dyDescent="0.4">
      <c r="E21" t="str">
        <f ca="1"/>
        <v>$.gravatar_id</v>
      </c>
      <c r="F21" t="str">
        <f ca="1"/>
        <v/>
      </c>
    </row>
    <row r="22" spans="4:6" x14ac:dyDescent="0.4">
      <c r="E22" t="str">
        <f ca="1"/>
        <v>$.url</v>
      </c>
      <c r="F22" t="str">
        <f ca="1"/>
        <v>https://api.github.com/users/mugenfugafuga</v>
      </c>
    </row>
    <row r="23" spans="4:6" x14ac:dyDescent="0.4">
      <c r="E23" t="str">
        <f ca="1"/>
        <v>$.html_url</v>
      </c>
      <c r="F23" t="str">
        <f ca="1"/>
        <v>https://github.com/mugenfugafuga</v>
      </c>
    </row>
    <row r="24" spans="4:6" x14ac:dyDescent="0.4">
      <c r="E24" t="str">
        <f ca="1"/>
        <v>$.followers_url</v>
      </c>
      <c r="F24" t="str">
        <f ca="1"/>
        <v>https://api.github.com/users/mugenfugafuga/followers</v>
      </c>
    </row>
    <row r="25" spans="4:6" x14ac:dyDescent="0.4">
      <c r="E25" t="str">
        <f ca="1"/>
        <v>$.following_url</v>
      </c>
      <c r="F25" t="str">
        <f ca="1"/>
        <v>https://api.github.com/users/mugenfugafuga/following{/other_user}</v>
      </c>
    </row>
    <row r="26" spans="4:6" x14ac:dyDescent="0.4">
      <c r="E26" t="str">
        <f ca="1"/>
        <v>$.gists_url</v>
      </c>
      <c r="F26" t="str">
        <f ca="1"/>
        <v>https://api.github.com/users/mugenfugafuga/gists{/gist_id}</v>
      </c>
    </row>
    <row r="27" spans="4:6" x14ac:dyDescent="0.4">
      <c r="E27" t="str">
        <f ca="1"/>
        <v>$.starred_url</v>
      </c>
      <c r="F27" t="str">
        <f ca="1"/>
        <v>https://api.github.com/users/mugenfugafuga/starred{/owner}{/repo}</v>
      </c>
    </row>
    <row r="28" spans="4:6" x14ac:dyDescent="0.4">
      <c r="E28" t="str">
        <f ca="1"/>
        <v>$.subscriptions_url</v>
      </c>
      <c r="F28" t="str">
        <f ca="1"/>
        <v>https://api.github.com/users/mugenfugafuga/subscriptions</v>
      </c>
    </row>
    <row r="29" spans="4:6" x14ac:dyDescent="0.4">
      <c r="E29" t="str">
        <f ca="1"/>
        <v>$.organizations_url</v>
      </c>
      <c r="F29" t="str">
        <f ca="1"/>
        <v>https://api.github.com/users/mugenfugafuga/orgs</v>
      </c>
    </row>
    <row r="30" spans="4:6" x14ac:dyDescent="0.4">
      <c r="E30" t="str">
        <f ca="1"/>
        <v>$.repos_url</v>
      </c>
      <c r="F30" t="str">
        <f ca="1"/>
        <v>https://api.github.com/users/mugenfugafuga/repos</v>
      </c>
    </row>
    <row r="31" spans="4:6" x14ac:dyDescent="0.4">
      <c r="E31" t="str">
        <f ca="1"/>
        <v>$.events_url</v>
      </c>
      <c r="F31" t="str">
        <f ca="1"/>
        <v>https://api.github.com/users/mugenfugafuga/events{/privacy}</v>
      </c>
    </row>
    <row r="32" spans="4:6" x14ac:dyDescent="0.4">
      <c r="E32" t="str">
        <f ca="1"/>
        <v>$.received_events_url</v>
      </c>
      <c r="F32" t="str">
        <f ca="1"/>
        <v>https://api.github.com/users/mugenfugafuga/received_events</v>
      </c>
    </row>
    <row r="33" spans="5:6" x14ac:dyDescent="0.4">
      <c r="E33" t="str">
        <f ca="1"/>
        <v>$.type</v>
      </c>
      <c r="F33" t="str">
        <f ca="1"/>
        <v>User</v>
      </c>
    </row>
    <row r="34" spans="5:6" x14ac:dyDescent="0.4">
      <c r="E34" t="str">
        <f ca="1"/>
        <v>$.site_admin</v>
      </c>
      <c r="F34" t="b">
        <f ca="1"/>
        <v>0</v>
      </c>
    </row>
    <row r="35" spans="5:6" x14ac:dyDescent="0.4">
      <c r="E35" t="str">
        <f ca="1"/>
        <v>$.name</v>
      </c>
      <c r="F35" t="str">
        <f ca="1"/>
        <v/>
      </c>
    </row>
    <row r="36" spans="5:6" x14ac:dyDescent="0.4">
      <c r="E36" t="str">
        <f ca="1"/>
        <v>$.company</v>
      </c>
      <c r="F36" t="str">
        <f ca="1"/>
        <v/>
      </c>
    </row>
    <row r="37" spans="5:6" x14ac:dyDescent="0.4">
      <c r="E37" t="str">
        <f ca="1"/>
        <v>$.blog</v>
      </c>
      <c r="F37" t="str">
        <f ca="1"/>
        <v/>
      </c>
    </row>
    <row r="38" spans="5:6" x14ac:dyDescent="0.4">
      <c r="E38" t="str">
        <f ca="1"/>
        <v>$.location</v>
      </c>
      <c r="F38" t="str">
        <f ca="1"/>
        <v/>
      </c>
    </row>
    <row r="39" spans="5:6" x14ac:dyDescent="0.4">
      <c r="E39" t="str">
        <f ca="1"/>
        <v>$.email</v>
      </c>
      <c r="F39" t="str">
        <f ca="1"/>
        <v/>
      </c>
    </row>
    <row r="40" spans="5:6" x14ac:dyDescent="0.4">
      <c r="E40" t="str">
        <f ca="1"/>
        <v>$.hireable</v>
      </c>
      <c r="F40" t="str">
        <f ca="1"/>
        <v/>
      </c>
    </row>
    <row r="41" spans="5:6" x14ac:dyDescent="0.4">
      <c r="E41" t="str">
        <f ca="1"/>
        <v>$.bio</v>
      </c>
      <c r="F41" t="str">
        <f ca="1"/>
        <v/>
      </c>
    </row>
    <row r="42" spans="5:6" x14ac:dyDescent="0.4">
      <c r="E42" t="str">
        <f ca="1"/>
        <v>$.twitter_username</v>
      </c>
      <c r="F42" t="str">
        <f ca="1"/>
        <v/>
      </c>
    </row>
    <row r="43" spans="5:6" x14ac:dyDescent="0.4">
      <c r="E43" t="str">
        <f ca="1"/>
        <v>$.public_repos</v>
      </c>
      <c r="F43">
        <f ca="1"/>
        <v>3</v>
      </c>
    </row>
    <row r="44" spans="5:6" x14ac:dyDescent="0.4">
      <c r="E44" t="str">
        <f ca="1"/>
        <v>$.public_gists</v>
      </c>
      <c r="F44">
        <f ca="1"/>
        <v>0</v>
      </c>
    </row>
    <row r="45" spans="5:6" x14ac:dyDescent="0.4">
      <c r="E45" t="str">
        <f ca="1"/>
        <v>$.followers</v>
      </c>
      <c r="F45">
        <f ca="1"/>
        <v>0</v>
      </c>
    </row>
    <row r="46" spans="5:6" x14ac:dyDescent="0.4">
      <c r="E46" t="str">
        <f ca="1"/>
        <v>$.following</v>
      </c>
      <c r="F46">
        <f ca="1"/>
        <v>0</v>
      </c>
    </row>
    <row r="47" spans="5:6" x14ac:dyDescent="0.4">
      <c r="E47" t="str">
        <f ca="1"/>
        <v>$.created_at</v>
      </c>
      <c r="F47">
        <f ca="1"/>
        <v>43638.51152777778</v>
      </c>
    </row>
    <row r="48" spans="5:6" x14ac:dyDescent="0.4">
      <c r="E48" t="str">
        <f ca="1"/>
        <v>$.updated_at</v>
      </c>
      <c r="F48">
        <f ca="1"/>
        <v>45018.362881944442</v>
      </c>
    </row>
  </sheetData>
  <phoneticPr fontId="2"/>
  <conditionalFormatting sqref="B2:B3">
    <cfRule type="cellIs" dxfId="11" priority="2" operator="equal">
      <formula>"NG"</formula>
    </cfRule>
  </conditionalFormatting>
  <conditionalFormatting sqref="B4:C4">
    <cfRule type="cellIs" dxfId="10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7EE-7302-46AF-A87F-0D2E2370165F}">
  <dimension ref="A2:F55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6.75" bestFit="1" customWidth="1"/>
    <col min="5" max="5" width="31.5" customWidth="1"/>
    <col min="6" max="6" width="20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2.8 URL params</v>
      </c>
    </row>
    <row r="3" spans="1:6" x14ac:dyDescent="0.4">
      <c r="A3" s="13"/>
      <c r="B3" s="8" t="s">
        <v>5</v>
      </c>
      <c r="C3" t="s">
        <v>67</v>
      </c>
    </row>
    <row r="4" spans="1:6" x14ac:dyDescent="0.4">
      <c r="A4" s="13"/>
      <c r="B4" s="8" t="s">
        <v>7</v>
      </c>
      <c r="C4" s="13" t="str">
        <f>IF(E15=E14,"OK","NG")</f>
        <v>OK</v>
      </c>
    </row>
    <row r="6" spans="1:6" x14ac:dyDescent="0.4">
      <c r="D6" s="11" t="s">
        <v>53</v>
      </c>
      <c r="E6" s="14" t="s">
        <v>55</v>
      </c>
    </row>
    <row r="7" spans="1:6" x14ac:dyDescent="0.4">
      <c r="D7" s="11" t="s">
        <v>54</v>
      </c>
      <c r="E7" t="s">
        <v>56</v>
      </c>
      <c r="F7" t="s">
        <v>57</v>
      </c>
    </row>
    <row r="8" spans="1:6" x14ac:dyDescent="0.4">
      <c r="D8" s="11"/>
      <c r="E8" t="s">
        <v>58</v>
      </c>
      <c r="F8" t="s">
        <v>60</v>
      </c>
    </row>
    <row r="9" spans="1:6" x14ac:dyDescent="0.4">
      <c r="D9" s="11" t="s">
        <v>50</v>
      </c>
    </row>
    <row r="11" spans="1:6" x14ac:dyDescent="0.4">
      <c r="D11" s="11" t="s">
        <v>14</v>
      </c>
      <c r="E11" s="12" t="s">
        <v>59</v>
      </c>
    </row>
    <row r="12" spans="1:6" x14ac:dyDescent="0.4">
      <c r="D12" s="11" t="s">
        <v>13</v>
      </c>
      <c r="E12" t="str" cm="1">
        <f t="array" ref="E12">_xll.Exlibris.WebAPI.URL(E6,E7:F8)</f>
        <v>http://api.openweathermap.org/data/2.5/weather?q=London%2cuk&amp;APPID=_your_openweathermap_appid_</v>
      </c>
    </row>
    <row r="14" spans="1:6" x14ac:dyDescent="0.4">
      <c r="D14" t="s">
        <v>19</v>
      </c>
      <c r="E14" t="str">
        <f>E12</f>
        <v>http://api.openweathermap.org/data/2.5/weather?q=London%2cuk&amp;APPID=_your_openweathermap_appid_</v>
      </c>
    </row>
    <row r="15" spans="1:6" x14ac:dyDescent="0.4">
      <c r="D15" t="s">
        <v>20</v>
      </c>
      <c r="E15" t="s">
        <v>61</v>
      </c>
    </row>
    <row r="17" spans="4:6" x14ac:dyDescent="0.4">
      <c r="D17" s="15" t="s">
        <v>63</v>
      </c>
    </row>
    <row r="19" spans="4:6" x14ac:dyDescent="0.4">
      <c r="D19" s="11" t="s">
        <v>62</v>
      </c>
      <c r="E19" t="str">
        <f ca="1">FILE_DIR&amp;"openweathermap-appid.txt"</f>
        <v>D:\mugenfugafuga\git\exlibris\samples\openweathermap-appid.txt</v>
      </c>
    </row>
    <row r="20" spans="4:6" x14ac:dyDescent="0.4">
      <c r="D20" s="11"/>
    </row>
    <row r="21" spans="4:6" x14ac:dyDescent="0.4">
      <c r="D21" s="11" t="s">
        <v>53</v>
      </c>
      <c r="E21" s="14" t="s">
        <v>55</v>
      </c>
    </row>
    <row r="22" spans="4:6" x14ac:dyDescent="0.4">
      <c r="D22" s="11" t="s">
        <v>54</v>
      </c>
      <c r="E22" t="s">
        <v>56</v>
      </c>
      <c r="F22" t="s">
        <v>57</v>
      </c>
    </row>
    <row r="23" spans="4:6" x14ac:dyDescent="0.4">
      <c r="D23" s="11"/>
      <c r="E23" t="s">
        <v>58</v>
      </c>
      <c r="F23" t="str" cm="1">
        <f t="array" aca="1" ref="F23" ca="1">_xll.Exlibris.Utility.LoadText(E19)</f>
        <v>System.String:742EB824-0E08-497C-9FB7-882AD3301027</v>
      </c>
    </row>
    <row r="25" spans="4:6" x14ac:dyDescent="0.4">
      <c r="D25" s="11" t="s">
        <v>64</v>
      </c>
      <c r="E25" t="str" cm="1">
        <f t="array" aca="1" ref="E25" ca="1">_xll.Exlibris.WebAPI.URL(E21,E22:F23,TRUE)</f>
        <v>System.String:3FB11391-40A2-45E9-AAE6-B24D3E65F95C</v>
      </c>
    </row>
    <row r="27" spans="4:6" x14ac:dyDescent="0.4">
      <c r="D27" s="11" t="s">
        <v>23</v>
      </c>
      <c r="E27" t="str" cm="1">
        <f t="array" aca="1" ref="E27" ca="1">_xll.Exlibris.WebAPI.GET(E25)</f>
        <v>Newtonsoft.Json.Linq.JObject:EE6FFD6F-8923-40EB-936B-57D4A6732BA3</v>
      </c>
    </row>
    <row r="29" spans="4:6" x14ac:dyDescent="0.4">
      <c r="D29" s="11" t="s">
        <v>65</v>
      </c>
      <c r="E29" t="str" cm="1">
        <f t="array" aca="1" ref="E29:F55" ca="1">_xll.Exlibris.JSON.Values(E27)</f>
        <v>$.coord.lon</v>
      </c>
      <c r="F29">
        <f ca="1"/>
        <v>-0.12570000000000001</v>
      </c>
    </row>
    <row r="30" spans="4:6" x14ac:dyDescent="0.4">
      <c r="E30" t="str">
        <f ca="1"/>
        <v>$.coord.lat</v>
      </c>
      <c r="F30">
        <f ca="1"/>
        <v>51.508499999999998</v>
      </c>
    </row>
    <row r="31" spans="4:6" x14ac:dyDescent="0.4">
      <c r="E31" t="str">
        <f ca="1"/>
        <v>$.weather[0].id</v>
      </c>
      <c r="F31">
        <f ca="1"/>
        <v>801</v>
      </c>
    </row>
    <row r="32" spans="4:6" x14ac:dyDescent="0.4">
      <c r="E32" t="str">
        <f ca="1"/>
        <v>$.weather[0].main</v>
      </c>
      <c r="F32" t="str">
        <f ca="1"/>
        <v>Clouds</v>
      </c>
    </row>
    <row r="33" spans="5:6" x14ac:dyDescent="0.4">
      <c r="E33" t="str">
        <f ca="1"/>
        <v>$.weather[0].description</v>
      </c>
      <c r="F33" t="str">
        <f ca="1"/>
        <v>few clouds</v>
      </c>
    </row>
    <row r="34" spans="5:6" x14ac:dyDescent="0.4">
      <c r="E34" t="str">
        <f ca="1"/>
        <v>$.weather[0].icon</v>
      </c>
      <c r="F34" t="str">
        <f ca="1"/>
        <v>02d</v>
      </c>
    </row>
    <row r="35" spans="5:6" x14ac:dyDescent="0.4">
      <c r="E35" t="str">
        <f ca="1"/>
        <v>$.base</v>
      </c>
      <c r="F35" t="str">
        <f ca="1"/>
        <v>stations</v>
      </c>
    </row>
    <row r="36" spans="5:6" x14ac:dyDescent="0.4">
      <c r="E36" t="str">
        <f ca="1"/>
        <v>$.main.temp</v>
      </c>
      <c r="F36">
        <f ca="1"/>
        <v>292.36</v>
      </c>
    </row>
    <row r="37" spans="5:6" x14ac:dyDescent="0.4">
      <c r="E37" t="str">
        <f ca="1"/>
        <v>$.main.feels_like</v>
      </c>
      <c r="F37">
        <f ca="1"/>
        <v>291.8</v>
      </c>
    </row>
    <row r="38" spans="5:6" x14ac:dyDescent="0.4">
      <c r="E38" t="str">
        <f ca="1"/>
        <v>$.main.temp_min</v>
      </c>
      <c r="F38">
        <f ca="1"/>
        <v>290.62</v>
      </c>
    </row>
    <row r="39" spans="5:6" x14ac:dyDescent="0.4">
      <c r="E39" t="str">
        <f ca="1"/>
        <v>$.main.temp_max</v>
      </c>
      <c r="F39">
        <f ca="1"/>
        <v>293.35000000000002</v>
      </c>
    </row>
    <row r="40" spans="5:6" x14ac:dyDescent="0.4">
      <c r="E40" t="str">
        <f ca="1"/>
        <v>$.main.pressure</v>
      </c>
      <c r="F40">
        <f ca="1"/>
        <v>1021</v>
      </c>
    </row>
    <row r="41" spans="5:6" x14ac:dyDescent="0.4">
      <c r="E41" t="str">
        <f ca="1"/>
        <v>$.main.humidity</v>
      </c>
      <c r="F41">
        <f ca="1"/>
        <v>56</v>
      </c>
    </row>
    <row r="42" spans="5:6" x14ac:dyDescent="0.4">
      <c r="E42" t="str">
        <f ca="1"/>
        <v>$.visibility</v>
      </c>
      <c r="F42">
        <f ca="1"/>
        <v>10000</v>
      </c>
    </row>
    <row r="43" spans="5:6" x14ac:dyDescent="0.4">
      <c r="E43" t="str">
        <f ca="1"/>
        <v>$.wind.speed</v>
      </c>
      <c r="F43">
        <f ca="1"/>
        <v>5.66</v>
      </c>
    </row>
    <row r="44" spans="5:6" x14ac:dyDescent="0.4">
      <c r="E44" t="str">
        <f ca="1"/>
        <v>$.wind.deg</v>
      </c>
      <c r="F44">
        <f ca="1"/>
        <v>280</v>
      </c>
    </row>
    <row r="45" spans="5:6" x14ac:dyDescent="0.4">
      <c r="E45" t="str">
        <f ca="1"/>
        <v>$.clouds.all</v>
      </c>
      <c r="F45">
        <f ca="1"/>
        <v>18</v>
      </c>
    </row>
    <row r="46" spans="5:6" x14ac:dyDescent="0.4">
      <c r="E46" t="str">
        <f ca="1"/>
        <v>$.dt</v>
      </c>
      <c r="F46">
        <f ca="1"/>
        <v>1696003428</v>
      </c>
    </row>
    <row r="47" spans="5:6" x14ac:dyDescent="0.4">
      <c r="E47" t="str">
        <f ca="1"/>
        <v>$.sys.type</v>
      </c>
      <c r="F47">
        <f ca="1"/>
        <v>2</v>
      </c>
    </row>
    <row r="48" spans="5:6" x14ac:dyDescent="0.4">
      <c r="E48" t="str">
        <f ca="1"/>
        <v>$.sys.id</v>
      </c>
      <c r="F48">
        <f ca="1"/>
        <v>268730</v>
      </c>
    </row>
    <row r="49" spans="5:6" x14ac:dyDescent="0.4">
      <c r="E49" t="str">
        <f ca="1"/>
        <v>$.sys.country</v>
      </c>
      <c r="F49" t="str">
        <f ca="1"/>
        <v>GB</v>
      </c>
    </row>
    <row r="50" spans="5:6" x14ac:dyDescent="0.4">
      <c r="E50" t="str">
        <f ca="1"/>
        <v>$.sys.sunrise</v>
      </c>
      <c r="F50">
        <f ca="1"/>
        <v>1695967025</v>
      </c>
    </row>
    <row r="51" spans="5:6" x14ac:dyDescent="0.4">
      <c r="E51" t="str">
        <f ca="1"/>
        <v>$.sys.sunset</v>
      </c>
      <c r="F51">
        <f ca="1"/>
        <v>1696009484</v>
      </c>
    </row>
    <row r="52" spans="5:6" x14ac:dyDescent="0.4">
      <c r="E52" t="str">
        <f ca="1"/>
        <v>$.timezone</v>
      </c>
      <c r="F52">
        <f ca="1"/>
        <v>3600</v>
      </c>
    </row>
    <row r="53" spans="5:6" x14ac:dyDescent="0.4">
      <c r="E53" t="str">
        <f ca="1"/>
        <v>$.id</v>
      </c>
      <c r="F53">
        <f ca="1"/>
        <v>2643743</v>
      </c>
    </row>
    <row r="54" spans="5:6" x14ac:dyDescent="0.4">
      <c r="E54" t="str">
        <f ca="1"/>
        <v>$.name</v>
      </c>
      <c r="F54" t="str">
        <f ca="1"/>
        <v>London</v>
      </c>
    </row>
    <row r="55" spans="5:6" x14ac:dyDescent="0.4">
      <c r="E55" t="str">
        <f ca="1"/>
        <v>$.cod</v>
      </c>
      <c r="F55">
        <f ca="1"/>
        <v>200</v>
      </c>
    </row>
  </sheetData>
  <phoneticPr fontId="2"/>
  <conditionalFormatting sqref="B2:B3">
    <cfRule type="cellIs" dxfId="9" priority="2" operator="equal">
      <formula>"NG"</formula>
    </cfRule>
  </conditionalFormatting>
  <conditionalFormatting sqref="B4:C4">
    <cfRule type="cellIs" dxfId="8" priority="1" operator="equal">
      <formula>"NG"</formula>
    </cfRule>
  </conditionalFormatting>
  <hyperlinks>
    <hyperlink ref="E6" r:id="rId1" xr:uid="{7764AD6C-C66E-43E4-AB88-233993CD5FEB}"/>
    <hyperlink ref="E21" r:id="rId2" xr:uid="{1A916193-0491-4BCD-B263-02A0EA170C01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759A-8A67-483D-B868-DA66E1017A99}">
  <dimension ref="A2:F5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  <col min="5" max="5" width="40.8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2.9 HttpClient</v>
      </c>
    </row>
    <row r="3" spans="1:6" x14ac:dyDescent="0.4">
      <c r="A3" s="13"/>
      <c r="B3" s="8" t="s">
        <v>5</v>
      </c>
      <c r="C3" t="s">
        <v>73</v>
      </c>
    </row>
    <row r="4" spans="1:6" x14ac:dyDescent="0.4">
      <c r="A4" s="13"/>
      <c r="B4" s="8" t="s">
        <v>7</v>
      </c>
      <c r="C4" s="13" t="str">
        <f ca="1">IF(E17=E16,"OK","NG")</f>
        <v>OK</v>
      </c>
    </row>
    <row r="6" spans="1:6" x14ac:dyDescent="0.4">
      <c r="D6" s="11" t="s">
        <v>16</v>
      </c>
      <c r="E6" s="14" t="s">
        <v>49</v>
      </c>
    </row>
    <row r="7" spans="1:6" x14ac:dyDescent="0.4">
      <c r="D7" s="11" t="s">
        <v>51</v>
      </c>
      <c r="E7" t="str">
        <f ca="1">FILE_DIR&amp;"git-access-token.txt"</f>
        <v>D:\mugenfugafuga\git\exlibris\samples\git-access-token.txt</v>
      </c>
    </row>
    <row r="8" spans="1:6" x14ac:dyDescent="0.4">
      <c r="D8" s="11"/>
      <c r="E8" s="14"/>
    </row>
    <row r="9" spans="1:6" x14ac:dyDescent="0.4">
      <c r="D9" s="11" t="s">
        <v>71</v>
      </c>
      <c r="E9" t="s">
        <v>70</v>
      </c>
      <c r="F9" t="str" cm="1">
        <f t="array" aca="1" ref="F9" ca="1">_xll.Exlibris.Utility.LoadText(E7)</f>
        <v>System.String:FE74CC50-27CF-45E1-88B5-BEE063311324</v>
      </c>
    </row>
    <row r="11" spans="1:6" x14ac:dyDescent="0.4">
      <c r="D11" s="11" t="s">
        <v>14</v>
      </c>
      <c r="E11" s="12" t="s">
        <v>72</v>
      </c>
    </row>
    <row r="12" spans="1:6" x14ac:dyDescent="0.4">
      <c r="D12" s="11" t="s">
        <v>13</v>
      </c>
      <c r="E12" t="str" cm="1">
        <f t="array" aca="1" ref="E12" ca="1">_xll.Exlibris.WebAPI.Client(E9:F9)</f>
        <v>System.Net.Http.HttpClient:7998C5B2-10D4-4FC0-A408-E4A7F93FEB1A</v>
      </c>
    </row>
    <row r="13" spans="1:6" x14ac:dyDescent="0.4">
      <c r="D13" s="11"/>
    </row>
    <row r="14" spans="1:6" x14ac:dyDescent="0.4">
      <c r="D14" s="11" t="s">
        <v>23</v>
      </c>
      <c r="E14" t="str" cm="1">
        <f t="array" aca="1" ref="E14" ca="1">_xll.Exlibris.WebAPI.GET(E6,E12)</f>
        <v>Newtonsoft.Json.Linq.JObject:9DC63BDB-6E70-4774-BD22-0F1627A8E8A8</v>
      </c>
    </row>
    <row r="16" spans="1:6" x14ac:dyDescent="0.4">
      <c r="D16" t="s">
        <v>19</v>
      </c>
      <c r="E16" t="str" cm="1">
        <f t="array" aca="1" ref="E16" ca="1">_xll.Exlibris.WebAPI.Status(E14)</f>
        <v>OK(200)</v>
      </c>
    </row>
    <row r="17" spans="4:6" x14ac:dyDescent="0.4">
      <c r="D17" t="s">
        <v>20</v>
      </c>
      <c r="E17" t="s">
        <v>21</v>
      </c>
    </row>
    <row r="19" spans="4:6" x14ac:dyDescent="0.4">
      <c r="D19" s="11" t="s">
        <v>27</v>
      </c>
      <c r="E19" t="str" cm="1">
        <f t="array" aca="1" ref="E19:F50" ca="1">_xll.Exlibris.JSON.Values(E14,,TRUE)</f>
        <v>$.login</v>
      </c>
      <c r="F19" t="str">
        <f ca="1"/>
        <v>mugenfugafuga</v>
      </c>
    </row>
    <row r="20" spans="4:6" x14ac:dyDescent="0.4">
      <c r="D20" s="11"/>
      <c r="E20" t="str">
        <f ca="1"/>
        <v>$.id</v>
      </c>
      <c r="F20">
        <f ca="1"/>
        <v>52103142</v>
      </c>
    </row>
    <row r="21" spans="4:6" x14ac:dyDescent="0.4">
      <c r="D21" s="11"/>
      <c r="E21" t="str">
        <f ca="1"/>
        <v>$.node_id</v>
      </c>
      <c r="F21" t="str">
        <f ca="1"/>
        <v>MDQ6VXNlcjUyMTAzMTQy</v>
      </c>
    </row>
    <row r="22" spans="4:6" x14ac:dyDescent="0.4">
      <c r="D22" s="11"/>
      <c r="E22" t="str">
        <f ca="1"/>
        <v>$.avatar_url</v>
      </c>
      <c r="F22" t="str">
        <f ca="1"/>
        <v>https://avatars.githubusercontent.com/u/52103142?v=4</v>
      </c>
    </row>
    <row r="23" spans="4:6" x14ac:dyDescent="0.4">
      <c r="E23" t="str">
        <f ca="1"/>
        <v>$.gravatar_id</v>
      </c>
      <c r="F23" t="str">
        <f ca="1"/>
        <v/>
      </c>
    </row>
    <row r="24" spans="4:6" x14ac:dyDescent="0.4">
      <c r="E24" t="str">
        <f ca="1"/>
        <v>$.url</v>
      </c>
      <c r="F24" t="str">
        <f ca="1"/>
        <v>https://api.github.com/users/mugenfugafuga</v>
      </c>
    </row>
    <row r="25" spans="4:6" x14ac:dyDescent="0.4">
      <c r="E25" t="str">
        <f ca="1"/>
        <v>$.html_url</v>
      </c>
      <c r="F25" t="str">
        <f ca="1"/>
        <v>https://github.com/mugenfugafuga</v>
      </c>
    </row>
    <row r="26" spans="4:6" x14ac:dyDescent="0.4">
      <c r="E26" t="str">
        <f ca="1"/>
        <v>$.followers_url</v>
      </c>
      <c r="F26" t="str">
        <f ca="1"/>
        <v>https://api.github.com/users/mugenfugafuga/followers</v>
      </c>
    </row>
    <row r="27" spans="4:6" x14ac:dyDescent="0.4">
      <c r="E27" t="str">
        <f ca="1"/>
        <v>$.following_url</v>
      </c>
      <c r="F27" t="str">
        <f ca="1"/>
        <v>https://api.github.com/users/mugenfugafuga/following{/other_user}</v>
      </c>
    </row>
    <row r="28" spans="4:6" x14ac:dyDescent="0.4">
      <c r="E28" t="str">
        <f ca="1"/>
        <v>$.gists_url</v>
      </c>
      <c r="F28" t="str">
        <f ca="1"/>
        <v>https://api.github.com/users/mugenfugafuga/gists{/gist_id}</v>
      </c>
    </row>
    <row r="29" spans="4:6" x14ac:dyDescent="0.4">
      <c r="E29" t="str">
        <f ca="1"/>
        <v>$.starred_url</v>
      </c>
      <c r="F29" t="str">
        <f ca="1"/>
        <v>https://api.github.com/users/mugenfugafuga/starred{/owner}{/repo}</v>
      </c>
    </row>
    <row r="30" spans="4:6" x14ac:dyDescent="0.4">
      <c r="E30" t="str">
        <f ca="1"/>
        <v>$.subscriptions_url</v>
      </c>
      <c r="F30" t="str">
        <f ca="1"/>
        <v>https://api.github.com/users/mugenfugafuga/subscriptions</v>
      </c>
    </row>
    <row r="31" spans="4:6" x14ac:dyDescent="0.4">
      <c r="E31" t="str">
        <f ca="1"/>
        <v>$.organizations_url</v>
      </c>
      <c r="F31" t="str">
        <f ca="1"/>
        <v>https://api.github.com/users/mugenfugafuga/orgs</v>
      </c>
    </row>
    <row r="32" spans="4:6" x14ac:dyDescent="0.4">
      <c r="E32" t="str">
        <f ca="1"/>
        <v>$.repos_url</v>
      </c>
      <c r="F32" t="str">
        <f ca="1"/>
        <v>https://api.github.com/users/mugenfugafuga/repos</v>
      </c>
    </row>
    <row r="33" spans="5:6" x14ac:dyDescent="0.4">
      <c r="E33" t="str">
        <f ca="1"/>
        <v>$.events_url</v>
      </c>
      <c r="F33" t="str">
        <f ca="1"/>
        <v>https://api.github.com/users/mugenfugafuga/events{/privacy}</v>
      </c>
    </row>
    <row r="34" spans="5:6" x14ac:dyDescent="0.4">
      <c r="E34" t="str">
        <f ca="1"/>
        <v>$.received_events_url</v>
      </c>
      <c r="F34" t="str">
        <f ca="1"/>
        <v>https://api.github.com/users/mugenfugafuga/received_events</v>
      </c>
    </row>
    <row r="35" spans="5:6" x14ac:dyDescent="0.4">
      <c r="E35" t="str">
        <f ca="1"/>
        <v>$.type</v>
      </c>
      <c r="F35" t="str">
        <f ca="1"/>
        <v>User</v>
      </c>
    </row>
    <row r="36" spans="5:6" x14ac:dyDescent="0.4">
      <c r="E36" t="str">
        <f ca="1"/>
        <v>$.site_admin</v>
      </c>
      <c r="F36" t="b">
        <f ca="1"/>
        <v>0</v>
      </c>
    </row>
    <row r="37" spans="5:6" x14ac:dyDescent="0.4">
      <c r="E37" t="str">
        <f ca="1"/>
        <v>$.name</v>
      </c>
      <c r="F37" t="str">
        <f ca="1"/>
        <v/>
      </c>
    </row>
    <row r="38" spans="5:6" x14ac:dyDescent="0.4">
      <c r="E38" t="str">
        <f ca="1"/>
        <v>$.company</v>
      </c>
      <c r="F38" t="str">
        <f ca="1"/>
        <v/>
      </c>
    </row>
    <row r="39" spans="5:6" x14ac:dyDescent="0.4">
      <c r="E39" t="str">
        <f ca="1"/>
        <v>$.blog</v>
      </c>
      <c r="F39" t="str">
        <f ca="1"/>
        <v/>
      </c>
    </row>
    <row r="40" spans="5:6" x14ac:dyDescent="0.4">
      <c r="E40" t="str">
        <f ca="1"/>
        <v>$.location</v>
      </c>
      <c r="F40" t="str">
        <f ca="1"/>
        <v/>
      </c>
    </row>
    <row r="41" spans="5:6" x14ac:dyDescent="0.4">
      <c r="E41" t="str">
        <f ca="1"/>
        <v>$.email</v>
      </c>
      <c r="F41" t="str">
        <f ca="1"/>
        <v/>
      </c>
    </row>
    <row r="42" spans="5:6" x14ac:dyDescent="0.4">
      <c r="E42" t="str">
        <f ca="1"/>
        <v>$.hireable</v>
      </c>
      <c r="F42" t="str">
        <f ca="1"/>
        <v/>
      </c>
    </row>
    <row r="43" spans="5:6" x14ac:dyDescent="0.4">
      <c r="E43" t="str">
        <f ca="1"/>
        <v>$.bio</v>
      </c>
      <c r="F43" t="str">
        <f ca="1"/>
        <v/>
      </c>
    </row>
    <row r="44" spans="5:6" x14ac:dyDescent="0.4">
      <c r="E44" t="str">
        <f ca="1"/>
        <v>$.twitter_username</v>
      </c>
      <c r="F44" t="str">
        <f ca="1"/>
        <v/>
      </c>
    </row>
    <row r="45" spans="5:6" x14ac:dyDescent="0.4">
      <c r="E45" t="str">
        <f ca="1"/>
        <v>$.public_repos</v>
      </c>
      <c r="F45">
        <f ca="1"/>
        <v>3</v>
      </c>
    </row>
    <row r="46" spans="5:6" x14ac:dyDescent="0.4">
      <c r="E46" t="str">
        <f ca="1"/>
        <v>$.public_gists</v>
      </c>
      <c r="F46">
        <f ca="1"/>
        <v>0</v>
      </c>
    </row>
    <row r="47" spans="5:6" x14ac:dyDescent="0.4">
      <c r="E47" t="str">
        <f ca="1"/>
        <v>$.followers</v>
      </c>
      <c r="F47">
        <f ca="1"/>
        <v>0</v>
      </c>
    </row>
    <row r="48" spans="5:6" x14ac:dyDescent="0.4">
      <c r="E48" t="str">
        <f ca="1"/>
        <v>$.following</v>
      </c>
      <c r="F48">
        <f ca="1"/>
        <v>0</v>
      </c>
    </row>
    <row r="49" spans="5:6" x14ac:dyDescent="0.4">
      <c r="E49" t="str">
        <f ca="1"/>
        <v>$.created_at</v>
      </c>
      <c r="F49">
        <f ca="1"/>
        <v>43638.51152777778</v>
      </c>
    </row>
    <row r="50" spans="5:6" x14ac:dyDescent="0.4">
      <c r="E50" t="str">
        <f ca="1"/>
        <v>$.updated_at</v>
      </c>
      <c r="F50">
        <f ca="1"/>
        <v>45018.362881944442</v>
      </c>
    </row>
  </sheetData>
  <phoneticPr fontId="2"/>
  <conditionalFormatting sqref="B2:B3">
    <cfRule type="cellIs" dxfId="7" priority="2" operator="equal">
      <formula>"NG"</formula>
    </cfRule>
  </conditionalFormatting>
  <conditionalFormatting sqref="B4:C4">
    <cfRule type="cellIs" dxfId="6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C55-56C2-4DC7-AD72-3E2BF448712B}">
  <dimension ref="A2:F54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6.75" bestFit="1" customWidth="1"/>
    <col min="5" max="5" width="31.5" customWidth="1"/>
    <col min="6" max="6" width="20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2.10 xml response</v>
      </c>
    </row>
    <row r="3" spans="1:6" x14ac:dyDescent="0.4">
      <c r="A3" s="13"/>
      <c r="B3" s="8" t="s">
        <v>5</v>
      </c>
      <c r="C3" t="s">
        <v>80</v>
      </c>
    </row>
    <row r="4" spans="1:6" x14ac:dyDescent="0.4">
      <c r="A4" s="13"/>
      <c r="B4" s="8" t="s">
        <v>7</v>
      </c>
      <c r="C4" s="13" t="str">
        <f ca="1">IF(ISERROR(E14)=FALSE,"OK","NG")</f>
        <v>OK</v>
      </c>
    </row>
    <row r="6" spans="1:6" x14ac:dyDescent="0.4">
      <c r="D6" s="11" t="s">
        <v>53</v>
      </c>
      <c r="E6" s="14" t="s">
        <v>55</v>
      </c>
    </row>
    <row r="7" spans="1:6" x14ac:dyDescent="0.4">
      <c r="D7" s="11" t="s">
        <v>77</v>
      </c>
      <c r="E7" t="str">
        <f ca="1">FILE_DIR&amp;"openweathermap-appid.txt"</f>
        <v>D:\mugenfugafuga\git\exlibris\samples\openweathermap-appid.txt</v>
      </c>
    </row>
    <row r="8" spans="1:6" x14ac:dyDescent="0.4">
      <c r="D8" s="11" t="s">
        <v>54</v>
      </c>
      <c r="E8" t="s">
        <v>56</v>
      </c>
      <c r="F8" t="s">
        <v>57</v>
      </c>
    </row>
    <row r="9" spans="1:6" x14ac:dyDescent="0.4">
      <c r="D9" s="11"/>
      <c r="E9" t="s">
        <v>75</v>
      </c>
      <c r="F9" t="s">
        <v>76</v>
      </c>
    </row>
    <row r="10" spans="1:6" x14ac:dyDescent="0.4">
      <c r="D10" s="11"/>
      <c r="E10" t="s">
        <v>58</v>
      </c>
      <c r="F10" t="str" cm="1">
        <f t="array" aca="1" ref="F10" ca="1">_xll.Exlibris.Utility.LoadText(E7)</f>
        <v>System.String:A85F2899-6AD6-413A-A66E-CD90B7756F4C</v>
      </c>
    </row>
    <row r="11" spans="1:6" x14ac:dyDescent="0.4">
      <c r="D11" s="11"/>
    </row>
    <row r="12" spans="1:6" x14ac:dyDescent="0.4">
      <c r="D12" s="11" t="s">
        <v>64</v>
      </c>
      <c r="E12" t="str" cm="1">
        <f t="array" aca="1" ref="E12" ca="1">_xll.Exlibris.WebAPI.URL(E6,E8:F10,TRUE)</f>
        <v>System.String:C4E5E94A-9072-4ACA-BCD8-DC7F0B0208F3</v>
      </c>
    </row>
    <row r="14" spans="1:6" x14ac:dyDescent="0.4">
      <c r="D14" s="11" t="s">
        <v>23</v>
      </c>
      <c r="E14" t="str" cm="1">
        <f t="array" aca="1" ref="E14" ca="1">_xll.Exlibris.WebAPI.GET(E12)</f>
        <v>System.Xml.XmlDocument:905460BF-4372-418D-8D8B-95C9A365AA41</v>
      </c>
    </row>
    <row r="16" spans="1:6" x14ac:dyDescent="0.4">
      <c r="D16" s="15" t="s">
        <v>78</v>
      </c>
      <c r="E16" t="str" cm="1">
        <f t="array" aca="1" ref="E16" ca="1">_xll.Exlibris.XML.Stringfy(E14)</f>
        <v>&lt;?xml version="1.0" encoding="UTF-8"?&gt;&lt;current&gt;&lt;city id="2643743" name="London"&gt;&lt;coord lon="-0.1257" lat="51.5085"&gt;&lt;/coord&gt;&lt;country&gt;GB&lt;/country&gt;&lt;timezone&gt;3600&lt;/timezone&gt;&lt;sun rise="2023-09-29T05:57:05" set="2023-09-29T17:44:44"&gt;&lt;/sun&gt;&lt;/city&gt;&lt;temperature value="292.36" min="290.62" max="293.35" unit="kelvin"&gt;&lt;/temperature&gt;&lt;feels_like value="291.8" unit="kelvin"&gt;&lt;/feels_like&gt;&lt;humidity value="56" unit="%"&gt;&lt;/humidity&gt;&lt;pressure value="1021" unit="hPa"&gt;&lt;/pressure&gt;&lt;wind&gt;&lt;speed value="5.66" unit="m/s" name="Moderate breeze"&gt;&lt;/speed&gt;&lt;gusts&gt;&lt;/gusts&gt;&lt;direction value="280" code="W" name="West"&gt;&lt;/direction&gt;&lt;/wind&gt;&lt;clouds value="18" name="few clouds"&gt;&lt;/clouds&gt;&lt;visibility value="10000"&gt;&lt;/visibility&gt;&lt;precipitation mode="no"&gt;&lt;/precipitation&gt;&lt;weather number="801" value="few clouds" icon="02d"&gt;&lt;/weather&gt;&lt;lastupdate value="2023-09-29T16:03:48"&gt;&lt;/lastupdate&gt;&lt;/current&gt;</v>
      </c>
    </row>
    <row r="18" spans="4:5" x14ac:dyDescent="0.4">
      <c r="D18" s="11" t="s">
        <v>79</v>
      </c>
      <c r="E18" t="str" cm="1">
        <f t="array" aca="1" ref="E18" ca="1">_xll.Exlibris.JSON.JSONObject(E14)</f>
        <v>Newtonsoft.Json.Linq.JObject:44915A60-4DE4-4B3B-B50A-E35C295AC0CF</v>
      </c>
    </row>
    <row r="19" spans="4:5" x14ac:dyDescent="0.4">
      <c r="D19" s="11" t="s">
        <v>65</v>
      </c>
    </row>
    <row r="20" spans="4:5" x14ac:dyDescent="0.4">
      <c r="D20" s="16" t="str" cm="1">
        <f t="array" aca="1" ref="D20:E54" ca="1">_xll.Exlibris.JSON.Values(E18)</f>
        <v>$.?xml.@version</v>
      </c>
      <c r="E20" s="14" t="str">
        <f ca="1"/>
        <v>1.0</v>
      </c>
    </row>
    <row r="21" spans="4:5" x14ac:dyDescent="0.4">
      <c r="D21" s="16" t="str">
        <f ca="1"/>
        <v>$.?xml.@encoding</v>
      </c>
      <c r="E21" t="str">
        <f ca="1"/>
        <v>UTF-8</v>
      </c>
    </row>
    <row r="22" spans="4:5" x14ac:dyDescent="0.4">
      <c r="D22" s="16" t="str">
        <f ca="1"/>
        <v>$.current.city.@id</v>
      </c>
      <c r="E22" t="str">
        <f ca="1"/>
        <v>2643743</v>
      </c>
    </row>
    <row r="23" spans="4:5" x14ac:dyDescent="0.4">
      <c r="D23" s="16" t="str">
        <f ca="1"/>
        <v>$.current.city.@name</v>
      </c>
      <c r="E23" t="str">
        <f ca="1"/>
        <v>London</v>
      </c>
    </row>
    <row r="24" spans="4:5" x14ac:dyDescent="0.4">
      <c r="D24" s="16" t="str">
        <f ca="1"/>
        <v>$.current.city.coord.@lon</v>
      </c>
      <c r="E24" t="str">
        <f ca="1"/>
        <v>-0.1257</v>
      </c>
    </row>
    <row r="25" spans="4:5" x14ac:dyDescent="0.4">
      <c r="D25" s="16" t="str">
        <f ca="1"/>
        <v>$.current.city.coord.@lat</v>
      </c>
      <c r="E25" t="str">
        <f ca="1"/>
        <v>51.5085</v>
      </c>
    </row>
    <row r="26" spans="4:5" x14ac:dyDescent="0.4">
      <c r="D26" s="16" t="str">
        <f ca="1"/>
        <v>$.current.city.country</v>
      </c>
      <c r="E26" t="str">
        <f ca="1"/>
        <v>GB</v>
      </c>
    </row>
    <row r="27" spans="4:5" x14ac:dyDescent="0.4">
      <c r="D27" s="16" t="str">
        <f ca="1"/>
        <v>$.current.city.timezone</v>
      </c>
      <c r="E27" t="str">
        <f ca="1"/>
        <v>3600</v>
      </c>
    </row>
    <row r="28" spans="4:5" x14ac:dyDescent="0.4">
      <c r="D28" s="16" t="str">
        <f ca="1"/>
        <v>$.current.city.sun.@rise</v>
      </c>
      <c r="E28">
        <f ca="1"/>
        <v>45198.247974537036</v>
      </c>
    </row>
    <row r="29" spans="4:5" x14ac:dyDescent="0.4">
      <c r="D29" s="16" t="str">
        <f ca="1"/>
        <v>$.current.city.sun.@set</v>
      </c>
      <c r="E29">
        <f ca="1"/>
        <v>45198.739398148151</v>
      </c>
    </row>
    <row r="30" spans="4:5" x14ac:dyDescent="0.4">
      <c r="D30" s="16" t="str">
        <f ca="1"/>
        <v>$.current.temperature.@value</v>
      </c>
      <c r="E30" t="str">
        <f ca="1"/>
        <v>292.36</v>
      </c>
    </row>
    <row r="31" spans="4:5" x14ac:dyDescent="0.4">
      <c r="D31" s="16" t="str">
        <f ca="1"/>
        <v>$.current.temperature.@min</v>
      </c>
      <c r="E31" t="str">
        <f ca="1"/>
        <v>290.62</v>
      </c>
    </row>
    <row r="32" spans="4:5" x14ac:dyDescent="0.4">
      <c r="D32" s="16" t="str">
        <f ca="1"/>
        <v>$.current.temperature.@max</v>
      </c>
      <c r="E32" t="str">
        <f ca="1"/>
        <v>293.35</v>
      </c>
    </row>
    <row r="33" spans="4:5" x14ac:dyDescent="0.4">
      <c r="D33" s="16" t="str">
        <f ca="1"/>
        <v>$.current.temperature.@unit</v>
      </c>
      <c r="E33" t="str">
        <f ca="1"/>
        <v>kelvin</v>
      </c>
    </row>
    <row r="34" spans="4:5" x14ac:dyDescent="0.4">
      <c r="D34" s="16" t="str">
        <f ca="1"/>
        <v>$.current.feels_like.@value</v>
      </c>
      <c r="E34" t="str">
        <f ca="1"/>
        <v>291.8</v>
      </c>
    </row>
    <row r="35" spans="4:5" x14ac:dyDescent="0.4">
      <c r="D35" s="16" t="str">
        <f ca="1"/>
        <v>$.current.feels_like.@unit</v>
      </c>
      <c r="E35" t="str">
        <f ca="1"/>
        <v>kelvin</v>
      </c>
    </row>
    <row r="36" spans="4:5" x14ac:dyDescent="0.4">
      <c r="D36" s="16" t="str">
        <f ca="1"/>
        <v>$.current.humidity.@value</v>
      </c>
      <c r="E36" t="str">
        <f ca="1"/>
        <v>56</v>
      </c>
    </row>
    <row r="37" spans="4:5" x14ac:dyDescent="0.4">
      <c r="D37" s="16" t="str">
        <f ca="1"/>
        <v>$.current.humidity.@unit</v>
      </c>
      <c r="E37" t="str">
        <f ca="1"/>
        <v>%</v>
      </c>
    </row>
    <row r="38" spans="4:5" x14ac:dyDescent="0.4">
      <c r="D38" s="16" t="str">
        <f ca="1"/>
        <v>$.current.pressure.@value</v>
      </c>
      <c r="E38" t="str">
        <f ca="1"/>
        <v>1021</v>
      </c>
    </row>
    <row r="39" spans="4:5" x14ac:dyDescent="0.4">
      <c r="D39" s="16" t="str">
        <f ca="1"/>
        <v>$.current.pressure.@unit</v>
      </c>
      <c r="E39" t="str">
        <f ca="1"/>
        <v>hPa</v>
      </c>
    </row>
    <row r="40" spans="4:5" x14ac:dyDescent="0.4">
      <c r="D40" s="16" t="str">
        <f ca="1"/>
        <v>$.current.wind.speed.@value</v>
      </c>
      <c r="E40" t="str">
        <f ca="1"/>
        <v>5.66</v>
      </c>
    </row>
    <row r="41" spans="4:5" x14ac:dyDescent="0.4">
      <c r="D41" s="16" t="str">
        <f ca="1"/>
        <v>$.current.wind.speed.@unit</v>
      </c>
      <c r="E41" t="str">
        <f ca="1"/>
        <v>m/s</v>
      </c>
    </row>
    <row r="42" spans="4:5" x14ac:dyDescent="0.4">
      <c r="D42" s="16" t="str">
        <f ca="1"/>
        <v>$.current.wind.speed.@name</v>
      </c>
      <c r="E42" t="str">
        <f ca="1"/>
        <v>Moderate breeze</v>
      </c>
    </row>
    <row r="43" spans="4:5" x14ac:dyDescent="0.4">
      <c r="D43" s="16" t="str">
        <f ca="1"/>
        <v>$.current.wind.gusts</v>
      </c>
      <c r="E43" t="str">
        <f ca="1"/>
        <v/>
      </c>
    </row>
    <row r="44" spans="4:5" x14ac:dyDescent="0.4">
      <c r="D44" s="16" t="str">
        <f ca="1"/>
        <v>$.current.wind.direction.@value</v>
      </c>
      <c r="E44" t="str">
        <f ca="1"/>
        <v>280</v>
      </c>
    </row>
    <row r="45" spans="4:5" x14ac:dyDescent="0.4">
      <c r="D45" s="16" t="str">
        <f ca="1"/>
        <v>$.current.wind.direction.@code</v>
      </c>
      <c r="E45" t="str">
        <f ca="1"/>
        <v>W</v>
      </c>
    </row>
    <row r="46" spans="4:5" x14ac:dyDescent="0.4">
      <c r="D46" s="16" t="str">
        <f ca="1"/>
        <v>$.current.wind.direction.@name</v>
      </c>
      <c r="E46" t="str">
        <f ca="1"/>
        <v>West</v>
      </c>
    </row>
    <row r="47" spans="4:5" x14ac:dyDescent="0.4">
      <c r="D47" s="16" t="str">
        <f ca="1"/>
        <v>$.current.clouds.@value</v>
      </c>
      <c r="E47" t="str">
        <f ca="1"/>
        <v>18</v>
      </c>
    </row>
    <row r="48" spans="4:5" x14ac:dyDescent="0.4">
      <c r="D48" s="16" t="str">
        <f ca="1"/>
        <v>$.current.clouds.@name</v>
      </c>
      <c r="E48" t="str">
        <f ca="1"/>
        <v>few clouds</v>
      </c>
    </row>
    <row r="49" spans="4:5" x14ac:dyDescent="0.4">
      <c r="D49" s="16" t="str">
        <f ca="1"/>
        <v>$.current.visibility.@value</v>
      </c>
      <c r="E49" t="str">
        <f ca="1"/>
        <v>10000</v>
      </c>
    </row>
    <row r="50" spans="4:5" x14ac:dyDescent="0.4">
      <c r="D50" s="16" t="str">
        <f ca="1"/>
        <v>$.current.precipitation.@mode</v>
      </c>
      <c r="E50" t="str">
        <f ca="1"/>
        <v>no</v>
      </c>
    </row>
    <row r="51" spans="4:5" x14ac:dyDescent="0.4">
      <c r="D51" s="16" t="str">
        <f ca="1"/>
        <v>$.current.weather.@number</v>
      </c>
      <c r="E51" t="str">
        <f ca="1"/>
        <v>801</v>
      </c>
    </row>
    <row r="52" spans="4:5" x14ac:dyDescent="0.4">
      <c r="D52" s="16" t="str">
        <f ca="1"/>
        <v>$.current.weather.@value</v>
      </c>
      <c r="E52" t="str">
        <f ca="1"/>
        <v>few clouds</v>
      </c>
    </row>
    <row r="53" spans="4:5" x14ac:dyDescent="0.4">
      <c r="D53" s="16" t="str">
        <f ca="1"/>
        <v>$.current.weather.@icon</v>
      </c>
      <c r="E53" t="str">
        <f ca="1"/>
        <v>02d</v>
      </c>
    </row>
    <row r="54" spans="4:5" x14ac:dyDescent="0.4">
      <c r="D54" s="16" t="str">
        <f ca="1"/>
        <v>$.current.lastupdate.@value</v>
      </c>
      <c r="E54">
        <f ca="1"/>
        <v>45198.669305555559</v>
      </c>
    </row>
  </sheetData>
  <phoneticPr fontId="2"/>
  <conditionalFormatting sqref="B2:B3">
    <cfRule type="cellIs" dxfId="5" priority="2" operator="equal">
      <formula>"NG"</formula>
    </cfRule>
  </conditionalFormatting>
  <conditionalFormatting sqref="B4:C4">
    <cfRule type="cellIs" dxfId="4" priority="1" operator="equal">
      <formula>"NG"</formula>
    </cfRule>
  </conditionalFormatting>
  <hyperlinks>
    <hyperlink ref="E6" r:id="rId1" xr:uid="{F85D5262-F490-48A5-BE9A-5C1134F18D42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98-4E88-478C-B471-EEF8C3AEE919}">
  <dimension ref="A2:J5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6.75" bestFit="1" customWidth="1"/>
    <col min="5" max="5" width="31.5" customWidth="1"/>
    <col min="6" max="6" width="20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2.11 POST - form data</v>
      </c>
    </row>
    <row r="3" spans="1:6" x14ac:dyDescent="0.4">
      <c r="A3" s="13"/>
      <c r="B3" s="8" t="s">
        <v>5</v>
      </c>
      <c r="C3" t="s">
        <v>98</v>
      </c>
    </row>
    <row r="4" spans="1:6" x14ac:dyDescent="0.4">
      <c r="A4" s="13"/>
      <c r="B4" s="8" t="s">
        <v>7</v>
      </c>
      <c r="C4" s="13" t="str">
        <f ca="1">IF(COUNTIF(I19:J20,TRUE)=4,"OK","NG")</f>
        <v>OK</v>
      </c>
    </row>
    <row r="6" spans="1:6" x14ac:dyDescent="0.4">
      <c r="D6" s="11" t="s">
        <v>53</v>
      </c>
      <c r="E6" s="14" t="s">
        <v>82</v>
      </c>
    </row>
    <row r="7" spans="1:6" x14ac:dyDescent="0.4">
      <c r="D7" s="11" t="s">
        <v>77</v>
      </c>
      <c r="E7" t="str">
        <f ca="1">FILE_DIR&amp;"deepl-api-key.txt"</f>
        <v>D:\mugenfugafuga\git\exlibris\samples\deepl-api-key.txt</v>
      </c>
    </row>
    <row r="8" spans="1:6" x14ac:dyDescent="0.4">
      <c r="D8" s="11"/>
    </row>
    <row r="9" spans="1:6" x14ac:dyDescent="0.4">
      <c r="D9" s="11" t="s">
        <v>83</v>
      </c>
      <c r="E9" t="s">
        <v>84</v>
      </c>
      <c r="F9" t="s">
        <v>85</v>
      </c>
    </row>
    <row r="10" spans="1:6" x14ac:dyDescent="0.4">
      <c r="D10" s="11"/>
      <c r="E10" t="s">
        <v>86</v>
      </c>
      <c r="F10" t="str" cm="1">
        <f t="array" aca="1" ref="F10" ca="1">_xll.Exlibris.Utility.LoadText(E7)</f>
        <v>System.String:6A40F6FE-A0E0-4D56-A60D-F6EFB860E260</v>
      </c>
    </row>
    <row r="11" spans="1:6" x14ac:dyDescent="0.4">
      <c r="D11" s="11"/>
    </row>
    <row r="12" spans="1:6" x14ac:dyDescent="0.4">
      <c r="D12" s="11" t="s">
        <v>87</v>
      </c>
      <c r="E12" t="s">
        <v>88</v>
      </c>
      <c r="F12" t="s">
        <v>89</v>
      </c>
    </row>
    <row r="13" spans="1:6" x14ac:dyDescent="0.4">
      <c r="D13" s="11"/>
      <c r="E13" t="s">
        <v>90</v>
      </c>
      <c r="F13" t="s">
        <v>91</v>
      </c>
    </row>
    <row r="14" spans="1:6" x14ac:dyDescent="0.4">
      <c r="D14" s="11"/>
    </row>
    <row r="15" spans="1:6" x14ac:dyDescent="0.4">
      <c r="D15" s="11" t="s">
        <v>14</v>
      </c>
      <c r="E15" s="12" t="s">
        <v>92</v>
      </c>
    </row>
    <row r="16" spans="1:6" x14ac:dyDescent="0.4">
      <c r="D16" s="11" t="s">
        <v>13</v>
      </c>
      <c r="E16" t="str" cm="1">
        <f t="array" aca="1" ref="E16" ca="1">_xll.Exlibris.WebAPI.POST(E6,E12:F13,,E9:F10)</f>
        <v>Newtonsoft.Json.Linq.JObject:7214E1E5-FCC3-4C8A-8726-45D0F48B05E8</v>
      </c>
    </row>
    <row r="18" spans="4:10" x14ac:dyDescent="0.4">
      <c r="D18" s="11" t="s">
        <v>8</v>
      </c>
      <c r="F18" t="s">
        <v>9</v>
      </c>
      <c r="I18" t="s">
        <v>97</v>
      </c>
    </row>
    <row r="19" spans="4:10" x14ac:dyDescent="0.4">
      <c r="D19" t="str" cm="1">
        <f t="array" aca="1" ref="D19:E20" ca="1">_xll.Exlibris.JSON.Values(E16)</f>
        <v>$.translations[0].detected_source_language</v>
      </c>
      <c r="E19" t="str">
        <f ca="1"/>
        <v>EN</v>
      </c>
      <c r="F19" t="s">
        <v>93</v>
      </c>
      <c r="G19" t="s">
        <v>94</v>
      </c>
      <c r="I19" t="b">
        <f ca="1">D19=F19</f>
        <v>1</v>
      </c>
      <c r="J19" t="b">
        <f t="shared" ref="J19:J20" ca="1" si="0">E19=G19</f>
        <v>1</v>
      </c>
    </row>
    <row r="20" spans="4:10" x14ac:dyDescent="0.4">
      <c r="D20" s="15" t="str">
        <f ca="1"/>
        <v>$.translations[0].text</v>
      </c>
      <c r="E20" t="str">
        <f ca="1"/>
        <v>Hallo Welt!</v>
      </c>
      <c r="F20" t="s">
        <v>95</v>
      </c>
      <c r="G20" t="s">
        <v>96</v>
      </c>
      <c r="I20" t="b">
        <f t="shared" ref="I20" ca="1" si="1">D20=F20</f>
        <v>1</v>
      </c>
      <c r="J20" t="b">
        <f t="shared" ca="1" si="0"/>
        <v>1</v>
      </c>
    </row>
    <row r="22" spans="4:10" x14ac:dyDescent="0.4">
      <c r="D22" s="11"/>
    </row>
    <row r="23" spans="4:10" x14ac:dyDescent="0.4">
      <c r="D23" s="11"/>
    </row>
    <row r="24" spans="4:10" x14ac:dyDescent="0.4">
      <c r="D24" s="16"/>
      <c r="E24" s="14"/>
    </row>
    <row r="25" spans="4:10" x14ac:dyDescent="0.4">
      <c r="D25" s="16"/>
    </row>
    <row r="26" spans="4:10" x14ac:dyDescent="0.4">
      <c r="D26" s="16"/>
    </row>
    <row r="27" spans="4:10" x14ac:dyDescent="0.4">
      <c r="D27" s="16"/>
    </row>
    <row r="28" spans="4:10" x14ac:dyDescent="0.4">
      <c r="D28" s="16"/>
    </row>
    <row r="29" spans="4:10" x14ac:dyDescent="0.4">
      <c r="D29" s="16"/>
    </row>
    <row r="30" spans="4:10" x14ac:dyDescent="0.4">
      <c r="D30" s="16"/>
    </row>
    <row r="31" spans="4:10" x14ac:dyDescent="0.4">
      <c r="D31" s="16"/>
    </row>
    <row r="32" spans="4:10" x14ac:dyDescent="0.4">
      <c r="D32" s="16"/>
    </row>
    <row r="33" spans="4:4" x14ac:dyDescent="0.4">
      <c r="D33" s="16"/>
    </row>
    <row r="34" spans="4:4" x14ac:dyDescent="0.4">
      <c r="D34" s="16"/>
    </row>
    <row r="35" spans="4:4" x14ac:dyDescent="0.4">
      <c r="D35" s="16"/>
    </row>
    <row r="36" spans="4:4" x14ac:dyDescent="0.4">
      <c r="D36" s="16"/>
    </row>
    <row r="37" spans="4:4" x14ac:dyDescent="0.4">
      <c r="D37" s="16"/>
    </row>
    <row r="38" spans="4:4" x14ac:dyDescent="0.4">
      <c r="D38" s="16"/>
    </row>
    <row r="39" spans="4:4" x14ac:dyDescent="0.4">
      <c r="D39" s="16"/>
    </row>
    <row r="40" spans="4:4" x14ac:dyDescent="0.4">
      <c r="D40" s="16"/>
    </row>
    <row r="41" spans="4:4" x14ac:dyDescent="0.4">
      <c r="D41" s="16"/>
    </row>
    <row r="42" spans="4:4" x14ac:dyDescent="0.4">
      <c r="D42" s="16"/>
    </row>
    <row r="43" spans="4:4" x14ac:dyDescent="0.4">
      <c r="D43" s="16"/>
    </row>
    <row r="44" spans="4:4" x14ac:dyDescent="0.4">
      <c r="D44" s="16"/>
    </row>
    <row r="45" spans="4:4" x14ac:dyDescent="0.4">
      <c r="D45" s="16"/>
    </row>
    <row r="46" spans="4:4" x14ac:dyDescent="0.4">
      <c r="D46" s="16"/>
    </row>
    <row r="47" spans="4:4" x14ac:dyDescent="0.4">
      <c r="D47" s="16"/>
    </row>
    <row r="48" spans="4:4" x14ac:dyDescent="0.4">
      <c r="D48" s="16"/>
    </row>
    <row r="49" spans="4:4" x14ac:dyDescent="0.4">
      <c r="D49" s="16"/>
    </row>
    <row r="50" spans="4:4" x14ac:dyDescent="0.4">
      <c r="D50" s="16"/>
    </row>
    <row r="51" spans="4:4" x14ac:dyDescent="0.4">
      <c r="D51" s="16"/>
    </row>
    <row r="52" spans="4:4" x14ac:dyDescent="0.4">
      <c r="D52" s="16"/>
    </row>
    <row r="53" spans="4:4" x14ac:dyDescent="0.4">
      <c r="D53" s="16"/>
    </row>
    <row r="54" spans="4:4" x14ac:dyDescent="0.4">
      <c r="D54" s="16"/>
    </row>
    <row r="55" spans="4:4" x14ac:dyDescent="0.4">
      <c r="D55" s="16"/>
    </row>
    <row r="56" spans="4:4" x14ac:dyDescent="0.4">
      <c r="D56" s="16"/>
    </row>
    <row r="57" spans="4:4" x14ac:dyDescent="0.4">
      <c r="D57" s="16"/>
    </row>
    <row r="58" spans="4:4" x14ac:dyDescent="0.4">
      <c r="D58" s="16"/>
    </row>
  </sheetData>
  <phoneticPr fontId="2"/>
  <conditionalFormatting sqref="B2:B3">
    <cfRule type="cellIs" dxfId="3" priority="2" operator="equal">
      <formula>"NG"</formula>
    </cfRule>
  </conditionalFormatting>
  <conditionalFormatting sqref="B4:C4">
    <cfRule type="cellIs" dxfId="2" priority="1" operator="equal">
      <formula>"NG"</formula>
    </cfRule>
  </conditionalFormatting>
  <hyperlinks>
    <hyperlink ref="E6" r:id="rId1" xr:uid="{8791DF4E-24D9-40CD-873D-9CD0645253B4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5ED3-C336-4B8D-AA2B-04FC00C3192F}">
  <dimension ref="B2:I31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33.375" customWidth="1"/>
    <col min="5" max="5" width="66.875" customWidth="1"/>
    <col min="7" max="7" width="9.5" bestFit="1" customWidth="1"/>
  </cols>
  <sheetData>
    <row r="2" spans="2:9" x14ac:dyDescent="0.4">
      <c r="B2" s="8" t="s">
        <v>2</v>
      </c>
      <c r="C2" t="str" cm="1">
        <f t="array" aca="1" ref="C2" ca="1">MID(CELL("filename",A1),FIND("]",CELL("filename",A1))+1,255)</f>
        <v>2.99 misc</v>
      </c>
    </row>
    <row r="3" spans="2:9" x14ac:dyDescent="0.4">
      <c r="B3" s="8" t="s">
        <v>5</v>
      </c>
      <c r="C3" t="s">
        <v>6</v>
      </c>
    </row>
    <row r="4" spans="2:9" x14ac:dyDescent="0.4">
      <c r="B4" s="9" t="s">
        <v>7</v>
      </c>
      <c r="C4" s="10" t="str">
        <f>IF(I7,"OK","NG")</f>
        <v>OK</v>
      </c>
    </row>
    <row r="6" spans="2:9" x14ac:dyDescent="0.4">
      <c r="D6" s="11" t="s">
        <v>8</v>
      </c>
      <c r="G6" s="11" t="s">
        <v>9</v>
      </c>
      <c r="I6" t="s">
        <v>10</v>
      </c>
    </row>
    <row r="7" spans="2:9" x14ac:dyDescent="0.4">
      <c r="D7" t="s">
        <v>11</v>
      </c>
      <c r="E7" cm="1">
        <f t="array" ref="E7">_xll.Exlibris.Utility.Objects.Count(_xll.Exlibris.Utility.TimeAtInterval())</f>
        <v>22</v>
      </c>
      <c r="G7">
        <v>22</v>
      </c>
      <c r="I7" t="b">
        <f>E7=G7</f>
        <v>1</v>
      </c>
    </row>
    <row r="9" spans="2:9" x14ac:dyDescent="0.4">
      <c r="D9" t="s">
        <v>12</v>
      </c>
    </row>
    <row r="10" spans="2:9" x14ac:dyDescent="0.4">
      <c r="D10" t="str" cm="1">
        <f t="array" ref="D10:E31">_xll.Exlibris.Utility.Objects.Handles(_xll.Exlibris.Utility.TimeAtInterval())</f>
        <v>Newtonsoft.Json.Linq.JObject:AB10D51D-C75B-43A6-AEA9-EB5DDBB37662</v>
      </c>
      <c r="E10" t="str">
        <v>[2.webapi-sample-and-test.xlsx]2.2 POST!E9:E9</v>
      </c>
    </row>
    <row r="11" spans="2:9" x14ac:dyDescent="0.4">
      <c r="D11" t="str">
        <v>System.String:FE74CC50-27CF-45E1-88B5-BEE063311324</v>
      </c>
      <c r="E11" t="str">
        <v>[2.webapi-sample-and-test.xlsx]2.9 HttpClient!F9:F9</v>
      </c>
    </row>
    <row r="12" spans="2:9" x14ac:dyDescent="0.4">
      <c r="D12" t="str">
        <v>Newtonsoft.Json.Linq.JObject:7214E1E5-FCC3-4C8A-8726-45D0F48B05E8</v>
      </c>
      <c r="E12" t="str">
        <v>[2.webapi-sample-and-test.xlsx]2.11 POST - form data!E16:E16</v>
      </c>
    </row>
    <row r="13" spans="2:9" x14ac:dyDescent="0.4">
      <c r="D13" t="str">
        <v>Newtonsoft.Json.Linq.JObject:FEF75C3F-9C44-4FA3-8AD8-97422621943D</v>
      </c>
      <c r="E13" t="str">
        <v>[2.webapi-sample-and-test.xlsx]2.7 Bearer!E12:E12</v>
      </c>
    </row>
    <row r="14" spans="2:9" x14ac:dyDescent="0.4">
      <c r="D14" t="str">
        <v>System.String:7A9DE38B-E498-41C8-8342-AB2E480BE6B7</v>
      </c>
      <c r="E14" t="str">
        <v>[2.webapi-sample-and-test.xlsx]2.7 Bearer!F9:F9</v>
      </c>
    </row>
    <row r="15" spans="2:9" x14ac:dyDescent="0.4">
      <c r="D15" t="str">
        <v>System.String:A85F2899-6AD6-413A-A66E-CD90B7756F4C</v>
      </c>
      <c r="E15" t="str">
        <v>[2.webapi-sample-and-test.xlsx]2.10 xml response!F10:F10</v>
      </c>
    </row>
    <row r="16" spans="2:9" x14ac:dyDescent="0.4">
      <c r="D16" t="str">
        <v>Newtonsoft.Json.Linq.JObject:9DC63BDB-6E70-4774-BD22-0F1627A8E8A8</v>
      </c>
      <c r="E16" t="str">
        <v>[2.webapi-sample-and-test.xlsx]2.9 HttpClient!E14:E14</v>
      </c>
    </row>
    <row r="17" spans="4:5" x14ac:dyDescent="0.4">
      <c r="D17" t="str">
        <v>System.String:6A40F6FE-A0E0-4D56-A60D-F6EFB860E260</v>
      </c>
      <c r="E17" t="str">
        <v>[2.webapi-sample-and-test.xlsx]2.11 POST - form data!F10:F10</v>
      </c>
    </row>
    <row r="18" spans="4:5" x14ac:dyDescent="0.4">
      <c r="D18" t="str">
        <v>System.Net.Http.HttpClient:7998C5B2-10D4-4FC0-A408-E4A7F93FEB1A</v>
      </c>
      <c r="E18" t="str">
        <v>[2.webapi-sample-and-test.xlsx]2.9 HttpClient!E12:E12</v>
      </c>
    </row>
    <row r="19" spans="4:5" x14ac:dyDescent="0.4">
      <c r="D19" t="str">
        <v>System.String:3FB11391-40A2-45E9-AAE6-B24D3E65F95C</v>
      </c>
      <c r="E19" t="str">
        <v>[2.webapi-sample-and-test.xlsx]2.8 URL params!E25:E25</v>
      </c>
    </row>
    <row r="20" spans="4:5" x14ac:dyDescent="0.4">
      <c r="D20" t="str">
        <v>System.String:C4E5E94A-9072-4ACA-BCD8-DC7F0B0208F3</v>
      </c>
      <c r="E20" t="str">
        <v>[2.webapi-sample-and-test.xlsx]2.10 xml response!E12:E12</v>
      </c>
    </row>
    <row r="21" spans="4:5" x14ac:dyDescent="0.4">
      <c r="D21" t="str">
        <v>Newtonsoft.Json.Linq.JObject:6E8A2942-3E00-4152-91E5-D7808DE435D2</v>
      </c>
      <c r="E21" t="str">
        <v>[2.webapi-sample-and-test.xlsx]2.3 PUT!E9:E9</v>
      </c>
    </row>
    <row r="22" spans="4:5" x14ac:dyDescent="0.4">
      <c r="D22" t="str">
        <v>Newtonsoft.Json.Linq.JObject:DC9D7085-2D57-4CB1-9A1B-BF534C30039B</v>
      </c>
      <c r="E22" t="str">
        <v>[2.webapi-sample-and-test.xlsx]2.3 PUT!E12:E12</v>
      </c>
    </row>
    <row r="23" spans="4:5" x14ac:dyDescent="0.4">
      <c r="D23" t="str">
        <v>System.String:742EB824-0E08-497C-9FB7-882AD3301027</v>
      </c>
      <c r="E23" t="str">
        <v>[2.webapi-sample-and-test.xlsx]2.8 URL params!F23:F23</v>
      </c>
    </row>
    <row r="24" spans="4:5" x14ac:dyDescent="0.4">
      <c r="D24" t="str">
        <v>Newtonsoft.Json.Linq.JObject:44915A60-4DE4-4B3B-B50A-E35C295AC0CF</v>
      </c>
      <c r="E24" t="str">
        <v>[2.webapi-sample-and-test.xlsx]2.10 xml response!E18:E18</v>
      </c>
    </row>
    <row r="25" spans="4:5" x14ac:dyDescent="0.4">
      <c r="D25" t="str">
        <v>Newtonsoft.Json.Linq.JObject:C8090231-4055-4B21-A04E-6E23D1709524</v>
      </c>
      <c r="E25" t="str">
        <v>[2.webapi-sample-and-test.xlsx]2.2 POST!E12:E12</v>
      </c>
    </row>
    <row r="26" spans="4:5" x14ac:dyDescent="0.4">
      <c r="D26" t="str">
        <v>Newtonsoft.Json.Linq.JObject:7AE874FF-A72C-4F48-AC0D-B4D04180E10C</v>
      </c>
      <c r="E26" t="str">
        <v>[2.webapi-sample-and-test.xlsx]2.4 DELETE!E9:E9</v>
      </c>
    </row>
    <row r="27" spans="4:5" x14ac:dyDescent="0.4">
      <c r="D27" t="str">
        <v>Newtonsoft.Json.Linq.JObject:EE6FFD6F-8923-40EB-936B-57D4A6732BA3</v>
      </c>
      <c r="E27" t="str">
        <v>[2.webapi-sample-and-test.xlsx]2.8 URL params!E27:E27</v>
      </c>
    </row>
    <row r="28" spans="4:5" x14ac:dyDescent="0.4">
      <c r="D28" t="str">
        <v>System.Xml.XmlDocument:905460BF-4372-418D-8D8B-95C9A365AA41</v>
      </c>
      <c r="E28" t="str">
        <v>[2.webapi-sample-and-test.xlsx]2.10 xml response!E14:E14</v>
      </c>
    </row>
    <row r="29" spans="4:5" x14ac:dyDescent="0.4">
      <c r="D29" t="str">
        <v>Newtonsoft.Json.Linq.JObject:B459A194-A51C-4A51-A216-60366EAAB628</v>
      </c>
      <c r="E29" t="str">
        <v>[2.webapi-sample-and-test.xlsx]2.1 GET!E9:E9</v>
      </c>
    </row>
    <row r="30" spans="4:5" x14ac:dyDescent="0.4">
      <c r="D30" t="str">
        <v>Newtonsoft.Json.Linq.JObject:FFE26974-CA13-49E7-843B-C52AAC22B6E6</v>
      </c>
      <c r="E30" t="str">
        <v>[2.webapi-sample-and-test.xlsx]2.6 POST with Header!E9:E9</v>
      </c>
    </row>
    <row r="31" spans="4:5" x14ac:dyDescent="0.4">
      <c r="D31" t="str">
        <v>Newtonsoft.Json.Linq.JObject:D78C652E-10D5-4BF4-AF63-725EB66EC07D</v>
      </c>
      <c r="E31" t="str">
        <v>[2.webapi-sample-and-test.xlsx]2.6 POST with Header!E15:E15</v>
      </c>
    </row>
  </sheetData>
  <phoneticPr fontId="2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top</vt:lpstr>
      <vt:lpstr>2.1 GET</vt:lpstr>
      <vt:lpstr>2.2 POST</vt:lpstr>
      <vt:lpstr>2.3 PUT</vt:lpstr>
      <vt:lpstr>2.4 DELETE</vt:lpstr>
      <vt:lpstr>2.6 POST with Header</vt:lpstr>
      <vt:lpstr>2.7 Bearer</vt:lpstr>
      <vt:lpstr>2.8 URL params</vt:lpstr>
      <vt:lpstr>2.9 HttpClient</vt:lpstr>
      <vt:lpstr>2.10 xml response</vt:lpstr>
      <vt:lpstr>2.11 POST - form data</vt:lpstr>
      <vt:lpstr>2.99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 fugafuga</cp:lastModifiedBy>
  <dcterms:created xsi:type="dcterms:W3CDTF">2023-04-03T22:08:16Z</dcterms:created>
  <dcterms:modified xsi:type="dcterms:W3CDTF">2023-09-29T16:15:04Z</dcterms:modified>
</cp:coreProperties>
</file>