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\exlibris\samples\"/>
    </mc:Choice>
  </mc:AlternateContent>
  <xr:revisionPtr revIDLastSave="0" documentId="13_ncr:1_{3D3C08ED-EB16-4659-AD5C-93459D1BFF8F}" xr6:coauthVersionLast="47" xr6:coauthVersionMax="47" xr10:uidLastSave="{00000000-0000-0000-0000-000000000000}"/>
  <bookViews>
    <workbookView xWindow="-34510" yWindow="-110" windowWidth="34620" windowHeight="13900" xr2:uid="{84C49BD8-384C-4066-B31D-9BE02E5241E8}"/>
  </bookViews>
  <sheets>
    <sheet name="top" sheetId="1" r:id="rId1"/>
    <sheet name="2.1 GET" sheetId="3" r:id="rId2"/>
    <sheet name="2.2 POST" sheetId="4" r:id="rId3"/>
    <sheet name="2.3 PUT" sheetId="5" r:id="rId4"/>
    <sheet name="2.4 DELETE" sheetId="6" r:id="rId5"/>
    <sheet name="2.5 PATCH" sheetId="7" r:id="rId6"/>
    <sheet name="2.6 POST with Header" sheetId="8" r:id="rId7"/>
    <sheet name="2.7 Bearer" sheetId="9" r:id="rId8"/>
    <sheet name="2.8 URL params" sheetId="11" r:id="rId9"/>
    <sheet name="2.9 HttpClient" sheetId="12" r:id="rId10"/>
    <sheet name="2.99 misc" sheetId="2" r:id="rId11"/>
  </sheets>
  <definedNames>
    <definedName name="FILE_DIR">top!$C$2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2" l="1" a="1"/>
  <c r="C2" i="12" s="1"/>
  <c r="C2" i="11" a="1"/>
  <c r="C2" i="11" s="1"/>
  <c r="C2" i="9" a="1"/>
  <c r="C2" i="9" s="1"/>
  <c r="C2" i="7" a="1"/>
  <c r="C2" i="7" s="1"/>
  <c r="C2" i="8" a="1"/>
  <c r="C2" i="8" s="1"/>
  <c r="E12" i="11" a="1"/>
  <c r="E9" i="8" a="1"/>
  <c r="E9" i="5" a="1"/>
  <c r="E9" i="4" a="1"/>
  <c r="C16" i="1" a="1"/>
  <c r="E9" i="7" a="1"/>
  <c r="C15" i="1" a="1"/>
  <c r="C14" i="1" a="1"/>
  <c r="D14" i="1" a="1"/>
  <c r="C16" i="1" l="1"/>
  <c r="C15" i="1"/>
  <c r="C14" i="1"/>
  <c r="D14" i="1"/>
  <c r="E12" i="11"/>
  <c r="E14" i="11" s="1"/>
  <c r="E9" i="8"/>
  <c r="E9" i="7"/>
  <c r="E9" i="5"/>
  <c r="E9" i="4"/>
  <c r="C2" i="6" a="1"/>
  <c r="C2" i="6" s="1"/>
  <c r="E12" i="5" a="1"/>
  <c r="E15" i="7" a="1"/>
  <c r="E15" i="8" a="1"/>
  <c r="E9" i="6" a="1"/>
  <c r="E15" i="7" l="1"/>
  <c r="E15" i="8"/>
  <c r="E12" i="5"/>
  <c r="E9" i="6"/>
  <c r="E12" i="4" a="1"/>
  <c r="E17" i="8" a="1"/>
  <c r="E11" i="6" a="1"/>
  <c r="E22" i="7" a="1"/>
  <c r="E26" i="8" a="1"/>
  <c r="E17" i="7" a="1"/>
  <c r="C4" i="11" l="1"/>
  <c r="E26" i="8"/>
  <c r="C4" i="8" s="1"/>
  <c r="E17" i="8"/>
  <c r="E22" i="7"/>
  <c r="C4" i="7" s="1"/>
  <c r="E17" i="7"/>
  <c r="E12" i="4"/>
  <c r="E11" i="6"/>
  <c r="C4" i="6" s="1"/>
  <c r="E14" i="4" a="1"/>
  <c r="E19" i="4" a="1"/>
  <c r="E14" i="4" l="1"/>
  <c r="E19" i="4"/>
  <c r="C4" i="4" s="1"/>
  <c r="C2" i="5" l="1" a="1"/>
  <c r="C2" i="5" s="1"/>
  <c r="C2" i="4" a="1"/>
  <c r="C2" i="4" s="1"/>
  <c r="E9" i="3" a="1"/>
  <c r="E9" i="3" l="1"/>
  <c r="E16" i="3" a="1"/>
  <c r="E14" i="5" a="1"/>
  <c r="E19" i="5" a="1"/>
  <c r="E11" i="3" a="1"/>
  <c r="E14" i="5" l="1"/>
  <c r="E19" i="5"/>
  <c r="C4" i="5" s="1"/>
  <c r="E16" i="3"/>
  <c r="C4" i="3" s="1"/>
  <c r="E11" i="3"/>
  <c r="C2" i="3" l="1" a="1"/>
  <c r="C2" i="3" s="1"/>
  <c r="C2" i="2" a="1"/>
  <c r="C2" i="2" s="1"/>
  <c r="C2" i="1" a="1"/>
  <c r="C2" i="1" s="1"/>
  <c r="C7" i="1" a="1"/>
  <c r="C8" i="1" a="1"/>
  <c r="D10" i="2" a="1"/>
  <c r="C11" i="1" a="1"/>
  <c r="D12" i="1" a="1"/>
  <c r="D11" i="1" a="1"/>
  <c r="D10" i="1" a="1"/>
  <c r="C9" i="1" a="1"/>
  <c r="D7" i="1" a="1"/>
  <c r="C13" i="1" a="1"/>
  <c r="C10" i="1" a="1"/>
  <c r="C12" i="1" a="1"/>
  <c r="E7" i="2" a="1"/>
  <c r="D8" i="1" a="1"/>
  <c r="D9" i="1" a="1"/>
  <c r="E7" i="9" l="1"/>
  <c r="E7" i="12"/>
  <c r="E19" i="11"/>
  <c r="C7" i="1"/>
  <c r="C13" i="1"/>
  <c r="C8" i="1"/>
  <c r="D8" i="1"/>
  <c r="D11" i="1"/>
  <c r="C9" i="1"/>
  <c r="C12" i="1"/>
  <c r="D9" i="1"/>
  <c r="D12" i="1"/>
  <c r="C11" i="1"/>
  <c r="E7" i="2"/>
  <c r="I7" i="2" s="1"/>
  <c r="C4" i="2" s="1"/>
  <c r="C10" i="1"/>
  <c r="D7" i="1"/>
  <c r="D10" i="1"/>
  <c r="D10" i="2"/>
  <c r="D16" i="1" a="1"/>
  <c r="F23" i="11" a="1"/>
  <c r="F9" i="9" a="1"/>
  <c r="F9" i="12" a="1"/>
  <c r="D16" i="1" l="1"/>
  <c r="F9" i="12"/>
  <c r="F9" i="9"/>
  <c r="F23" i="11"/>
  <c r="E25" i="11" a="1"/>
  <c r="E12" i="12" a="1"/>
  <c r="E12" i="9" a="1"/>
  <c r="E12" i="12" l="1"/>
  <c r="E12" i="9"/>
  <c r="E25" i="11"/>
  <c r="E14" i="12" a="1"/>
  <c r="E17" i="9" a="1"/>
  <c r="E14" i="9" a="1"/>
  <c r="E27" i="11" a="1"/>
  <c r="E14" i="12" l="1"/>
  <c r="E17" i="9"/>
  <c r="E14" i="9"/>
  <c r="C4" i="9" s="1"/>
  <c r="E27" i="11"/>
  <c r="E19" i="12" a="1"/>
  <c r="D13" i="1" a="1"/>
  <c r="E16" i="12" a="1"/>
  <c r="E29" i="11" a="1"/>
  <c r="E16" i="12" l="1"/>
  <c r="C4" i="12" s="1"/>
  <c r="E19" i="12"/>
  <c r="D13" i="1"/>
  <c r="E29" i="11"/>
  <c r="D15" i="1" a="1"/>
  <c r="D15" i="1" l="1"/>
  <c r="C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<sst xmlns="http://schemas.openxmlformats.org/spreadsheetml/2006/main" count="185" uniqueCount="79">
  <si>
    <t>directory</t>
    <phoneticPr fontId="2"/>
  </si>
  <si>
    <t>overall test result</t>
    <phoneticPr fontId="2"/>
  </si>
  <si>
    <t>title</t>
    <phoneticPr fontId="2"/>
  </si>
  <si>
    <t>desciption</t>
    <phoneticPr fontId="2"/>
  </si>
  <si>
    <t>test results</t>
    <phoneticPr fontId="2"/>
  </si>
  <si>
    <t>description</t>
    <phoneticPr fontId="2"/>
  </si>
  <si>
    <t>misc</t>
    <phoneticPr fontId="2"/>
  </si>
  <si>
    <t>test</t>
    <phoneticPr fontId="2"/>
  </si>
  <si>
    <t>actual</t>
    <phoneticPr fontId="2"/>
  </si>
  <si>
    <t>expected</t>
    <phoneticPr fontId="2"/>
  </si>
  <si>
    <t>compare</t>
    <phoneticPr fontId="2"/>
  </si>
  <si>
    <t>registered objects</t>
    <phoneticPr fontId="2"/>
  </si>
  <si>
    <t>handles</t>
    <phoneticPr fontId="2"/>
  </si>
  <si>
    <t>function's output</t>
    <phoneticPr fontId="2"/>
  </si>
  <si>
    <t>function's formula</t>
    <phoneticPr fontId="2"/>
  </si>
  <si>
    <t>input</t>
    <phoneticPr fontId="2"/>
  </si>
  <si>
    <t>URL</t>
    <phoneticPr fontId="2"/>
  </si>
  <si>
    <t>https://jsonplaceholder.typicode.com/todos/1</t>
    <phoneticPr fontId="2"/>
  </si>
  <si>
    <t>=Exlibris.WebAPI.GET(E6)</t>
    <phoneticPr fontId="2"/>
  </si>
  <si>
    <t>http status (actual)</t>
    <phoneticPr fontId="2"/>
  </si>
  <si>
    <t>http status (expected)</t>
    <phoneticPr fontId="2"/>
  </si>
  <si>
    <t>OK(200)</t>
  </si>
  <si>
    <t>2.1 GET</t>
    <phoneticPr fontId="2"/>
  </si>
  <si>
    <t>GET</t>
    <phoneticPr fontId="2"/>
  </si>
  <si>
    <t>POST</t>
    <phoneticPr fontId="2"/>
  </si>
  <si>
    <t>https://jsonplaceholder.typicode.com/posts</t>
    <phoneticPr fontId="2"/>
  </si>
  <si>
    <t>Created(201)</t>
  </si>
  <si>
    <t>json values</t>
    <phoneticPr fontId="2"/>
  </si>
  <si>
    <t>{"title":"foo","body":"bar","userId":1}</t>
  </si>
  <si>
    <t>https://jsonplaceholder.typicode.com/posts/1</t>
    <phoneticPr fontId="2"/>
  </si>
  <si>
    <t>https://jsonplaceholder.typicode.com/posts/4</t>
    <phoneticPr fontId="2"/>
  </si>
  <si>
    <t>=Exlibris.WebAPI.DELETE(E6)</t>
    <phoneticPr fontId="2"/>
  </si>
  <si>
    <t>DELETE</t>
    <phoneticPr fontId="2"/>
  </si>
  <si>
    <t>PUT</t>
    <phoneticPr fontId="2"/>
  </si>
  <si>
    <t>json input</t>
    <phoneticPr fontId="2"/>
  </si>
  <si>
    <t>=Exlibris.WebAPI.PUT(E6,E9)</t>
    <phoneticPr fontId="2"/>
  </si>
  <si>
    <t>=Exlibris.WebAPI.POST(E6,E9)</t>
    <phoneticPr fontId="2"/>
  </si>
  <si>
    <t>2.2 POST</t>
    <phoneticPr fontId="2"/>
  </si>
  <si>
    <t>2.3 PUT</t>
    <phoneticPr fontId="2"/>
  </si>
  <si>
    <t>2.4 DELETE</t>
    <phoneticPr fontId="2"/>
  </si>
  <si>
    <t>2.5 PATCH</t>
    <phoneticPr fontId="2"/>
  </si>
  <si>
    <t>GET with Header</t>
    <phoneticPr fontId="2"/>
  </si>
  <si>
    <t>https://restful-booker.herokuapp.com/booking</t>
    <phoneticPr fontId="2"/>
  </si>
  <si>
    <t>{"firstname":"Jim","lastname":"Brown","totalprice":111,"depositpaid":true,"bookingdates":{"checkin":"2018-01-01","checkout":"2019-01-01"},"additionalneeds":"Breakfast"}</t>
    <phoneticPr fontId="2"/>
  </si>
  <si>
    <t>headers.headers[0].key</t>
    <phoneticPr fontId="2"/>
  </si>
  <si>
    <t>Accept</t>
    <phoneticPr fontId="2"/>
  </si>
  <si>
    <t>headers.headers[0].values[0]</t>
    <phoneticPr fontId="2"/>
  </si>
  <si>
    <t>application/json</t>
  </si>
  <si>
    <t>header</t>
    <phoneticPr fontId="2"/>
  </si>
  <si>
    <t>PATCH</t>
    <phoneticPr fontId="2"/>
  </si>
  <si>
    <t>{"title": "foo"}</t>
    <phoneticPr fontId="2"/>
  </si>
  <si>
    <t>=Exlibris.WebAPI.PATCH(E6,E9)</t>
    <phoneticPr fontId="2"/>
  </si>
  <si>
    <t>2.6 POST with Header</t>
    <phoneticPr fontId="2"/>
  </si>
  <si>
    <t>https://api.github.com/user</t>
  </si>
  <si>
    <t>OAuth 2.0</t>
    <phoneticPr fontId="2"/>
  </si>
  <si>
    <t>access token file</t>
    <phoneticPr fontId="2"/>
  </si>
  <si>
    <t>2.99 misc</t>
    <phoneticPr fontId="2"/>
  </si>
  <si>
    <t>base URL</t>
    <phoneticPr fontId="2"/>
  </si>
  <si>
    <t>params</t>
    <phoneticPr fontId="2"/>
  </si>
  <si>
    <t>http://api.openweathermap.org/data/2.5/weather</t>
    <phoneticPr fontId="2"/>
  </si>
  <si>
    <t>q</t>
    <phoneticPr fontId="2"/>
  </si>
  <si>
    <t>London,uk</t>
    <phoneticPr fontId="2"/>
  </si>
  <si>
    <t>APPID</t>
    <phoneticPr fontId="2"/>
  </si>
  <si>
    <t>=Exlibris.WebAPI.URL(E6,E7:F8)</t>
    <phoneticPr fontId="2"/>
  </si>
  <si>
    <t>_your_openweathermap_appid_</t>
    <phoneticPr fontId="2"/>
  </si>
  <si>
    <t>http://api.openweathermap.org/data/2.5/weather?q=London%2cuk&amp;APPID=_your_openweathermap_appid_</t>
  </si>
  <si>
    <t>openweathermap appid file</t>
    <phoneticPr fontId="2"/>
  </si>
  <si>
    <t>Example</t>
    <phoneticPr fontId="2"/>
  </si>
  <si>
    <t>url</t>
    <phoneticPr fontId="2"/>
  </si>
  <si>
    <t>values</t>
    <phoneticPr fontId="2"/>
  </si>
  <si>
    <t>2.8 URL params</t>
  </si>
  <si>
    <t>build URL</t>
    <phoneticPr fontId="2"/>
  </si>
  <si>
    <t>Bearer Authentication</t>
    <phoneticPr fontId="2"/>
  </si>
  <si>
    <t>2.7 Bearer</t>
    <phoneticPr fontId="2"/>
  </si>
  <si>
    <t>headers.authentication.bearer.access_token</t>
    <phoneticPr fontId="2"/>
  </si>
  <si>
    <t>Bearer</t>
    <phoneticPr fontId="2"/>
  </si>
  <si>
    <t>=Exlibris.WebAPI.Client(E9:F9)</t>
    <phoneticPr fontId="2"/>
  </si>
  <si>
    <t>HttpClient</t>
    <phoneticPr fontId="2"/>
  </si>
  <si>
    <t>2.9 HttpClient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</si>
</sst>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indexed="8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i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1">
      <alignment vertical="center"/>
    </xf>
    <xf numFmtId="0" fontId="5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60ca443cadbb49c8a467df45a928ddd2">
      <tp>
        <v>8</v>
        <stp/>
        <stp>731c748d-1216-410a-9d1b-025572a1f057</stp>
        <tr r="E19" s="5"/>
      </tp>
    </main>
    <main first="rtdsrv_60ca443cadbb49c8a467df45a928ddd2">
      <tp>
        <v>1</v>
        <stp/>
        <stp>dc3271e7-fbc6-4c44-8922-723855052c0f</stp>
        <tr r="E14" s="4"/>
      </tp>
    </main>
    <main first="rtdsrv_60ca443cadbb49c8a467df45a928ddd2">
      <tp>
        <v>1</v>
        <stp/>
        <stp>ec17ba47-b991-4ca4-9ec5-f28e27729ee7</stp>
        <tr r="E9" s="4"/>
      </tp>
    </main>
    <main first="rtdsrv_60ca443cadbb49c8a467df45a928ddd2">
      <tp>
        <v>1</v>
        <stp/>
        <stp>620929a6-e737-469e-b3e2-9ee079a53fc4</stp>
        <tr r="F23" s="11"/>
      </tp>
    </main>
    <main first="rtdsrv_60ca443cadbb49c8a467df45a928ddd2">
      <tp>
        <v>2</v>
        <stp/>
        <stp>389ac9d4-be2e-43b2-b80e-36ddadd45f5d</stp>
        <tr r="E9" s="3"/>
      </tp>
      <tp>
        <v>1</v>
        <stp/>
        <stp>7c8fc4cd-f411-43a4-82fd-65677b2bdafd</stp>
        <tr r="E29" s="11"/>
      </tp>
      <tp>
        <v>1</v>
        <stp/>
        <stp>b8ddb277-a6bc-43f8-92a1-d613c738bf81</stp>
        <tr r="E9" s="8"/>
      </tp>
    </main>
    <main first="rtdsrv_60ca443cadbb49c8a467df45a928ddd2">
      <tp>
        <v>1</v>
        <stp/>
        <stp>489f3341-7e7b-4d48-bfd8-6e5f166fea10</stp>
        <tr r="E14" s="5"/>
      </tp>
      <tp>
        <v>2</v>
        <stp/>
        <stp>25873280-6d93-4597-9dd6-b61af0306737</stp>
        <tr r="E12" s="4"/>
      </tp>
    </main>
    <main first="rtdsrv_60ca443cadbb49c8a467df45a928ddd2">
      <tp>
        <v>8</v>
        <stp/>
        <stp>f9ecae82-b892-4a58-9f48-53c0ed5fa570</stp>
        <tr r="E19" s="4"/>
      </tp>
    </main>
    <main first="rtdsrv_60ca443cadbb49c8a467df45a928ddd2">
      <tp>
        <v>2</v>
        <stp/>
        <stp>7ca14217-421e-4f74-801a-d509eb6ccf61</stp>
        <tr r="E15" s="7"/>
      </tp>
    </main>
    <main first="rtdsrv_60ca443cadbb49c8a467df45a928ddd2">
      <tp>
        <v>8</v>
        <stp/>
        <stp>b7328032-b6f4-42ed-9809-c73c2e51e287</stp>
        <tr r="E14" s="9"/>
      </tp>
    </main>
    <main first="rtdsrv_60ca443cadbb49c8a467df45a928ddd2">
      <tp>
        <v>8</v>
        <stp/>
        <stp>eb06280d-3ad9-494e-9777-d7452e31c848</stp>
        <tr r="E26" s="8"/>
      </tp>
    </main>
    <main first="rtdsrv_60ca443cadbb49c8a467df45a928ddd2">
      <tp>
        <v>1</v>
        <stp/>
        <stp>364668f5-213d-4e2d-9957-bdd11feef066</stp>
        <tr r="E11" s="3"/>
      </tp>
    </main>
    <main first="rtdsrv_60ca443cadbb49c8a467df45a928ddd2">
      <tp>
        <v>2</v>
        <stp/>
        <stp>9a27b893-2d73-4c7b-bf82-2f5098851318</stp>
        <tr r="E27" s="11"/>
      </tp>
    </main>
    <main first="rtdsrv_60ca443cadbb49c8a467df45a928ddd2">
      <tp>
        <v>1</v>
        <stp/>
        <stp>ddfc2486-98f2-4a4f-9b73-33c184f6bb1d</stp>
        <tr r="F9" s="12"/>
      </tp>
    </main>
    <main first="rtdsrv_60ca443cadbb49c8a467df45a928ddd2">
      <tp>
        <v>1</v>
        <stp/>
        <stp>f86a3998-6bb5-4094-aef5-6d8f9c60c93f</stp>
        <tr r="E9" s="5"/>
      </tp>
      <tp>
        <v>1</v>
        <stp/>
        <stp>ac345f19-52da-4f4b-b050-5698a9030043</stp>
        <tr r="E17" s="7"/>
      </tp>
    </main>
    <main first="rtdsrv_60ca443cadbb49c8a467df45a928ddd2">
      <tp>
        <v>8</v>
        <stp/>
        <stp>4a92cd2e-b8fc-4552-8459-a6cffdade712</stp>
        <tr r="E16" s="3"/>
      </tp>
    </main>
    <main first="rtdsrv_60ca443cadbb49c8a467df45a928ddd2">
      <tp>
        <v>9</v>
        <stp/>
        <stp>8d644b27-58e7-428b-8271-90f2ecd730cb</stp>
        <tr r="E7" s="2"/>
        <tr r="D10" s="2"/>
      </tp>
      <tp>
        <v>2</v>
        <stp/>
        <stp>9b46b48b-5741-4483-9505-47826d17a6b1</stp>
        <tr r="E15" s="8"/>
      </tp>
    </main>
    <main first="rtdsrv_60ca443cadbb49c8a467df45a928ddd2">
      <tp>
        <v>8</v>
        <stp/>
        <stp>4b914143-6491-4c12-a258-6c635a3e1b7a</stp>
        <tr r="E11" s="6"/>
      </tp>
    </main>
    <main first="rtdsrv_60ca443cadbb49c8a467df45a928ddd2">
      <tp>
        <v>1</v>
        <stp/>
        <stp>88ac4c73-5e76-4d32-9bb7-88a7cf32cc56</stp>
        <tr r="E9" s="7"/>
      </tp>
      <tp>
        <v>8</v>
        <stp/>
        <stp>f7d5222b-b6f6-4ae0-acac-8c28dd5ba2a7</stp>
        <tr r="E22" s="7"/>
      </tp>
    </main>
    <main first="rtdsrv_60ca443cadbb49c8a467df45a928ddd2">
      <tp>
        <v>1</v>
        <stp/>
        <stp>10075624-771b-43c0-9ed4-869b12761a06</stp>
        <tr r="E17" s="9"/>
      </tp>
    </main>
    <main first="rtdsrv_60ca443cadbb49c8a467df45a928ddd2">
      <tp>
        <v>1</v>
        <stp/>
        <stp>96677e8a-02d5-43c0-a92c-144a8af1d50f</stp>
        <tr r="E25" s="11"/>
      </tp>
    </main>
    <main first="rtdsrv_60ca443cadbb49c8a467df45a928ddd2">
      <tp>
        <v>2</v>
        <stp/>
        <stp>6d257100-2373-4300-8313-0cddfa285ec3</stp>
        <tr r="E12" s="5"/>
      </tp>
    </main>
    <main first="rtdsrv_60ca443cadbb49c8a467df45a928ddd2">
      <tp>
        <v>1</v>
        <stp/>
        <stp>ef062f06-f2e4-4a41-87e9-780914baa093</stp>
        <tr r="E19" s="12"/>
      </tp>
    </main>
    <main first="rtdsrv_60ca443cadbb49c8a467df45a928ddd2">
      <tp>
        <v>8</v>
        <stp/>
        <stp>2bcf087a-5fc3-425a-bb05-4aed46b78fbe</stp>
        <tr r="E16" s="12"/>
      </tp>
    </main>
    <main first="rtdsrv_60ca443cadbb49c8a467df45a928ddd2">
      <tp>
        <v>1</v>
        <stp/>
        <stp>7a339f1a-4179-43c9-8ae2-4597f2586d2d</stp>
        <tr r="E17" s="8"/>
      </tp>
      <tp>
        <v>2</v>
        <stp/>
        <stp>d2ce8b64-28a0-4059-89ec-13d231627069</stp>
        <tr r="E9" s="6"/>
      </tp>
    </main>
    <main first="rtdsrv_60ca443cadbb49c8a467df45a928ddd2">
      <tp>
        <v>2</v>
        <stp/>
        <stp>5466b31b-1f58-4336-aa12-9afa48d6be28</stp>
        <tr r="E12" s="9"/>
      </tp>
    </main>
    <main first="rtdsrv_60ca443cadbb49c8a467df45a928ddd2">
      <tp>
        <v>1</v>
        <stp/>
        <stp>29f64b35-6ea1-49e7-90bc-6ebda5fc8b4c</stp>
        <tr r="E12" s="12"/>
      </tp>
    </main>
    <main first="rtdsrv_60ca443cadbb49c8a467df45a928ddd2">
      <tp>
        <v>2</v>
        <stp/>
        <stp>542d80bf-95b6-4a3b-acf2-12a8ee93de20</stp>
        <tr r="E14" s="12"/>
      </tp>
      <tp>
        <v>1</v>
        <stp/>
        <stp>630487be-757c-4579-8786-1e8f0e414958</stp>
        <tr r="F9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jsonplaceholder.typicode.com/todos/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jsonplaceholder.typicode.com/post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jsonplaceholder.typicode.com/posts/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jsonplaceholder.typicode.com/posts/4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jsonplaceholder.typicode.com/posts/1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restful-booker.herokuapp.com/bookin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api.openweathermap.org/data/2.5/weather" TargetMode="External"/><Relationship Id="rId1" Type="http://schemas.openxmlformats.org/officeDocument/2006/relationships/hyperlink" Target="http://api.openweathermap.org/data/2.5/weather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1461-68E8-4C90-9DB3-29473B959A28}">
  <dimension ref="B2:D23"/>
  <sheetViews>
    <sheetView tabSelected="1" workbookViewId="0"/>
  </sheetViews>
  <sheetFormatPr defaultRowHeight="18" x14ac:dyDescent="0.55000000000000004"/>
  <cols>
    <col min="1" max="1" width="5.33203125" customWidth="1"/>
    <col min="2" max="2" width="27.25" customWidth="1"/>
    <col min="3" max="3" width="84.83203125" customWidth="1"/>
    <col min="4" max="4" width="11.5" style="3" bestFit="1" customWidth="1"/>
  </cols>
  <sheetData>
    <row r="2" spans="2:4" x14ac:dyDescent="0.55000000000000004">
      <c r="B2" s="1" t="s">
        <v>0</v>
      </c>
      <c r="C2" s="2" t="str" cm="1">
        <f t="array" aca="1" ref="C2" ca="1">LEFT(CELL("filename"),FIND("[",CELL("filename"))-1)</f>
        <v>D:\data\git\exlibris\samples\</v>
      </c>
    </row>
    <row r="4" spans="2:4" x14ac:dyDescent="0.55000000000000004">
      <c r="B4" s="1" t="s">
        <v>1</v>
      </c>
      <c r="C4" s="4" t="str">
        <f ca="1">IF(COUNTIF(D7:D34,"OK")=COUNTA(B7:B34),"OK","NG")</f>
        <v>OK</v>
      </c>
    </row>
    <row r="6" spans="2:4" x14ac:dyDescent="0.55000000000000004">
      <c r="B6" s="5" t="s">
        <v>2</v>
      </c>
      <c r="C6" s="5" t="s">
        <v>3</v>
      </c>
      <c r="D6" s="5" t="s">
        <v>4</v>
      </c>
    </row>
    <row r="7" spans="2:4" x14ac:dyDescent="0.55000000000000004">
      <c r="B7" s="2" t="s">
        <v>22</v>
      </c>
      <c r="C7" s="6" t="str" cm="1">
        <f t="array" aca="1" ref="C7" ca="1">INDIRECT("'"&amp;B7&amp;"'!C3")</f>
        <v>GET</v>
      </c>
      <c r="D7" s="7" t="str" cm="1">
        <f t="array" aca="1" ref="D7" ca="1">INDIRECT("'"&amp;B7&amp;"'!C4")</f>
        <v>OK</v>
      </c>
    </row>
    <row r="8" spans="2:4" x14ac:dyDescent="0.55000000000000004">
      <c r="B8" s="2" t="s">
        <v>37</v>
      </c>
      <c r="C8" s="6" t="str" cm="1">
        <f t="array" aca="1" ref="C8" ca="1">INDIRECT("'"&amp;B8&amp;"'!C3")</f>
        <v>POST</v>
      </c>
      <c r="D8" s="7" t="str" cm="1">
        <f t="array" aca="1" ref="D8" ca="1">INDIRECT("'"&amp;B8&amp;"'!C4")</f>
        <v>OK</v>
      </c>
    </row>
    <row r="9" spans="2:4" x14ac:dyDescent="0.55000000000000004">
      <c r="B9" s="2" t="s">
        <v>38</v>
      </c>
      <c r="C9" s="6" t="str" cm="1">
        <f t="array" aca="1" ref="C9" ca="1">INDIRECT("'"&amp;B9&amp;"'!C3")</f>
        <v>PUT</v>
      </c>
      <c r="D9" s="7" t="str" cm="1">
        <f t="array" aca="1" ref="D9" ca="1">INDIRECT("'"&amp;B9&amp;"'!C4")</f>
        <v>OK</v>
      </c>
    </row>
    <row r="10" spans="2:4" x14ac:dyDescent="0.55000000000000004">
      <c r="B10" s="2" t="s">
        <v>39</v>
      </c>
      <c r="C10" s="6" t="str" cm="1">
        <f t="array" aca="1" ref="C10" ca="1">INDIRECT("'"&amp;B10&amp;"'!C3")</f>
        <v>DELETE</v>
      </c>
      <c r="D10" s="7" t="str" cm="1">
        <f t="array" aca="1" ref="D10" ca="1">INDIRECT("'"&amp;B10&amp;"'!C4")</f>
        <v>OK</v>
      </c>
    </row>
    <row r="11" spans="2:4" x14ac:dyDescent="0.55000000000000004">
      <c r="B11" s="2" t="s">
        <v>40</v>
      </c>
      <c r="C11" s="6" t="str" cm="1">
        <f t="array" aca="1" ref="C11" ca="1">INDIRECT("'"&amp;B11&amp;"'!C3")</f>
        <v>PATCH</v>
      </c>
      <c r="D11" s="7" t="str" cm="1">
        <f t="array" aca="1" ref="D11" ca="1">INDIRECT("'"&amp;B11&amp;"'!C4")</f>
        <v>OK</v>
      </c>
    </row>
    <row r="12" spans="2:4" x14ac:dyDescent="0.55000000000000004">
      <c r="B12" s="2" t="s">
        <v>52</v>
      </c>
      <c r="C12" s="6" t="str" cm="1">
        <f t="array" aca="1" ref="C12" ca="1">INDIRECT("'"&amp;B12&amp;"'!C3")</f>
        <v>GET with Header</v>
      </c>
      <c r="D12" s="7" t="str" cm="1">
        <f t="array" aca="1" ref="D12" ca="1">INDIRECT("'"&amp;B12&amp;"'!C4")</f>
        <v>OK</v>
      </c>
    </row>
    <row r="13" spans="2:4" x14ac:dyDescent="0.55000000000000004">
      <c r="B13" s="2" t="s">
        <v>73</v>
      </c>
      <c r="C13" s="6" t="str" cm="1">
        <f t="array" aca="1" ref="C13" ca="1">INDIRECT("'"&amp;B13&amp;"'!C3")</f>
        <v>Bearer Authentication</v>
      </c>
      <c r="D13" s="7" t="str" cm="1">
        <f t="array" aca="1" ref="D13" ca="1">INDIRECT("'"&amp;B13&amp;"'!C4")</f>
        <v>OK</v>
      </c>
    </row>
    <row r="14" spans="2:4" x14ac:dyDescent="0.55000000000000004">
      <c r="B14" s="2" t="s">
        <v>70</v>
      </c>
      <c r="C14" s="6" t="str" cm="1">
        <f t="array" aca="1" ref="C14" ca="1">INDIRECT("'"&amp;B14&amp;"'!C3")</f>
        <v>build URL</v>
      </c>
      <c r="D14" s="7" t="str" cm="1">
        <f t="array" aca="1" ref="D14" ca="1">INDIRECT("'"&amp;B14&amp;"'!C4")</f>
        <v>OK</v>
      </c>
    </row>
    <row r="15" spans="2:4" x14ac:dyDescent="0.55000000000000004">
      <c r="B15" s="2" t="s">
        <v>78</v>
      </c>
      <c r="C15" s="6" t="str" cm="1">
        <f t="array" aca="1" ref="C15" ca="1">INDIRECT("'"&amp;B15&amp;"'!C3")</f>
        <v>HttpClient</v>
      </c>
      <c r="D15" s="7" t="str" cm="1">
        <f t="array" aca="1" ref="D15" ca="1">INDIRECT("'"&amp;B15&amp;"'!C4")</f>
        <v>OK</v>
      </c>
    </row>
    <row r="16" spans="2:4" x14ac:dyDescent="0.55000000000000004">
      <c r="B16" s="2" t="s">
        <v>56</v>
      </c>
      <c r="C16" s="6" t="str" cm="1">
        <f t="array" aca="1" ref="C16" ca="1">INDIRECT("'"&amp;B16&amp;"'!C3")</f>
        <v>misc</v>
      </c>
      <c r="D16" s="7" t="str" cm="1">
        <f t="array" aca="1" ref="D16" ca="1">INDIRECT("'"&amp;B16&amp;"'!C4")</f>
        <v>OK</v>
      </c>
    </row>
    <row r="17" spans="2:4" x14ac:dyDescent="0.55000000000000004">
      <c r="B17" s="2"/>
      <c r="C17" s="6"/>
      <c r="D17" s="7"/>
    </row>
    <row r="18" spans="2:4" x14ac:dyDescent="0.55000000000000004">
      <c r="B18" s="2"/>
      <c r="C18" s="6"/>
      <c r="D18" s="7"/>
    </row>
    <row r="19" spans="2:4" x14ac:dyDescent="0.55000000000000004">
      <c r="B19" s="2"/>
      <c r="C19" s="6"/>
      <c r="D19" s="7"/>
    </row>
    <row r="20" spans="2:4" x14ac:dyDescent="0.55000000000000004">
      <c r="B20" s="2"/>
      <c r="C20" s="6"/>
      <c r="D20" s="7"/>
    </row>
    <row r="21" spans="2:4" x14ac:dyDescent="0.55000000000000004">
      <c r="B21" s="2"/>
      <c r="C21" s="6"/>
      <c r="D21" s="7"/>
    </row>
    <row r="22" spans="2:4" x14ac:dyDescent="0.55000000000000004">
      <c r="B22" s="2"/>
      <c r="C22" s="6"/>
      <c r="D22" s="7"/>
    </row>
    <row r="23" spans="2:4" x14ac:dyDescent="0.55000000000000004">
      <c r="B23" s="2"/>
      <c r="C23" s="6"/>
      <c r="D23" s="7"/>
    </row>
  </sheetData>
  <phoneticPr fontId="2"/>
  <conditionalFormatting sqref="C4 D7:D23">
    <cfRule type="cellIs" dxfId="17" priority="1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E24B-8615-4CEC-9711-A07C4F3A070F}">
  <dimension ref="A2:F17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0.4140625" bestFit="1" customWidth="1"/>
  </cols>
  <sheetData>
    <row r="2" spans="1:6" x14ac:dyDescent="0.55000000000000004">
      <c r="A2" s="13"/>
      <c r="B2" s="8" t="s">
        <v>2</v>
      </c>
      <c r="C2" t="str" cm="1">
        <f t="array" aca="1" ref="C2" ca="1">MID(CELL("filename",B4),FIND("]",CELL("filename",B4))+1,255)</f>
        <v>2.1 GET</v>
      </c>
    </row>
    <row r="3" spans="1:6" x14ac:dyDescent="0.55000000000000004">
      <c r="A3" s="13"/>
      <c r="B3" s="8" t="s">
        <v>5</v>
      </c>
      <c r="C3" t="s">
        <v>23</v>
      </c>
    </row>
    <row r="4" spans="1:6" x14ac:dyDescent="0.55000000000000004">
      <c r="A4" s="13"/>
      <c r="B4" s="8" t="s">
        <v>7</v>
      </c>
      <c r="C4" s="13" t="str">
        <f>IF(E17=E16,"OK","NG")</f>
        <v>OK</v>
      </c>
    </row>
    <row r="6" spans="1:6" x14ac:dyDescent="0.55000000000000004">
      <c r="D6" s="11" t="s">
        <v>16</v>
      </c>
      <c r="E6" s="14" t="s">
        <v>17</v>
      </c>
    </row>
    <row r="8" spans="1:6" x14ac:dyDescent="0.55000000000000004">
      <c r="D8" s="11" t="s">
        <v>14</v>
      </c>
      <c r="E8" s="12" t="s">
        <v>18</v>
      </c>
    </row>
    <row r="9" spans="1:6" x14ac:dyDescent="0.55000000000000004">
      <c r="D9" s="11" t="s">
        <v>13</v>
      </c>
      <c r="E9" t="str" cm="1">
        <f t="array" ref="E9">_xll.Exlibris.WebAPI.GET(E6)</f>
        <v>Newtonsoft.Json.Linq.JObject:6ADB3235-417C-415D-8889-E44409FCD551</v>
      </c>
    </row>
    <row r="11" spans="1:6" x14ac:dyDescent="0.55000000000000004">
      <c r="D11" s="11" t="s">
        <v>27</v>
      </c>
      <c r="E11" t="str" cm="1">
        <f t="array" ref="E11:F14">_xll.Exlibris.JSON.Values(E9)</f>
        <v>$.userId</v>
      </c>
      <c r="F11">
        <v>1</v>
      </c>
    </row>
    <row r="12" spans="1:6" x14ac:dyDescent="0.55000000000000004">
      <c r="E12" t="str">
        <v>$.id</v>
      </c>
      <c r="F12">
        <v>1</v>
      </c>
    </row>
    <row r="13" spans="1:6" x14ac:dyDescent="0.55000000000000004">
      <c r="E13" t="str">
        <v>$.title</v>
      </c>
      <c r="F13" t="str">
        <v>delectus aut autem</v>
      </c>
    </row>
    <row r="14" spans="1:6" x14ac:dyDescent="0.55000000000000004">
      <c r="E14" t="str">
        <v>$.completed</v>
      </c>
      <c r="F14" t="b">
        <v>0</v>
      </c>
    </row>
    <row r="16" spans="1:6" x14ac:dyDescent="0.55000000000000004">
      <c r="D16" t="s">
        <v>19</v>
      </c>
      <c r="E16" t="str" cm="1">
        <f t="array" ref="E16">_xll.Exlibris.WebAPI.Status(E9)</f>
        <v>OK(200)</v>
      </c>
    </row>
    <row r="17" spans="4:5" x14ac:dyDescent="0.55000000000000004">
      <c r="D17" t="s">
        <v>20</v>
      </c>
      <c r="E17" t="s">
        <v>21</v>
      </c>
    </row>
  </sheetData>
  <phoneticPr fontId="2"/>
  <conditionalFormatting sqref="B2:B4 C4">
    <cfRule type="cellIs" dxfId="16" priority="1" operator="equal">
      <formula>"NG"</formula>
    </cfRule>
  </conditionalFormatting>
  <hyperlinks>
    <hyperlink ref="E6" r:id="rId1" xr:uid="{29586998-4C9D-4992-A0C0-C6E9AACE4D9F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FD30-7DF9-49D8-8BC4-759020CFC251}">
  <dimension ref="A2:F20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0.4140625" bestFit="1" customWidth="1"/>
  </cols>
  <sheetData>
    <row r="2" spans="1:6" x14ac:dyDescent="0.55000000000000004">
      <c r="A2" s="13"/>
      <c r="B2" s="8" t="s">
        <v>2</v>
      </c>
      <c r="C2" t="str" cm="1">
        <f t="array" aca="1" ref="C2" ca="1">MID(CELL("filename",B4),FIND("]",CELL("filename",B4))+1,255)</f>
        <v>2.2 POST</v>
      </c>
    </row>
    <row r="3" spans="1:6" x14ac:dyDescent="0.55000000000000004">
      <c r="A3" s="13"/>
      <c r="B3" s="8" t="s">
        <v>5</v>
      </c>
      <c r="C3" t="s">
        <v>24</v>
      </c>
    </row>
    <row r="4" spans="1:6" x14ac:dyDescent="0.55000000000000004">
      <c r="A4" s="13"/>
      <c r="B4" s="8" t="s">
        <v>7</v>
      </c>
      <c r="C4" s="13" t="str">
        <f>IF(E20=E19,"OK","NG")</f>
        <v>OK</v>
      </c>
    </row>
    <row r="6" spans="1:6" x14ac:dyDescent="0.55000000000000004">
      <c r="D6" s="11" t="s">
        <v>16</v>
      </c>
      <c r="E6" s="14" t="s">
        <v>25</v>
      </c>
    </row>
    <row r="7" spans="1:6" x14ac:dyDescent="0.55000000000000004">
      <c r="D7" s="11" t="s">
        <v>15</v>
      </c>
      <c r="E7" t="s">
        <v>28</v>
      </c>
    </row>
    <row r="9" spans="1:6" x14ac:dyDescent="0.55000000000000004">
      <c r="D9" s="11" t="s">
        <v>34</v>
      </c>
      <c r="E9" t="str" cm="1">
        <f t="array" ref="E9">_xll.Exlibris.JSON.JSONObject(E7)</f>
        <v>Newtonsoft.Json.Linq.JObject:F98367F8-BDB1-4CE2-9FED-44F7EAC61AFD</v>
      </c>
    </row>
    <row r="11" spans="1:6" x14ac:dyDescent="0.55000000000000004">
      <c r="D11" s="11" t="s">
        <v>14</v>
      </c>
      <c r="E11" s="12" t="s">
        <v>36</v>
      </c>
    </row>
    <row r="12" spans="1:6" x14ac:dyDescent="0.55000000000000004">
      <c r="D12" s="11" t="s">
        <v>13</v>
      </c>
      <c r="E12" t="str" cm="1">
        <f t="array" ref="E12">_xll.Exlibris.WebAPI.POST(E6,E9)</f>
        <v>Newtonsoft.Json.Linq.JObject:4650845F-DDC3-4522-A305-7FF5B9A9CEFA</v>
      </c>
    </row>
    <row r="14" spans="1:6" x14ac:dyDescent="0.55000000000000004">
      <c r="D14" s="11" t="s">
        <v>27</v>
      </c>
      <c r="E14" t="str" cm="1">
        <f t="array" ref="E14:F17">_xll.Exlibris.JSON.Values(E12,,TRUE)</f>
        <v>$.title</v>
      </c>
      <c r="F14" t="str">
        <v>foo</v>
      </c>
    </row>
    <row r="15" spans="1:6" x14ac:dyDescent="0.55000000000000004">
      <c r="D15" s="11"/>
      <c r="E15" t="str">
        <v>$.body</v>
      </c>
      <c r="F15" t="str">
        <v>bar</v>
      </c>
    </row>
    <row r="16" spans="1:6" x14ac:dyDescent="0.55000000000000004">
      <c r="D16" s="11"/>
      <c r="E16" t="str">
        <v>$.userId</v>
      </c>
      <c r="F16">
        <v>1</v>
      </c>
    </row>
    <row r="17" spans="4:6" x14ac:dyDescent="0.55000000000000004">
      <c r="D17" s="11"/>
      <c r="E17" t="str">
        <v>$.id</v>
      </c>
      <c r="F17">
        <v>101</v>
      </c>
    </row>
    <row r="19" spans="4:6" x14ac:dyDescent="0.55000000000000004">
      <c r="D19" t="s">
        <v>19</v>
      </c>
      <c r="E19" t="str" cm="1">
        <f t="array" ref="E19">_xll.Exlibris.WebAPI.Status(E12)</f>
        <v>Created(201)</v>
      </c>
    </row>
    <row r="20" spans="4:6" x14ac:dyDescent="0.55000000000000004">
      <c r="D20" t="s">
        <v>20</v>
      </c>
      <c r="E20" t="s">
        <v>26</v>
      </c>
    </row>
  </sheetData>
  <phoneticPr fontId="2"/>
  <conditionalFormatting sqref="B2:B3">
    <cfRule type="cellIs" dxfId="15" priority="2" operator="equal">
      <formula>"NG"</formula>
    </cfRule>
  </conditionalFormatting>
  <conditionalFormatting sqref="B4:C4">
    <cfRule type="cellIs" dxfId="14" priority="1" operator="equal">
      <formula>"NG"</formula>
    </cfRule>
  </conditionalFormatting>
  <hyperlinks>
    <hyperlink ref="E6" r:id="rId1" xr:uid="{68DF1FE0-491B-4D21-A974-09A9635581CB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E268-FFAD-4E81-9D71-4D5F86A8633A}">
  <dimension ref="A2:F20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0.4140625" bestFit="1" customWidth="1"/>
  </cols>
  <sheetData>
    <row r="2" spans="1:6" x14ac:dyDescent="0.55000000000000004">
      <c r="A2" s="13"/>
      <c r="B2" s="8" t="s">
        <v>2</v>
      </c>
      <c r="C2" t="str" cm="1">
        <f t="array" aca="1" ref="C2" ca="1">MID(CELL("filename",B4),FIND("]",CELL("filename",B4))+1,255)</f>
        <v>2.3 PUT</v>
      </c>
    </row>
    <row r="3" spans="1:6" x14ac:dyDescent="0.55000000000000004">
      <c r="A3" s="13"/>
      <c r="B3" s="8" t="s">
        <v>5</v>
      </c>
      <c r="C3" t="s">
        <v>33</v>
      </c>
    </row>
    <row r="4" spans="1:6" x14ac:dyDescent="0.55000000000000004">
      <c r="A4" s="13"/>
      <c r="B4" s="8" t="s">
        <v>7</v>
      </c>
      <c r="C4" s="13" t="str">
        <f>IF(E20=E19,"OK","NG")</f>
        <v>OK</v>
      </c>
    </row>
    <row r="6" spans="1:6" x14ac:dyDescent="0.55000000000000004">
      <c r="D6" s="11" t="s">
        <v>16</v>
      </c>
      <c r="E6" s="14" t="s">
        <v>29</v>
      </c>
    </row>
    <row r="7" spans="1:6" x14ac:dyDescent="0.55000000000000004">
      <c r="D7" s="11" t="s">
        <v>15</v>
      </c>
      <c r="E7" t="s">
        <v>28</v>
      </c>
    </row>
    <row r="9" spans="1:6" x14ac:dyDescent="0.55000000000000004">
      <c r="D9" s="11" t="s">
        <v>34</v>
      </c>
      <c r="E9" t="str" cm="1">
        <f t="array" ref="E9">_xll.Exlibris.JSON.JSONObject(E7)</f>
        <v>Newtonsoft.Json.Linq.JObject:77FD4447-03E2-4B2F-B032-BFB5E3F61B21</v>
      </c>
    </row>
    <row r="11" spans="1:6" x14ac:dyDescent="0.55000000000000004">
      <c r="D11" s="11" t="s">
        <v>14</v>
      </c>
      <c r="E11" s="12" t="s">
        <v>35</v>
      </c>
    </row>
    <row r="12" spans="1:6" x14ac:dyDescent="0.55000000000000004">
      <c r="D12" s="11" t="s">
        <v>13</v>
      </c>
      <c r="E12" t="str" cm="1">
        <f t="array" ref="E12">_xll.Exlibris.WebAPI.PUT(E6,E9)</f>
        <v>Newtonsoft.Json.Linq.JObject:C1B07BF5-9C55-4668-B206-C16C1A03BB25</v>
      </c>
    </row>
    <row r="14" spans="1:6" x14ac:dyDescent="0.55000000000000004">
      <c r="D14" s="11" t="s">
        <v>27</v>
      </c>
      <c r="E14" t="str" cm="1">
        <f t="array" ref="E14:F17">_xll.Exlibris.JSON.Values(E12,,TRUE)</f>
        <v>$.title</v>
      </c>
      <c r="F14" t="str">
        <v>foo</v>
      </c>
    </row>
    <row r="15" spans="1:6" x14ac:dyDescent="0.55000000000000004">
      <c r="D15" s="11"/>
      <c r="E15" t="str">
        <v>$.body</v>
      </c>
      <c r="F15" t="str">
        <v>bar</v>
      </c>
    </row>
    <row r="16" spans="1:6" x14ac:dyDescent="0.55000000000000004">
      <c r="D16" s="11"/>
      <c r="E16" t="str">
        <v>$.userId</v>
      </c>
      <c r="F16">
        <v>1</v>
      </c>
    </row>
    <row r="17" spans="4:6" x14ac:dyDescent="0.55000000000000004">
      <c r="D17" s="11"/>
      <c r="E17" t="str">
        <v>$.id</v>
      </c>
      <c r="F17">
        <v>1</v>
      </c>
    </row>
    <row r="19" spans="4:6" x14ac:dyDescent="0.55000000000000004">
      <c r="D19" t="s">
        <v>19</v>
      </c>
      <c r="E19" t="str" cm="1">
        <f t="array" ref="E19">_xll.Exlibris.WebAPI.Status(E12)</f>
        <v>OK(200)</v>
      </c>
    </row>
    <row r="20" spans="4:6" x14ac:dyDescent="0.55000000000000004">
      <c r="D20" t="s">
        <v>20</v>
      </c>
      <c r="E20" t="s">
        <v>21</v>
      </c>
    </row>
  </sheetData>
  <phoneticPr fontId="2"/>
  <conditionalFormatting sqref="B2:B4 C4">
    <cfRule type="cellIs" dxfId="13" priority="1" operator="equal">
      <formula>"NG"</formula>
    </cfRule>
  </conditionalFormatting>
  <hyperlinks>
    <hyperlink ref="E6" r:id="rId1" xr:uid="{C2EC4F3D-38CE-4739-AA3E-1B4DA64AEE75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CC379-03CA-4FCA-8D2F-3F283EFAED02}">
  <dimension ref="A2:E12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0.4140625" bestFit="1" customWidth="1"/>
  </cols>
  <sheetData>
    <row r="2" spans="1:5" x14ac:dyDescent="0.55000000000000004">
      <c r="A2" s="13"/>
      <c r="B2" s="8" t="s">
        <v>2</v>
      </c>
      <c r="C2" t="str" cm="1">
        <f t="array" aca="1" ref="C2" ca="1">MID(CELL("filename",B4),FIND("]",CELL("filename",B4))+1,255)</f>
        <v>2.4 DELETE</v>
      </c>
    </row>
    <row r="3" spans="1:5" x14ac:dyDescent="0.55000000000000004">
      <c r="A3" s="13"/>
      <c r="B3" s="8" t="s">
        <v>5</v>
      </c>
      <c r="C3" t="s">
        <v>32</v>
      </c>
    </row>
    <row r="4" spans="1:5" x14ac:dyDescent="0.55000000000000004">
      <c r="A4" s="13"/>
      <c r="B4" s="8" t="s">
        <v>7</v>
      </c>
      <c r="C4" s="13" t="str">
        <f>IF(E12=E11,"OK","NG")</f>
        <v>OK</v>
      </c>
    </row>
    <row r="6" spans="1:5" x14ac:dyDescent="0.55000000000000004">
      <c r="D6" s="11" t="s">
        <v>16</v>
      </c>
      <c r="E6" s="14" t="s">
        <v>30</v>
      </c>
    </row>
    <row r="8" spans="1:5" x14ac:dyDescent="0.55000000000000004">
      <c r="D8" s="11" t="s">
        <v>14</v>
      </c>
      <c r="E8" s="12" t="s">
        <v>31</v>
      </c>
    </row>
    <row r="9" spans="1:5" x14ac:dyDescent="0.55000000000000004">
      <c r="D9" s="11" t="s">
        <v>13</v>
      </c>
      <c r="E9" t="str" cm="1">
        <f t="array" ref="E9">_xll.Exlibris.WebAPI.DELETE(E6)</f>
        <v>Newtonsoft.Json.Linq.JObject:28258D7B-15F9-4854-8C97-9AA83D224515</v>
      </c>
    </row>
    <row r="11" spans="1:5" x14ac:dyDescent="0.55000000000000004">
      <c r="D11" t="s">
        <v>19</v>
      </c>
      <c r="E11" t="str" cm="1">
        <f t="array" ref="E11">_xll.Exlibris.WebAPI.Status(E9)</f>
        <v>OK(200)</v>
      </c>
    </row>
    <row r="12" spans="1:5" x14ac:dyDescent="0.55000000000000004">
      <c r="D12" t="s">
        <v>20</v>
      </c>
      <c r="E12" t="s">
        <v>21</v>
      </c>
    </row>
  </sheetData>
  <phoneticPr fontId="2"/>
  <conditionalFormatting sqref="B2:B4 C4">
    <cfRule type="cellIs" dxfId="12" priority="1" operator="equal">
      <formula>"NG"</formula>
    </cfRule>
  </conditionalFormatting>
  <hyperlinks>
    <hyperlink ref="E6" r:id="rId1" xr:uid="{7747FFB8-2EC3-43F5-B248-DECF83679C71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1C98-1BA6-4C75-A41B-F2112105E6E4}">
  <dimension ref="A2:F23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0.4140625" bestFit="1" customWidth="1"/>
    <col min="5" max="5" width="29" customWidth="1"/>
  </cols>
  <sheetData>
    <row r="2" spans="1:6" x14ac:dyDescent="0.55000000000000004">
      <c r="A2" s="13"/>
      <c r="B2" s="8" t="s">
        <v>2</v>
      </c>
      <c r="C2" t="str" cm="1">
        <f t="array" aca="1" ref="C2" ca="1">MID(CELL("filename",B4),FIND("]",CELL("filename",B4))+1,255)</f>
        <v>2.5 PATCH</v>
      </c>
    </row>
    <row r="3" spans="1:6" x14ac:dyDescent="0.55000000000000004">
      <c r="A3" s="13"/>
      <c r="B3" s="8" t="s">
        <v>5</v>
      </c>
      <c r="C3" t="s">
        <v>49</v>
      </c>
    </row>
    <row r="4" spans="1:6" x14ac:dyDescent="0.55000000000000004">
      <c r="A4" s="13"/>
      <c r="B4" s="8" t="s">
        <v>7</v>
      </c>
      <c r="C4" s="13" t="str">
        <f>IF(E23=E22,"OK","NG")</f>
        <v>OK</v>
      </c>
    </row>
    <row r="6" spans="1:6" x14ac:dyDescent="0.55000000000000004">
      <c r="D6" s="11" t="s">
        <v>16</v>
      </c>
      <c r="E6" s="14" t="s">
        <v>29</v>
      </c>
    </row>
    <row r="7" spans="1:6" x14ac:dyDescent="0.55000000000000004">
      <c r="D7" s="11" t="s">
        <v>15</v>
      </c>
      <c r="E7" t="s">
        <v>50</v>
      </c>
    </row>
    <row r="9" spans="1:6" x14ac:dyDescent="0.55000000000000004">
      <c r="D9" s="11" t="s">
        <v>34</v>
      </c>
      <c r="E9" t="str" cm="1">
        <f t="array" ref="E9">_xll.Exlibris.JSON.JSONObject(E7)</f>
        <v>Newtonsoft.Json.Linq.JObject:C873E9E2-1C5E-444B-92F1-31F185D03A75</v>
      </c>
    </row>
    <row r="11" spans="1:6" x14ac:dyDescent="0.55000000000000004">
      <c r="D11" s="11" t="s">
        <v>48</v>
      </c>
      <c r="E11" t="s">
        <v>44</v>
      </c>
      <c r="F11" t="s">
        <v>45</v>
      </c>
    </row>
    <row r="12" spans="1:6" x14ac:dyDescent="0.55000000000000004">
      <c r="E12" t="s">
        <v>46</v>
      </c>
      <c r="F12" t="s">
        <v>47</v>
      </c>
    </row>
    <row r="14" spans="1:6" x14ac:dyDescent="0.55000000000000004">
      <c r="D14" s="11" t="s">
        <v>14</v>
      </c>
      <c r="E14" s="12" t="s">
        <v>51</v>
      </c>
    </row>
    <row r="15" spans="1:6" x14ac:dyDescent="0.55000000000000004">
      <c r="D15" s="11" t="s">
        <v>13</v>
      </c>
      <c r="E15" t="str" cm="1">
        <f t="array" ref="E15">_xll.Exlibris.WebAPI.PATCH(E6,E9)</f>
        <v>Newtonsoft.Json.Linq.JObject:C5A93488-8709-4A1C-8C85-176412ECD50E</v>
      </c>
    </row>
    <row r="17" spans="4:6" x14ac:dyDescent="0.55000000000000004">
      <c r="D17" s="11" t="s">
        <v>27</v>
      </c>
      <c r="E17" t="str" cm="1">
        <f t="array" ref="E17:F20">_xll.Exlibris.JSON.Values(E15,,TRUE)</f>
        <v>$.userId</v>
      </c>
      <c r="F17">
        <v>1</v>
      </c>
    </row>
    <row r="18" spans="4:6" x14ac:dyDescent="0.55000000000000004">
      <c r="D18" s="11"/>
      <c r="E18" t="str">
        <v>$.id</v>
      </c>
      <c r="F18">
        <v>1</v>
      </c>
    </row>
    <row r="19" spans="4:6" x14ac:dyDescent="0.55000000000000004">
      <c r="D19" s="11"/>
      <c r="E19" t="str">
        <v>$.title</v>
      </c>
      <c r="F19" t="str">
        <v>foo</v>
      </c>
    </row>
    <row r="20" spans="4:6" x14ac:dyDescent="0.55000000000000004">
      <c r="D20" s="11"/>
      <c r="E20" t="str">
        <v>$.body</v>
      </c>
      <c r="F20" t="str">
        <v>quia et suscipit
suscipit recusandae consequuntur expedita et cum
reprehenderit molestiae ut ut quas totam
nostrum rerum est autem sunt rem eveniet architecto</v>
      </c>
    </row>
    <row r="22" spans="4:6" x14ac:dyDescent="0.55000000000000004">
      <c r="D22" t="s">
        <v>19</v>
      </c>
      <c r="E22" t="str" cm="1">
        <f t="array" ref="E22">_xll.Exlibris.WebAPI.Status(E15)</f>
        <v>OK(200)</v>
      </c>
    </row>
    <row r="23" spans="4:6" x14ac:dyDescent="0.55000000000000004">
      <c r="D23" t="s">
        <v>20</v>
      </c>
      <c r="E23" t="s">
        <v>21</v>
      </c>
    </row>
  </sheetData>
  <phoneticPr fontId="2"/>
  <conditionalFormatting sqref="B2:B3">
    <cfRule type="cellIs" dxfId="11" priority="2" operator="equal">
      <formula>"NG"</formula>
    </cfRule>
  </conditionalFormatting>
  <conditionalFormatting sqref="B4:C4">
    <cfRule type="cellIs" dxfId="10" priority="1" operator="equal">
      <formula>"NG"</formula>
    </cfRule>
  </conditionalFormatting>
  <hyperlinks>
    <hyperlink ref="E6" r:id="rId1" xr:uid="{7D0659E5-0FCE-4CD4-80E5-924B48850047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458D-D920-450F-82D9-BFEBB2B0A5DB}">
  <dimension ref="A2:F27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0.4140625" bestFit="1" customWidth="1"/>
    <col min="5" max="5" width="33.4140625" customWidth="1"/>
  </cols>
  <sheetData>
    <row r="2" spans="1:6" x14ac:dyDescent="0.55000000000000004">
      <c r="A2" s="13"/>
      <c r="B2" s="8" t="s">
        <v>2</v>
      </c>
      <c r="C2" t="str" cm="1">
        <f t="array" aca="1" ref="C2" ca="1">MID(CELL("filename",B4),FIND("]",CELL("filename",B4))+1,255)</f>
        <v>2.6 POST with Header</v>
      </c>
    </row>
    <row r="3" spans="1:6" x14ac:dyDescent="0.55000000000000004">
      <c r="A3" s="13"/>
      <c r="B3" s="8" t="s">
        <v>5</v>
      </c>
      <c r="C3" t="s">
        <v>41</v>
      </c>
    </row>
    <row r="4" spans="1:6" x14ac:dyDescent="0.55000000000000004">
      <c r="A4" s="13"/>
      <c r="B4" s="8" t="s">
        <v>7</v>
      </c>
      <c r="C4" s="13" t="str">
        <f>IF(E27=E26,"OK","NG")</f>
        <v>OK</v>
      </c>
    </row>
    <row r="6" spans="1:6" x14ac:dyDescent="0.55000000000000004">
      <c r="D6" s="11" t="s">
        <v>16</v>
      </c>
      <c r="E6" s="14" t="s">
        <v>42</v>
      </c>
    </row>
    <row r="7" spans="1:6" x14ac:dyDescent="0.55000000000000004">
      <c r="D7" s="11" t="s">
        <v>15</v>
      </c>
      <c r="E7" t="s">
        <v>43</v>
      </c>
    </row>
    <row r="9" spans="1:6" x14ac:dyDescent="0.55000000000000004">
      <c r="D9" s="11" t="s">
        <v>34</v>
      </c>
      <c r="E9" t="str" cm="1">
        <f t="array" ref="E9">_xll.Exlibris.JSON.JSONObject(E7)</f>
        <v>Newtonsoft.Json.Linq.JObject:31B4D1EC-4CC6-4A41-85E1-2528115A684A</v>
      </c>
    </row>
    <row r="11" spans="1:6" x14ac:dyDescent="0.55000000000000004">
      <c r="D11" s="11" t="s">
        <v>48</v>
      </c>
      <c r="E11" t="s">
        <v>44</v>
      </c>
      <c r="F11" t="s">
        <v>45</v>
      </c>
    </row>
    <row r="12" spans="1:6" x14ac:dyDescent="0.55000000000000004">
      <c r="E12" t="s">
        <v>46</v>
      </c>
      <c r="F12" t="s">
        <v>47</v>
      </c>
    </row>
    <row r="14" spans="1:6" x14ac:dyDescent="0.55000000000000004">
      <c r="D14" s="11" t="s">
        <v>14</v>
      </c>
      <c r="E14" s="12" t="s">
        <v>36</v>
      </c>
    </row>
    <row r="15" spans="1:6" x14ac:dyDescent="0.55000000000000004">
      <c r="D15" s="11" t="s">
        <v>13</v>
      </c>
      <c r="E15" t="str" cm="1">
        <f t="array" ref="E15">_xll.Exlibris.WebAPI.POST(E6,E9,,E11:F12)</f>
        <v>Newtonsoft.Json.Linq.JObject:02E1C499-1282-4479-9A6B-280C76DAFB16</v>
      </c>
    </row>
    <row r="17" spans="4:6" x14ac:dyDescent="0.55000000000000004">
      <c r="D17" s="11" t="s">
        <v>27</v>
      </c>
      <c r="E17" t="str" cm="1">
        <f t="array" ref="E17:F24">_xll.Exlibris.JSON.Values(E15,,TRUE)</f>
        <v>$.bookingid</v>
      </c>
      <c r="F17">
        <v>3090</v>
      </c>
    </row>
    <row r="18" spans="4:6" x14ac:dyDescent="0.55000000000000004">
      <c r="D18" s="11"/>
      <c r="E18" t="str">
        <v>$.booking.firstname</v>
      </c>
      <c r="F18" t="str">
        <v>Jim</v>
      </c>
    </row>
    <row r="19" spans="4:6" x14ac:dyDescent="0.55000000000000004">
      <c r="D19" s="11"/>
      <c r="E19" t="str">
        <v>$.booking.lastname</v>
      </c>
      <c r="F19" t="str">
        <v>Brown</v>
      </c>
    </row>
    <row r="20" spans="4:6" x14ac:dyDescent="0.55000000000000004">
      <c r="D20" s="11"/>
      <c r="E20" t="str">
        <v>$.booking.totalprice</v>
      </c>
      <c r="F20">
        <v>111</v>
      </c>
    </row>
    <row r="21" spans="4:6" x14ac:dyDescent="0.55000000000000004">
      <c r="E21" t="str">
        <v>$.booking.depositpaid</v>
      </c>
      <c r="F21" t="b">
        <v>1</v>
      </c>
    </row>
    <row r="22" spans="4:6" x14ac:dyDescent="0.55000000000000004">
      <c r="E22" t="str">
        <v>$.booking.bookingdates.checkin</v>
      </c>
      <c r="F22" t="str">
        <v>2018-01-01</v>
      </c>
    </row>
    <row r="23" spans="4:6" x14ac:dyDescent="0.55000000000000004">
      <c r="E23" t="str">
        <v>$.booking.bookingdates.checkout</v>
      </c>
      <c r="F23" t="str">
        <v>2019-01-01</v>
      </c>
    </row>
    <row r="24" spans="4:6" x14ac:dyDescent="0.55000000000000004">
      <c r="E24" t="str">
        <v>$.booking.additionalneeds</v>
      </c>
      <c r="F24" t="str">
        <v>Breakfast</v>
      </c>
    </row>
    <row r="26" spans="4:6" x14ac:dyDescent="0.55000000000000004">
      <c r="D26" t="s">
        <v>19</v>
      </c>
      <c r="E26" t="str" cm="1">
        <f t="array" ref="E26">_xll.Exlibris.WebAPI.Status(E15)</f>
        <v>OK(200)</v>
      </c>
    </row>
    <row r="27" spans="4:6" x14ac:dyDescent="0.55000000000000004">
      <c r="D27" t="s">
        <v>20</v>
      </c>
      <c r="E27" t="s">
        <v>21</v>
      </c>
    </row>
  </sheetData>
  <phoneticPr fontId="2"/>
  <conditionalFormatting sqref="B2:B3">
    <cfRule type="cellIs" dxfId="9" priority="2" operator="equal">
      <formula>"NG"</formula>
    </cfRule>
  </conditionalFormatting>
  <conditionalFormatting sqref="B4:C4">
    <cfRule type="cellIs" dxfId="8" priority="1" operator="equal">
      <formula>"NG"</formula>
    </cfRule>
  </conditionalFormatting>
  <hyperlinks>
    <hyperlink ref="E6" r:id="rId1" xr:uid="{246E37AF-4FA6-4ECE-BA51-F72A486FD3BF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32EF-2561-4D27-8ECD-05197219C1CF}">
  <dimension ref="A2:F48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0.4140625" bestFit="1" customWidth="1"/>
    <col min="5" max="5" width="40.9140625" customWidth="1"/>
  </cols>
  <sheetData>
    <row r="2" spans="1:6" x14ac:dyDescent="0.55000000000000004">
      <c r="A2" s="13"/>
      <c r="B2" s="8" t="s">
        <v>2</v>
      </c>
      <c r="C2" t="str" cm="1">
        <f t="array" aca="1" ref="C2" ca="1">MID(CELL("filename",B4),FIND("]",CELL("filename",B4))+1,255)</f>
        <v>2.7 Bearer</v>
      </c>
    </row>
    <row r="3" spans="1:6" x14ac:dyDescent="0.55000000000000004">
      <c r="A3" s="13"/>
      <c r="B3" s="8" t="s">
        <v>5</v>
      </c>
      <c r="C3" t="s">
        <v>72</v>
      </c>
    </row>
    <row r="4" spans="1:6" x14ac:dyDescent="0.55000000000000004">
      <c r="A4" s="13"/>
      <c r="B4" s="8" t="s">
        <v>7</v>
      </c>
      <c r="C4" s="13" t="str">
        <f ca="1">IF(E15=E14,"OK","NG")</f>
        <v>OK</v>
      </c>
    </row>
    <row r="6" spans="1:6" x14ac:dyDescent="0.55000000000000004">
      <c r="D6" s="11" t="s">
        <v>16</v>
      </c>
      <c r="E6" s="14" t="s">
        <v>53</v>
      </c>
    </row>
    <row r="7" spans="1:6" x14ac:dyDescent="0.55000000000000004">
      <c r="D7" s="11" t="s">
        <v>55</v>
      </c>
      <c r="E7" t="str">
        <f ca="1">FILE_DIR&amp;"git-access-token.txt"</f>
        <v>D:\data\git\exlibris\samples\git-access-token.txt</v>
      </c>
    </row>
    <row r="8" spans="1:6" x14ac:dyDescent="0.55000000000000004">
      <c r="D8" s="11"/>
      <c r="E8" s="14"/>
    </row>
    <row r="9" spans="1:6" x14ac:dyDescent="0.55000000000000004">
      <c r="D9" s="11" t="s">
        <v>75</v>
      </c>
      <c r="E9" t="s">
        <v>74</v>
      </c>
      <c r="F9" t="str" cm="1">
        <f t="array" aca="1" ref="F9" ca="1">_xll.Exlibris.Utility.LoadText(E7)</f>
        <v>System.String:27F1B9D0-5F52-4A51-B620-247BE652D262</v>
      </c>
    </row>
    <row r="11" spans="1:6" x14ac:dyDescent="0.55000000000000004">
      <c r="D11" s="11" t="s">
        <v>14</v>
      </c>
      <c r="E11" s="12" t="s">
        <v>36</v>
      </c>
    </row>
    <row r="12" spans="1:6" x14ac:dyDescent="0.55000000000000004">
      <c r="D12" s="11" t="s">
        <v>13</v>
      </c>
      <c r="E12" t="str" cm="1">
        <f t="array" aca="1" ref="E12" ca="1">_xll.Exlibris.WebAPI.GET(E6,E9:F9)</f>
        <v>Newtonsoft.Json.Linq.JObject:DF7A77C1-60A6-43E6-817A-049A42C227D9</v>
      </c>
    </row>
    <row r="14" spans="1:6" x14ac:dyDescent="0.55000000000000004">
      <c r="D14" t="s">
        <v>19</v>
      </c>
      <c r="E14" t="str" cm="1">
        <f t="array" aca="1" ref="E14" ca="1">_xll.Exlibris.WebAPI.Status(E12)</f>
        <v>OK(200)</v>
      </c>
    </row>
    <row r="15" spans="1:6" x14ac:dyDescent="0.55000000000000004">
      <c r="D15" t="s">
        <v>20</v>
      </c>
      <c r="E15" t="s">
        <v>21</v>
      </c>
    </row>
    <row r="17" spans="4:6" x14ac:dyDescent="0.55000000000000004">
      <c r="D17" s="11" t="s">
        <v>27</v>
      </c>
      <c r="E17" t="str" cm="1">
        <f t="array" aca="1" ref="E17:F48" ca="1">_xll.Exlibris.JSON.Values(E12,,TRUE)</f>
        <v>$.login</v>
      </c>
      <c r="F17" t="str">
        <f ca="1"/>
        <v>mugenfugafuga</v>
      </c>
    </row>
    <row r="18" spans="4:6" x14ac:dyDescent="0.55000000000000004">
      <c r="D18" s="11"/>
      <c r="E18" t="str">
        <f ca="1"/>
        <v>$.id</v>
      </c>
      <c r="F18">
        <f ca="1"/>
        <v>52103142</v>
      </c>
    </row>
    <row r="19" spans="4:6" x14ac:dyDescent="0.55000000000000004">
      <c r="D19" s="11"/>
      <c r="E19" t="str">
        <f ca="1"/>
        <v>$.node_id</v>
      </c>
      <c r="F19" t="str">
        <f ca="1"/>
        <v>MDQ6VXNlcjUyMTAzMTQy</v>
      </c>
    </row>
    <row r="20" spans="4:6" x14ac:dyDescent="0.55000000000000004">
      <c r="D20" s="11"/>
      <c r="E20" t="str">
        <f ca="1"/>
        <v>$.avatar_url</v>
      </c>
      <c r="F20" t="str">
        <f ca="1"/>
        <v>https://avatars.githubusercontent.com/u/52103142?v=4</v>
      </c>
    </row>
    <row r="21" spans="4:6" x14ac:dyDescent="0.55000000000000004">
      <c r="E21" t="str">
        <f ca="1"/>
        <v>$.gravatar_id</v>
      </c>
      <c r="F21" t="str">
        <f ca="1"/>
        <v/>
      </c>
    </row>
    <row r="22" spans="4:6" x14ac:dyDescent="0.55000000000000004">
      <c r="E22" t="str">
        <f ca="1"/>
        <v>$.url</v>
      </c>
      <c r="F22" t="str">
        <f ca="1"/>
        <v>https://api.github.com/users/mugenfugafuga</v>
      </c>
    </row>
    <row r="23" spans="4:6" x14ac:dyDescent="0.55000000000000004">
      <c r="E23" t="str">
        <f ca="1"/>
        <v>$.html_url</v>
      </c>
      <c r="F23" t="str">
        <f ca="1"/>
        <v>https://github.com/mugenfugafuga</v>
      </c>
    </row>
    <row r="24" spans="4:6" x14ac:dyDescent="0.55000000000000004">
      <c r="E24" t="str">
        <f ca="1"/>
        <v>$.followers_url</v>
      </c>
      <c r="F24" t="str">
        <f ca="1"/>
        <v>https://api.github.com/users/mugenfugafuga/followers</v>
      </c>
    </row>
    <row r="25" spans="4:6" x14ac:dyDescent="0.55000000000000004">
      <c r="E25" t="str">
        <f ca="1"/>
        <v>$.following_url</v>
      </c>
      <c r="F25" t="str">
        <f ca="1"/>
        <v>https://api.github.com/users/mugenfugafuga/following{/other_user}</v>
      </c>
    </row>
    <row r="26" spans="4:6" x14ac:dyDescent="0.55000000000000004">
      <c r="E26" t="str">
        <f ca="1"/>
        <v>$.gists_url</v>
      </c>
      <c r="F26" t="str">
        <f ca="1"/>
        <v>https://api.github.com/users/mugenfugafuga/gists{/gist_id}</v>
      </c>
    </row>
    <row r="27" spans="4:6" x14ac:dyDescent="0.55000000000000004">
      <c r="E27" t="str">
        <f ca="1"/>
        <v>$.starred_url</v>
      </c>
      <c r="F27" t="str">
        <f ca="1"/>
        <v>https://api.github.com/users/mugenfugafuga/starred{/owner}{/repo}</v>
      </c>
    </row>
    <row r="28" spans="4:6" x14ac:dyDescent="0.55000000000000004">
      <c r="E28" t="str">
        <f ca="1"/>
        <v>$.subscriptions_url</v>
      </c>
      <c r="F28" t="str">
        <f ca="1"/>
        <v>https://api.github.com/users/mugenfugafuga/subscriptions</v>
      </c>
    </row>
    <row r="29" spans="4:6" x14ac:dyDescent="0.55000000000000004">
      <c r="E29" t="str">
        <f ca="1"/>
        <v>$.organizations_url</v>
      </c>
      <c r="F29" t="str">
        <f ca="1"/>
        <v>https://api.github.com/users/mugenfugafuga/orgs</v>
      </c>
    </row>
    <row r="30" spans="4:6" x14ac:dyDescent="0.55000000000000004">
      <c r="E30" t="str">
        <f ca="1"/>
        <v>$.repos_url</v>
      </c>
      <c r="F30" t="str">
        <f ca="1"/>
        <v>https://api.github.com/users/mugenfugafuga/repos</v>
      </c>
    </row>
    <row r="31" spans="4:6" x14ac:dyDescent="0.55000000000000004">
      <c r="E31" t="str">
        <f ca="1"/>
        <v>$.events_url</v>
      </c>
      <c r="F31" t="str">
        <f ca="1"/>
        <v>https://api.github.com/users/mugenfugafuga/events{/privacy}</v>
      </c>
    </row>
    <row r="32" spans="4:6" x14ac:dyDescent="0.55000000000000004">
      <c r="E32" t="str">
        <f ca="1"/>
        <v>$.received_events_url</v>
      </c>
      <c r="F32" t="str">
        <f ca="1"/>
        <v>https://api.github.com/users/mugenfugafuga/received_events</v>
      </c>
    </row>
    <row r="33" spans="5:6" x14ac:dyDescent="0.55000000000000004">
      <c r="E33" t="str">
        <f ca="1"/>
        <v>$.type</v>
      </c>
      <c r="F33" t="str">
        <f ca="1"/>
        <v>User</v>
      </c>
    </row>
    <row r="34" spans="5:6" x14ac:dyDescent="0.55000000000000004">
      <c r="E34" t="str">
        <f ca="1"/>
        <v>$.site_admin</v>
      </c>
      <c r="F34" t="b">
        <f ca="1"/>
        <v>0</v>
      </c>
    </row>
    <row r="35" spans="5:6" x14ac:dyDescent="0.55000000000000004">
      <c r="E35" t="str">
        <f ca="1"/>
        <v>$.name</v>
      </c>
      <c r="F35" t="str">
        <f ca="1"/>
        <v/>
      </c>
    </row>
    <row r="36" spans="5:6" x14ac:dyDescent="0.55000000000000004">
      <c r="E36" t="str">
        <f ca="1"/>
        <v>$.company</v>
      </c>
      <c r="F36" t="str">
        <f ca="1"/>
        <v/>
      </c>
    </row>
    <row r="37" spans="5:6" x14ac:dyDescent="0.55000000000000004">
      <c r="E37" t="str">
        <f ca="1"/>
        <v>$.blog</v>
      </c>
      <c r="F37" t="str">
        <f ca="1"/>
        <v/>
      </c>
    </row>
    <row r="38" spans="5:6" x14ac:dyDescent="0.55000000000000004">
      <c r="E38" t="str">
        <f ca="1"/>
        <v>$.location</v>
      </c>
      <c r="F38" t="str">
        <f ca="1"/>
        <v/>
      </c>
    </row>
    <row r="39" spans="5:6" x14ac:dyDescent="0.55000000000000004">
      <c r="E39" t="str">
        <f ca="1"/>
        <v>$.email</v>
      </c>
      <c r="F39" t="str">
        <f ca="1"/>
        <v/>
      </c>
    </row>
    <row r="40" spans="5:6" x14ac:dyDescent="0.55000000000000004">
      <c r="E40" t="str">
        <f ca="1"/>
        <v>$.hireable</v>
      </c>
      <c r="F40" t="str">
        <f ca="1"/>
        <v/>
      </c>
    </row>
    <row r="41" spans="5:6" x14ac:dyDescent="0.55000000000000004">
      <c r="E41" t="str">
        <f ca="1"/>
        <v>$.bio</v>
      </c>
      <c r="F41" t="str">
        <f ca="1"/>
        <v/>
      </c>
    </row>
    <row r="42" spans="5:6" x14ac:dyDescent="0.55000000000000004">
      <c r="E42" t="str">
        <f ca="1"/>
        <v>$.twitter_username</v>
      </c>
      <c r="F42" t="str">
        <f ca="1"/>
        <v/>
      </c>
    </row>
    <row r="43" spans="5:6" x14ac:dyDescent="0.55000000000000004">
      <c r="E43" t="str">
        <f ca="1"/>
        <v>$.public_repos</v>
      </c>
      <c r="F43">
        <f ca="1"/>
        <v>1</v>
      </c>
    </row>
    <row r="44" spans="5:6" x14ac:dyDescent="0.55000000000000004">
      <c r="E44" t="str">
        <f ca="1"/>
        <v>$.public_gists</v>
      </c>
      <c r="F44">
        <f ca="1"/>
        <v>0</v>
      </c>
    </row>
    <row r="45" spans="5:6" x14ac:dyDescent="0.55000000000000004">
      <c r="E45" t="str">
        <f ca="1"/>
        <v>$.followers</v>
      </c>
      <c r="F45">
        <f ca="1"/>
        <v>0</v>
      </c>
    </row>
    <row r="46" spans="5:6" x14ac:dyDescent="0.55000000000000004">
      <c r="E46" t="str">
        <f ca="1"/>
        <v>$.following</v>
      </c>
      <c r="F46">
        <f ca="1"/>
        <v>0</v>
      </c>
    </row>
    <row r="47" spans="5:6" x14ac:dyDescent="0.55000000000000004">
      <c r="E47" t="str">
        <f ca="1"/>
        <v>$.created_at</v>
      </c>
      <c r="F47">
        <f ca="1"/>
        <v>43638.51152777778</v>
      </c>
    </row>
    <row r="48" spans="5:6" x14ac:dyDescent="0.55000000000000004">
      <c r="E48" t="str">
        <f ca="1"/>
        <v>$.updated_at</v>
      </c>
      <c r="F48">
        <f ca="1"/>
        <v>45018.362881944442</v>
      </c>
    </row>
  </sheetData>
  <phoneticPr fontId="2"/>
  <conditionalFormatting sqref="B2:B3">
    <cfRule type="cellIs" dxfId="7" priority="2" operator="equal">
      <formula>"NG"</formula>
    </cfRule>
  </conditionalFormatting>
  <conditionalFormatting sqref="B4:C4">
    <cfRule type="cellIs" dxfId="6" priority="1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57EE-7302-46AF-A87F-0D2E2370165F}">
  <dimension ref="A2:F55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6.75" bestFit="1" customWidth="1"/>
    <col min="5" max="5" width="31.5" customWidth="1"/>
    <col min="6" max="6" width="20.4140625" customWidth="1"/>
  </cols>
  <sheetData>
    <row r="2" spans="1:6" x14ac:dyDescent="0.55000000000000004">
      <c r="A2" s="13"/>
      <c r="B2" s="8" t="s">
        <v>2</v>
      </c>
      <c r="C2" t="str" cm="1">
        <f t="array" aca="1" ref="C2" ca="1">MID(CELL("filename",B4),FIND("]",CELL("filename",B4))+1,255)</f>
        <v>2.8 URL params</v>
      </c>
    </row>
    <row r="3" spans="1:6" x14ac:dyDescent="0.55000000000000004">
      <c r="A3" s="13"/>
      <c r="B3" s="8" t="s">
        <v>5</v>
      </c>
      <c r="C3" t="s">
        <v>71</v>
      </c>
    </row>
    <row r="4" spans="1:6" x14ac:dyDescent="0.55000000000000004">
      <c r="A4" s="13"/>
      <c r="B4" s="8" t="s">
        <v>7</v>
      </c>
      <c r="C4" s="13" t="str">
        <f>IF(E15=E14,"OK","NG")</f>
        <v>OK</v>
      </c>
    </row>
    <row r="6" spans="1:6" x14ac:dyDescent="0.55000000000000004">
      <c r="D6" s="11" t="s">
        <v>57</v>
      </c>
      <c r="E6" s="14" t="s">
        <v>59</v>
      </c>
    </row>
    <row r="7" spans="1:6" x14ac:dyDescent="0.55000000000000004">
      <c r="D7" s="11" t="s">
        <v>58</v>
      </c>
      <c r="E7" t="s">
        <v>60</v>
      </c>
      <c r="F7" t="s">
        <v>61</v>
      </c>
    </row>
    <row r="8" spans="1:6" x14ac:dyDescent="0.55000000000000004">
      <c r="D8" s="11"/>
      <c r="E8" t="s">
        <v>62</v>
      </c>
      <c r="F8" t="s">
        <v>64</v>
      </c>
    </row>
    <row r="9" spans="1:6" x14ac:dyDescent="0.55000000000000004">
      <c r="D9" s="11" t="s">
        <v>54</v>
      </c>
    </row>
    <row r="11" spans="1:6" x14ac:dyDescent="0.55000000000000004">
      <c r="D11" s="11" t="s">
        <v>14</v>
      </c>
      <c r="E11" s="12" t="s">
        <v>63</v>
      </c>
    </row>
    <row r="12" spans="1:6" x14ac:dyDescent="0.55000000000000004">
      <c r="D12" s="11" t="s">
        <v>13</v>
      </c>
      <c r="E12" t="str" cm="1">
        <f t="array" ref="E12">_xll.Exlibris.WebAPI.URL(E6,E7:F8)</f>
        <v>http://api.openweathermap.org/data/2.5/weather?q=London%2cuk&amp;APPID=_your_openweathermap_appid_</v>
      </c>
    </row>
    <row r="14" spans="1:6" x14ac:dyDescent="0.55000000000000004">
      <c r="D14" t="s">
        <v>19</v>
      </c>
      <c r="E14" t="str">
        <f>E12</f>
        <v>http://api.openweathermap.org/data/2.5/weather?q=London%2cuk&amp;APPID=_your_openweathermap_appid_</v>
      </c>
    </row>
    <row r="15" spans="1:6" x14ac:dyDescent="0.55000000000000004">
      <c r="D15" t="s">
        <v>20</v>
      </c>
      <c r="E15" t="s">
        <v>65</v>
      </c>
    </row>
    <row r="17" spans="4:6" x14ac:dyDescent="0.55000000000000004">
      <c r="D17" s="15" t="s">
        <v>67</v>
      </c>
    </row>
    <row r="19" spans="4:6" x14ac:dyDescent="0.55000000000000004">
      <c r="D19" s="11" t="s">
        <v>66</v>
      </c>
      <c r="E19" t="str">
        <f ca="1">FILE_DIR&amp;"openweathermap-appid.txt"</f>
        <v>D:\data\git\exlibris\samples\openweathermap-appid.txt</v>
      </c>
    </row>
    <row r="20" spans="4:6" x14ac:dyDescent="0.55000000000000004">
      <c r="D20" s="11"/>
    </row>
    <row r="21" spans="4:6" x14ac:dyDescent="0.55000000000000004">
      <c r="D21" s="11" t="s">
        <v>57</v>
      </c>
      <c r="E21" s="14" t="s">
        <v>59</v>
      </c>
    </row>
    <row r="22" spans="4:6" x14ac:dyDescent="0.55000000000000004">
      <c r="D22" s="11" t="s">
        <v>58</v>
      </c>
      <c r="E22" t="s">
        <v>60</v>
      </c>
      <c r="F22" t="s">
        <v>61</v>
      </c>
    </row>
    <row r="23" spans="4:6" x14ac:dyDescent="0.55000000000000004">
      <c r="D23" s="11"/>
      <c r="E23" t="s">
        <v>62</v>
      </c>
      <c r="F23" t="str" cm="1">
        <f t="array" aca="1" ref="F23" ca="1">_xll.Exlibris.Utility.LoadText(E19)</f>
        <v>System.String:D1FCFA3C-88F5-44C5-B7B0-C4FF53BC7757</v>
      </c>
    </row>
    <row r="25" spans="4:6" x14ac:dyDescent="0.55000000000000004">
      <c r="D25" s="11" t="s">
        <v>68</v>
      </c>
      <c r="E25" t="str" cm="1">
        <f t="array" aca="1" ref="E25" ca="1">_xll.Exlibris.WebAPI.URL(E21,E22:F23,TRUE)</f>
        <v>System.String:256005F2-156D-4CEB-9A39-C3A6E2B9C450</v>
      </c>
    </row>
    <row r="27" spans="4:6" x14ac:dyDescent="0.55000000000000004">
      <c r="D27" s="11" t="s">
        <v>23</v>
      </c>
      <c r="E27" t="str" cm="1">
        <f t="array" aca="1" ref="E27" ca="1">_xll.Exlibris.WebAPI.GET(E25)</f>
        <v>Newtonsoft.Json.Linq.JObject:FAEC4BA9-08A9-49BD-B139-24B13119BB95</v>
      </c>
    </row>
    <row r="29" spans="4:6" x14ac:dyDescent="0.55000000000000004">
      <c r="D29" s="11" t="s">
        <v>69</v>
      </c>
      <c r="E29" t="str" cm="1">
        <f t="array" aca="1" ref="E29:F55" ca="1">_xll.Exlibris.JSON.Values(E27)</f>
        <v>$.coord.lon</v>
      </c>
      <c r="F29">
        <f ca="1"/>
        <v>-0.12570000000000001</v>
      </c>
    </row>
    <row r="30" spans="4:6" x14ac:dyDescent="0.55000000000000004">
      <c r="E30" t="str">
        <f ca="1"/>
        <v>$.coord.lat</v>
      </c>
      <c r="F30">
        <f ca="1"/>
        <v>51.508499999999998</v>
      </c>
    </row>
    <row r="31" spans="4:6" x14ac:dyDescent="0.55000000000000004">
      <c r="E31" t="str">
        <f ca="1"/>
        <v>$.weather[0].id</v>
      </c>
      <c r="F31">
        <f ca="1"/>
        <v>804</v>
      </c>
    </row>
    <row r="32" spans="4:6" x14ac:dyDescent="0.55000000000000004">
      <c r="E32" t="str">
        <f ca="1"/>
        <v>$.weather[0].main</v>
      </c>
      <c r="F32" t="str">
        <f ca="1"/>
        <v>Clouds</v>
      </c>
    </row>
    <row r="33" spans="5:6" x14ac:dyDescent="0.55000000000000004">
      <c r="E33" t="str">
        <f ca="1"/>
        <v>$.weather[0].description</v>
      </c>
      <c r="F33" t="str">
        <f ca="1"/>
        <v>overcast clouds</v>
      </c>
    </row>
    <row r="34" spans="5:6" x14ac:dyDescent="0.55000000000000004">
      <c r="E34" t="str">
        <f ca="1"/>
        <v>$.weather[0].icon</v>
      </c>
      <c r="F34" t="str">
        <f ca="1"/>
        <v>04d</v>
      </c>
    </row>
    <row r="35" spans="5:6" x14ac:dyDescent="0.55000000000000004">
      <c r="E35" t="str">
        <f ca="1"/>
        <v>$.base</v>
      </c>
      <c r="F35" t="str">
        <f ca="1"/>
        <v>stations</v>
      </c>
    </row>
    <row r="36" spans="5:6" x14ac:dyDescent="0.55000000000000004">
      <c r="E36" t="str">
        <f ca="1"/>
        <v>$.main.temp</v>
      </c>
      <c r="F36">
        <f ca="1"/>
        <v>286.45999999999998</v>
      </c>
    </row>
    <row r="37" spans="5:6" x14ac:dyDescent="0.55000000000000004">
      <c r="E37" t="str">
        <f ca="1"/>
        <v>$.main.feels_like</v>
      </c>
      <c r="F37">
        <f ca="1"/>
        <v>285.14999999999998</v>
      </c>
    </row>
    <row r="38" spans="5:6" x14ac:dyDescent="0.55000000000000004">
      <c r="E38" t="str">
        <f ca="1"/>
        <v>$.main.temp_min</v>
      </c>
      <c r="F38">
        <f ca="1"/>
        <v>284.98</v>
      </c>
    </row>
    <row r="39" spans="5:6" x14ac:dyDescent="0.55000000000000004">
      <c r="E39" t="str">
        <f ca="1"/>
        <v>$.main.temp_max</v>
      </c>
      <c r="F39">
        <f ca="1"/>
        <v>287.60000000000002</v>
      </c>
    </row>
    <row r="40" spans="5:6" x14ac:dyDescent="0.55000000000000004">
      <c r="E40" t="str">
        <f ca="1"/>
        <v>$.main.pressure</v>
      </c>
      <c r="F40">
        <f ca="1"/>
        <v>1019</v>
      </c>
    </row>
    <row r="41" spans="5:6" x14ac:dyDescent="0.55000000000000004">
      <c r="E41" t="str">
        <f ca="1"/>
        <v>$.main.humidity</v>
      </c>
      <c r="F41">
        <f ca="1"/>
        <v>50</v>
      </c>
    </row>
    <row r="42" spans="5:6" x14ac:dyDescent="0.55000000000000004">
      <c r="E42" t="str">
        <f ca="1"/>
        <v>$.visibility</v>
      </c>
      <c r="F42">
        <f ca="1"/>
        <v>10000</v>
      </c>
    </row>
    <row r="43" spans="5:6" x14ac:dyDescent="0.55000000000000004">
      <c r="E43" t="str">
        <f ca="1"/>
        <v>$.wind.speed</v>
      </c>
      <c r="F43">
        <f ca="1"/>
        <v>2.57</v>
      </c>
    </row>
    <row r="44" spans="5:6" x14ac:dyDescent="0.55000000000000004">
      <c r="E44" t="str">
        <f ca="1"/>
        <v>$.wind.deg</v>
      </c>
      <c r="F44">
        <f ca="1"/>
        <v>210</v>
      </c>
    </row>
    <row r="45" spans="5:6" x14ac:dyDescent="0.55000000000000004">
      <c r="E45" t="str">
        <f ca="1"/>
        <v>$.clouds.all</v>
      </c>
      <c r="F45">
        <f ca="1"/>
        <v>100</v>
      </c>
    </row>
    <row r="46" spans="5:6" x14ac:dyDescent="0.55000000000000004">
      <c r="E46" t="str">
        <f ca="1"/>
        <v>$.dt</v>
      </c>
      <c r="F46">
        <f ca="1"/>
        <v>1680700472</v>
      </c>
    </row>
    <row r="47" spans="5:6" x14ac:dyDescent="0.55000000000000004">
      <c r="E47" t="str">
        <f ca="1"/>
        <v>$.sys.type</v>
      </c>
      <c r="F47">
        <f ca="1"/>
        <v>2</v>
      </c>
    </row>
    <row r="48" spans="5:6" x14ac:dyDescent="0.55000000000000004">
      <c r="E48" t="str">
        <f ca="1"/>
        <v>$.sys.id</v>
      </c>
      <c r="F48">
        <f ca="1"/>
        <v>2075535</v>
      </c>
    </row>
    <row r="49" spans="5:6" x14ac:dyDescent="0.55000000000000004">
      <c r="E49" t="str">
        <f ca="1"/>
        <v>$.sys.country</v>
      </c>
      <c r="F49" t="str">
        <f ca="1"/>
        <v>GB</v>
      </c>
    </row>
    <row r="50" spans="5:6" x14ac:dyDescent="0.55000000000000004">
      <c r="E50" t="str">
        <f ca="1"/>
        <v>$.sys.sunrise</v>
      </c>
      <c r="F50">
        <f ca="1"/>
        <v>1680672453</v>
      </c>
    </row>
    <row r="51" spans="5:6" x14ac:dyDescent="0.55000000000000004">
      <c r="E51" t="str">
        <f ca="1"/>
        <v>$.sys.sunset</v>
      </c>
      <c r="F51">
        <f ca="1"/>
        <v>1680719922</v>
      </c>
    </row>
    <row r="52" spans="5:6" x14ac:dyDescent="0.55000000000000004">
      <c r="E52" t="str">
        <f ca="1"/>
        <v>$.timezone</v>
      </c>
      <c r="F52">
        <f ca="1"/>
        <v>3600</v>
      </c>
    </row>
    <row r="53" spans="5:6" x14ac:dyDescent="0.55000000000000004">
      <c r="E53" t="str">
        <f ca="1"/>
        <v>$.id</v>
      </c>
      <c r="F53">
        <f ca="1"/>
        <v>2643743</v>
      </c>
    </row>
    <row r="54" spans="5:6" x14ac:dyDescent="0.55000000000000004">
      <c r="E54" t="str">
        <f ca="1"/>
        <v>$.name</v>
      </c>
      <c r="F54" t="str">
        <f ca="1"/>
        <v>London</v>
      </c>
    </row>
    <row r="55" spans="5:6" x14ac:dyDescent="0.55000000000000004">
      <c r="E55" t="str">
        <f ca="1"/>
        <v>$.cod</v>
      </c>
      <c r="F55">
        <f ca="1"/>
        <v>200</v>
      </c>
    </row>
  </sheetData>
  <phoneticPr fontId="2"/>
  <conditionalFormatting sqref="B2:B3">
    <cfRule type="cellIs" dxfId="5" priority="2" operator="equal">
      <formula>"NG"</formula>
    </cfRule>
  </conditionalFormatting>
  <conditionalFormatting sqref="B4:C4">
    <cfRule type="cellIs" dxfId="4" priority="1" operator="equal">
      <formula>"NG"</formula>
    </cfRule>
  </conditionalFormatting>
  <hyperlinks>
    <hyperlink ref="E6" r:id="rId1" xr:uid="{7764AD6C-C66E-43E4-AB88-233993CD5FEB}"/>
    <hyperlink ref="E21" r:id="rId2" xr:uid="{1A916193-0491-4BCD-B263-02A0EA170C01}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759A-8A67-483D-B868-DA66E1017A99}">
  <dimension ref="A2:F50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0.4140625" bestFit="1" customWidth="1"/>
    <col min="5" max="5" width="40.9140625" customWidth="1"/>
  </cols>
  <sheetData>
    <row r="2" spans="1:6" x14ac:dyDescent="0.55000000000000004">
      <c r="A2" s="13"/>
      <c r="B2" s="8" t="s">
        <v>2</v>
      </c>
      <c r="C2" t="str" cm="1">
        <f t="array" aca="1" ref="C2" ca="1">MID(CELL("filename",B4),FIND("]",CELL("filename",B4))+1,255)</f>
        <v>2.9 HttpClient</v>
      </c>
    </row>
    <row r="3" spans="1:6" x14ac:dyDescent="0.55000000000000004">
      <c r="A3" s="13"/>
      <c r="B3" s="8" t="s">
        <v>5</v>
      </c>
      <c r="C3" t="s">
        <v>77</v>
      </c>
    </row>
    <row r="4" spans="1:6" x14ac:dyDescent="0.55000000000000004">
      <c r="A4" s="13"/>
      <c r="B4" s="8" t="s">
        <v>7</v>
      </c>
      <c r="C4" s="13" t="str">
        <f ca="1">IF(E17=E16,"OK","NG")</f>
        <v>OK</v>
      </c>
    </row>
    <row r="6" spans="1:6" x14ac:dyDescent="0.55000000000000004">
      <c r="D6" s="11" t="s">
        <v>16</v>
      </c>
      <c r="E6" s="14" t="s">
        <v>53</v>
      </c>
    </row>
    <row r="7" spans="1:6" x14ac:dyDescent="0.55000000000000004">
      <c r="D7" s="11" t="s">
        <v>55</v>
      </c>
      <c r="E7" t="str">
        <f ca="1">FILE_DIR&amp;"git-access-token.txt"</f>
        <v>D:\data\git\exlibris\samples\git-access-token.txt</v>
      </c>
    </row>
    <row r="8" spans="1:6" x14ac:dyDescent="0.55000000000000004">
      <c r="D8" s="11"/>
      <c r="E8" s="14"/>
    </row>
    <row r="9" spans="1:6" x14ac:dyDescent="0.55000000000000004">
      <c r="D9" s="11" t="s">
        <v>75</v>
      </c>
      <c r="E9" t="s">
        <v>74</v>
      </c>
      <c r="F9" t="str" cm="1">
        <f t="array" aca="1" ref="F9" ca="1">_xll.Exlibris.Utility.LoadText(E7)</f>
        <v>System.String:6DE5CBB3-A49B-4467-B617-985D694C2913</v>
      </c>
    </row>
    <row r="11" spans="1:6" x14ac:dyDescent="0.55000000000000004">
      <c r="D11" s="11" t="s">
        <v>14</v>
      </c>
      <c r="E11" s="12" t="s">
        <v>76</v>
      </c>
    </row>
    <row r="12" spans="1:6" x14ac:dyDescent="0.55000000000000004">
      <c r="D12" s="11" t="s">
        <v>13</v>
      </c>
      <c r="E12" t="str" cm="1">
        <f t="array" aca="1" ref="E12" ca="1">_xll.Exlibris.WebAPI.Client(E9:F9)</f>
        <v>System.Net.Http.HttpClient:EE4EB060-4437-4396-8EE2-43B7EB481D1A</v>
      </c>
    </row>
    <row r="13" spans="1:6" x14ac:dyDescent="0.55000000000000004">
      <c r="D13" s="11"/>
    </row>
    <row r="14" spans="1:6" x14ac:dyDescent="0.55000000000000004">
      <c r="D14" s="11" t="s">
        <v>23</v>
      </c>
      <c r="E14" t="str" cm="1">
        <f t="array" aca="1" ref="E14" ca="1">_xll.Exlibris.WebAPI.GET(E6,E12)</f>
        <v>Newtonsoft.Json.Linq.JObject:084EBBB2-0383-4C1A-BA59-85E5F220C27C</v>
      </c>
    </row>
    <row r="16" spans="1:6" x14ac:dyDescent="0.55000000000000004">
      <c r="D16" t="s">
        <v>19</v>
      </c>
      <c r="E16" t="str" cm="1">
        <f t="array" aca="1" ref="E16" ca="1">_xll.Exlibris.WebAPI.Status(E14)</f>
        <v>OK(200)</v>
      </c>
    </row>
    <row r="17" spans="4:6" x14ac:dyDescent="0.55000000000000004">
      <c r="D17" t="s">
        <v>20</v>
      </c>
      <c r="E17" t="s">
        <v>21</v>
      </c>
    </row>
    <row r="19" spans="4:6" x14ac:dyDescent="0.55000000000000004">
      <c r="D19" s="11" t="s">
        <v>27</v>
      </c>
      <c r="E19" t="str" cm="1">
        <f t="array" aca="1" ref="E19:F50" ca="1">_xll.Exlibris.JSON.Values(E14,,TRUE)</f>
        <v>$.login</v>
      </c>
      <c r="F19" t="str">
        <f ca="1"/>
        <v>mugenfugafuga</v>
      </c>
    </row>
    <row r="20" spans="4:6" x14ac:dyDescent="0.55000000000000004">
      <c r="D20" s="11"/>
      <c r="E20" t="str">
        <f ca="1"/>
        <v>$.id</v>
      </c>
      <c r="F20">
        <f ca="1"/>
        <v>52103142</v>
      </c>
    </row>
    <row r="21" spans="4:6" x14ac:dyDescent="0.55000000000000004">
      <c r="D21" s="11"/>
      <c r="E21" t="str">
        <f ca="1"/>
        <v>$.node_id</v>
      </c>
      <c r="F21" t="str">
        <f ca="1"/>
        <v>MDQ6VXNlcjUyMTAzMTQy</v>
      </c>
    </row>
    <row r="22" spans="4:6" x14ac:dyDescent="0.55000000000000004">
      <c r="D22" s="11"/>
      <c r="E22" t="str">
        <f ca="1"/>
        <v>$.avatar_url</v>
      </c>
      <c r="F22" t="str">
        <f ca="1"/>
        <v>https://avatars.githubusercontent.com/u/52103142?v=4</v>
      </c>
    </row>
    <row r="23" spans="4:6" x14ac:dyDescent="0.55000000000000004">
      <c r="E23" t="str">
        <f ca="1"/>
        <v>$.gravatar_id</v>
      </c>
      <c r="F23" t="str">
        <f ca="1"/>
        <v/>
      </c>
    </row>
    <row r="24" spans="4:6" x14ac:dyDescent="0.55000000000000004">
      <c r="E24" t="str">
        <f ca="1"/>
        <v>$.url</v>
      </c>
      <c r="F24" t="str">
        <f ca="1"/>
        <v>https://api.github.com/users/mugenfugafuga</v>
      </c>
    </row>
    <row r="25" spans="4:6" x14ac:dyDescent="0.55000000000000004">
      <c r="E25" t="str">
        <f ca="1"/>
        <v>$.html_url</v>
      </c>
      <c r="F25" t="str">
        <f ca="1"/>
        <v>https://github.com/mugenfugafuga</v>
      </c>
    </row>
    <row r="26" spans="4:6" x14ac:dyDescent="0.55000000000000004">
      <c r="E26" t="str">
        <f ca="1"/>
        <v>$.followers_url</v>
      </c>
      <c r="F26" t="str">
        <f ca="1"/>
        <v>https://api.github.com/users/mugenfugafuga/followers</v>
      </c>
    </row>
    <row r="27" spans="4:6" x14ac:dyDescent="0.55000000000000004">
      <c r="E27" t="str">
        <f ca="1"/>
        <v>$.following_url</v>
      </c>
      <c r="F27" t="str">
        <f ca="1"/>
        <v>https://api.github.com/users/mugenfugafuga/following{/other_user}</v>
      </c>
    </row>
    <row r="28" spans="4:6" x14ac:dyDescent="0.55000000000000004">
      <c r="E28" t="str">
        <f ca="1"/>
        <v>$.gists_url</v>
      </c>
      <c r="F28" t="str">
        <f ca="1"/>
        <v>https://api.github.com/users/mugenfugafuga/gists{/gist_id}</v>
      </c>
    </row>
    <row r="29" spans="4:6" x14ac:dyDescent="0.55000000000000004">
      <c r="E29" t="str">
        <f ca="1"/>
        <v>$.starred_url</v>
      </c>
      <c r="F29" t="str">
        <f ca="1"/>
        <v>https://api.github.com/users/mugenfugafuga/starred{/owner}{/repo}</v>
      </c>
    </row>
    <row r="30" spans="4:6" x14ac:dyDescent="0.55000000000000004">
      <c r="E30" t="str">
        <f ca="1"/>
        <v>$.subscriptions_url</v>
      </c>
      <c r="F30" t="str">
        <f ca="1"/>
        <v>https://api.github.com/users/mugenfugafuga/subscriptions</v>
      </c>
    </row>
    <row r="31" spans="4:6" x14ac:dyDescent="0.55000000000000004">
      <c r="E31" t="str">
        <f ca="1"/>
        <v>$.organizations_url</v>
      </c>
      <c r="F31" t="str">
        <f ca="1"/>
        <v>https://api.github.com/users/mugenfugafuga/orgs</v>
      </c>
    </row>
    <row r="32" spans="4:6" x14ac:dyDescent="0.55000000000000004">
      <c r="E32" t="str">
        <f ca="1"/>
        <v>$.repos_url</v>
      </c>
      <c r="F32" t="str">
        <f ca="1"/>
        <v>https://api.github.com/users/mugenfugafuga/repos</v>
      </c>
    </row>
    <row r="33" spans="5:6" x14ac:dyDescent="0.55000000000000004">
      <c r="E33" t="str">
        <f ca="1"/>
        <v>$.events_url</v>
      </c>
      <c r="F33" t="str">
        <f ca="1"/>
        <v>https://api.github.com/users/mugenfugafuga/events{/privacy}</v>
      </c>
    </row>
    <row r="34" spans="5:6" x14ac:dyDescent="0.55000000000000004">
      <c r="E34" t="str">
        <f ca="1"/>
        <v>$.received_events_url</v>
      </c>
      <c r="F34" t="str">
        <f ca="1"/>
        <v>https://api.github.com/users/mugenfugafuga/received_events</v>
      </c>
    </row>
    <row r="35" spans="5:6" x14ac:dyDescent="0.55000000000000004">
      <c r="E35" t="str">
        <f ca="1"/>
        <v>$.type</v>
      </c>
      <c r="F35" t="str">
        <f ca="1"/>
        <v>User</v>
      </c>
    </row>
    <row r="36" spans="5:6" x14ac:dyDescent="0.55000000000000004">
      <c r="E36" t="str">
        <f ca="1"/>
        <v>$.site_admin</v>
      </c>
      <c r="F36" t="b">
        <f ca="1"/>
        <v>0</v>
      </c>
    </row>
    <row r="37" spans="5:6" x14ac:dyDescent="0.55000000000000004">
      <c r="E37" t="str">
        <f ca="1"/>
        <v>$.name</v>
      </c>
      <c r="F37" t="str">
        <f ca="1"/>
        <v/>
      </c>
    </row>
    <row r="38" spans="5:6" x14ac:dyDescent="0.55000000000000004">
      <c r="E38" t="str">
        <f ca="1"/>
        <v>$.company</v>
      </c>
      <c r="F38" t="str">
        <f ca="1"/>
        <v/>
      </c>
    </row>
    <row r="39" spans="5:6" x14ac:dyDescent="0.55000000000000004">
      <c r="E39" t="str">
        <f ca="1"/>
        <v>$.blog</v>
      </c>
      <c r="F39" t="str">
        <f ca="1"/>
        <v/>
      </c>
    </row>
    <row r="40" spans="5:6" x14ac:dyDescent="0.55000000000000004">
      <c r="E40" t="str">
        <f ca="1"/>
        <v>$.location</v>
      </c>
      <c r="F40" t="str">
        <f ca="1"/>
        <v/>
      </c>
    </row>
    <row r="41" spans="5:6" x14ac:dyDescent="0.55000000000000004">
      <c r="E41" t="str">
        <f ca="1"/>
        <v>$.email</v>
      </c>
      <c r="F41" t="str">
        <f ca="1"/>
        <v/>
      </c>
    </row>
    <row r="42" spans="5:6" x14ac:dyDescent="0.55000000000000004">
      <c r="E42" t="str">
        <f ca="1"/>
        <v>$.hireable</v>
      </c>
      <c r="F42" t="str">
        <f ca="1"/>
        <v/>
      </c>
    </row>
    <row r="43" spans="5:6" x14ac:dyDescent="0.55000000000000004">
      <c r="E43" t="str">
        <f ca="1"/>
        <v>$.bio</v>
      </c>
      <c r="F43" t="str">
        <f ca="1"/>
        <v/>
      </c>
    </row>
    <row r="44" spans="5:6" x14ac:dyDescent="0.55000000000000004">
      <c r="E44" t="str">
        <f ca="1"/>
        <v>$.twitter_username</v>
      </c>
      <c r="F44" t="str">
        <f ca="1"/>
        <v/>
      </c>
    </row>
    <row r="45" spans="5:6" x14ac:dyDescent="0.55000000000000004">
      <c r="E45" t="str">
        <f ca="1"/>
        <v>$.public_repos</v>
      </c>
      <c r="F45">
        <f ca="1"/>
        <v>1</v>
      </c>
    </row>
    <row r="46" spans="5:6" x14ac:dyDescent="0.55000000000000004">
      <c r="E46" t="str">
        <f ca="1"/>
        <v>$.public_gists</v>
      </c>
      <c r="F46">
        <f ca="1"/>
        <v>0</v>
      </c>
    </row>
    <row r="47" spans="5:6" x14ac:dyDescent="0.55000000000000004">
      <c r="E47" t="str">
        <f ca="1"/>
        <v>$.followers</v>
      </c>
      <c r="F47">
        <f ca="1"/>
        <v>0</v>
      </c>
    </row>
    <row r="48" spans="5:6" x14ac:dyDescent="0.55000000000000004">
      <c r="E48" t="str">
        <f ca="1"/>
        <v>$.following</v>
      </c>
      <c r="F48">
        <f ca="1"/>
        <v>0</v>
      </c>
    </row>
    <row r="49" spans="5:6" x14ac:dyDescent="0.55000000000000004">
      <c r="E49" t="str">
        <f ca="1"/>
        <v>$.created_at</v>
      </c>
      <c r="F49">
        <f ca="1"/>
        <v>43638.51152777778</v>
      </c>
    </row>
    <row r="50" spans="5:6" x14ac:dyDescent="0.55000000000000004">
      <c r="E50" t="str">
        <f ca="1"/>
        <v>$.updated_at</v>
      </c>
      <c r="F50">
        <f ca="1"/>
        <v>45018.362881944442</v>
      </c>
    </row>
  </sheetData>
  <phoneticPr fontId="2"/>
  <conditionalFormatting sqref="B2:B3">
    <cfRule type="cellIs" dxfId="3" priority="2" operator="equal">
      <formula>"NG"</formula>
    </cfRule>
  </conditionalFormatting>
  <conditionalFormatting sqref="B4:C4">
    <cfRule type="cellIs" dxfId="2" priority="1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5ED3-C336-4B8D-AA2B-04FC00C3192F}">
  <dimension ref="B2:I27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33.33203125" customWidth="1"/>
    <col min="5" max="5" width="66.9140625" customWidth="1"/>
    <col min="7" max="7" width="9.5" bestFit="1" customWidth="1"/>
  </cols>
  <sheetData>
    <row r="2" spans="2:9" x14ac:dyDescent="0.55000000000000004">
      <c r="B2" s="8" t="s">
        <v>2</v>
      </c>
      <c r="C2" t="str" cm="1">
        <f t="array" aca="1" ref="C2" ca="1">MID(CELL("filename",A1),FIND("]",CELL("filename",A1))+1,255)</f>
        <v>2.99 misc</v>
      </c>
    </row>
    <row r="3" spans="2:9" x14ac:dyDescent="0.55000000000000004">
      <c r="B3" s="8" t="s">
        <v>5</v>
      </c>
      <c r="C3" t="s">
        <v>6</v>
      </c>
    </row>
    <row r="4" spans="2:9" x14ac:dyDescent="0.55000000000000004">
      <c r="B4" s="9" t="s">
        <v>7</v>
      </c>
      <c r="C4" s="10" t="str">
        <f>IF(I7,"OK","NG")</f>
        <v>OK</v>
      </c>
    </row>
    <row r="6" spans="2:9" x14ac:dyDescent="0.55000000000000004">
      <c r="D6" s="11" t="s">
        <v>8</v>
      </c>
      <c r="G6" s="11" t="s">
        <v>9</v>
      </c>
      <c r="I6" t="s">
        <v>10</v>
      </c>
    </row>
    <row r="7" spans="2:9" x14ac:dyDescent="0.55000000000000004">
      <c r="D7" t="s">
        <v>11</v>
      </c>
      <c r="E7" cm="1">
        <f t="array" ref="E7">_xll.Exlibris.Utility.Objects.Count(_xll.Exlibris.Utility.TimeAtInterval())</f>
        <v>18</v>
      </c>
      <c r="G7">
        <v>18</v>
      </c>
      <c r="I7" t="b">
        <f>E7=G7</f>
        <v>1</v>
      </c>
    </row>
    <row r="9" spans="2:9" x14ac:dyDescent="0.55000000000000004">
      <c r="D9" t="s">
        <v>12</v>
      </c>
    </row>
    <row r="10" spans="2:9" x14ac:dyDescent="0.55000000000000004">
      <c r="D10" t="str" cm="1">
        <f t="array" ref="D10:E27">_xll.Exlibris.Utility.Objects.Handles(_xll.Exlibris.Utility.TimeAtInterval())</f>
        <v>System.Net.Http.HttpClient:EE4EB060-4437-4396-8EE2-43B7EB481D1A</v>
      </c>
      <c r="E10" t="str">
        <v>[2.webapi-sample-and-test.xlsx]2.9 HttpClient!E12:E12</v>
      </c>
    </row>
    <row r="11" spans="2:9" x14ac:dyDescent="0.55000000000000004">
      <c r="D11" t="str">
        <v>Newtonsoft.Json.Linq.JObject:084EBBB2-0383-4C1A-BA59-85E5F220C27C</v>
      </c>
      <c r="E11" t="str">
        <v>[2.webapi-sample-and-test.xlsx]2.9 HttpClient!E14:E14</v>
      </c>
    </row>
    <row r="12" spans="2:9" x14ac:dyDescent="0.55000000000000004">
      <c r="D12" t="str">
        <v>System.String:256005F2-156D-4CEB-9A39-C3A6E2B9C450</v>
      </c>
      <c r="E12" t="str">
        <v>[2.webapi-sample-and-test.xlsx]2.8 URL params!E25:E25</v>
      </c>
    </row>
    <row r="13" spans="2:9" x14ac:dyDescent="0.55000000000000004">
      <c r="D13" t="str">
        <v>Newtonsoft.Json.Linq.JObject:F98367F8-BDB1-4CE2-9FED-44F7EAC61AFD</v>
      </c>
      <c r="E13" t="str">
        <v>[2.webapi-sample-and-test.xlsx]2.2 POST!E9:E9</v>
      </c>
    </row>
    <row r="14" spans="2:9" x14ac:dyDescent="0.55000000000000004">
      <c r="D14" t="str">
        <v>Newtonsoft.Json.Linq.JObject:C1B07BF5-9C55-4668-B206-C16C1A03BB25</v>
      </c>
      <c r="E14" t="str">
        <v>[2.webapi-sample-and-test.xlsx]2.3 PUT!E12:E12</v>
      </c>
    </row>
    <row r="15" spans="2:9" x14ac:dyDescent="0.55000000000000004">
      <c r="D15" t="str">
        <v>Newtonsoft.Json.Linq.JObject:C5A93488-8709-4A1C-8C85-176412ECD50E</v>
      </c>
      <c r="E15" t="str">
        <v>[2.webapi-sample-and-test.xlsx]2.5 PATCH!E15:E15</v>
      </c>
    </row>
    <row r="16" spans="2:9" x14ac:dyDescent="0.55000000000000004">
      <c r="D16" t="str">
        <v>Newtonsoft.Json.Linq.JObject:31B4D1EC-4CC6-4A41-85E1-2528115A684A</v>
      </c>
      <c r="E16" t="str">
        <v>[2.webapi-sample-and-test.xlsx]2.6 POST with Header!E9:E9</v>
      </c>
    </row>
    <row r="17" spans="4:5" x14ac:dyDescent="0.55000000000000004">
      <c r="D17" t="str">
        <v>System.String:27F1B9D0-5F52-4A51-B620-247BE652D262</v>
      </c>
      <c r="E17" t="str">
        <v>[2.webapi-sample-and-test.xlsx]2.7 Bearer!F9:F9</v>
      </c>
    </row>
    <row r="18" spans="4:5" x14ac:dyDescent="0.55000000000000004">
      <c r="D18" t="str">
        <v>Newtonsoft.Json.Linq.JObject:28258D7B-15F9-4854-8C97-9AA83D224515</v>
      </c>
      <c r="E18" t="str">
        <v>[2.webapi-sample-and-test.xlsx]2.4 DELETE!E9:E9</v>
      </c>
    </row>
    <row r="19" spans="4:5" x14ac:dyDescent="0.55000000000000004">
      <c r="D19" t="str">
        <v>System.String:6DE5CBB3-A49B-4467-B617-985D694C2913</v>
      </c>
      <c r="E19" t="str">
        <v>[2.webapi-sample-and-test.xlsx]2.9 HttpClient!F9:F9</v>
      </c>
    </row>
    <row r="20" spans="4:5" x14ac:dyDescent="0.55000000000000004">
      <c r="D20" t="str">
        <v>Newtonsoft.Json.Linq.JObject:4650845F-DDC3-4522-A305-7FF5B9A9CEFA</v>
      </c>
      <c r="E20" t="str">
        <v>[2.webapi-sample-and-test.xlsx]2.2 POST!E12:E12</v>
      </c>
    </row>
    <row r="21" spans="4:5" x14ac:dyDescent="0.55000000000000004">
      <c r="D21" t="str">
        <v>Newtonsoft.Json.Linq.JObject:77FD4447-03E2-4B2F-B032-BFB5E3F61B21</v>
      </c>
      <c r="E21" t="str">
        <v>[2.webapi-sample-and-test.xlsx]2.3 PUT!E9:E9</v>
      </c>
    </row>
    <row r="22" spans="4:5" x14ac:dyDescent="0.55000000000000004">
      <c r="D22" t="str">
        <v>Newtonsoft.Json.Linq.JObject:02E1C499-1282-4479-9A6B-280C76DAFB16</v>
      </c>
      <c r="E22" t="str">
        <v>[2.webapi-sample-and-test.xlsx]2.6 POST with Header!E15:E15</v>
      </c>
    </row>
    <row r="23" spans="4:5" x14ac:dyDescent="0.55000000000000004">
      <c r="D23" t="str">
        <v>Newtonsoft.Json.Linq.JObject:C873E9E2-1C5E-444B-92F1-31F185D03A75</v>
      </c>
      <c r="E23" t="str">
        <v>[2.webapi-sample-and-test.xlsx]2.5 PATCH!E9:E9</v>
      </c>
    </row>
    <row r="24" spans="4:5" x14ac:dyDescent="0.55000000000000004">
      <c r="D24" t="str">
        <v>System.String:D1FCFA3C-88F5-44C5-B7B0-C4FF53BC7757</v>
      </c>
      <c r="E24" t="str">
        <v>[2.webapi-sample-and-test.xlsx]2.8 URL params!F23:F23</v>
      </c>
    </row>
    <row r="25" spans="4:5" x14ac:dyDescent="0.55000000000000004">
      <c r="D25" t="str">
        <v>Newtonsoft.Json.Linq.JObject:FAEC4BA9-08A9-49BD-B139-24B13119BB95</v>
      </c>
      <c r="E25" t="str">
        <v>[2.webapi-sample-and-test.xlsx]2.8 URL params!E27:E27</v>
      </c>
    </row>
    <row r="26" spans="4:5" x14ac:dyDescent="0.55000000000000004">
      <c r="D26" t="str">
        <v>Newtonsoft.Json.Linq.JObject:DF7A77C1-60A6-43E6-817A-049A42C227D9</v>
      </c>
      <c r="E26" t="str">
        <v>[2.webapi-sample-and-test.xlsx]2.7 Bearer!E12:E12</v>
      </c>
    </row>
    <row r="27" spans="4:5" x14ac:dyDescent="0.55000000000000004">
      <c r="D27" t="str">
        <v>Newtonsoft.Json.Linq.JObject:6ADB3235-417C-415D-8889-E44409FCD551</v>
      </c>
      <c r="E27" t="str">
        <v>[2.webapi-sample-and-test.xlsx]2.1 GET!E9:E9</v>
      </c>
    </row>
  </sheetData>
  <phoneticPr fontId="2"/>
  <conditionalFormatting sqref="B2:B4">
    <cfRule type="cellIs" dxfId="1" priority="1" operator="equal">
      <formula>"NG"</formula>
    </cfRule>
  </conditionalFormatting>
  <conditionalFormatting sqref="C4">
    <cfRule type="cellIs" dxfId="0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</vt:i4>
      </vt:variant>
    </vt:vector>
  </HeadingPairs>
  <TitlesOfParts>
    <vt:vector size="12" baseType="lpstr">
      <vt:lpstr>top</vt:lpstr>
      <vt:lpstr>2.1 GET</vt:lpstr>
      <vt:lpstr>2.2 POST</vt:lpstr>
      <vt:lpstr>2.3 PUT</vt:lpstr>
      <vt:lpstr>2.4 DELETE</vt:lpstr>
      <vt:lpstr>2.5 PATCH</vt:lpstr>
      <vt:lpstr>2.6 POST with Header</vt:lpstr>
      <vt:lpstr>2.7 Bearer</vt:lpstr>
      <vt:lpstr>2.8 URL params</vt:lpstr>
      <vt:lpstr>2.9 HttpClient</vt:lpstr>
      <vt:lpstr>2.99 misc</vt:lpstr>
      <vt:lpstr>FILE_DIR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2023-04-03T22:08:16Z</dcterms:created>
  <dcterms:modified xsi:type="dcterms:W3CDTF">2023-04-05T13:18:24Z</dcterms:modified>
</cp:coreProperties>
</file>