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5600" windowHeight="7245"/>
  </bookViews>
  <sheets>
    <sheet name="MEI" sheetId="4" r:id="rId1"/>
    <sheet name="OKT" sheetId="2" state="hidden" r:id="rId2"/>
    <sheet name="NOV1" sheetId="3" state="hidden" r:id="rId3"/>
  </sheets>
  <externalReferences>
    <externalReference r:id="rId4"/>
  </externalReferences>
  <definedNames>
    <definedName name="_xlnm._FilterDatabase" localSheetId="0" hidden="1">MEI!$A$17:$AL$405</definedName>
    <definedName name="_xlnm.Print_Area" localSheetId="0">MEI!$A$1:$AK$385</definedName>
    <definedName name="_xlnm.Print_Area" localSheetId="2">'NOV1'!$A$1:$L$36</definedName>
    <definedName name="_xlnm.Print_Area" localSheetId="1">OKT!$A$1:$L$36</definedName>
    <definedName name="_xlnm.Print_Titles" localSheetId="0">MEI!$A:$E,MEI!$1:$17</definedName>
  </definedNames>
  <calcPr calcId="144525"/>
</workbook>
</file>

<file path=xl/calcChain.xml><?xml version="1.0" encoding="utf-8"?>
<calcChain xmlns="http://schemas.openxmlformats.org/spreadsheetml/2006/main">
  <c r="M386" i="4" l="1"/>
  <c r="M6" i="4"/>
  <c r="AK6" i="4"/>
  <c r="J142" i="4"/>
  <c r="J6" i="4"/>
  <c r="AJ402" i="4"/>
  <c r="AJ398" i="4"/>
  <c r="AJ26" i="4"/>
  <c r="AJ6" i="4"/>
  <c r="AI26" i="4"/>
  <c r="AI6" i="4"/>
  <c r="AH402" i="4"/>
  <c r="AH6" i="4"/>
  <c r="AG386" i="4"/>
  <c r="AG6" i="4"/>
  <c r="AF386" i="4"/>
  <c r="AF6" i="4"/>
  <c r="AD386" i="4"/>
  <c r="AE106" i="4"/>
  <c r="AE6" i="4"/>
  <c r="AD6" i="4"/>
  <c r="AC386" i="4"/>
  <c r="AB386" i="4"/>
  <c r="AC6" i="4"/>
  <c r="AB6" i="4"/>
  <c r="AA398" i="4"/>
  <c r="AA106" i="4"/>
  <c r="AA6" i="4"/>
  <c r="Z398" i="4"/>
  <c r="Z106" i="4"/>
  <c r="Z6" i="4"/>
  <c r="Y398" i="4"/>
  <c r="Y26" i="4"/>
  <c r="X398" i="4"/>
  <c r="X6" i="4"/>
  <c r="Y6" i="4"/>
  <c r="W398" i="4"/>
  <c r="W6" i="4"/>
  <c r="V398" i="4"/>
  <c r="V6" i="4"/>
  <c r="U398" i="4"/>
  <c r="U386" i="4"/>
  <c r="U6" i="4"/>
  <c r="T398" i="4"/>
  <c r="F382" i="4"/>
  <c r="K142" i="4"/>
  <c r="K6" i="4"/>
  <c r="F6" i="4"/>
  <c r="T6" i="4"/>
  <c r="S386" i="4"/>
  <c r="S6" i="4"/>
  <c r="R386" i="4"/>
  <c r="Q386" i="4"/>
  <c r="R106" i="4"/>
  <c r="Q6" i="4"/>
  <c r="R6" i="4"/>
  <c r="P394" i="4"/>
  <c r="P6" i="4"/>
  <c r="O394" i="4" l="1"/>
  <c r="O6" i="4"/>
  <c r="N6" i="4"/>
  <c r="N386" i="4"/>
  <c r="L386" i="4"/>
  <c r="I6" i="4"/>
  <c r="I142" i="4"/>
  <c r="H6" i="4"/>
  <c r="H382" i="4"/>
  <c r="H8" i="4"/>
  <c r="I8" i="4"/>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G6" i="4"/>
  <c r="G382" i="4"/>
  <c r="AG11" i="4" l="1"/>
  <c r="AI9" i="4" l="1"/>
  <c r="AH9" i="4"/>
  <c r="AJ9"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G11" i="4"/>
  <c r="H11" i="4"/>
  <c r="I11" i="4"/>
  <c r="J11" i="4"/>
  <c r="K11" i="4"/>
  <c r="L11" i="4"/>
  <c r="M11" i="4"/>
  <c r="N11" i="4"/>
  <c r="O11" i="4"/>
  <c r="P11" i="4"/>
  <c r="Q11" i="4"/>
  <c r="R11" i="4"/>
  <c r="S11" i="4"/>
  <c r="T11" i="4"/>
  <c r="U11" i="4"/>
  <c r="V11" i="4"/>
  <c r="W11" i="4"/>
  <c r="X11" i="4"/>
  <c r="Y11" i="4"/>
  <c r="Z11" i="4"/>
  <c r="AA11" i="4"/>
  <c r="AB11" i="4"/>
  <c r="AC11" i="4"/>
  <c r="AD11" i="4"/>
  <c r="AE11" i="4"/>
  <c r="AF11" i="4"/>
  <c r="AH11" i="4"/>
  <c r="AI11" i="4"/>
  <c r="AJ11" i="4"/>
  <c r="F10" i="4"/>
  <c r="F11" i="4"/>
  <c r="F405" i="4"/>
  <c r="G405" i="4" s="1"/>
  <c r="H405" i="4" s="1"/>
  <c r="I405" i="4" s="1"/>
  <c r="J405" i="4" s="1"/>
  <c r="K405" i="4" s="1"/>
  <c r="L405" i="4" s="1"/>
  <c r="M405" i="4" s="1"/>
  <c r="N405" i="4" s="1"/>
  <c r="O405" i="4" s="1"/>
  <c r="P405" i="4" s="1"/>
  <c r="Q405" i="4" s="1"/>
  <c r="R405" i="4" s="1"/>
  <c r="S405" i="4" s="1"/>
  <c r="T405" i="4" s="1"/>
  <c r="U405" i="4" s="1"/>
  <c r="V405" i="4" s="1"/>
  <c r="W405" i="4" s="1"/>
  <c r="X405" i="4" s="1"/>
  <c r="Y405" i="4" s="1"/>
  <c r="Z405" i="4" s="1"/>
  <c r="AA405" i="4" s="1"/>
  <c r="AB405" i="4" s="1"/>
  <c r="AC405" i="4" s="1"/>
  <c r="AD405" i="4" s="1"/>
  <c r="AE405" i="4" s="1"/>
  <c r="AF405" i="4" s="1"/>
  <c r="AG405" i="4" s="1"/>
  <c r="AK404" i="4"/>
  <c r="AK403" i="4"/>
  <c r="A403" i="4"/>
  <c r="A404" i="4" s="1"/>
  <c r="A405" i="4" s="1"/>
  <c r="B402" i="4"/>
  <c r="AK10" i="4" l="1"/>
  <c r="AK11" i="4"/>
  <c r="AK402" i="4"/>
  <c r="AI405" i="4"/>
  <c r="AH405" i="4"/>
  <c r="AG9" i="4"/>
  <c r="AJ405" i="4" l="1"/>
  <c r="AF9" i="4"/>
  <c r="AK405" i="4" l="1"/>
  <c r="AD9" i="4"/>
  <c r="AE9" i="4"/>
  <c r="AC9" i="4" l="1"/>
  <c r="AA9" i="4" l="1"/>
  <c r="AB9" i="4"/>
  <c r="Z9" i="4" l="1"/>
  <c r="Y9" i="4" l="1"/>
  <c r="V9" i="4"/>
  <c r="X9" i="4" l="1"/>
  <c r="W9" i="4"/>
  <c r="U9" i="4"/>
  <c r="T9" i="4" l="1"/>
  <c r="F401" i="4"/>
  <c r="G401" i="4" s="1"/>
  <c r="H401" i="4" s="1"/>
  <c r="I401" i="4" s="1"/>
  <c r="J401" i="4" s="1"/>
  <c r="K401" i="4" s="1"/>
  <c r="L401" i="4" s="1"/>
  <c r="M401" i="4" s="1"/>
  <c r="N401" i="4" s="1"/>
  <c r="AK400" i="4"/>
  <c r="AK399" i="4"/>
  <c r="A399" i="4"/>
  <c r="A400" i="4" s="1"/>
  <c r="A401" i="4" s="1"/>
  <c r="B398" i="4"/>
  <c r="AK398" i="4" l="1"/>
  <c r="O401" i="4"/>
  <c r="P401" i="4" s="1"/>
  <c r="Q401" i="4" s="1"/>
  <c r="R401" i="4" s="1"/>
  <c r="S401" i="4" s="1"/>
  <c r="T401" i="4" s="1"/>
  <c r="U401" i="4" s="1"/>
  <c r="V401" i="4" s="1"/>
  <c r="W401" i="4" s="1"/>
  <c r="X401" i="4" s="1"/>
  <c r="Y401" i="4" s="1"/>
  <c r="Z401" i="4" s="1"/>
  <c r="AA401" i="4" s="1"/>
  <c r="AB401" i="4" s="1"/>
  <c r="AC401" i="4" s="1"/>
  <c r="AD401" i="4" s="1"/>
  <c r="AE401" i="4" s="1"/>
  <c r="AF401" i="4" s="1"/>
  <c r="AG401" i="4" s="1"/>
  <c r="AI401" i="4" s="1"/>
  <c r="AH401" i="4" l="1"/>
  <c r="AJ401" i="4" s="1"/>
  <c r="AK401" i="4" l="1"/>
  <c r="S9" i="4" l="1"/>
  <c r="R9" i="4" l="1"/>
  <c r="Q9" i="4" l="1"/>
  <c r="P9" i="4"/>
  <c r="O9" i="4" l="1"/>
  <c r="F397" i="4"/>
  <c r="G397" i="4" s="1"/>
  <c r="H397" i="4" s="1"/>
  <c r="I397" i="4" s="1"/>
  <c r="J397" i="4" s="1"/>
  <c r="K397" i="4" s="1"/>
  <c r="L397" i="4" s="1"/>
  <c r="M397" i="4" s="1"/>
  <c r="N397" i="4" s="1"/>
  <c r="AK396" i="4"/>
  <c r="AK395" i="4"/>
  <c r="A395" i="4"/>
  <c r="A396" i="4" s="1"/>
  <c r="A397" i="4" s="1"/>
  <c r="B394" i="4"/>
  <c r="N9" i="4"/>
  <c r="M9" i="4"/>
  <c r="L9" i="4"/>
  <c r="K9" i="4"/>
  <c r="J9" i="4"/>
  <c r="I9" i="4"/>
  <c r="F9" i="4"/>
  <c r="H9" i="4"/>
  <c r="G9" i="4"/>
  <c r="AK9" i="4" l="1"/>
  <c r="AK394" i="4"/>
  <c r="O397" i="4"/>
  <c r="P397" i="4" s="1"/>
  <c r="Q397" i="4" s="1"/>
  <c r="R397" i="4" s="1"/>
  <c r="S397" i="4" s="1"/>
  <c r="T397" i="4" s="1"/>
  <c r="U397" i="4" s="1"/>
  <c r="V397" i="4" s="1"/>
  <c r="W397" i="4" s="1"/>
  <c r="X397" i="4" s="1"/>
  <c r="Y397" i="4" s="1"/>
  <c r="Z397" i="4" s="1"/>
  <c r="AA397" i="4" s="1"/>
  <c r="AB397" i="4" s="1"/>
  <c r="AC397" i="4" s="1"/>
  <c r="AD397" i="4" s="1"/>
  <c r="AE397" i="4" s="1"/>
  <c r="AF397" i="4" s="1"/>
  <c r="AG397" i="4" s="1"/>
  <c r="AH397" i="4" s="1"/>
  <c r="F393" i="4"/>
  <c r="G393" i="4" s="1"/>
  <c r="H393" i="4" s="1"/>
  <c r="I393" i="4" s="1"/>
  <c r="J393" i="4" s="1"/>
  <c r="K393" i="4" s="1"/>
  <c r="L393" i="4" s="1"/>
  <c r="M393" i="4" s="1"/>
  <c r="N393" i="4" s="1"/>
  <c r="O393" i="4" s="1"/>
  <c r="P393" i="4" s="1"/>
  <c r="Q393" i="4" s="1"/>
  <c r="R393" i="4" s="1"/>
  <c r="S393" i="4" s="1"/>
  <c r="T393" i="4" s="1"/>
  <c r="U393" i="4" s="1"/>
  <c r="V393" i="4" s="1"/>
  <c r="W393" i="4" s="1"/>
  <c r="X393" i="4" s="1"/>
  <c r="Y393" i="4" s="1"/>
  <c r="Z393" i="4" s="1"/>
  <c r="AA393" i="4" s="1"/>
  <c r="AB393" i="4" s="1"/>
  <c r="AC393" i="4" s="1"/>
  <c r="AD393" i="4" s="1"/>
  <c r="AE393" i="4" s="1"/>
  <c r="AF393" i="4" s="1"/>
  <c r="AG393" i="4" s="1"/>
  <c r="AK392" i="4"/>
  <c r="AK391" i="4"/>
  <c r="A391" i="4"/>
  <c r="A392" i="4" s="1"/>
  <c r="A393" i="4" s="1"/>
  <c r="AK390" i="4"/>
  <c r="B390" i="4"/>
  <c r="F389" i="4"/>
  <c r="G389" i="4" s="1"/>
  <c r="H389" i="4" s="1"/>
  <c r="I389" i="4" s="1"/>
  <c r="J389" i="4" s="1"/>
  <c r="K389" i="4" s="1"/>
  <c r="L389" i="4" s="1"/>
  <c r="M389" i="4" s="1"/>
  <c r="N389" i="4" s="1"/>
  <c r="O389" i="4" s="1"/>
  <c r="P389" i="4" s="1"/>
  <c r="AK388" i="4"/>
  <c r="AK387" i="4"/>
  <c r="A387" i="4"/>
  <c r="A388" i="4" s="1"/>
  <c r="A389" i="4" s="1"/>
  <c r="AK386" i="4"/>
  <c r="B386" i="4"/>
  <c r="AI397" i="4" l="1"/>
  <c r="Q389" i="4"/>
  <c r="R389" i="4" s="1"/>
  <c r="S389" i="4" s="1"/>
  <c r="T389" i="4" s="1"/>
  <c r="AJ397" i="4"/>
  <c r="AI393" i="4"/>
  <c r="AH393" i="4"/>
  <c r="U389" i="4" l="1"/>
  <c r="AK397" i="4"/>
  <c r="AJ393" i="4"/>
  <c r="V389" i="4" l="1"/>
  <c r="AK393" i="4"/>
  <c r="W389" i="4" l="1"/>
  <c r="B34" i="4"/>
  <c r="AK34" i="4"/>
  <c r="A35" i="4"/>
  <c r="A36" i="4" s="1"/>
  <c r="A37" i="4" s="1"/>
  <c r="AK35" i="4"/>
  <c r="AK36" i="4"/>
  <c r="F37" i="4"/>
  <c r="G37" i="4" s="1"/>
  <c r="H37" i="4" s="1"/>
  <c r="I37" i="4" s="1"/>
  <c r="J37" i="4" s="1"/>
  <c r="K37" i="4" s="1"/>
  <c r="L37" i="4" s="1"/>
  <c r="M37" i="4" s="1"/>
  <c r="N37" i="4" s="1"/>
  <c r="O37" i="4" s="1"/>
  <c r="P37" i="4" s="1"/>
  <c r="Q37" i="4" s="1"/>
  <c r="R37" i="4" s="1"/>
  <c r="S37" i="4" s="1"/>
  <c r="T37" i="4" s="1"/>
  <c r="U37" i="4" s="1"/>
  <c r="V37" i="4" s="1"/>
  <c r="W37" i="4" s="1"/>
  <c r="X37" i="4" s="1"/>
  <c r="Y37" i="4" s="1"/>
  <c r="Z37" i="4" s="1"/>
  <c r="AA37" i="4" s="1"/>
  <c r="AB37" i="4" s="1"/>
  <c r="AC37" i="4" s="1"/>
  <c r="AD37" i="4" s="1"/>
  <c r="AE37" i="4" s="1"/>
  <c r="AF37" i="4" s="1"/>
  <c r="AG37" i="4" s="1"/>
  <c r="AK5" i="4"/>
  <c r="B78" i="4"/>
  <c r="A79" i="4"/>
  <c r="A80" i="4" s="1"/>
  <c r="A81" i="4" s="1"/>
  <c r="F81" i="4"/>
  <c r="G81" i="4" s="1"/>
  <c r="H81" i="4" s="1"/>
  <c r="I81" i="4" s="1"/>
  <c r="J81" i="4" s="1"/>
  <c r="K81" i="4" s="1"/>
  <c r="L81" i="4" s="1"/>
  <c r="M81" i="4" s="1"/>
  <c r="N81" i="4" s="1"/>
  <c r="O81" i="4" s="1"/>
  <c r="P81" i="4" s="1"/>
  <c r="Q81" i="4" s="1"/>
  <c r="R81" i="4" s="1"/>
  <c r="S81" i="4" s="1"/>
  <c r="T81" i="4" s="1"/>
  <c r="U81" i="4" s="1"/>
  <c r="V81" i="4" s="1"/>
  <c r="W81" i="4" s="1"/>
  <c r="X81" i="4" s="1"/>
  <c r="Y81" i="4" s="1"/>
  <c r="Z81" i="4" s="1"/>
  <c r="AA81" i="4" s="1"/>
  <c r="AB81" i="4" s="1"/>
  <c r="AC81" i="4" s="1"/>
  <c r="AD81" i="4" s="1"/>
  <c r="AE81" i="4" s="1"/>
  <c r="AF81" i="4" s="1"/>
  <c r="AG81" i="4" s="1"/>
  <c r="X389" i="4" l="1"/>
  <c r="AI37" i="4"/>
  <c r="AH37" i="4"/>
  <c r="AJ37" i="4" s="1"/>
  <c r="AK37" i="4" s="1"/>
  <c r="AH81" i="4"/>
  <c r="AJ81" i="4" s="1"/>
  <c r="AK81" i="4" s="1"/>
  <c r="AI81" i="4"/>
  <c r="Y389" i="4" l="1"/>
  <c r="Z389" i="4" s="1"/>
  <c r="F385" i="4"/>
  <c r="G385" i="4" s="1"/>
  <c r="H385" i="4" s="1"/>
  <c r="AK384" i="4"/>
  <c r="AK383" i="4"/>
  <c r="A383" i="4"/>
  <c r="A384" i="4" s="1"/>
  <c r="A385" i="4" s="1"/>
  <c r="B382" i="4"/>
  <c r="AA389" i="4" l="1"/>
  <c r="AK382" i="4"/>
  <c r="I385" i="4"/>
  <c r="J385" i="4" s="1"/>
  <c r="K385" i="4" s="1"/>
  <c r="L385" i="4" s="1"/>
  <c r="M385" i="4" s="1"/>
  <c r="N385" i="4" s="1"/>
  <c r="O385" i="4" s="1"/>
  <c r="P385" i="4" s="1"/>
  <c r="Q385" i="4" s="1"/>
  <c r="R385" i="4" s="1"/>
  <c r="S385" i="4" s="1"/>
  <c r="T385" i="4" s="1"/>
  <c r="U385" i="4" s="1"/>
  <c r="V385" i="4" s="1"/>
  <c r="W385" i="4" s="1"/>
  <c r="X385" i="4" s="1"/>
  <c r="Y385" i="4" s="1"/>
  <c r="Z385" i="4" s="1"/>
  <c r="AA385" i="4" s="1"/>
  <c r="AB385" i="4" s="1"/>
  <c r="AC385" i="4" s="1"/>
  <c r="AD385" i="4" s="1"/>
  <c r="AE385" i="4" s="1"/>
  <c r="AF385" i="4" s="1"/>
  <c r="AG385" i="4" s="1"/>
  <c r="AI385" i="4" s="1"/>
  <c r="AB389" i="4" l="1"/>
  <c r="AH385" i="4"/>
  <c r="AJ385" i="4" s="1"/>
  <c r="AK385" i="4" s="1"/>
  <c r="AC389" i="4" l="1"/>
  <c r="F381" i="4"/>
  <c r="G381" i="4" s="1"/>
  <c r="H381" i="4" s="1"/>
  <c r="I381" i="4" s="1"/>
  <c r="J381" i="4" s="1"/>
  <c r="K381" i="4" s="1"/>
  <c r="L381" i="4" s="1"/>
  <c r="M381" i="4" s="1"/>
  <c r="N381" i="4" s="1"/>
  <c r="O381" i="4" s="1"/>
  <c r="P381" i="4" s="1"/>
  <c r="Q381" i="4" s="1"/>
  <c r="R381" i="4" s="1"/>
  <c r="S381" i="4" s="1"/>
  <c r="T381" i="4" s="1"/>
  <c r="U381" i="4" s="1"/>
  <c r="V381" i="4" s="1"/>
  <c r="W381" i="4" s="1"/>
  <c r="X381" i="4" s="1"/>
  <c r="Y381" i="4" s="1"/>
  <c r="Z381" i="4" s="1"/>
  <c r="AA381" i="4" s="1"/>
  <c r="AB381" i="4" s="1"/>
  <c r="AC381" i="4" s="1"/>
  <c r="AD381" i="4" s="1"/>
  <c r="AE381" i="4" s="1"/>
  <c r="AF381" i="4" s="1"/>
  <c r="AG381" i="4" s="1"/>
  <c r="AK380" i="4"/>
  <c r="AK379" i="4"/>
  <c r="A379" i="4"/>
  <c r="A380" i="4" s="1"/>
  <c r="A381" i="4" s="1"/>
  <c r="AK378" i="4"/>
  <c r="B378" i="4"/>
  <c r="F377" i="4"/>
  <c r="G377" i="4" s="1"/>
  <c r="H377" i="4" s="1"/>
  <c r="I377" i="4" s="1"/>
  <c r="J377" i="4" s="1"/>
  <c r="K377" i="4" s="1"/>
  <c r="L377" i="4" s="1"/>
  <c r="M377" i="4" s="1"/>
  <c r="N377" i="4" s="1"/>
  <c r="O377" i="4" s="1"/>
  <c r="P377" i="4" s="1"/>
  <c r="Q377" i="4" s="1"/>
  <c r="R377" i="4" s="1"/>
  <c r="S377" i="4" s="1"/>
  <c r="T377" i="4" s="1"/>
  <c r="U377" i="4" s="1"/>
  <c r="V377" i="4" s="1"/>
  <c r="W377" i="4" s="1"/>
  <c r="X377" i="4" s="1"/>
  <c r="Y377" i="4" s="1"/>
  <c r="Z377" i="4" s="1"/>
  <c r="AA377" i="4" s="1"/>
  <c r="AB377" i="4" s="1"/>
  <c r="AC377" i="4" s="1"/>
  <c r="AD377" i="4" s="1"/>
  <c r="AE377" i="4" s="1"/>
  <c r="AF377" i="4" s="1"/>
  <c r="AG377" i="4" s="1"/>
  <c r="AK376" i="4"/>
  <c r="AK375" i="4"/>
  <c r="A375" i="4"/>
  <c r="A376" i="4" s="1"/>
  <c r="A377" i="4" s="1"/>
  <c r="AK374" i="4"/>
  <c r="B374" i="4"/>
  <c r="AK372" i="4"/>
  <c r="AK371" i="4"/>
  <c r="A371" i="4"/>
  <c r="A372" i="4" s="1"/>
  <c r="A373" i="4" s="1"/>
  <c r="AK370" i="4"/>
  <c r="B370" i="4"/>
  <c r="F369" i="4"/>
  <c r="G369" i="4" s="1"/>
  <c r="H369" i="4" s="1"/>
  <c r="I369" i="4" s="1"/>
  <c r="J369" i="4" s="1"/>
  <c r="K369" i="4" s="1"/>
  <c r="L369" i="4" s="1"/>
  <c r="M369" i="4" s="1"/>
  <c r="N369" i="4" s="1"/>
  <c r="O369" i="4" s="1"/>
  <c r="P369" i="4" s="1"/>
  <c r="Q369" i="4" s="1"/>
  <c r="R369" i="4" s="1"/>
  <c r="S369" i="4" s="1"/>
  <c r="T369" i="4" s="1"/>
  <c r="U369" i="4" s="1"/>
  <c r="V369" i="4" s="1"/>
  <c r="W369" i="4" s="1"/>
  <c r="X369" i="4" s="1"/>
  <c r="Y369" i="4" s="1"/>
  <c r="Z369" i="4" s="1"/>
  <c r="AA369" i="4" s="1"/>
  <c r="AB369" i="4" s="1"/>
  <c r="AC369" i="4" s="1"/>
  <c r="AD369" i="4" s="1"/>
  <c r="AE369" i="4" s="1"/>
  <c r="AF369" i="4" s="1"/>
  <c r="AG369" i="4" s="1"/>
  <c r="AK368" i="4"/>
  <c r="AK367" i="4"/>
  <c r="A367" i="4"/>
  <c r="A368" i="4" s="1"/>
  <c r="A369" i="4" s="1"/>
  <c r="AK366" i="4"/>
  <c r="B366" i="4"/>
  <c r="F365" i="4"/>
  <c r="G365" i="4" s="1"/>
  <c r="H365" i="4" s="1"/>
  <c r="I365" i="4" s="1"/>
  <c r="J365" i="4" s="1"/>
  <c r="K365" i="4" s="1"/>
  <c r="L365" i="4" s="1"/>
  <c r="M365" i="4" s="1"/>
  <c r="N365" i="4" s="1"/>
  <c r="O365" i="4" s="1"/>
  <c r="P365" i="4" s="1"/>
  <c r="Q365" i="4" s="1"/>
  <c r="R365" i="4" s="1"/>
  <c r="S365" i="4" s="1"/>
  <c r="T365" i="4" s="1"/>
  <c r="U365" i="4" s="1"/>
  <c r="V365" i="4" s="1"/>
  <c r="W365" i="4" s="1"/>
  <c r="X365" i="4" s="1"/>
  <c r="Y365" i="4" s="1"/>
  <c r="Z365" i="4" s="1"/>
  <c r="AA365" i="4" s="1"/>
  <c r="AB365" i="4" s="1"/>
  <c r="AC365" i="4" s="1"/>
  <c r="AD365" i="4" s="1"/>
  <c r="AE365" i="4" s="1"/>
  <c r="AF365" i="4" s="1"/>
  <c r="AG365" i="4" s="1"/>
  <c r="AK364" i="4"/>
  <c r="AK363" i="4"/>
  <c r="A363" i="4"/>
  <c r="A364" i="4" s="1"/>
  <c r="A365" i="4" s="1"/>
  <c r="AK362" i="4"/>
  <c r="B362" i="4"/>
  <c r="F361" i="4"/>
  <c r="G361" i="4" s="1"/>
  <c r="H361" i="4" s="1"/>
  <c r="I361" i="4" s="1"/>
  <c r="J361" i="4" s="1"/>
  <c r="K361" i="4" s="1"/>
  <c r="L361" i="4" s="1"/>
  <c r="M361" i="4" s="1"/>
  <c r="N361" i="4" s="1"/>
  <c r="O361" i="4" s="1"/>
  <c r="P361" i="4" s="1"/>
  <c r="Q361" i="4" s="1"/>
  <c r="R361" i="4" s="1"/>
  <c r="S361" i="4" s="1"/>
  <c r="T361" i="4" s="1"/>
  <c r="U361" i="4" s="1"/>
  <c r="V361" i="4" s="1"/>
  <c r="W361" i="4" s="1"/>
  <c r="X361" i="4" s="1"/>
  <c r="Y361" i="4" s="1"/>
  <c r="Z361" i="4" s="1"/>
  <c r="AA361" i="4" s="1"/>
  <c r="AB361" i="4" s="1"/>
  <c r="AC361" i="4" s="1"/>
  <c r="AD361" i="4" s="1"/>
  <c r="AE361" i="4" s="1"/>
  <c r="AF361" i="4" s="1"/>
  <c r="AG361" i="4" s="1"/>
  <c r="AK360" i="4"/>
  <c r="AK359" i="4"/>
  <c r="A359" i="4"/>
  <c r="A360" i="4" s="1"/>
  <c r="A361" i="4" s="1"/>
  <c r="AK358" i="4"/>
  <c r="B358" i="4"/>
  <c r="F357" i="4"/>
  <c r="G357" i="4" s="1"/>
  <c r="H357" i="4" s="1"/>
  <c r="I357" i="4" s="1"/>
  <c r="J357" i="4" s="1"/>
  <c r="K357" i="4" s="1"/>
  <c r="L357" i="4" s="1"/>
  <c r="M357" i="4" s="1"/>
  <c r="N357" i="4" s="1"/>
  <c r="O357" i="4" s="1"/>
  <c r="P357" i="4" s="1"/>
  <c r="Q357" i="4" s="1"/>
  <c r="R357" i="4" s="1"/>
  <c r="S357" i="4" s="1"/>
  <c r="T357" i="4" s="1"/>
  <c r="U357" i="4" s="1"/>
  <c r="V357" i="4" s="1"/>
  <c r="W357" i="4" s="1"/>
  <c r="X357" i="4" s="1"/>
  <c r="Y357" i="4" s="1"/>
  <c r="Z357" i="4" s="1"/>
  <c r="AA357" i="4" s="1"/>
  <c r="AB357" i="4" s="1"/>
  <c r="AC357" i="4" s="1"/>
  <c r="AD357" i="4" s="1"/>
  <c r="AE357" i="4" s="1"/>
  <c r="AF357" i="4" s="1"/>
  <c r="AG357" i="4" s="1"/>
  <c r="AK356" i="4"/>
  <c r="AK355" i="4"/>
  <c r="A355" i="4"/>
  <c r="A356" i="4" s="1"/>
  <c r="A357" i="4" s="1"/>
  <c r="AK354" i="4"/>
  <c r="B354" i="4"/>
  <c r="F353" i="4"/>
  <c r="G353" i="4" s="1"/>
  <c r="H353" i="4" s="1"/>
  <c r="I353" i="4" s="1"/>
  <c r="J353" i="4" s="1"/>
  <c r="K353" i="4" s="1"/>
  <c r="L353" i="4" s="1"/>
  <c r="M353" i="4" s="1"/>
  <c r="N353" i="4" s="1"/>
  <c r="O353" i="4" s="1"/>
  <c r="P353" i="4" s="1"/>
  <c r="Q353" i="4" s="1"/>
  <c r="R353" i="4" s="1"/>
  <c r="S353" i="4" s="1"/>
  <c r="T353" i="4" s="1"/>
  <c r="U353" i="4" s="1"/>
  <c r="V353" i="4" s="1"/>
  <c r="W353" i="4" s="1"/>
  <c r="X353" i="4" s="1"/>
  <c r="Y353" i="4" s="1"/>
  <c r="Z353" i="4" s="1"/>
  <c r="AA353" i="4" s="1"/>
  <c r="AB353" i="4" s="1"/>
  <c r="AC353" i="4" s="1"/>
  <c r="AD353" i="4" s="1"/>
  <c r="AE353" i="4" s="1"/>
  <c r="AF353" i="4" s="1"/>
  <c r="AG353" i="4" s="1"/>
  <c r="AK352" i="4"/>
  <c r="AK351" i="4"/>
  <c r="A351" i="4"/>
  <c r="A352" i="4" s="1"/>
  <c r="A353" i="4" s="1"/>
  <c r="AK350" i="4"/>
  <c r="B350" i="4"/>
  <c r="F349" i="4"/>
  <c r="G349" i="4" s="1"/>
  <c r="H349" i="4" s="1"/>
  <c r="I349" i="4" s="1"/>
  <c r="J349" i="4" s="1"/>
  <c r="K349" i="4" s="1"/>
  <c r="L349" i="4" s="1"/>
  <c r="M349" i="4" s="1"/>
  <c r="N349" i="4" s="1"/>
  <c r="O349" i="4" s="1"/>
  <c r="P349" i="4" s="1"/>
  <c r="Q349" i="4" s="1"/>
  <c r="R349" i="4" s="1"/>
  <c r="S349" i="4" s="1"/>
  <c r="T349" i="4" s="1"/>
  <c r="U349" i="4" s="1"/>
  <c r="V349" i="4" s="1"/>
  <c r="W349" i="4" s="1"/>
  <c r="X349" i="4" s="1"/>
  <c r="Y349" i="4" s="1"/>
  <c r="Z349" i="4" s="1"/>
  <c r="AA349" i="4" s="1"/>
  <c r="AB349" i="4" s="1"/>
  <c r="AC349" i="4" s="1"/>
  <c r="AD349" i="4" s="1"/>
  <c r="AE349" i="4" s="1"/>
  <c r="AF349" i="4" s="1"/>
  <c r="AG349" i="4" s="1"/>
  <c r="AK348" i="4"/>
  <c r="AK347" i="4"/>
  <c r="A347" i="4"/>
  <c r="A348" i="4" s="1"/>
  <c r="A349" i="4" s="1"/>
  <c r="AK346" i="4"/>
  <c r="B346" i="4"/>
  <c r="F345" i="4"/>
  <c r="G345" i="4" s="1"/>
  <c r="H345" i="4" s="1"/>
  <c r="I345" i="4" s="1"/>
  <c r="J345" i="4" s="1"/>
  <c r="K345" i="4" s="1"/>
  <c r="L345" i="4" s="1"/>
  <c r="M345" i="4" s="1"/>
  <c r="N345" i="4" s="1"/>
  <c r="O345" i="4" s="1"/>
  <c r="P345" i="4" s="1"/>
  <c r="Q345" i="4" s="1"/>
  <c r="R345" i="4" s="1"/>
  <c r="S345" i="4" s="1"/>
  <c r="T345" i="4" s="1"/>
  <c r="U345" i="4" s="1"/>
  <c r="V345" i="4" s="1"/>
  <c r="W345" i="4" s="1"/>
  <c r="X345" i="4" s="1"/>
  <c r="Y345" i="4" s="1"/>
  <c r="Z345" i="4" s="1"/>
  <c r="AA345" i="4" s="1"/>
  <c r="AB345" i="4" s="1"/>
  <c r="AC345" i="4" s="1"/>
  <c r="AD345" i="4" s="1"/>
  <c r="AE345" i="4" s="1"/>
  <c r="AF345" i="4" s="1"/>
  <c r="AG345" i="4" s="1"/>
  <c r="AK344" i="4"/>
  <c r="AK343" i="4"/>
  <c r="A343" i="4"/>
  <c r="A344" i="4" s="1"/>
  <c r="A345" i="4" s="1"/>
  <c r="AK342" i="4"/>
  <c r="B342" i="4"/>
  <c r="F341" i="4"/>
  <c r="G341" i="4" s="1"/>
  <c r="H341" i="4" s="1"/>
  <c r="I341" i="4" s="1"/>
  <c r="J341" i="4" s="1"/>
  <c r="K341" i="4" s="1"/>
  <c r="L341" i="4" s="1"/>
  <c r="M341" i="4" s="1"/>
  <c r="N341" i="4" s="1"/>
  <c r="O341" i="4" s="1"/>
  <c r="P341" i="4" s="1"/>
  <c r="Q341" i="4" s="1"/>
  <c r="R341" i="4" s="1"/>
  <c r="S341" i="4" s="1"/>
  <c r="T341" i="4" s="1"/>
  <c r="U341" i="4" s="1"/>
  <c r="V341" i="4" s="1"/>
  <c r="W341" i="4" s="1"/>
  <c r="X341" i="4" s="1"/>
  <c r="Y341" i="4" s="1"/>
  <c r="Z341" i="4" s="1"/>
  <c r="AA341" i="4" s="1"/>
  <c r="AB341" i="4" s="1"/>
  <c r="AC341" i="4" s="1"/>
  <c r="AD341" i="4" s="1"/>
  <c r="AE341" i="4" s="1"/>
  <c r="AF341" i="4" s="1"/>
  <c r="AG341" i="4" s="1"/>
  <c r="AK340" i="4"/>
  <c r="AK339" i="4"/>
  <c r="A339" i="4"/>
  <c r="A340" i="4" s="1"/>
  <c r="A341" i="4" s="1"/>
  <c r="AK338" i="4"/>
  <c r="B338" i="4"/>
  <c r="F337" i="4"/>
  <c r="G337" i="4" s="1"/>
  <c r="H337" i="4" s="1"/>
  <c r="I337" i="4" s="1"/>
  <c r="J337" i="4" s="1"/>
  <c r="K337" i="4" s="1"/>
  <c r="L337" i="4" s="1"/>
  <c r="M337" i="4" s="1"/>
  <c r="N337" i="4" s="1"/>
  <c r="O337" i="4" s="1"/>
  <c r="P337" i="4" s="1"/>
  <c r="Q337" i="4" s="1"/>
  <c r="R337" i="4" s="1"/>
  <c r="S337" i="4" s="1"/>
  <c r="T337" i="4" s="1"/>
  <c r="U337" i="4" s="1"/>
  <c r="V337" i="4" s="1"/>
  <c r="W337" i="4" s="1"/>
  <c r="X337" i="4" s="1"/>
  <c r="Y337" i="4" s="1"/>
  <c r="Z337" i="4" s="1"/>
  <c r="AA337" i="4" s="1"/>
  <c r="AB337" i="4" s="1"/>
  <c r="AC337" i="4" s="1"/>
  <c r="AD337" i="4" s="1"/>
  <c r="AE337" i="4" s="1"/>
  <c r="AF337" i="4" s="1"/>
  <c r="AG337" i="4" s="1"/>
  <c r="AK336" i="4"/>
  <c r="AK335" i="4"/>
  <c r="A335" i="4"/>
  <c r="A336" i="4" s="1"/>
  <c r="A337" i="4" s="1"/>
  <c r="AK334" i="4"/>
  <c r="B334" i="4"/>
  <c r="F333" i="4"/>
  <c r="G333" i="4" s="1"/>
  <c r="H333" i="4" s="1"/>
  <c r="I333" i="4" s="1"/>
  <c r="J333" i="4" s="1"/>
  <c r="K333" i="4" s="1"/>
  <c r="L333" i="4" s="1"/>
  <c r="M333" i="4" s="1"/>
  <c r="N333" i="4" s="1"/>
  <c r="O333" i="4" s="1"/>
  <c r="P333" i="4" s="1"/>
  <c r="Q333" i="4" s="1"/>
  <c r="R333" i="4" s="1"/>
  <c r="S333" i="4" s="1"/>
  <c r="T333" i="4" s="1"/>
  <c r="U333" i="4" s="1"/>
  <c r="V333" i="4" s="1"/>
  <c r="W333" i="4" s="1"/>
  <c r="X333" i="4" s="1"/>
  <c r="Y333" i="4" s="1"/>
  <c r="Z333" i="4" s="1"/>
  <c r="AA333" i="4" s="1"/>
  <c r="AB333" i="4" s="1"/>
  <c r="AC333" i="4" s="1"/>
  <c r="AD333" i="4" s="1"/>
  <c r="AE333" i="4" s="1"/>
  <c r="AF333" i="4" s="1"/>
  <c r="AG333" i="4" s="1"/>
  <c r="AK332" i="4"/>
  <c r="AK331" i="4"/>
  <c r="A331" i="4"/>
  <c r="A332" i="4" s="1"/>
  <c r="A333" i="4" s="1"/>
  <c r="AK330" i="4"/>
  <c r="B330" i="4"/>
  <c r="F329" i="4"/>
  <c r="G329" i="4" s="1"/>
  <c r="H329" i="4" s="1"/>
  <c r="I329" i="4" s="1"/>
  <c r="J329" i="4" s="1"/>
  <c r="K329" i="4" s="1"/>
  <c r="L329" i="4" s="1"/>
  <c r="M329" i="4" s="1"/>
  <c r="N329" i="4" s="1"/>
  <c r="O329" i="4" s="1"/>
  <c r="P329" i="4" s="1"/>
  <c r="Q329" i="4" s="1"/>
  <c r="R329" i="4" s="1"/>
  <c r="S329" i="4" s="1"/>
  <c r="T329" i="4" s="1"/>
  <c r="U329" i="4" s="1"/>
  <c r="V329" i="4" s="1"/>
  <c r="W329" i="4" s="1"/>
  <c r="X329" i="4" s="1"/>
  <c r="Y329" i="4" s="1"/>
  <c r="Z329" i="4" s="1"/>
  <c r="AA329" i="4" s="1"/>
  <c r="AB329" i="4" s="1"/>
  <c r="AC329" i="4" s="1"/>
  <c r="AD329" i="4" s="1"/>
  <c r="AE329" i="4" s="1"/>
  <c r="AF329" i="4" s="1"/>
  <c r="AG329" i="4" s="1"/>
  <c r="AK328" i="4"/>
  <c r="AK327" i="4"/>
  <c r="A327" i="4"/>
  <c r="A328" i="4" s="1"/>
  <c r="A329" i="4" s="1"/>
  <c r="AK326" i="4"/>
  <c r="B326" i="4"/>
  <c r="F325" i="4"/>
  <c r="G325" i="4" s="1"/>
  <c r="H325" i="4" s="1"/>
  <c r="I325" i="4" s="1"/>
  <c r="J325" i="4" s="1"/>
  <c r="K325" i="4" s="1"/>
  <c r="L325" i="4" s="1"/>
  <c r="M325" i="4" s="1"/>
  <c r="N325" i="4" s="1"/>
  <c r="O325" i="4" s="1"/>
  <c r="P325" i="4" s="1"/>
  <c r="Q325" i="4" s="1"/>
  <c r="R325" i="4" s="1"/>
  <c r="S325" i="4" s="1"/>
  <c r="T325" i="4" s="1"/>
  <c r="U325" i="4" s="1"/>
  <c r="V325" i="4" s="1"/>
  <c r="W325" i="4" s="1"/>
  <c r="X325" i="4" s="1"/>
  <c r="Y325" i="4" s="1"/>
  <c r="Z325" i="4" s="1"/>
  <c r="AA325" i="4" s="1"/>
  <c r="AB325" i="4" s="1"/>
  <c r="AC325" i="4" s="1"/>
  <c r="AD325" i="4" s="1"/>
  <c r="AE325" i="4" s="1"/>
  <c r="AF325" i="4" s="1"/>
  <c r="AG325" i="4" s="1"/>
  <c r="AK324" i="4"/>
  <c r="AK323" i="4"/>
  <c r="A323" i="4"/>
  <c r="A324" i="4" s="1"/>
  <c r="A325" i="4" s="1"/>
  <c r="AK322" i="4"/>
  <c r="B322" i="4"/>
  <c r="F321" i="4"/>
  <c r="G321" i="4" s="1"/>
  <c r="H321" i="4" s="1"/>
  <c r="I321" i="4" s="1"/>
  <c r="J321" i="4" s="1"/>
  <c r="K321" i="4" s="1"/>
  <c r="L321" i="4" s="1"/>
  <c r="M321" i="4" s="1"/>
  <c r="N321" i="4" s="1"/>
  <c r="O321" i="4" s="1"/>
  <c r="P321" i="4" s="1"/>
  <c r="Q321" i="4" s="1"/>
  <c r="R321" i="4" s="1"/>
  <c r="S321" i="4" s="1"/>
  <c r="T321" i="4" s="1"/>
  <c r="U321" i="4" s="1"/>
  <c r="V321" i="4" s="1"/>
  <c r="W321" i="4" s="1"/>
  <c r="X321" i="4" s="1"/>
  <c r="Y321" i="4" s="1"/>
  <c r="Z321" i="4" s="1"/>
  <c r="AA321" i="4" s="1"/>
  <c r="AB321" i="4" s="1"/>
  <c r="AC321" i="4" s="1"/>
  <c r="AD321" i="4" s="1"/>
  <c r="AE321" i="4" s="1"/>
  <c r="AF321" i="4" s="1"/>
  <c r="AG321" i="4" s="1"/>
  <c r="AK320" i="4"/>
  <c r="AK319" i="4"/>
  <c r="A319" i="4"/>
  <c r="A320" i="4" s="1"/>
  <c r="A321" i="4" s="1"/>
  <c r="AK318" i="4"/>
  <c r="B318" i="4"/>
  <c r="F317" i="4"/>
  <c r="G317" i="4" s="1"/>
  <c r="H317" i="4" s="1"/>
  <c r="I317" i="4" s="1"/>
  <c r="J317" i="4" s="1"/>
  <c r="K317" i="4" s="1"/>
  <c r="L317" i="4" s="1"/>
  <c r="M317" i="4" s="1"/>
  <c r="N317" i="4" s="1"/>
  <c r="O317" i="4" s="1"/>
  <c r="P317" i="4" s="1"/>
  <c r="Q317" i="4" s="1"/>
  <c r="R317" i="4" s="1"/>
  <c r="S317" i="4" s="1"/>
  <c r="T317" i="4" s="1"/>
  <c r="U317" i="4" s="1"/>
  <c r="V317" i="4" s="1"/>
  <c r="W317" i="4" s="1"/>
  <c r="X317" i="4" s="1"/>
  <c r="Y317" i="4" s="1"/>
  <c r="Z317" i="4" s="1"/>
  <c r="AA317" i="4" s="1"/>
  <c r="AB317" i="4" s="1"/>
  <c r="AC317" i="4" s="1"/>
  <c r="AD317" i="4" s="1"/>
  <c r="AE317" i="4" s="1"/>
  <c r="AF317" i="4" s="1"/>
  <c r="AG317" i="4" s="1"/>
  <c r="AK316" i="4"/>
  <c r="AK315" i="4"/>
  <c r="A315" i="4"/>
  <c r="A316" i="4" s="1"/>
  <c r="A317" i="4" s="1"/>
  <c r="AK314" i="4"/>
  <c r="B314" i="4"/>
  <c r="F313" i="4"/>
  <c r="G313" i="4" s="1"/>
  <c r="H313" i="4" s="1"/>
  <c r="I313" i="4" s="1"/>
  <c r="J313" i="4" s="1"/>
  <c r="K313" i="4" s="1"/>
  <c r="L313" i="4" s="1"/>
  <c r="M313" i="4" s="1"/>
  <c r="N313" i="4" s="1"/>
  <c r="O313" i="4" s="1"/>
  <c r="P313" i="4" s="1"/>
  <c r="Q313" i="4" s="1"/>
  <c r="R313" i="4" s="1"/>
  <c r="S313" i="4" s="1"/>
  <c r="T313" i="4" s="1"/>
  <c r="U313" i="4" s="1"/>
  <c r="V313" i="4" s="1"/>
  <c r="W313" i="4" s="1"/>
  <c r="X313" i="4" s="1"/>
  <c r="Y313" i="4" s="1"/>
  <c r="Z313" i="4" s="1"/>
  <c r="AA313" i="4" s="1"/>
  <c r="AB313" i="4" s="1"/>
  <c r="AC313" i="4" s="1"/>
  <c r="AD313" i="4" s="1"/>
  <c r="AE313" i="4" s="1"/>
  <c r="AF313" i="4" s="1"/>
  <c r="AG313" i="4" s="1"/>
  <c r="AK312" i="4"/>
  <c r="AK311" i="4"/>
  <c r="A311" i="4"/>
  <c r="A312" i="4" s="1"/>
  <c r="A313" i="4" s="1"/>
  <c r="AK310" i="4"/>
  <c r="B310" i="4"/>
  <c r="F309" i="4"/>
  <c r="G309" i="4" s="1"/>
  <c r="H309" i="4" s="1"/>
  <c r="I309" i="4" s="1"/>
  <c r="J309" i="4" s="1"/>
  <c r="K309" i="4" s="1"/>
  <c r="L309" i="4" s="1"/>
  <c r="M309" i="4" s="1"/>
  <c r="N309" i="4" s="1"/>
  <c r="O309" i="4" s="1"/>
  <c r="P309" i="4" s="1"/>
  <c r="Q309" i="4" s="1"/>
  <c r="R309" i="4" s="1"/>
  <c r="S309" i="4" s="1"/>
  <c r="T309" i="4" s="1"/>
  <c r="U309" i="4" s="1"/>
  <c r="V309" i="4" s="1"/>
  <c r="W309" i="4" s="1"/>
  <c r="X309" i="4" s="1"/>
  <c r="Y309" i="4" s="1"/>
  <c r="Z309" i="4" s="1"/>
  <c r="AA309" i="4" s="1"/>
  <c r="AB309" i="4" s="1"/>
  <c r="AC309" i="4" s="1"/>
  <c r="AD309" i="4" s="1"/>
  <c r="AE309" i="4" s="1"/>
  <c r="AF309" i="4" s="1"/>
  <c r="AG309" i="4" s="1"/>
  <c r="AK308" i="4"/>
  <c r="AK307" i="4"/>
  <c r="A307" i="4"/>
  <c r="A308" i="4" s="1"/>
  <c r="A309" i="4" s="1"/>
  <c r="AK306" i="4"/>
  <c r="B306" i="4"/>
  <c r="F305" i="4"/>
  <c r="G305" i="4" s="1"/>
  <c r="H305" i="4" s="1"/>
  <c r="I305" i="4" s="1"/>
  <c r="J305" i="4" s="1"/>
  <c r="K305" i="4" s="1"/>
  <c r="L305" i="4" s="1"/>
  <c r="M305" i="4" s="1"/>
  <c r="N305" i="4" s="1"/>
  <c r="O305" i="4" s="1"/>
  <c r="P305" i="4" s="1"/>
  <c r="Q305" i="4" s="1"/>
  <c r="R305" i="4" s="1"/>
  <c r="S305" i="4" s="1"/>
  <c r="T305" i="4" s="1"/>
  <c r="U305" i="4" s="1"/>
  <c r="V305" i="4" s="1"/>
  <c r="W305" i="4" s="1"/>
  <c r="X305" i="4" s="1"/>
  <c r="Y305" i="4" s="1"/>
  <c r="Z305" i="4" s="1"/>
  <c r="AA305" i="4" s="1"/>
  <c r="AB305" i="4" s="1"/>
  <c r="AC305" i="4" s="1"/>
  <c r="AD305" i="4" s="1"/>
  <c r="AE305" i="4" s="1"/>
  <c r="AF305" i="4" s="1"/>
  <c r="AG305" i="4" s="1"/>
  <c r="AK304" i="4"/>
  <c r="AK303" i="4"/>
  <c r="A303" i="4"/>
  <c r="A304" i="4" s="1"/>
  <c r="A305" i="4" s="1"/>
  <c r="AK302" i="4"/>
  <c r="B302" i="4"/>
  <c r="F301" i="4"/>
  <c r="G301" i="4" s="1"/>
  <c r="H301" i="4" s="1"/>
  <c r="I301" i="4" s="1"/>
  <c r="J301" i="4" s="1"/>
  <c r="K301" i="4" s="1"/>
  <c r="L301" i="4" s="1"/>
  <c r="M301" i="4" s="1"/>
  <c r="N301" i="4" s="1"/>
  <c r="O301" i="4" s="1"/>
  <c r="P301" i="4" s="1"/>
  <c r="Q301" i="4" s="1"/>
  <c r="R301" i="4" s="1"/>
  <c r="S301" i="4" s="1"/>
  <c r="T301" i="4" s="1"/>
  <c r="U301" i="4" s="1"/>
  <c r="V301" i="4" s="1"/>
  <c r="W301" i="4" s="1"/>
  <c r="X301" i="4" s="1"/>
  <c r="Y301" i="4" s="1"/>
  <c r="Z301" i="4" s="1"/>
  <c r="AA301" i="4" s="1"/>
  <c r="AB301" i="4" s="1"/>
  <c r="AC301" i="4" s="1"/>
  <c r="AD301" i="4" s="1"/>
  <c r="AE301" i="4" s="1"/>
  <c r="AF301" i="4" s="1"/>
  <c r="AG301" i="4" s="1"/>
  <c r="AK300" i="4"/>
  <c r="AK299" i="4"/>
  <c r="A299" i="4"/>
  <c r="A300" i="4" s="1"/>
  <c r="A301" i="4" s="1"/>
  <c r="AK298" i="4"/>
  <c r="B298" i="4"/>
  <c r="F297" i="4"/>
  <c r="G297" i="4" s="1"/>
  <c r="H297" i="4" s="1"/>
  <c r="I297" i="4" s="1"/>
  <c r="J297" i="4" s="1"/>
  <c r="K297" i="4" s="1"/>
  <c r="L297" i="4" s="1"/>
  <c r="M297" i="4" s="1"/>
  <c r="N297" i="4" s="1"/>
  <c r="O297" i="4" s="1"/>
  <c r="P297" i="4" s="1"/>
  <c r="Q297" i="4" s="1"/>
  <c r="R297" i="4" s="1"/>
  <c r="S297" i="4" s="1"/>
  <c r="T297" i="4" s="1"/>
  <c r="U297" i="4" s="1"/>
  <c r="V297" i="4" s="1"/>
  <c r="W297" i="4" s="1"/>
  <c r="X297" i="4" s="1"/>
  <c r="Y297" i="4" s="1"/>
  <c r="Z297" i="4" s="1"/>
  <c r="AA297" i="4" s="1"/>
  <c r="AB297" i="4" s="1"/>
  <c r="AC297" i="4" s="1"/>
  <c r="AD297" i="4" s="1"/>
  <c r="AE297" i="4" s="1"/>
  <c r="AF297" i="4" s="1"/>
  <c r="AG297" i="4" s="1"/>
  <c r="AK296" i="4"/>
  <c r="AK295" i="4"/>
  <c r="A295" i="4"/>
  <c r="A296" i="4" s="1"/>
  <c r="A297" i="4" s="1"/>
  <c r="AK294" i="4"/>
  <c r="B294" i="4"/>
  <c r="F293" i="4"/>
  <c r="G293" i="4" s="1"/>
  <c r="H293" i="4" s="1"/>
  <c r="I293" i="4" s="1"/>
  <c r="J293" i="4" s="1"/>
  <c r="K293" i="4" s="1"/>
  <c r="L293" i="4" s="1"/>
  <c r="M293" i="4" s="1"/>
  <c r="N293" i="4" s="1"/>
  <c r="O293" i="4" s="1"/>
  <c r="P293" i="4" s="1"/>
  <c r="Q293" i="4" s="1"/>
  <c r="R293" i="4" s="1"/>
  <c r="S293" i="4" s="1"/>
  <c r="T293" i="4" s="1"/>
  <c r="U293" i="4" s="1"/>
  <c r="V293" i="4" s="1"/>
  <c r="W293" i="4" s="1"/>
  <c r="X293" i="4" s="1"/>
  <c r="Y293" i="4" s="1"/>
  <c r="Z293" i="4" s="1"/>
  <c r="AA293" i="4" s="1"/>
  <c r="AB293" i="4" s="1"/>
  <c r="AC293" i="4" s="1"/>
  <c r="AD293" i="4" s="1"/>
  <c r="AE293" i="4" s="1"/>
  <c r="AF293" i="4" s="1"/>
  <c r="AG293" i="4" s="1"/>
  <c r="AK292" i="4"/>
  <c r="AK291" i="4"/>
  <c r="A291" i="4"/>
  <c r="A292" i="4" s="1"/>
  <c r="A293" i="4" s="1"/>
  <c r="AK290" i="4"/>
  <c r="B290" i="4"/>
  <c r="F289" i="4"/>
  <c r="G289" i="4" s="1"/>
  <c r="H289" i="4" s="1"/>
  <c r="I289" i="4" s="1"/>
  <c r="J289" i="4" s="1"/>
  <c r="K289" i="4" s="1"/>
  <c r="L289" i="4" s="1"/>
  <c r="M289" i="4" s="1"/>
  <c r="N289" i="4" s="1"/>
  <c r="O289" i="4" s="1"/>
  <c r="P289" i="4" s="1"/>
  <c r="Q289" i="4" s="1"/>
  <c r="R289" i="4" s="1"/>
  <c r="S289" i="4" s="1"/>
  <c r="T289" i="4" s="1"/>
  <c r="U289" i="4" s="1"/>
  <c r="V289" i="4" s="1"/>
  <c r="W289" i="4" s="1"/>
  <c r="X289" i="4" s="1"/>
  <c r="Y289" i="4" s="1"/>
  <c r="Z289" i="4" s="1"/>
  <c r="AA289" i="4" s="1"/>
  <c r="AB289" i="4" s="1"/>
  <c r="AC289" i="4" s="1"/>
  <c r="AD289" i="4" s="1"/>
  <c r="AE289" i="4" s="1"/>
  <c r="AF289" i="4" s="1"/>
  <c r="AG289" i="4" s="1"/>
  <c r="AK288" i="4"/>
  <c r="AK287" i="4"/>
  <c r="A287" i="4"/>
  <c r="A288" i="4" s="1"/>
  <c r="A289" i="4" s="1"/>
  <c r="AK286" i="4"/>
  <c r="B286" i="4"/>
  <c r="F285" i="4"/>
  <c r="G285" i="4" s="1"/>
  <c r="H285" i="4" s="1"/>
  <c r="I285" i="4" s="1"/>
  <c r="J285" i="4" s="1"/>
  <c r="K285" i="4" s="1"/>
  <c r="L285" i="4" s="1"/>
  <c r="M285" i="4" s="1"/>
  <c r="N285" i="4" s="1"/>
  <c r="O285" i="4" s="1"/>
  <c r="P285" i="4" s="1"/>
  <c r="Q285" i="4" s="1"/>
  <c r="R285" i="4" s="1"/>
  <c r="S285" i="4" s="1"/>
  <c r="T285" i="4" s="1"/>
  <c r="U285" i="4" s="1"/>
  <c r="V285" i="4" s="1"/>
  <c r="W285" i="4" s="1"/>
  <c r="X285" i="4" s="1"/>
  <c r="Y285" i="4" s="1"/>
  <c r="Z285" i="4" s="1"/>
  <c r="AA285" i="4" s="1"/>
  <c r="AB285" i="4" s="1"/>
  <c r="AC285" i="4" s="1"/>
  <c r="AD285" i="4" s="1"/>
  <c r="AE285" i="4" s="1"/>
  <c r="AF285" i="4" s="1"/>
  <c r="AG285" i="4" s="1"/>
  <c r="AK284" i="4"/>
  <c r="AK283" i="4"/>
  <c r="A283" i="4"/>
  <c r="A284" i="4" s="1"/>
  <c r="A285" i="4" s="1"/>
  <c r="AK282" i="4"/>
  <c r="B282" i="4"/>
  <c r="F281" i="4"/>
  <c r="G281" i="4" s="1"/>
  <c r="H281" i="4" s="1"/>
  <c r="I281" i="4" s="1"/>
  <c r="J281" i="4" s="1"/>
  <c r="K281" i="4" s="1"/>
  <c r="L281" i="4" s="1"/>
  <c r="M281" i="4" s="1"/>
  <c r="N281" i="4" s="1"/>
  <c r="O281" i="4" s="1"/>
  <c r="P281" i="4" s="1"/>
  <c r="Q281" i="4" s="1"/>
  <c r="R281" i="4" s="1"/>
  <c r="S281" i="4" s="1"/>
  <c r="T281" i="4" s="1"/>
  <c r="U281" i="4" s="1"/>
  <c r="V281" i="4" s="1"/>
  <c r="W281" i="4" s="1"/>
  <c r="X281" i="4" s="1"/>
  <c r="Y281" i="4" s="1"/>
  <c r="Z281" i="4" s="1"/>
  <c r="AA281" i="4" s="1"/>
  <c r="AB281" i="4" s="1"/>
  <c r="AC281" i="4" s="1"/>
  <c r="AD281" i="4" s="1"/>
  <c r="AE281" i="4" s="1"/>
  <c r="AF281" i="4" s="1"/>
  <c r="AG281" i="4" s="1"/>
  <c r="AK280" i="4"/>
  <c r="AK279" i="4"/>
  <c r="A279" i="4"/>
  <c r="A280" i="4" s="1"/>
  <c r="A281" i="4" s="1"/>
  <c r="AK278" i="4"/>
  <c r="B278" i="4"/>
  <c r="F277" i="4"/>
  <c r="G277" i="4" s="1"/>
  <c r="H277" i="4" s="1"/>
  <c r="I277" i="4" s="1"/>
  <c r="J277" i="4" s="1"/>
  <c r="K277" i="4" s="1"/>
  <c r="L277" i="4" s="1"/>
  <c r="M277" i="4" s="1"/>
  <c r="N277" i="4" s="1"/>
  <c r="O277" i="4" s="1"/>
  <c r="P277" i="4" s="1"/>
  <c r="Q277" i="4" s="1"/>
  <c r="R277" i="4" s="1"/>
  <c r="S277" i="4" s="1"/>
  <c r="T277" i="4" s="1"/>
  <c r="U277" i="4" s="1"/>
  <c r="V277" i="4" s="1"/>
  <c r="W277" i="4" s="1"/>
  <c r="X277" i="4" s="1"/>
  <c r="Y277" i="4" s="1"/>
  <c r="Z277" i="4" s="1"/>
  <c r="AA277" i="4" s="1"/>
  <c r="AB277" i="4" s="1"/>
  <c r="AC277" i="4" s="1"/>
  <c r="AD277" i="4" s="1"/>
  <c r="AE277" i="4" s="1"/>
  <c r="AF277" i="4" s="1"/>
  <c r="AG277" i="4" s="1"/>
  <c r="AK276" i="4"/>
  <c r="AK275" i="4"/>
  <c r="A275" i="4"/>
  <c r="A276" i="4" s="1"/>
  <c r="A277" i="4" s="1"/>
  <c r="AK274" i="4"/>
  <c r="B274" i="4"/>
  <c r="F273" i="4"/>
  <c r="G273" i="4" s="1"/>
  <c r="H273" i="4" s="1"/>
  <c r="I273" i="4" s="1"/>
  <c r="J273" i="4" s="1"/>
  <c r="K273" i="4" s="1"/>
  <c r="L273" i="4" s="1"/>
  <c r="M273" i="4" s="1"/>
  <c r="N273" i="4" s="1"/>
  <c r="O273" i="4" s="1"/>
  <c r="P273" i="4" s="1"/>
  <c r="Q273" i="4" s="1"/>
  <c r="R273" i="4" s="1"/>
  <c r="S273" i="4" s="1"/>
  <c r="T273" i="4" s="1"/>
  <c r="U273" i="4" s="1"/>
  <c r="V273" i="4" s="1"/>
  <c r="W273" i="4" s="1"/>
  <c r="X273" i="4" s="1"/>
  <c r="Y273" i="4" s="1"/>
  <c r="Z273" i="4" s="1"/>
  <c r="AA273" i="4" s="1"/>
  <c r="AB273" i="4" s="1"/>
  <c r="AC273" i="4" s="1"/>
  <c r="AD273" i="4" s="1"/>
  <c r="AE273" i="4" s="1"/>
  <c r="AF273" i="4" s="1"/>
  <c r="AG273" i="4" s="1"/>
  <c r="AK272" i="4"/>
  <c r="AK271" i="4"/>
  <c r="A271" i="4"/>
  <c r="A272" i="4" s="1"/>
  <c r="A273" i="4" s="1"/>
  <c r="AK270" i="4"/>
  <c r="B270" i="4"/>
  <c r="F269" i="4"/>
  <c r="G269" i="4" s="1"/>
  <c r="H269" i="4" s="1"/>
  <c r="I269" i="4" s="1"/>
  <c r="J269" i="4" s="1"/>
  <c r="K269" i="4" s="1"/>
  <c r="L269" i="4" s="1"/>
  <c r="M269" i="4" s="1"/>
  <c r="N269" i="4" s="1"/>
  <c r="O269" i="4" s="1"/>
  <c r="P269" i="4" s="1"/>
  <c r="Q269" i="4" s="1"/>
  <c r="R269" i="4" s="1"/>
  <c r="S269" i="4" s="1"/>
  <c r="T269" i="4" s="1"/>
  <c r="U269" i="4" s="1"/>
  <c r="V269" i="4" s="1"/>
  <c r="W269" i="4" s="1"/>
  <c r="X269" i="4" s="1"/>
  <c r="Y269" i="4" s="1"/>
  <c r="Z269" i="4" s="1"/>
  <c r="AA269" i="4" s="1"/>
  <c r="AB269" i="4" s="1"/>
  <c r="AC269" i="4" s="1"/>
  <c r="AD269" i="4" s="1"/>
  <c r="AE269" i="4" s="1"/>
  <c r="AF269" i="4" s="1"/>
  <c r="AG269" i="4" s="1"/>
  <c r="AK268" i="4"/>
  <c r="AK267" i="4"/>
  <c r="A267" i="4"/>
  <c r="A268" i="4" s="1"/>
  <c r="A269" i="4" s="1"/>
  <c r="AK266" i="4"/>
  <c r="B266" i="4"/>
  <c r="F265" i="4"/>
  <c r="G265" i="4" s="1"/>
  <c r="H265" i="4" s="1"/>
  <c r="I265" i="4" s="1"/>
  <c r="J265" i="4" s="1"/>
  <c r="K265" i="4" s="1"/>
  <c r="L265" i="4" s="1"/>
  <c r="M265" i="4" s="1"/>
  <c r="N265" i="4" s="1"/>
  <c r="O265" i="4" s="1"/>
  <c r="P265" i="4" s="1"/>
  <c r="Q265" i="4" s="1"/>
  <c r="R265" i="4" s="1"/>
  <c r="S265" i="4" s="1"/>
  <c r="T265" i="4" s="1"/>
  <c r="U265" i="4" s="1"/>
  <c r="V265" i="4" s="1"/>
  <c r="W265" i="4" s="1"/>
  <c r="X265" i="4" s="1"/>
  <c r="Y265" i="4" s="1"/>
  <c r="Z265" i="4" s="1"/>
  <c r="AA265" i="4" s="1"/>
  <c r="AB265" i="4" s="1"/>
  <c r="AC265" i="4" s="1"/>
  <c r="AD265" i="4" s="1"/>
  <c r="AE265" i="4" s="1"/>
  <c r="AF265" i="4" s="1"/>
  <c r="AG265" i="4" s="1"/>
  <c r="AK264" i="4"/>
  <c r="AK263" i="4"/>
  <c r="A263" i="4"/>
  <c r="A264" i="4" s="1"/>
  <c r="A265" i="4" s="1"/>
  <c r="AK262" i="4"/>
  <c r="B262" i="4"/>
  <c r="F261" i="4"/>
  <c r="G261" i="4" s="1"/>
  <c r="H261" i="4" s="1"/>
  <c r="I261" i="4" s="1"/>
  <c r="J261" i="4" s="1"/>
  <c r="K261" i="4" s="1"/>
  <c r="L261" i="4" s="1"/>
  <c r="M261" i="4" s="1"/>
  <c r="N261" i="4" s="1"/>
  <c r="O261" i="4" s="1"/>
  <c r="P261" i="4" s="1"/>
  <c r="Q261" i="4" s="1"/>
  <c r="R261" i="4" s="1"/>
  <c r="S261" i="4" s="1"/>
  <c r="T261" i="4" s="1"/>
  <c r="U261" i="4" s="1"/>
  <c r="V261" i="4" s="1"/>
  <c r="W261" i="4" s="1"/>
  <c r="X261" i="4" s="1"/>
  <c r="Y261" i="4" s="1"/>
  <c r="Z261" i="4" s="1"/>
  <c r="AA261" i="4" s="1"/>
  <c r="AB261" i="4" s="1"/>
  <c r="AC261" i="4" s="1"/>
  <c r="AD261" i="4" s="1"/>
  <c r="AE261" i="4" s="1"/>
  <c r="AF261" i="4" s="1"/>
  <c r="AG261" i="4" s="1"/>
  <c r="AK260" i="4"/>
  <c r="AK259" i="4"/>
  <c r="A259" i="4"/>
  <c r="A260" i="4" s="1"/>
  <c r="A261" i="4" s="1"/>
  <c r="AK258" i="4"/>
  <c r="B258" i="4"/>
  <c r="F257" i="4"/>
  <c r="G257" i="4" s="1"/>
  <c r="H257" i="4" s="1"/>
  <c r="I257" i="4" s="1"/>
  <c r="J257" i="4" s="1"/>
  <c r="K257" i="4" s="1"/>
  <c r="L257" i="4" s="1"/>
  <c r="M257" i="4" s="1"/>
  <c r="N257" i="4" s="1"/>
  <c r="O257" i="4" s="1"/>
  <c r="P257" i="4" s="1"/>
  <c r="Q257" i="4" s="1"/>
  <c r="R257" i="4" s="1"/>
  <c r="S257" i="4" s="1"/>
  <c r="T257" i="4" s="1"/>
  <c r="U257" i="4" s="1"/>
  <c r="V257" i="4" s="1"/>
  <c r="W257" i="4" s="1"/>
  <c r="X257" i="4" s="1"/>
  <c r="Y257" i="4" s="1"/>
  <c r="Z257" i="4" s="1"/>
  <c r="AA257" i="4" s="1"/>
  <c r="AB257" i="4" s="1"/>
  <c r="AC257" i="4" s="1"/>
  <c r="AD257" i="4" s="1"/>
  <c r="AE257" i="4" s="1"/>
  <c r="AF257" i="4" s="1"/>
  <c r="AG257" i="4" s="1"/>
  <c r="AK256" i="4"/>
  <c r="AK255" i="4"/>
  <c r="A255" i="4"/>
  <c r="A256" i="4" s="1"/>
  <c r="A257" i="4" s="1"/>
  <c r="AK254" i="4"/>
  <c r="B254" i="4"/>
  <c r="F253" i="4"/>
  <c r="G253" i="4" s="1"/>
  <c r="H253" i="4" s="1"/>
  <c r="I253" i="4" s="1"/>
  <c r="J253" i="4" s="1"/>
  <c r="K253" i="4" s="1"/>
  <c r="L253" i="4" s="1"/>
  <c r="M253" i="4" s="1"/>
  <c r="N253" i="4" s="1"/>
  <c r="O253" i="4" s="1"/>
  <c r="P253" i="4" s="1"/>
  <c r="Q253" i="4" s="1"/>
  <c r="R253" i="4" s="1"/>
  <c r="S253" i="4" s="1"/>
  <c r="T253" i="4" s="1"/>
  <c r="U253" i="4" s="1"/>
  <c r="V253" i="4" s="1"/>
  <c r="W253" i="4" s="1"/>
  <c r="X253" i="4" s="1"/>
  <c r="Y253" i="4" s="1"/>
  <c r="Z253" i="4" s="1"/>
  <c r="AA253" i="4" s="1"/>
  <c r="AB253" i="4" s="1"/>
  <c r="AC253" i="4" s="1"/>
  <c r="AD253" i="4" s="1"/>
  <c r="AE253" i="4" s="1"/>
  <c r="AF253" i="4" s="1"/>
  <c r="AG253" i="4" s="1"/>
  <c r="AK252" i="4"/>
  <c r="AK251" i="4"/>
  <c r="A251" i="4"/>
  <c r="A252" i="4" s="1"/>
  <c r="A253" i="4" s="1"/>
  <c r="AK250" i="4"/>
  <c r="B250" i="4"/>
  <c r="F249" i="4"/>
  <c r="G249" i="4" s="1"/>
  <c r="H249" i="4" s="1"/>
  <c r="I249" i="4" s="1"/>
  <c r="J249" i="4" s="1"/>
  <c r="K249" i="4" s="1"/>
  <c r="L249" i="4" s="1"/>
  <c r="M249" i="4" s="1"/>
  <c r="N249" i="4" s="1"/>
  <c r="O249" i="4" s="1"/>
  <c r="P249" i="4" s="1"/>
  <c r="Q249" i="4" s="1"/>
  <c r="R249" i="4" s="1"/>
  <c r="S249" i="4" s="1"/>
  <c r="T249" i="4" s="1"/>
  <c r="U249" i="4" s="1"/>
  <c r="V249" i="4" s="1"/>
  <c r="W249" i="4" s="1"/>
  <c r="X249" i="4" s="1"/>
  <c r="Y249" i="4" s="1"/>
  <c r="Z249" i="4" s="1"/>
  <c r="AA249" i="4" s="1"/>
  <c r="AB249" i="4" s="1"/>
  <c r="AC249" i="4" s="1"/>
  <c r="AD249" i="4" s="1"/>
  <c r="AE249" i="4" s="1"/>
  <c r="AF249" i="4" s="1"/>
  <c r="AG249" i="4" s="1"/>
  <c r="AK248" i="4"/>
  <c r="AK247" i="4"/>
  <c r="A247" i="4"/>
  <c r="A248" i="4" s="1"/>
  <c r="A249" i="4" s="1"/>
  <c r="AK246" i="4"/>
  <c r="B246" i="4"/>
  <c r="F245" i="4"/>
  <c r="G245" i="4" s="1"/>
  <c r="H245" i="4" s="1"/>
  <c r="I245" i="4" s="1"/>
  <c r="J245" i="4" s="1"/>
  <c r="K245" i="4" s="1"/>
  <c r="L245" i="4" s="1"/>
  <c r="M245" i="4" s="1"/>
  <c r="N245" i="4" s="1"/>
  <c r="O245" i="4" s="1"/>
  <c r="P245" i="4" s="1"/>
  <c r="Q245" i="4" s="1"/>
  <c r="R245" i="4" s="1"/>
  <c r="S245" i="4" s="1"/>
  <c r="T245" i="4" s="1"/>
  <c r="U245" i="4" s="1"/>
  <c r="V245" i="4" s="1"/>
  <c r="W245" i="4" s="1"/>
  <c r="X245" i="4" s="1"/>
  <c r="Y245" i="4" s="1"/>
  <c r="Z245" i="4" s="1"/>
  <c r="AA245" i="4" s="1"/>
  <c r="AB245" i="4" s="1"/>
  <c r="AC245" i="4" s="1"/>
  <c r="AD245" i="4" s="1"/>
  <c r="AE245" i="4" s="1"/>
  <c r="AF245" i="4" s="1"/>
  <c r="AG245" i="4" s="1"/>
  <c r="AK244" i="4"/>
  <c r="AK243" i="4"/>
  <c r="A243" i="4"/>
  <c r="A244" i="4" s="1"/>
  <c r="A245" i="4" s="1"/>
  <c r="AK242" i="4"/>
  <c r="B242" i="4"/>
  <c r="F241" i="4"/>
  <c r="G241" i="4" s="1"/>
  <c r="H241" i="4" s="1"/>
  <c r="I241" i="4" s="1"/>
  <c r="J241" i="4" s="1"/>
  <c r="K241" i="4" s="1"/>
  <c r="L241" i="4" s="1"/>
  <c r="M241" i="4" s="1"/>
  <c r="N241" i="4" s="1"/>
  <c r="O241" i="4" s="1"/>
  <c r="P241" i="4" s="1"/>
  <c r="Q241" i="4" s="1"/>
  <c r="R241" i="4" s="1"/>
  <c r="S241" i="4" s="1"/>
  <c r="T241" i="4" s="1"/>
  <c r="U241" i="4" s="1"/>
  <c r="V241" i="4" s="1"/>
  <c r="W241" i="4" s="1"/>
  <c r="X241" i="4" s="1"/>
  <c r="Y241" i="4" s="1"/>
  <c r="Z241" i="4" s="1"/>
  <c r="AA241" i="4" s="1"/>
  <c r="AB241" i="4" s="1"/>
  <c r="AC241" i="4" s="1"/>
  <c r="AD241" i="4" s="1"/>
  <c r="AE241" i="4" s="1"/>
  <c r="AF241" i="4" s="1"/>
  <c r="AG241" i="4" s="1"/>
  <c r="AK240" i="4"/>
  <c r="AK239" i="4"/>
  <c r="A239" i="4"/>
  <c r="A240" i="4" s="1"/>
  <c r="A241" i="4" s="1"/>
  <c r="AK238" i="4"/>
  <c r="B238" i="4"/>
  <c r="F237" i="4"/>
  <c r="G237" i="4" s="1"/>
  <c r="H237" i="4" s="1"/>
  <c r="I237" i="4" s="1"/>
  <c r="J237" i="4" s="1"/>
  <c r="K237" i="4" s="1"/>
  <c r="L237" i="4" s="1"/>
  <c r="M237" i="4" s="1"/>
  <c r="N237" i="4" s="1"/>
  <c r="O237" i="4" s="1"/>
  <c r="P237" i="4" s="1"/>
  <c r="Q237" i="4" s="1"/>
  <c r="R237" i="4" s="1"/>
  <c r="S237" i="4" s="1"/>
  <c r="T237" i="4" s="1"/>
  <c r="U237" i="4" s="1"/>
  <c r="V237" i="4" s="1"/>
  <c r="W237" i="4" s="1"/>
  <c r="X237" i="4" s="1"/>
  <c r="Y237" i="4" s="1"/>
  <c r="Z237" i="4" s="1"/>
  <c r="AA237" i="4" s="1"/>
  <c r="AB237" i="4" s="1"/>
  <c r="AC237" i="4" s="1"/>
  <c r="AD237" i="4" s="1"/>
  <c r="AE237" i="4" s="1"/>
  <c r="AF237" i="4" s="1"/>
  <c r="AG237" i="4" s="1"/>
  <c r="AK236" i="4"/>
  <c r="AK235" i="4"/>
  <c r="A235" i="4"/>
  <c r="A236" i="4" s="1"/>
  <c r="A237" i="4" s="1"/>
  <c r="AK234" i="4"/>
  <c r="B234" i="4"/>
  <c r="F233" i="4"/>
  <c r="G233" i="4" s="1"/>
  <c r="H233" i="4" s="1"/>
  <c r="I233" i="4" s="1"/>
  <c r="J233" i="4" s="1"/>
  <c r="K233" i="4" s="1"/>
  <c r="L233" i="4" s="1"/>
  <c r="M233" i="4" s="1"/>
  <c r="N233" i="4" s="1"/>
  <c r="O233" i="4" s="1"/>
  <c r="P233" i="4" s="1"/>
  <c r="Q233" i="4" s="1"/>
  <c r="R233" i="4" s="1"/>
  <c r="S233" i="4" s="1"/>
  <c r="T233" i="4" s="1"/>
  <c r="U233" i="4" s="1"/>
  <c r="V233" i="4" s="1"/>
  <c r="W233" i="4" s="1"/>
  <c r="X233" i="4" s="1"/>
  <c r="Y233" i="4" s="1"/>
  <c r="Z233" i="4" s="1"/>
  <c r="AA233" i="4" s="1"/>
  <c r="AB233" i="4" s="1"/>
  <c r="AC233" i="4" s="1"/>
  <c r="AD233" i="4" s="1"/>
  <c r="AE233" i="4" s="1"/>
  <c r="AF233" i="4" s="1"/>
  <c r="AG233" i="4" s="1"/>
  <c r="AK232" i="4"/>
  <c r="AK231" i="4"/>
  <c r="A231" i="4"/>
  <c r="A232" i="4" s="1"/>
  <c r="A233" i="4" s="1"/>
  <c r="AK230" i="4"/>
  <c r="B230" i="4"/>
  <c r="F229" i="4"/>
  <c r="G229" i="4" s="1"/>
  <c r="H229" i="4" s="1"/>
  <c r="I229" i="4" s="1"/>
  <c r="J229" i="4" s="1"/>
  <c r="K229" i="4" s="1"/>
  <c r="L229" i="4" s="1"/>
  <c r="M229" i="4" s="1"/>
  <c r="N229" i="4" s="1"/>
  <c r="O229" i="4" s="1"/>
  <c r="P229" i="4" s="1"/>
  <c r="Q229" i="4" s="1"/>
  <c r="R229" i="4" s="1"/>
  <c r="S229" i="4" s="1"/>
  <c r="T229" i="4" s="1"/>
  <c r="U229" i="4" s="1"/>
  <c r="V229" i="4" s="1"/>
  <c r="W229" i="4" s="1"/>
  <c r="X229" i="4" s="1"/>
  <c r="Y229" i="4" s="1"/>
  <c r="Z229" i="4" s="1"/>
  <c r="AA229" i="4" s="1"/>
  <c r="AB229" i="4" s="1"/>
  <c r="AC229" i="4" s="1"/>
  <c r="AD229" i="4" s="1"/>
  <c r="AE229" i="4" s="1"/>
  <c r="AF229" i="4" s="1"/>
  <c r="AG229" i="4" s="1"/>
  <c r="AK228" i="4"/>
  <c r="AK227" i="4"/>
  <c r="A227" i="4"/>
  <c r="A228" i="4" s="1"/>
  <c r="A229" i="4" s="1"/>
  <c r="AK226" i="4"/>
  <c r="B226" i="4"/>
  <c r="F225" i="4"/>
  <c r="G225" i="4" s="1"/>
  <c r="H225" i="4" s="1"/>
  <c r="I225" i="4" s="1"/>
  <c r="J225" i="4" s="1"/>
  <c r="K225" i="4" s="1"/>
  <c r="L225" i="4" s="1"/>
  <c r="M225" i="4" s="1"/>
  <c r="N225" i="4" s="1"/>
  <c r="O225" i="4" s="1"/>
  <c r="P225" i="4" s="1"/>
  <c r="Q225" i="4" s="1"/>
  <c r="R225" i="4" s="1"/>
  <c r="S225" i="4" s="1"/>
  <c r="T225" i="4" s="1"/>
  <c r="U225" i="4" s="1"/>
  <c r="V225" i="4" s="1"/>
  <c r="W225" i="4" s="1"/>
  <c r="X225" i="4" s="1"/>
  <c r="Y225" i="4" s="1"/>
  <c r="Z225" i="4" s="1"/>
  <c r="AA225" i="4" s="1"/>
  <c r="AB225" i="4" s="1"/>
  <c r="AC225" i="4" s="1"/>
  <c r="AD225" i="4" s="1"/>
  <c r="AE225" i="4" s="1"/>
  <c r="AF225" i="4" s="1"/>
  <c r="AG225" i="4" s="1"/>
  <c r="AK224" i="4"/>
  <c r="AK223" i="4"/>
  <c r="A223" i="4"/>
  <c r="A224" i="4" s="1"/>
  <c r="A225" i="4" s="1"/>
  <c r="AK222" i="4"/>
  <c r="B222" i="4"/>
  <c r="F221" i="4"/>
  <c r="G221" i="4" s="1"/>
  <c r="H221" i="4" s="1"/>
  <c r="I221" i="4" s="1"/>
  <c r="J221" i="4" s="1"/>
  <c r="K221" i="4" s="1"/>
  <c r="L221" i="4" s="1"/>
  <c r="M221" i="4" s="1"/>
  <c r="N221" i="4" s="1"/>
  <c r="O221" i="4" s="1"/>
  <c r="P221" i="4" s="1"/>
  <c r="Q221" i="4" s="1"/>
  <c r="R221" i="4" s="1"/>
  <c r="S221" i="4" s="1"/>
  <c r="T221" i="4" s="1"/>
  <c r="U221" i="4" s="1"/>
  <c r="V221" i="4" s="1"/>
  <c r="W221" i="4" s="1"/>
  <c r="X221" i="4" s="1"/>
  <c r="Y221" i="4" s="1"/>
  <c r="Z221" i="4" s="1"/>
  <c r="AA221" i="4" s="1"/>
  <c r="AB221" i="4" s="1"/>
  <c r="AC221" i="4" s="1"/>
  <c r="AD221" i="4" s="1"/>
  <c r="AE221" i="4" s="1"/>
  <c r="AF221" i="4" s="1"/>
  <c r="AG221" i="4" s="1"/>
  <c r="AK220" i="4"/>
  <c r="AK219" i="4"/>
  <c r="A219" i="4"/>
  <c r="A220" i="4" s="1"/>
  <c r="A221" i="4" s="1"/>
  <c r="AK218" i="4"/>
  <c r="B218" i="4"/>
  <c r="F217" i="4"/>
  <c r="G217" i="4" s="1"/>
  <c r="H217" i="4" s="1"/>
  <c r="I217" i="4" s="1"/>
  <c r="J217" i="4" s="1"/>
  <c r="K217" i="4" s="1"/>
  <c r="L217" i="4" s="1"/>
  <c r="M217" i="4" s="1"/>
  <c r="N217" i="4" s="1"/>
  <c r="O217" i="4" s="1"/>
  <c r="P217" i="4" s="1"/>
  <c r="Q217" i="4" s="1"/>
  <c r="R217" i="4" s="1"/>
  <c r="S217" i="4" s="1"/>
  <c r="T217" i="4" s="1"/>
  <c r="U217" i="4" s="1"/>
  <c r="V217" i="4" s="1"/>
  <c r="W217" i="4" s="1"/>
  <c r="X217" i="4" s="1"/>
  <c r="Y217" i="4" s="1"/>
  <c r="Z217" i="4" s="1"/>
  <c r="AA217" i="4" s="1"/>
  <c r="AB217" i="4" s="1"/>
  <c r="AC217" i="4" s="1"/>
  <c r="AD217" i="4" s="1"/>
  <c r="AE217" i="4" s="1"/>
  <c r="AF217" i="4" s="1"/>
  <c r="AG217" i="4" s="1"/>
  <c r="AK216" i="4"/>
  <c r="AK215" i="4"/>
  <c r="A215" i="4"/>
  <c r="A216" i="4" s="1"/>
  <c r="A217" i="4" s="1"/>
  <c r="AK214" i="4"/>
  <c r="B214" i="4"/>
  <c r="F213" i="4"/>
  <c r="G213" i="4" s="1"/>
  <c r="H213" i="4" s="1"/>
  <c r="I213" i="4" s="1"/>
  <c r="J213" i="4" s="1"/>
  <c r="K213" i="4" s="1"/>
  <c r="L213" i="4" s="1"/>
  <c r="M213" i="4" s="1"/>
  <c r="N213" i="4" s="1"/>
  <c r="O213" i="4" s="1"/>
  <c r="P213" i="4" s="1"/>
  <c r="Q213" i="4" s="1"/>
  <c r="R213" i="4" s="1"/>
  <c r="S213" i="4" s="1"/>
  <c r="T213" i="4" s="1"/>
  <c r="U213" i="4" s="1"/>
  <c r="V213" i="4" s="1"/>
  <c r="W213" i="4" s="1"/>
  <c r="X213" i="4" s="1"/>
  <c r="Y213" i="4" s="1"/>
  <c r="Z213" i="4" s="1"/>
  <c r="AA213" i="4" s="1"/>
  <c r="AB213" i="4" s="1"/>
  <c r="AC213" i="4" s="1"/>
  <c r="AD213" i="4" s="1"/>
  <c r="AE213" i="4" s="1"/>
  <c r="AF213" i="4" s="1"/>
  <c r="AG213" i="4" s="1"/>
  <c r="AK212" i="4"/>
  <c r="AK211" i="4"/>
  <c r="A211" i="4"/>
  <c r="A212" i="4" s="1"/>
  <c r="A213" i="4" s="1"/>
  <c r="AK210" i="4"/>
  <c r="B210" i="4"/>
  <c r="F209" i="4"/>
  <c r="G209" i="4" s="1"/>
  <c r="H209" i="4" s="1"/>
  <c r="I209" i="4" s="1"/>
  <c r="J209" i="4" s="1"/>
  <c r="K209" i="4" s="1"/>
  <c r="L209" i="4" s="1"/>
  <c r="M209" i="4" s="1"/>
  <c r="N209" i="4" s="1"/>
  <c r="O209" i="4" s="1"/>
  <c r="P209" i="4" s="1"/>
  <c r="Q209" i="4" s="1"/>
  <c r="R209" i="4" s="1"/>
  <c r="S209" i="4" s="1"/>
  <c r="T209" i="4" s="1"/>
  <c r="U209" i="4" s="1"/>
  <c r="V209" i="4" s="1"/>
  <c r="W209" i="4" s="1"/>
  <c r="X209" i="4" s="1"/>
  <c r="Y209" i="4" s="1"/>
  <c r="Z209" i="4" s="1"/>
  <c r="AA209" i="4" s="1"/>
  <c r="AB209" i="4" s="1"/>
  <c r="AC209" i="4" s="1"/>
  <c r="AD209" i="4" s="1"/>
  <c r="AE209" i="4" s="1"/>
  <c r="AF209" i="4" s="1"/>
  <c r="AG209" i="4" s="1"/>
  <c r="AK208" i="4"/>
  <c r="AK207" i="4"/>
  <c r="A207" i="4"/>
  <c r="A208" i="4" s="1"/>
  <c r="A209" i="4" s="1"/>
  <c r="AK206" i="4"/>
  <c r="B206" i="4"/>
  <c r="F205" i="4"/>
  <c r="G205" i="4" s="1"/>
  <c r="H205" i="4" s="1"/>
  <c r="I205" i="4" s="1"/>
  <c r="J205" i="4" s="1"/>
  <c r="K205" i="4" s="1"/>
  <c r="L205" i="4" s="1"/>
  <c r="M205" i="4" s="1"/>
  <c r="N205" i="4" s="1"/>
  <c r="O205" i="4" s="1"/>
  <c r="P205" i="4" s="1"/>
  <c r="Q205" i="4" s="1"/>
  <c r="R205" i="4" s="1"/>
  <c r="S205" i="4" s="1"/>
  <c r="T205" i="4" s="1"/>
  <c r="U205" i="4" s="1"/>
  <c r="V205" i="4" s="1"/>
  <c r="W205" i="4" s="1"/>
  <c r="X205" i="4" s="1"/>
  <c r="Y205" i="4" s="1"/>
  <c r="Z205" i="4" s="1"/>
  <c r="AA205" i="4" s="1"/>
  <c r="AB205" i="4" s="1"/>
  <c r="AC205" i="4" s="1"/>
  <c r="AD205" i="4" s="1"/>
  <c r="AE205" i="4" s="1"/>
  <c r="AF205" i="4" s="1"/>
  <c r="AG205" i="4" s="1"/>
  <c r="AK204" i="4"/>
  <c r="AK203" i="4"/>
  <c r="A203" i="4"/>
  <c r="A204" i="4" s="1"/>
  <c r="A205" i="4" s="1"/>
  <c r="AK202" i="4"/>
  <c r="B202" i="4"/>
  <c r="F201" i="4"/>
  <c r="G201" i="4" s="1"/>
  <c r="H201" i="4" s="1"/>
  <c r="I201" i="4" s="1"/>
  <c r="J201" i="4" s="1"/>
  <c r="K201" i="4" s="1"/>
  <c r="L201" i="4" s="1"/>
  <c r="M201" i="4" s="1"/>
  <c r="N201" i="4" s="1"/>
  <c r="O201" i="4" s="1"/>
  <c r="P201" i="4" s="1"/>
  <c r="Q201" i="4" s="1"/>
  <c r="R201" i="4" s="1"/>
  <c r="S201" i="4" s="1"/>
  <c r="T201" i="4" s="1"/>
  <c r="U201" i="4" s="1"/>
  <c r="V201" i="4" s="1"/>
  <c r="W201" i="4" s="1"/>
  <c r="X201" i="4" s="1"/>
  <c r="Y201" i="4" s="1"/>
  <c r="Z201" i="4" s="1"/>
  <c r="AA201" i="4" s="1"/>
  <c r="AB201" i="4" s="1"/>
  <c r="AC201" i="4" s="1"/>
  <c r="AD201" i="4" s="1"/>
  <c r="AE201" i="4" s="1"/>
  <c r="AF201" i="4" s="1"/>
  <c r="AG201" i="4" s="1"/>
  <c r="AK200" i="4"/>
  <c r="AK199" i="4"/>
  <c r="A199" i="4"/>
  <c r="A200" i="4" s="1"/>
  <c r="A201" i="4" s="1"/>
  <c r="AK198" i="4"/>
  <c r="B198" i="4"/>
  <c r="F197" i="4"/>
  <c r="G197" i="4" s="1"/>
  <c r="H197" i="4" s="1"/>
  <c r="I197" i="4" s="1"/>
  <c r="J197" i="4" s="1"/>
  <c r="K197" i="4" s="1"/>
  <c r="L197" i="4" s="1"/>
  <c r="M197" i="4" s="1"/>
  <c r="N197" i="4" s="1"/>
  <c r="O197" i="4" s="1"/>
  <c r="P197" i="4" s="1"/>
  <c r="Q197" i="4" s="1"/>
  <c r="R197" i="4" s="1"/>
  <c r="S197" i="4" s="1"/>
  <c r="T197" i="4" s="1"/>
  <c r="U197" i="4" s="1"/>
  <c r="V197" i="4" s="1"/>
  <c r="W197" i="4" s="1"/>
  <c r="X197" i="4" s="1"/>
  <c r="Y197" i="4" s="1"/>
  <c r="Z197" i="4" s="1"/>
  <c r="AA197" i="4" s="1"/>
  <c r="AB197" i="4" s="1"/>
  <c r="AC197" i="4" s="1"/>
  <c r="AD197" i="4" s="1"/>
  <c r="AE197" i="4" s="1"/>
  <c r="AF197" i="4" s="1"/>
  <c r="AG197" i="4" s="1"/>
  <c r="AK196" i="4"/>
  <c r="AK195" i="4"/>
  <c r="A195" i="4"/>
  <c r="A196" i="4" s="1"/>
  <c r="A197" i="4" s="1"/>
  <c r="AK194" i="4"/>
  <c r="B194" i="4"/>
  <c r="F193" i="4"/>
  <c r="AK192" i="4"/>
  <c r="AK191" i="4"/>
  <c r="A191" i="4"/>
  <c r="A192" i="4" s="1"/>
  <c r="A193" i="4" s="1"/>
  <c r="AK190" i="4"/>
  <c r="B190" i="4"/>
  <c r="F189" i="4"/>
  <c r="G189" i="4" s="1"/>
  <c r="H189" i="4" s="1"/>
  <c r="I189" i="4" s="1"/>
  <c r="J189" i="4" s="1"/>
  <c r="K189" i="4" s="1"/>
  <c r="L189" i="4" s="1"/>
  <c r="M189" i="4" s="1"/>
  <c r="N189" i="4" s="1"/>
  <c r="O189" i="4" s="1"/>
  <c r="P189" i="4" s="1"/>
  <c r="Q189" i="4" s="1"/>
  <c r="R189" i="4" s="1"/>
  <c r="S189" i="4" s="1"/>
  <c r="T189" i="4" s="1"/>
  <c r="U189" i="4" s="1"/>
  <c r="V189" i="4" s="1"/>
  <c r="W189" i="4" s="1"/>
  <c r="X189" i="4" s="1"/>
  <c r="Y189" i="4" s="1"/>
  <c r="Z189" i="4" s="1"/>
  <c r="AA189" i="4" s="1"/>
  <c r="AB189" i="4" s="1"/>
  <c r="AC189" i="4" s="1"/>
  <c r="AD189" i="4" s="1"/>
  <c r="AE189" i="4" s="1"/>
  <c r="AF189" i="4" s="1"/>
  <c r="AG189" i="4" s="1"/>
  <c r="AK188" i="4"/>
  <c r="AK187" i="4"/>
  <c r="A187" i="4"/>
  <c r="A188" i="4" s="1"/>
  <c r="A189" i="4" s="1"/>
  <c r="AK186" i="4"/>
  <c r="B186" i="4"/>
  <c r="F185" i="4"/>
  <c r="G185" i="4" s="1"/>
  <c r="H185" i="4" s="1"/>
  <c r="I185" i="4" s="1"/>
  <c r="J185" i="4" s="1"/>
  <c r="K185" i="4" s="1"/>
  <c r="L185" i="4" s="1"/>
  <c r="M185" i="4" s="1"/>
  <c r="N185" i="4" s="1"/>
  <c r="O185" i="4" s="1"/>
  <c r="P185" i="4" s="1"/>
  <c r="Q185" i="4" s="1"/>
  <c r="R185" i="4" s="1"/>
  <c r="S185" i="4" s="1"/>
  <c r="T185" i="4" s="1"/>
  <c r="U185" i="4" s="1"/>
  <c r="V185" i="4" s="1"/>
  <c r="W185" i="4" s="1"/>
  <c r="X185" i="4" s="1"/>
  <c r="Y185" i="4" s="1"/>
  <c r="Z185" i="4" s="1"/>
  <c r="AA185" i="4" s="1"/>
  <c r="AB185" i="4" s="1"/>
  <c r="AC185" i="4" s="1"/>
  <c r="AD185" i="4" s="1"/>
  <c r="AE185" i="4" s="1"/>
  <c r="AF185" i="4" s="1"/>
  <c r="AG185" i="4" s="1"/>
  <c r="AK184" i="4"/>
  <c r="AK183" i="4"/>
  <c r="A183" i="4"/>
  <c r="A184" i="4" s="1"/>
  <c r="A185" i="4" s="1"/>
  <c r="AK182" i="4"/>
  <c r="B182" i="4"/>
  <c r="F181" i="4"/>
  <c r="G181" i="4" s="1"/>
  <c r="H181" i="4" s="1"/>
  <c r="I181" i="4" s="1"/>
  <c r="J181" i="4" s="1"/>
  <c r="K181" i="4" s="1"/>
  <c r="L181" i="4" s="1"/>
  <c r="M181" i="4" s="1"/>
  <c r="N181" i="4" s="1"/>
  <c r="O181" i="4" s="1"/>
  <c r="P181" i="4" s="1"/>
  <c r="Q181" i="4" s="1"/>
  <c r="R181" i="4" s="1"/>
  <c r="S181" i="4" s="1"/>
  <c r="T181" i="4" s="1"/>
  <c r="U181" i="4" s="1"/>
  <c r="V181" i="4" s="1"/>
  <c r="W181" i="4" s="1"/>
  <c r="X181" i="4" s="1"/>
  <c r="Y181" i="4" s="1"/>
  <c r="Z181" i="4" s="1"/>
  <c r="AA181" i="4" s="1"/>
  <c r="AB181" i="4" s="1"/>
  <c r="AC181" i="4" s="1"/>
  <c r="AD181" i="4" s="1"/>
  <c r="AE181" i="4" s="1"/>
  <c r="AF181" i="4" s="1"/>
  <c r="AG181" i="4" s="1"/>
  <c r="AK180" i="4"/>
  <c r="AK179" i="4"/>
  <c r="A179" i="4"/>
  <c r="A180" i="4" s="1"/>
  <c r="A181" i="4" s="1"/>
  <c r="AK178" i="4"/>
  <c r="B178" i="4"/>
  <c r="F177" i="4"/>
  <c r="G177" i="4" s="1"/>
  <c r="H177" i="4" s="1"/>
  <c r="I177" i="4" s="1"/>
  <c r="J177" i="4" s="1"/>
  <c r="K177" i="4" s="1"/>
  <c r="L177" i="4" s="1"/>
  <c r="M177" i="4" s="1"/>
  <c r="N177" i="4" s="1"/>
  <c r="O177" i="4" s="1"/>
  <c r="P177" i="4" s="1"/>
  <c r="Q177" i="4" s="1"/>
  <c r="R177" i="4" s="1"/>
  <c r="S177" i="4" s="1"/>
  <c r="T177" i="4" s="1"/>
  <c r="U177" i="4" s="1"/>
  <c r="V177" i="4" s="1"/>
  <c r="W177" i="4" s="1"/>
  <c r="X177" i="4" s="1"/>
  <c r="Y177" i="4" s="1"/>
  <c r="Z177" i="4" s="1"/>
  <c r="AA177" i="4" s="1"/>
  <c r="AB177" i="4" s="1"/>
  <c r="AC177" i="4" s="1"/>
  <c r="AD177" i="4" s="1"/>
  <c r="AE177" i="4" s="1"/>
  <c r="AF177" i="4" s="1"/>
  <c r="AG177" i="4" s="1"/>
  <c r="AK176" i="4"/>
  <c r="AK175" i="4"/>
  <c r="A175" i="4"/>
  <c r="A176" i="4" s="1"/>
  <c r="A177" i="4" s="1"/>
  <c r="AK174" i="4"/>
  <c r="B174" i="4"/>
  <c r="F173" i="4"/>
  <c r="G173" i="4" s="1"/>
  <c r="H173" i="4" s="1"/>
  <c r="I173" i="4" s="1"/>
  <c r="J173" i="4" s="1"/>
  <c r="K173" i="4" s="1"/>
  <c r="L173" i="4" s="1"/>
  <c r="M173" i="4" s="1"/>
  <c r="N173" i="4" s="1"/>
  <c r="O173" i="4" s="1"/>
  <c r="P173" i="4" s="1"/>
  <c r="Q173" i="4" s="1"/>
  <c r="R173" i="4" s="1"/>
  <c r="S173" i="4" s="1"/>
  <c r="T173" i="4" s="1"/>
  <c r="U173" i="4" s="1"/>
  <c r="V173" i="4" s="1"/>
  <c r="W173" i="4" s="1"/>
  <c r="X173" i="4" s="1"/>
  <c r="Y173" i="4" s="1"/>
  <c r="Z173" i="4" s="1"/>
  <c r="AA173" i="4" s="1"/>
  <c r="AB173" i="4" s="1"/>
  <c r="AC173" i="4" s="1"/>
  <c r="AD173" i="4" s="1"/>
  <c r="AE173" i="4" s="1"/>
  <c r="AF173" i="4" s="1"/>
  <c r="AG173" i="4" s="1"/>
  <c r="AK172" i="4"/>
  <c r="AK171" i="4"/>
  <c r="A171" i="4"/>
  <c r="A172" i="4" s="1"/>
  <c r="A173" i="4" s="1"/>
  <c r="AK170" i="4"/>
  <c r="B170" i="4"/>
  <c r="F169" i="4"/>
  <c r="G169" i="4" s="1"/>
  <c r="H169" i="4" s="1"/>
  <c r="I169" i="4" s="1"/>
  <c r="J169" i="4" s="1"/>
  <c r="K169" i="4" s="1"/>
  <c r="L169" i="4" s="1"/>
  <c r="M169" i="4" s="1"/>
  <c r="N169" i="4" s="1"/>
  <c r="O169" i="4" s="1"/>
  <c r="P169" i="4" s="1"/>
  <c r="Q169" i="4" s="1"/>
  <c r="R169" i="4" s="1"/>
  <c r="S169" i="4" s="1"/>
  <c r="T169" i="4" s="1"/>
  <c r="U169" i="4" s="1"/>
  <c r="V169" i="4" s="1"/>
  <c r="W169" i="4" s="1"/>
  <c r="X169" i="4" s="1"/>
  <c r="Y169" i="4" s="1"/>
  <c r="Z169" i="4" s="1"/>
  <c r="AA169" i="4" s="1"/>
  <c r="AB169" i="4" s="1"/>
  <c r="AC169" i="4" s="1"/>
  <c r="AD169" i="4" s="1"/>
  <c r="AE169" i="4" s="1"/>
  <c r="AF169" i="4" s="1"/>
  <c r="AG169" i="4" s="1"/>
  <c r="AK168" i="4"/>
  <c r="AK167" i="4"/>
  <c r="A167" i="4"/>
  <c r="A168" i="4" s="1"/>
  <c r="A169" i="4" s="1"/>
  <c r="AK166" i="4"/>
  <c r="B166" i="4"/>
  <c r="F165" i="4"/>
  <c r="G165" i="4" s="1"/>
  <c r="H165" i="4" s="1"/>
  <c r="I165" i="4" s="1"/>
  <c r="J165" i="4" s="1"/>
  <c r="K165" i="4" s="1"/>
  <c r="L165" i="4" s="1"/>
  <c r="M165" i="4" s="1"/>
  <c r="N165" i="4" s="1"/>
  <c r="O165" i="4" s="1"/>
  <c r="P165" i="4" s="1"/>
  <c r="Q165" i="4" s="1"/>
  <c r="R165" i="4" s="1"/>
  <c r="S165" i="4" s="1"/>
  <c r="T165" i="4" s="1"/>
  <c r="U165" i="4" s="1"/>
  <c r="V165" i="4" s="1"/>
  <c r="W165" i="4" s="1"/>
  <c r="X165" i="4" s="1"/>
  <c r="Y165" i="4" s="1"/>
  <c r="Z165" i="4" s="1"/>
  <c r="AA165" i="4" s="1"/>
  <c r="AB165" i="4" s="1"/>
  <c r="AC165" i="4" s="1"/>
  <c r="AD165" i="4" s="1"/>
  <c r="AE165" i="4" s="1"/>
  <c r="AF165" i="4" s="1"/>
  <c r="AG165" i="4" s="1"/>
  <c r="AK164" i="4"/>
  <c r="AK163" i="4"/>
  <c r="A163" i="4"/>
  <c r="A164" i="4" s="1"/>
  <c r="A165" i="4" s="1"/>
  <c r="AK162" i="4"/>
  <c r="B162" i="4"/>
  <c r="F161" i="4"/>
  <c r="G161" i="4" s="1"/>
  <c r="H161" i="4" s="1"/>
  <c r="I161" i="4" s="1"/>
  <c r="J161" i="4" s="1"/>
  <c r="K161" i="4" s="1"/>
  <c r="L161" i="4" s="1"/>
  <c r="M161" i="4" s="1"/>
  <c r="N161" i="4" s="1"/>
  <c r="O161" i="4" s="1"/>
  <c r="P161" i="4" s="1"/>
  <c r="Q161" i="4" s="1"/>
  <c r="R161" i="4" s="1"/>
  <c r="S161" i="4" s="1"/>
  <c r="T161" i="4" s="1"/>
  <c r="U161" i="4" s="1"/>
  <c r="V161" i="4" s="1"/>
  <c r="W161" i="4" s="1"/>
  <c r="X161" i="4" s="1"/>
  <c r="Y161" i="4" s="1"/>
  <c r="Z161" i="4" s="1"/>
  <c r="AA161" i="4" s="1"/>
  <c r="AB161" i="4" s="1"/>
  <c r="AC161" i="4" s="1"/>
  <c r="AD161" i="4" s="1"/>
  <c r="AE161" i="4" s="1"/>
  <c r="AF161" i="4" s="1"/>
  <c r="AG161" i="4" s="1"/>
  <c r="AK160" i="4"/>
  <c r="AK159" i="4"/>
  <c r="A159" i="4"/>
  <c r="A160" i="4" s="1"/>
  <c r="A161" i="4" s="1"/>
  <c r="AK158" i="4"/>
  <c r="B158" i="4"/>
  <c r="F157" i="4"/>
  <c r="G157" i="4" s="1"/>
  <c r="H157" i="4" s="1"/>
  <c r="I157" i="4" s="1"/>
  <c r="J157" i="4" s="1"/>
  <c r="K157" i="4" s="1"/>
  <c r="L157" i="4" s="1"/>
  <c r="M157" i="4" s="1"/>
  <c r="N157" i="4" s="1"/>
  <c r="O157" i="4" s="1"/>
  <c r="P157" i="4" s="1"/>
  <c r="Q157" i="4" s="1"/>
  <c r="R157" i="4" s="1"/>
  <c r="S157" i="4" s="1"/>
  <c r="T157" i="4" s="1"/>
  <c r="U157" i="4" s="1"/>
  <c r="V157" i="4" s="1"/>
  <c r="W157" i="4" s="1"/>
  <c r="X157" i="4" s="1"/>
  <c r="Y157" i="4" s="1"/>
  <c r="Z157" i="4" s="1"/>
  <c r="AA157" i="4" s="1"/>
  <c r="AB157" i="4" s="1"/>
  <c r="AC157" i="4" s="1"/>
  <c r="AD157" i="4" s="1"/>
  <c r="AE157" i="4" s="1"/>
  <c r="AF157" i="4" s="1"/>
  <c r="AG157" i="4" s="1"/>
  <c r="AK156" i="4"/>
  <c r="AK155" i="4"/>
  <c r="A155" i="4"/>
  <c r="A156" i="4" s="1"/>
  <c r="A157" i="4" s="1"/>
  <c r="AK154" i="4"/>
  <c r="B154" i="4"/>
  <c r="F153" i="4"/>
  <c r="G153" i="4" s="1"/>
  <c r="H153" i="4" s="1"/>
  <c r="I153" i="4" s="1"/>
  <c r="J153" i="4" s="1"/>
  <c r="K153" i="4" s="1"/>
  <c r="L153" i="4" s="1"/>
  <c r="M153" i="4" s="1"/>
  <c r="N153" i="4" s="1"/>
  <c r="O153" i="4" s="1"/>
  <c r="P153" i="4" s="1"/>
  <c r="Q153" i="4" s="1"/>
  <c r="R153" i="4" s="1"/>
  <c r="S153" i="4" s="1"/>
  <c r="T153" i="4" s="1"/>
  <c r="U153" i="4" s="1"/>
  <c r="V153" i="4" s="1"/>
  <c r="W153" i="4" s="1"/>
  <c r="X153" i="4" s="1"/>
  <c r="Y153" i="4" s="1"/>
  <c r="Z153" i="4" s="1"/>
  <c r="AA153" i="4" s="1"/>
  <c r="AB153" i="4" s="1"/>
  <c r="AC153" i="4" s="1"/>
  <c r="AD153" i="4" s="1"/>
  <c r="AE153" i="4" s="1"/>
  <c r="AF153" i="4" s="1"/>
  <c r="AG153" i="4" s="1"/>
  <c r="AK152" i="4"/>
  <c r="AK151" i="4"/>
  <c r="A151" i="4"/>
  <c r="A152" i="4" s="1"/>
  <c r="A153" i="4" s="1"/>
  <c r="AK150" i="4"/>
  <c r="B150" i="4"/>
  <c r="F149" i="4"/>
  <c r="G149" i="4" s="1"/>
  <c r="H149" i="4" s="1"/>
  <c r="I149" i="4" s="1"/>
  <c r="J149" i="4" s="1"/>
  <c r="K149" i="4" s="1"/>
  <c r="L149" i="4" s="1"/>
  <c r="M149" i="4" s="1"/>
  <c r="N149" i="4" s="1"/>
  <c r="O149" i="4" s="1"/>
  <c r="P149" i="4" s="1"/>
  <c r="Q149" i="4" s="1"/>
  <c r="R149" i="4" s="1"/>
  <c r="S149" i="4" s="1"/>
  <c r="T149" i="4" s="1"/>
  <c r="U149" i="4" s="1"/>
  <c r="V149" i="4" s="1"/>
  <c r="W149" i="4" s="1"/>
  <c r="X149" i="4" s="1"/>
  <c r="Y149" i="4" s="1"/>
  <c r="Z149" i="4" s="1"/>
  <c r="AA149" i="4" s="1"/>
  <c r="AB149" i="4" s="1"/>
  <c r="AC149" i="4" s="1"/>
  <c r="AD149" i="4" s="1"/>
  <c r="AE149" i="4" s="1"/>
  <c r="AF149" i="4" s="1"/>
  <c r="AG149" i="4" s="1"/>
  <c r="AK148" i="4"/>
  <c r="AK147" i="4"/>
  <c r="A147" i="4"/>
  <c r="A148" i="4" s="1"/>
  <c r="A149" i="4" s="1"/>
  <c r="AK146" i="4"/>
  <c r="B146" i="4"/>
  <c r="F145" i="4"/>
  <c r="G145" i="4" s="1"/>
  <c r="H145" i="4" s="1"/>
  <c r="I145" i="4" s="1"/>
  <c r="J145" i="4" s="1"/>
  <c r="K145" i="4" s="1"/>
  <c r="L145" i="4" s="1"/>
  <c r="M145" i="4" s="1"/>
  <c r="N145" i="4" s="1"/>
  <c r="O145" i="4" s="1"/>
  <c r="P145" i="4" s="1"/>
  <c r="Q145" i="4" s="1"/>
  <c r="R145" i="4" s="1"/>
  <c r="S145" i="4" s="1"/>
  <c r="T145" i="4" s="1"/>
  <c r="U145" i="4" s="1"/>
  <c r="V145" i="4" s="1"/>
  <c r="W145" i="4" s="1"/>
  <c r="X145" i="4" s="1"/>
  <c r="Y145" i="4" s="1"/>
  <c r="Z145" i="4" s="1"/>
  <c r="AA145" i="4" s="1"/>
  <c r="AB145" i="4" s="1"/>
  <c r="AC145" i="4" s="1"/>
  <c r="AD145" i="4" s="1"/>
  <c r="AE145" i="4" s="1"/>
  <c r="AF145" i="4" s="1"/>
  <c r="AG145" i="4" s="1"/>
  <c r="AK144" i="4"/>
  <c r="AK143" i="4"/>
  <c r="A143" i="4"/>
  <c r="A144" i="4" s="1"/>
  <c r="A145" i="4" s="1"/>
  <c r="AK142" i="4"/>
  <c r="B142" i="4"/>
  <c r="F141" i="4"/>
  <c r="AK140" i="4"/>
  <c r="AK139" i="4"/>
  <c r="A139" i="4"/>
  <c r="A140" i="4" s="1"/>
  <c r="A141" i="4" s="1"/>
  <c r="B138" i="4"/>
  <c r="F137" i="4"/>
  <c r="G137" i="4" s="1"/>
  <c r="H137" i="4" s="1"/>
  <c r="I137" i="4" s="1"/>
  <c r="J137" i="4" s="1"/>
  <c r="K137" i="4" s="1"/>
  <c r="L137" i="4" s="1"/>
  <c r="M137" i="4" s="1"/>
  <c r="N137" i="4" s="1"/>
  <c r="O137" i="4" s="1"/>
  <c r="P137" i="4" s="1"/>
  <c r="Q137" i="4" s="1"/>
  <c r="R137" i="4" s="1"/>
  <c r="S137" i="4" s="1"/>
  <c r="T137" i="4" s="1"/>
  <c r="U137" i="4" s="1"/>
  <c r="V137" i="4" s="1"/>
  <c r="W137" i="4" s="1"/>
  <c r="X137" i="4" s="1"/>
  <c r="Y137" i="4" s="1"/>
  <c r="Z137" i="4" s="1"/>
  <c r="AA137" i="4" s="1"/>
  <c r="AB137" i="4" s="1"/>
  <c r="AC137" i="4" s="1"/>
  <c r="AD137" i="4" s="1"/>
  <c r="AE137" i="4" s="1"/>
  <c r="AF137" i="4" s="1"/>
  <c r="AG137" i="4" s="1"/>
  <c r="AK136" i="4"/>
  <c r="AK135" i="4"/>
  <c r="A135" i="4"/>
  <c r="A136" i="4" s="1"/>
  <c r="A137" i="4" s="1"/>
  <c r="AK134" i="4"/>
  <c r="B134" i="4"/>
  <c r="F133" i="4"/>
  <c r="G133" i="4" s="1"/>
  <c r="H133" i="4" s="1"/>
  <c r="I133" i="4" s="1"/>
  <c r="J133" i="4" s="1"/>
  <c r="K133" i="4" s="1"/>
  <c r="L133" i="4" s="1"/>
  <c r="M133" i="4" s="1"/>
  <c r="N133" i="4" s="1"/>
  <c r="O133" i="4" s="1"/>
  <c r="P133" i="4" s="1"/>
  <c r="Q133" i="4" s="1"/>
  <c r="R133" i="4" s="1"/>
  <c r="S133" i="4" s="1"/>
  <c r="T133" i="4" s="1"/>
  <c r="U133" i="4" s="1"/>
  <c r="V133" i="4" s="1"/>
  <c r="W133" i="4" s="1"/>
  <c r="X133" i="4" s="1"/>
  <c r="Y133" i="4" s="1"/>
  <c r="Z133" i="4" s="1"/>
  <c r="AA133" i="4" s="1"/>
  <c r="AB133" i="4" s="1"/>
  <c r="AC133" i="4" s="1"/>
  <c r="AD133" i="4" s="1"/>
  <c r="AE133" i="4" s="1"/>
  <c r="AF133" i="4" s="1"/>
  <c r="AG133" i="4" s="1"/>
  <c r="AK132" i="4"/>
  <c r="AK131" i="4"/>
  <c r="A131" i="4"/>
  <c r="A132" i="4" s="1"/>
  <c r="A133" i="4" s="1"/>
  <c r="AK130" i="4"/>
  <c r="B130" i="4"/>
  <c r="F129" i="4"/>
  <c r="G129" i="4" s="1"/>
  <c r="H129" i="4" s="1"/>
  <c r="I129" i="4" s="1"/>
  <c r="J129" i="4" s="1"/>
  <c r="K129" i="4" s="1"/>
  <c r="L129" i="4" s="1"/>
  <c r="M129" i="4" s="1"/>
  <c r="N129" i="4" s="1"/>
  <c r="O129" i="4" s="1"/>
  <c r="P129" i="4" s="1"/>
  <c r="Q129" i="4" s="1"/>
  <c r="R129" i="4" s="1"/>
  <c r="S129" i="4" s="1"/>
  <c r="T129" i="4" s="1"/>
  <c r="U129" i="4" s="1"/>
  <c r="V129" i="4" s="1"/>
  <c r="W129" i="4" s="1"/>
  <c r="X129" i="4" s="1"/>
  <c r="Y129" i="4" s="1"/>
  <c r="Z129" i="4" s="1"/>
  <c r="AA129" i="4" s="1"/>
  <c r="AB129" i="4" s="1"/>
  <c r="AC129" i="4" s="1"/>
  <c r="AD129" i="4" s="1"/>
  <c r="AE129" i="4" s="1"/>
  <c r="AF129" i="4" s="1"/>
  <c r="AG129" i="4" s="1"/>
  <c r="AK128" i="4"/>
  <c r="AK127" i="4"/>
  <c r="A127" i="4"/>
  <c r="A128" i="4" s="1"/>
  <c r="A129" i="4" s="1"/>
  <c r="AK126" i="4"/>
  <c r="B126" i="4"/>
  <c r="F125" i="4"/>
  <c r="G125" i="4" s="1"/>
  <c r="H125" i="4" s="1"/>
  <c r="I125" i="4" s="1"/>
  <c r="J125" i="4" s="1"/>
  <c r="K125" i="4" s="1"/>
  <c r="L125" i="4" s="1"/>
  <c r="M125" i="4" s="1"/>
  <c r="N125" i="4" s="1"/>
  <c r="O125" i="4" s="1"/>
  <c r="P125" i="4" s="1"/>
  <c r="Q125" i="4" s="1"/>
  <c r="R125" i="4" s="1"/>
  <c r="S125" i="4" s="1"/>
  <c r="T125" i="4" s="1"/>
  <c r="U125" i="4" s="1"/>
  <c r="V125" i="4" s="1"/>
  <c r="W125" i="4" s="1"/>
  <c r="X125" i="4" s="1"/>
  <c r="Y125" i="4" s="1"/>
  <c r="Z125" i="4" s="1"/>
  <c r="AA125" i="4" s="1"/>
  <c r="AB125" i="4" s="1"/>
  <c r="AC125" i="4" s="1"/>
  <c r="AD125" i="4" s="1"/>
  <c r="AE125" i="4" s="1"/>
  <c r="AF125" i="4" s="1"/>
  <c r="AG125" i="4" s="1"/>
  <c r="AK124" i="4"/>
  <c r="AK123" i="4"/>
  <c r="A123" i="4"/>
  <c r="A124" i="4" s="1"/>
  <c r="A125" i="4" s="1"/>
  <c r="AK122" i="4"/>
  <c r="B122" i="4"/>
  <c r="F121" i="4"/>
  <c r="G121" i="4" s="1"/>
  <c r="H121" i="4" s="1"/>
  <c r="I121" i="4" s="1"/>
  <c r="J121" i="4" s="1"/>
  <c r="K121" i="4" s="1"/>
  <c r="L121" i="4" s="1"/>
  <c r="M121" i="4" s="1"/>
  <c r="N121" i="4" s="1"/>
  <c r="O121" i="4" s="1"/>
  <c r="P121" i="4" s="1"/>
  <c r="Q121" i="4" s="1"/>
  <c r="R121" i="4" s="1"/>
  <c r="S121" i="4" s="1"/>
  <c r="T121" i="4" s="1"/>
  <c r="U121" i="4" s="1"/>
  <c r="V121" i="4" s="1"/>
  <c r="W121" i="4" s="1"/>
  <c r="X121" i="4" s="1"/>
  <c r="Y121" i="4" s="1"/>
  <c r="Z121" i="4" s="1"/>
  <c r="AA121" i="4" s="1"/>
  <c r="AB121" i="4" s="1"/>
  <c r="AC121" i="4" s="1"/>
  <c r="AD121" i="4" s="1"/>
  <c r="AE121" i="4" s="1"/>
  <c r="AF121" i="4" s="1"/>
  <c r="AG121" i="4" s="1"/>
  <c r="AK120" i="4"/>
  <c r="AK119" i="4"/>
  <c r="A119" i="4"/>
  <c r="A120" i="4" s="1"/>
  <c r="A121" i="4" s="1"/>
  <c r="AK118" i="4"/>
  <c r="B118" i="4"/>
  <c r="F117" i="4"/>
  <c r="G117" i="4" s="1"/>
  <c r="H117" i="4" s="1"/>
  <c r="I117" i="4" s="1"/>
  <c r="J117" i="4" s="1"/>
  <c r="K117" i="4" s="1"/>
  <c r="L117" i="4" s="1"/>
  <c r="M117" i="4" s="1"/>
  <c r="N117" i="4" s="1"/>
  <c r="O117" i="4" s="1"/>
  <c r="P117" i="4" s="1"/>
  <c r="Q117" i="4" s="1"/>
  <c r="R117" i="4" s="1"/>
  <c r="S117" i="4" s="1"/>
  <c r="T117" i="4" s="1"/>
  <c r="U117" i="4" s="1"/>
  <c r="V117" i="4" s="1"/>
  <c r="W117" i="4" s="1"/>
  <c r="X117" i="4" s="1"/>
  <c r="Y117" i="4" s="1"/>
  <c r="Z117" i="4" s="1"/>
  <c r="AA117" i="4" s="1"/>
  <c r="AB117" i="4" s="1"/>
  <c r="AC117" i="4" s="1"/>
  <c r="AD117" i="4" s="1"/>
  <c r="AE117" i="4" s="1"/>
  <c r="AF117" i="4" s="1"/>
  <c r="AG117" i="4" s="1"/>
  <c r="AK116" i="4"/>
  <c r="AK115" i="4"/>
  <c r="A115" i="4"/>
  <c r="A116" i="4" s="1"/>
  <c r="A117" i="4" s="1"/>
  <c r="AK114" i="4"/>
  <c r="B114" i="4"/>
  <c r="F113" i="4"/>
  <c r="G113" i="4" s="1"/>
  <c r="H113" i="4" s="1"/>
  <c r="I113" i="4" s="1"/>
  <c r="J113" i="4" s="1"/>
  <c r="K113" i="4" s="1"/>
  <c r="L113" i="4" s="1"/>
  <c r="M113" i="4" s="1"/>
  <c r="N113" i="4" s="1"/>
  <c r="O113" i="4" s="1"/>
  <c r="P113" i="4" s="1"/>
  <c r="Q113" i="4" s="1"/>
  <c r="R113" i="4" s="1"/>
  <c r="S113" i="4" s="1"/>
  <c r="T113" i="4" s="1"/>
  <c r="U113" i="4" s="1"/>
  <c r="V113" i="4" s="1"/>
  <c r="W113" i="4" s="1"/>
  <c r="X113" i="4" s="1"/>
  <c r="Y113" i="4" s="1"/>
  <c r="Z113" i="4" s="1"/>
  <c r="AA113" i="4" s="1"/>
  <c r="AB113" i="4" s="1"/>
  <c r="AC113" i="4" s="1"/>
  <c r="AD113" i="4" s="1"/>
  <c r="AE113" i="4" s="1"/>
  <c r="AF113" i="4" s="1"/>
  <c r="AG113" i="4" s="1"/>
  <c r="AK112" i="4"/>
  <c r="AK111" i="4"/>
  <c r="A111" i="4"/>
  <c r="A112" i="4" s="1"/>
  <c r="A113" i="4" s="1"/>
  <c r="AK110" i="4"/>
  <c r="B110" i="4"/>
  <c r="F109" i="4"/>
  <c r="G109" i="4" s="1"/>
  <c r="H109" i="4" s="1"/>
  <c r="I109" i="4" s="1"/>
  <c r="J109" i="4" s="1"/>
  <c r="K109" i="4" s="1"/>
  <c r="L109" i="4" s="1"/>
  <c r="M109" i="4" s="1"/>
  <c r="N109" i="4" s="1"/>
  <c r="O109" i="4" s="1"/>
  <c r="P109" i="4" s="1"/>
  <c r="Q109" i="4" s="1"/>
  <c r="AK108" i="4"/>
  <c r="AK107" i="4"/>
  <c r="A107" i="4"/>
  <c r="A108" i="4" s="1"/>
  <c r="A109" i="4" s="1"/>
  <c r="AK106" i="4"/>
  <c r="B106" i="4"/>
  <c r="AK104" i="4"/>
  <c r="AK103" i="4"/>
  <c r="A103" i="4"/>
  <c r="A104" i="4" s="1"/>
  <c r="A105" i="4" s="1"/>
  <c r="AK102" i="4"/>
  <c r="F105" i="4"/>
  <c r="G105" i="4" s="1"/>
  <c r="H105" i="4" s="1"/>
  <c r="I105" i="4" s="1"/>
  <c r="J105" i="4" s="1"/>
  <c r="K105" i="4" s="1"/>
  <c r="L105" i="4" s="1"/>
  <c r="M105" i="4" s="1"/>
  <c r="N105" i="4" s="1"/>
  <c r="O105" i="4" s="1"/>
  <c r="P105" i="4" s="1"/>
  <c r="Q105" i="4" s="1"/>
  <c r="R105" i="4" s="1"/>
  <c r="S105" i="4" s="1"/>
  <c r="T105" i="4" s="1"/>
  <c r="U105" i="4" s="1"/>
  <c r="V105" i="4" s="1"/>
  <c r="W105" i="4" s="1"/>
  <c r="X105" i="4" s="1"/>
  <c r="Y105" i="4" s="1"/>
  <c r="Z105" i="4" s="1"/>
  <c r="AA105" i="4" s="1"/>
  <c r="AB105" i="4" s="1"/>
  <c r="AC105" i="4" s="1"/>
  <c r="AD105" i="4" s="1"/>
  <c r="AE105" i="4" s="1"/>
  <c r="AF105" i="4" s="1"/>
  <c r="AG105" i="4" s="1"/>
  <c r="B102" i="4"/>
  <c r="F101" i="4"/>
  <c r="G101" i="4" s="1"/>
  <c r="H101" i="4" s="1"/>
  <c r="I101" i="4" s="1"/>
  <c r="J101" i="4" s="1"/>
  <c r="K101" i="4" s="1"/>
  <c r="L101" i="4" s="1"/>
  <c r="M101" i="4" s="1"/>
  <c r="N101" i="4" s="1"/>
  <c r="O101" i="4" s="1"/>
  <c r="P101" i="4" s="1"/>
  <c r="Q101" i="4" s="1"/>
  <c r="R101" i="4" s="1"/>
  <c r="S101" i="4" s="1"/>
  <c r="T101" i="4" s="1"/>
  <c r="U101" i="4" s="1"/>
  <c r="V101" i="4" s="1"/>
  <c r="W101" i="4" s="1"/>
  <c r="X101" i="4" s="1"/>
  <c r="Y101" i="4" s="1"/>
  <c r="Z101" i="4" s="1"/>
  <c r="AA101" i="4" s="1"/>
  <c r="AB101" i="4" s="1"/>
  <c r="AC101" i="4" s="1"/>
  <c r="AD101" i="4" s="1"/>
  <c r="AE101" i="4" s="1"/>
  <c r="AF101" i="4" s="1"/>
  <c r="AG101" i="4" s="1"/>
  <c r="AK100" i="4"/>
  <c r="AK99" i="4"/>
  <c r="A99" i="4"/>
  <c r="A100" i="4" s="1"/>
  <c r="A101" i="4" s="1"/>
  <c r="AK98" i="4"/>
  <c r="B98" i="4"/>
  <c r="F97" i="4"/>
  <c r="G97" i="4" s="1"/>
  <c r="H97" i="4" s="1"/>
  <c r="I97" i="4" s="1"/>
  <c r="J97" i="4" s="1"/>
  <c r="K97" i="4" s="1"/>
  <c r="L97" i="4" s="1"/>
  <c r="M97" i="4" s="1"/>
  <c r="N97" i="4" s="1"/>
  <c r="O97" i="4" s="1"/>
  <c r="P97" i="4" s="1"/>
  <c r="Q97" i="4" s="1"/>
  <c r="R97" i="4" s="1"/>
  <c r="S97" i="4" s="1"/>
  <c r="T97" i="4" s="1"/>
  <c r="U97" i="4" s="1"/>
  <c r="V97" i="4" s="1"/>
  <c r="W97" i="4" s="1"/>
  <c r="X97" i="4" s="1"/>
  <c r="Y97" i="4" s="1"/>
  <c r="Z97" i="4" s="1"/>
  <c r="AA97" i="4" s="1"/>
  <c r="AB97" i="4" s="1"/>
  <c r="AC97" i="4" s="1"/>
  <c r="AD97" i="4" s="1"/>
  <c r="AE97" i="4" s="1"/>
  <c r="AF97" i="4" s="1"/>
  <c r="AG97" i="4" s="1"/>
  <c r="AK96" i="4"/>
  <c r="AK95" i="4"/>
  <c r="A95" i="4"/>
  <c r="A96" i="4" s="1"/>
  <c r="A97" i="4" s="1"/>
  <c r="AK94" i="4"/>
  <c r="B94" i="4"/>
  <c r="F93" i="4"/>
  <c r="G93" i="4" s="1"/>
  <c r="H93" i="4" s="1"/>
  <c r="I93" i="4" s="1"/>
  <c r="J93" i="4" s="1"/>
  <c r="K93" i="4" s="1"/>
  <c r="L93" i="4" s="1"/>
  <c r="M93" i="4" s="1"/>
  <c r="N93" i="4" s="1"/>
  <c r="O93" i="4" s="1"/>
  <c r="P93" i="4" s="1"/>
  <c r="Q93" i="4" s="1"/>
  <c r="R93" i="4" s="1"/>
  <c r="S93" i="4" s="1"/>
  <c r="T93" i="4" s="1"/>
  <c r="U93" i="4" s="1"/>
  <c r="V93" i="4" s="1"/>
  <c r="W93" i="4" s="1"/>
  <c r="X93" i="4" s="1"/>
  <c r="Y93" i="4" s="1"/>
  <c r="Z93" i="4" s="1"/>
  <c r="AA93" i="4" s="1"/>
  <c r="AB93" i="4" s="1"/>
  <c r="AC93" i="4" s="1"/>
  <c r="AD93" i="4" s="1"/>
  <c r="AE93" i="4" s="1"/>
  <c r="AF93" i="4" s="1"/>
  <c r="AG93" i="4" s="1"/>
  <c r="A91" i="4"/>
  <c r="A92" i="4" s="1"/>
  <c r="A93" i="4" s="1"/>
  <c r="B90" i="4"/>
  <c r="F89" i="4"/>
  <c r="G89" i="4" s="1"/>
  <c r="H89" i="4" s="1"/>
  <c r="I89" i="4" s="1"/>
  <c r="J89" i="4" s="1"/>
  <c r="K89" i="4" s="1"/>
  <c r="L89" i="4" s="1"/>
  <c r="M89" i="4" s="1"/>
  <c r="N89" i="4" s="1"/>
  <c r="O89" i="4" s="1"/>
  <c r="P89" i="4" s="1"/>
  <c r="Q89" i="4" s="1"/>
  <c r="R89" i="4" s="1"/>
  <c r="S89" i="4" s="1"/>
  <c r="T89" i="4" s="1"/>
  <c r="U89" i="4" s="1"/>
  <c r="V89" i="4" s="1"/>
  <c r="W89" i="4" s="1"/>
  <c r="X89" i="4" s="1"/>
  <c r="Y89" i="4" s="1"/>
  <c r="Z89" i="4" s="1"/>
  <c r="AA89" i="4" s="1"/>
  <c r="AB89" i="4" s="1"/>
  <c r="AC89" i="4" s="1"/>
  <c r="AD89" i="4" s="1"/>
  <c r="AE89" i="4" s="1"/>
  <c r="AF89" i="4" s="1"/>
  <c r="AG89" i="4" s="1"/>
  <c r="A87" i="4"/>
  <c r="A88" i="4" s="1"/>
  <c r="A89" i="4" s="1"/>
  <c r="B86" i="4"/>
  <c r="F85" i="4"/>
  <c r="G85" i="4" s="1"/>
  <c r="H85" i="4" s="1"/>
  <c r="I85" i="4" s="1"/>
  <c r="J85" i="4" s="1"/>
  <c r="K85" i="4" s="1"/>
  <c r="L85" i="4" s="1"/>
  <c r="M85" i="4" s="1"/>
  <c r="N85" i="4" s="1"/>
  <c r="O85" i="4" s="1"/>
  <c r="P85" i="4" s="1"/>
  <c r="Q85" i="4" s="1"/>
  <c r="R85" i="4" s="1"/>
  <c r="S85" i="4" s="1"/>
  <c r="T85" i="4" s="1"/>
  <c r="U85" i="4" s="1"/>
  <c r="V85" i="4" s="1"/>
  <c r="W85" i="4" s="1"/>
  <c r="X85" i="4" s="1"/>
  <c r="Y85" i="4" s="1"/>
  <c r="Z85" i="4" s="1"/>
  <c r="AA85" i="4" s="1"/>
  <c r="AB85" i="4" s="1"/>
  <c r="AC85" i="4" s="1"/>
  <c r="AD85" i="4" s="1"/>
  <c r="AE85" i="4" s="1"/>
  <c r="AF85" i="4" s="1"/>
  <c r="AG85" i="4" s="1"/>
  <c r="AK84" i="4"/>
  <c r="AK83" i="4"/>
  <c r="A83" i="4"/>
  <c r="A84" i="4" s="1"/>
  <c r="A85" i="4" s="1"/>
  <c r="AK82" i="4"/>
  <c r="B82" i="4"/>
  <c r="F77" i="4"/>
  <c r="G77" i="4" s="1"/>
  <c r="H77" i="4" s="1"/>
  <c r="I77" i="4" s="1"/>
  <c r="J77" i="4" s="1"/>
  <c r="K77" i="4" s="1"/>
  <c r="L77" i="4" s="1"/>
  <c r="M77" i="4" s="1"/>
  <c r="N77" i="4" s="1"/>
  <c r="O77" i="4" s="1"/>
  <c r="P77" i="4" s="1"/>
  <c r="Q77" i="4" s="1"/>
  <c r="R77" i="4" s="1"/>
  <c r="S77" i="4" s="1"/>
  <c r="T77" i="4" s="1"/>
  <c r="U77" i="4" s="1"/>
  <c r="V77" i="4" s="1"/>
  <c r="W77" i="4" s="1"/>
  <c r="X77" i="4" s="1"/>
  <c r="Y77" i="4" s="1"/>
  <c r="Z77" i="4" s="1"/>
  <c r="AA77" i="4" s="1"/>
  <c r="AB77" i="4" s="1"/>
  <c r="AC77" i="4" s="1"/>
  <c r="AD77" i="4" s="1"/>
  <c r="AE77" i="4" s="1"/>
  <c r="AF77" i="4" s="1"/>
  <c r="AG77" i="4" s="1"/>
  <c r="A75" i="4"/>
  <c r="A76" i="4" s="1"/>
  <c r="A77" i="4" s="1"/>
  <c r="B74" i="4"/>
  <c r="F73" i="4"/>
  <c r="G73" i="4" s="1"/>
  <c r="H73" i="4" s="1"/>
  <c r="I73" i="4" s="1"/>
  <c r="J73" i="4" s="1"/>
  <c r="K73" i="4" s="1"/>
  <c r="L73" i="4" s="1"/>
  <c r="M73" i="4" s="1"/>
  <c r="N73" i="4" s="1"/>
  <c r="O73" i="4" s="1"/>
  <c r="P73" i="4" s="1"/>
  <c r="Q73" i="4" s="1"/>
  <c r="R73" i="4" s="1"/>
  <c r="S73" i="4" s="1"/>
  <c r="T73" i="4" s="1"/>
  <c r="U73" i="4" s="1"/>
  <c r="V73" i="4" s="1"/>
  <c r="W73" i="4" s="1"/>
  <c r="X73" i="4" s="1"/>
  <c r="Y73" i="4" s="1"/>
  <c r="Z73" i="4" s="1"/>
  <c r="AA73" i="4" s="1"/>
  <c r="AB73" i="4" s="1"/>
  <c r="AC73" i="4" s="1"/>
  <c r="AD73" i="4" s="1"/>
  <c r="AE73" i="4" s="1"/>
  <c r="AF73" i="4" s="1"/>
  <c r="AG73" i="4" s="1"/>
  <c r="A71" i="4"/>
  <c r="A72" i="4" s="1"/>
  <c r="A73" i="4" s="1"/>
  <c r="B70" i="4"/>
  <c r="F69" i="4"/>
  <c r="G69" i="4" s="1"/>
  <c r="H69" i="4" s="1"/>
  <c r="I69" i="4" s="1"/>
  <c r="J69" i="4" s="1"/>
  <c r="K69" i="4" s="1"/>
  <c r="L69" i="4" s="1"/>
  <c r="M69" i="4" s="1"/>
  <c r="N69" i="4" s="1"/>
  <c r="O69" i="4" s="1"/>
  <c r="P69" i="4" s="1"/>
  <c r="Q69" i="4" s="1"/>
  <c r="R69" i="4" s="1"/>
  <c r="S69" i="4" s="1"/>
  <c r="T69" i="4" s="1"/>
  <c r="U69" i="4" s="1"/>
  <c r="V69" i="4" s="1"/>
  <c r="W69" i="4" s="1"/>
  <c r="X69" i="4" s="1"/>
  <c r="Y69" i="4" s="1"/>
  <c r="Z69" i="4" s="1"/>
  <c r="AA69" i="4" s="1"/>
  <c r="AB69" i="4" s="1"/>
  <c r="AC69" i="4" s="1"/>
  <c r="AD69" i="4" s="1"/>
  <c r="AE69" i="4" s="1"/>
  <c r="AF69" i="4" s="1"/>
  <c r="AG69" i="4" s="1"/>
  <c r="A67" i="4"/>
  <c r="A68" i="4" s="1"/>
  <c r="A69" i="4" s="1"/>
  <c r="B66" i="4"/>
  <c r="F65" i="4"/>
  <c r="G65" i="4" s="1"/>
  <c r="H65" i="4" s="1"/>
  <c r="I65" i="4" s="1"/>
  <c r="J65" i="4" s="1"/>
  <c r="K65" i="4" s="1"/>
  <c r="L65" i="4" s="1"/>
  <c r="M65" i="4" s="1"/>
  <c r="N65" i="4" s="1"/>
  <c r="O65" i="4" s="1"/>
  <c r="P65" i="4" s="1"/>
  <c r="Q65" i="4" s="1"/>
  <c r="R65" i="4" s="1"/>
  <c r="S65" i="4" s="1"/>
  <c r="T65" i="4" s="1"/>
  <c r="U65" i="4" s="1"/>
  <c r="V65" i="4" s="1"/>
  <c r="W65" i="4" s="1"/>
  <c r="X65" i="4" s="1"/>
  <c r="Y65" i="4" s="1"/>
  <c r="Z65" i="4" s="1"/>
  <c r="AA65" i="4" s="1"/>
  <c r="AB65" i="4" s="1"/>
  <c r="AC65" i="4" s="1"/>
  <c r="AD65" i="4" s="1"/>
  <c r="AE65" i="4" s="1"/>
  <c r="AF65" i="4" s="1"/>
  <c r="AG65" i="4" s="1"/>
  <c r="AK64" i="4"/>
  <c r="AK63" i="4"/>
  <c r="A63" i="4"/>
  <c r="A64" i="4" s="1"/>
  <c r="A65" i="4" s="1"/>
  <c r="AK62" i="4"/>
  <c r="B62" i="4"/>
  <c r="F61" i="4"/>
  <c r="G61" i="4" s="1"/>
  <c r="H61" i="4" s="1"/>
  <c r="I61" i="4" s="1"/>
  <c r="J61" i="4" s="1"/>
  <c r="K61" i="4" s="1"/>
  <c r="L61" i="4" s="1"/>
  <c r="M61" i="4" s="1"/>
  <c r="N61" i="4" s="1"/>
  <c r="O61" i="4" s="1"/>
  <c r="P61" i="4" s="1"/>
  <c r="Q61" i="4" s="1"/>
  <c r="R61" i="4" s="1"/>
  <c r="S61" i="4" s="1"/>
  <c r="T61" i="4" s="1"/>
  <c r="U61" i="4" s="1"/>
  <c r="V61" i="4" s="1"/>
  <c r="W61" i="4" s="1"/>
  <c r="X61" i="4" s="1"/>
  <c r="Y61" i="4" s="1"/>
  <c r="Z61" i="4" s="1"/>
  <c r="AA61" i="4" s="1"/>
  <c r="AB61" i="4" s="1"/>
  <c r="AC61" i="4" s="1"/>
  <c r="AD61" i="4" s="1"/>
  <c r="AE61" i="4" s="1"/>
  <c r="AF61" i="4" s="1"/>
  <c r="AG61" i="4" s="1"/>
  <c r="AK60" i="4"/>
  <c r="AK59" i="4"/>
  <c r="A59" i="4"/>
  <c r="A60" i="4" s="1"/>
  <c r="A61" i="4" s="1"/>
  <c r="AK58" i="4"/>
  <c r="B58" i="4"/>
  <c r="F57" i="4"/>
  <c r="G57" i="4" s="1"/>
  <c r="H57" i="4" s="1"/>
  <c r="I57" i="4" s="1"/>
  <c r="J57" i="4" s="1"/>
  <c r="K57" i="4" s="1"/>
  <c r="L57" i="4" s="1"/>
  <c r="M57" i="4" s="1"/>
  <c r="N57" i="4" s="1"/>
  <c r="O57" i="4" s="1"/>
  <c r="P57" i="4" s="1"/>
  <c r="Q57" i="4" s="1"/>
  <c r="R57" i="4" s="1"/>
  <c r="S57" i="4" s="1"/>
  <c r="T57" i="4" s="1"/>
  <c r="U57" i="4" s="1"/>
  <c r="V57" i="4" s="1"/>
  <c r="W57" i="4" s="1"/>
  <c r="X57" i="4" s="1"/>
  <c r="Y57" i="4" s="1"/>
  <c r="Z57" i="4" s="1"/>
  <c r="AA57" i="4" s="1"/>
  <c r="AB57" i="4" s="1"/>
  <c r="AC57" i="4" s="1"/>
  <c r="AD57" i="4" s="1"/>
  <c r="AE57" i="4" s="1"/>
  <c r="AF57" i="4" s="1"/>
  <c r="AG57" i="4" s="1"/>
  <c r="AK56" i="4"/>
  <c r="AK55" i="4"/>
  <c r="A55" i="4"/>
  <c r="A56" i="4" s="1"/>
  <c r="A57" i="4" s="1"/>
  <c r="AK54" i="4"/>
  <c r="B54" i="4"/>
  <c r="F53" i="4"/>
  <c r="G53" i="4" s="1"/>
  <c r="H53" i="4" s="1"/>
  <c r="I53" i="4" s="1"/>
  <c r="J53" i="4" s="1"/>
  <c r="K53" i="4" s="1"/>
  <c r="L53" i="4" s="1"/>
  <c r="M53" i="4" s="1"/>
  <c r="N53" i="4" s="1"/>
  <c r="O53" i="4" s="1"/>
  <c r="P53" i="4" s="1"/>
  <c r="Q53" i="4" s="1"/>
  <c r="R53" i="4" s="1"/>
  <c r="S53" i="4" s="1"/>
  <c r="T53" i="4" s="1"/>
  <c r="U53" i="4" s="1"/>
  <c r="V53" i="4" s="1"/>
  <c r="W53" i="4" s="1"/>
  <c r="X53" i="4" s="1"/>
  <c r="Y53" i="4" s="1"/>
  <c r="Z53" i="4" s="1"/>
  <c r="AA53" i="4" s="1"/>
  <c r="AB53" i="4" s="1"/>
  <c r="AC53" i="4" s="1"/>
  <c r="AD53" i="4" s="1"/>
  <c r="AE53" i="4" s="1"/>
  <c r="AF53" i="4" s="1"/>
  <c r="AG53" i="4" s="1"/>
  <c r="AK52" i="4"/>
  <c r="AK51" i="4"/>
  <c r="A51" i="4"/>
  <c r="A52" i="4" s="1"/>
  <c r="A53" i="4" s="1"/>
  <c r="AK50" i="4"/>
  <c r="B50" i="4"/>
  <c r="F49" i="4"/>
  <c r="G49" i="4" s="1"/>
  <c r="H49" i="4" s="1"/>
  <c r="I49" i="4" s="1"/>
  <c r="J49" i="4" s="1"/>
  <c r="K49" i="4" s="1"/>
  <c r="L49" i="4" s="1"/>
  <c r="M49" i="4" s="1"/>
  <c r="N49" i="4" s="1"/>
  <c r="O49" i="4" s="1"/>
  <c r="P49" i="4" s="1"/>
  <c r="Q49" i="4" s="1"/>
  <c r="R49" i="4" s="1"/>
  <c r="S49" i="4" s="1"/>
  <c r="T49" i="4" s="1"/>
  <c r="U49" i="4" s="1"/>
  <c r="V49" i="4" s="1"/>
  <c r="W49" i="4" s="1"/>
  <c r="X49" i="4" s="1"/>
  <c r="Y49" i="4" s="1"/>
  <c r="Z49" i="4" s="1"/>
  <c r="AA49" i="4" s="1"/>
  <c r="AB49" i="4" s="1"/>
  <c r="AC49" i="4" s="1"/>
  <c r="AD49" i="4" s="1"/>
  <c r="AE49" i="4" s="1"/>
  <c r="AF49" i="4" s="1"/>
  <c r="AG49" i="4" s="1"/>
  <c r="AK48" i="4"/>
  <c r="AK47" i="4"/>
  <c r="A47" i="4"/>
  <c r="A48" i="4" s="1"/>
  <c r="A49" i="4" s="1"/>
  <c r="AK46" i="4"/>
  <c r="B46" i="4"/>
  <c r="F45" i="4"/>
  <c r="G45" i="4" s="1"/>
  <c r="H45" i="4" s="1"/>
  <c r="I45" i="4" s="1"/>
  <c r="J45" i="4" s="1"/>
  <c r="K45" i="4" s="1"/>
  <c r="L45" i="4" s="1"/>
  <c r="M45" i="4" s="1"/>
  <c r="N45" i="4" s="1"/>
  <c r="O45" i="4" s="1"/>
  <c r="P45" i="4" s="1"/>
  <c r="Q45" i="4" s="1"/>
  <c r="R45" i="4" s="1"/>
  <c r="S45" i="4" s="1"/>
  <c r="T45" i="4" s="1"/>
  <c r="U45" i="4" s="1"/>
  <c r="V45" i="4" s="1"/>
  <c r="W45" i="4" s="1"/>
  <c r="X45" i="4" s="1"/>
  <c r="Y45" i="4" s="1"/>
  <c r="Z45" i="4" s="1"/>
  <c r="AA45" i="4" s="1"/>
  <c r="AB45" i="4" s="1"/>
  <c r="AC45" i="4" s="1"/>
  <c r="AD45" i="4" s="1"/>
  <c r="AE45" i="4" s="1"/>
  <c r="AF45" i="4" s="1"/>
  <c r="AG45" i="4" s="1"/>
  <c r="AK44" i="4"/>
  <c r="AK43" i="4"/>
  <c r="A43" i="4"/>
  <c r="A44" i="4" s="1"/>
  <c r="A45" i="4" s="1"/>
  <c r="AK42" i="4"/>
  <c r="B42" i="4"/>
  <c r="F41" i="4"/>
  <c r="G41" i="4" s="1"/>
  <c r="H41" i="4" s="1"/>
  <c r="I41" i="4" s="1"/>
  <c r="J41" i="4" s="1"/>
  <c r="K41" i="4" s="1"/>
  <c r="L41" i="4" s="1"/>
  <c r="M41" i="4" s="1"/>
  <c r="N41" i="4" s="1"/>
  <c r="O41" i="4" s="1"/>
  <c r="P41" i="4" s="1"/>
  <c r="Q41" i="4" s="1"/>
  <c r="R41" i="4" s="1"/>
  <c r="S41" i="4" s="1"/>
  <c r="T41" i="4" s="1"/>
  <c r="U41" i="4" s="1"/>
  <c r="V41" i="4" s="1"/>
  <c r="W41" i="4" s="1"/>
  <c r="X41" i="4" s="1"/>
  <c r="Y41" i="4" s="1"/>
  <c r="Z41" i="4" s="1"/>
  <c r="AA41" i="4" s="1"/>
  <c r="AB41" i="4" s="1"/>
  <c r="AC41" i="4" s="1"/>
  <c r="AD41" i="4" s="1"/>
  <c r="AE41" i="4" s="1"/>
  <c r="AF41" i="4" s="1"/>
  <c r="AG41" i="4" s="1"/>
  <c r="AK40" i="4"/>
  <c r="AK39" i="4"/>
  <c r="A39" i="4"/>
  <c r="A40" i="4" s="1"/>
  <c r="A41" i="4" s="1"/>
  <c r="AK38" i="4"/>
  <c r="B38" i="4"/>
  <c r="F33" i="4"/>
  <c r="G33" i="4" s="1"/>
  <c r="H33" i="4" s="1"/>
  <c r="I33" i="4" s="1"/>
  <c r="J33" i="4" s="1"/>
  <c r="K33" i="4" s="1"/>
  <c r="L33" i="4" s="1"/>
  <c r="M33" i="4" s="1"/>
  <c r="N33" i="4" s="1"/>
  <c r="O33" i="4" s="1"/>
  <c r="P33" i="4" s="1"/>
  <c r="Q33" i="4" s="1"/>
  <c r="R33" i="4" s="1"/>
  <c r="S33" i="4" s="1"/>
  <c r="T33" i="4" s="1"/>
  <c r="U33" i="4" s="1"/>
  <c r="V33" i="4" s="1"/>
  <c r="W33" i="4" s="1"/>
  <c r="X33" i="4" s="1"/>
  <c r="Y33" i="4" s="1"/>
  <c r="Z33" i="4" s="1"/>
  <c r="AA33" i="4" s="1"/>
  <c r="AB33" i="4" s="1"/>
  <c r="AC33" i="4" s="1"/>
  <c r="AD33" i="4" s="1"/>
  <c r="AE33" i="4" s="1"/>
  <c r="AF33" i="4" s="1"/>
  <c r="AG33" i="4" s="1"/>
  <c r="AK32" i="4"/>
  <c r="AK31" i="4"/>
  <c r="A31" i="4"/>
  <c r="A32" i="4" s="1"/>
  <c r="A33" i="4" s="1"/>
  <c r="AK30" i="4"/>
  <c r="B30" i="4"/>
  <c r="F29" i="4"/>
  <c r="G29" i="4" s="1"/>
  <c r="H29" i="4" s="1"/>
  <c r="I29" i="4" s="1"/>
  <c r="J29" i="4" s="1"/>
  <c r="K29" i="4" s="1"/>
  <c r="L29" i="4" s="1"/>
  <c r="M29" i="4" s="1"/>
  <c r="N29" i="4" s="1"/>
  <c r="O29" i="4" s="1"/>
  <c r="P29" i="4" s="1"/>
  <c r="Q29" i="4" s="1"/>
  <c r="R29" i="4" s="1"/>
  <c r="S29" i="4" s="1"/>
  <c r="T29" i="4" s="1"/>
  <c r="U29" i="4" s="1"/>
  <c r="V29" i="4" s="1"/>
  <c r="W29" i="4" s="1"/>
  <c r="X29" i="4" s="1"/>
  <c r="Y29" i="4" s="1"/>
  <c r="AK28" i="4"/>
  <c r="AK27" i="4"/>
  <c r="A27" i="4"/>
  <c r="A28" i="4" s="1"/>
  <c r="A29" i="4" s="1"/>
  <c r="AK26" i="4"/>
  <c r="B26" i="4"/>
  <c r="F25" i="4"/>
  <c r="G25" i="4" s="1"/>
  <c r="H25" i="4" s="1"/>
  <c r="I25" i="4" s="1"/>
  <c r="J25" i="4" s="1"/>
  <c r="K25" i="4" s="1"/>
  <c r="L25" i="4" s="1"/>
  <c r="M25" i="4" s="1"/>
  <c r="N25" i="4" s="1"/>
  <c r="O25" i="4" s="1"/>
  <c r="P25" i="4" s="1"/>
  <c r="Q25" i="4" s="1"/>
  <c r="R25" i="4" s="1"/>
  <c r="S25" i="4" s="1"/>
  <c r="T25" i="4" s="1"/>
  <c r="U25" i="4" s="1"/>
  <c r="V25" i="4" s="1"/>
  <c r="W25" i="4" s="1"/>
  <c r="X25" i="4" s="1"/>
  <c r="Y25" i="4" s="1"/>
  <c r="Z25" i="4" s="1"/>
  <c r="AA25" i="4" s="1"/>
  <c r="AB25" i="4" s="1"/>
  <c r="AC25" i="4" s="1"/>
  <c r="AD25" i="4" s="1"/>
  <c r="AE25" i="4" s="1"/>
  <c r="AF25" i="4" s="1"/>
  <c r="AG25" i="4" s="1"/>
  <c r="AK24" i="4"/>
  <c r="AK23" i="4"/>
  <c r="A23" i="4"/>
  <c r="A24" i="4" s="1"/>
  <c r="A25" i="4" s="1"/>
  <c r="AK22" i="4"/>
  <c r="B22" i="4"/>
  <c r="F21" i="4"/>
  <c r="AK20" i="4"/>
  <c r="AK19" i="4"/>
  <c r="A19" i="4"/>
  <c r="A20" i="4" s="1"/>
  <c r="A21" i="4" s="1"/>
  <c r="AK18" i="4"/>
  <c r="B18" i="4"/>
  <c r="AK16" i="4"/>
  <c r="G8" i="4"/>
  <c r="AK3" i="4"/>
  <c r="Z29" i="4" l="1"/>
  <c r="R109" i="4"/>
  <c r="AD389" i="4"/>
  <c r="G193" i="4"/>
  <c r="G21" i="4"/>
  <c r="H21" i="4" s="1"/>
  <c r="G141" i="4"/>
  <c r="AK4" i="4"/>
  <c r="AI45" i="4"/>
  <c r="AH45" i="4"/>
  <c r="AJ45" i="4" s="1"/>
  <c r="AK45" i="4" s="1"/>
  <c r="AI57" i="4"/>
  <c r="AH57" i="4"/>
  <c r="AJ57" i="4" s="1"/>
  <c r="AK57" i="4" s="1"/>
  <c r="AI69" i="4"/>
  <c r="AH69" i="4"/>
  <c r="AJ69" i="4" s="1"/>
  <c r="AK69" i="4" s="1"/>
  <c r="AI25" i="4"/>
  <c r="AH25" i="4"/>
  <c r="AJ25" i="4" s="1"/>
  <c r="AK25" i="4" s="1"/>
  <c r="AI65" i="4"/>
  <c r="AH65" i="4"/>
  <c r="AJ65" i="4" s="1"/>
  <c r="AK65" i="4" s="1"/>
  <c r="AI101" i="4"/>
  <c r="AH101" i="4"/>
  <c r="AJ101" i="4" s="1"/>
  <c r="AK101" i="4" s="1"/>
  <c r="AI33" i="4"/>
  <c r="AH33" i="4"/>
  <c r="AJ33" i="4" s="1"/>
  <c r="AK33" i="4" s="1"/>
  <c r="AH41" i="4"/>
  <c r="AJ41" i="4" s="1"/>
  <c r="AK41" i="4" s="1"/>
  <c r="AI41" i="4"/>
  <c r="AI61" i="4"/>
  <c r="AH61" i="4"/>
  <c r="AJ61" i="4" s="1"/>
  <c r="AK61" i="4" s="1"/>
  <c r="AI85" i="4"/>
  <c r="AH85" i="4"/>
  <c r="AJ85" i="4" s="1"/>
  <c r="AK85" i="4" s="1"/>
  <c r="AI93" i="4"/>
  <c r="AH93" i="4"/>
  <c r="AJ93" i="4" s="1"/>
  <c r="AK93" i="4" s="1"/>
  <c r="AI97" i="4"/>
  <c r="AH97" i="4"/>
  <c r="AJ97" i="4" s="1"/>
  <c r="AK97" i="4" s="1"/>
  <c r="AI49" i="4"/>
  <c r="AH49" i="4"/>
  <c r="AJ49" i="4" s="1"/>
  <c r="AK49" i="4" s="1"/>
  <c r="AI53" i="4"/>
  <c r="AH53" i="4"/>
  <c r="AJ53" i="4" s="1"/>
  <c r="AK53" i="4" s="1"/>
  <c r="AI73" i="4"/>
  <c r="AH73" i="4"/>
  <c r="AJ73" i="4" s="1"/>
  <c r="AK73" i="4" s="1"/>
  <c r="AI77" i="4"/>
  <c r="AH77" i="4"/>
  <c r="AJ77" i="4" s="1"/>
  <c r="AK77" i="4" s="1"/>
  <c r="AI89" i="4"/>
  <c r="AH89" i="4"/>
  <c r="AJ89" i="4" s="1"/>
  <c r="AK89" i="4" s="1"/>
  <c r="AI117" i="4"/>
  <c r="AH117" i="4"/>
  <c r="AJ117" i="4" s="1"/>
  <c r="AK117" i="4" s="1"/>
  <c r="AH125" i="4"/>
  <c r="AJ125" i="4" s="1"/>
  <c r="AK125" i="4" s="1"/>
  <c r="AI125" i="4"/>
  <c r="AI149" i="4"/>
  <c r="AH149" i="4"/>
  <c r="AJ149" i="4" s="1"/>
  <c r="AK149" i="4" s="1"/>
  <c r="AI113" i="4"/>
  <c r="AH113" i="4"/>
  <c r="AJ113" i="4" s="1"/>
  <c r="AK113" i="4" s="1"/>
  <c r="AI137" i="4"/>
  <c r="AH137" i="4"/>
  <c r="AJ137" i="4" s="1"/>
  <c r="AK137" i="4" s="1"/>
  <c r="AI121" i="4"/>
  <c r="AH121" i="4"/>
  <c r="AJ121" i="4" s="1"/>
  <c r="AK121" i="4" s="1"/>
  <c r="AI129" i="4"/>
  <c r="AH129" i="4"/>
  <c r="AJ129" i="4" s="1"/>
  <c r="AK129" i="4" s="1"/>
  <c r="AI145" i="4"/>
  <c r="AH145" i="4"/>
  <c r="AJ145" i="4" s="1"/>
  <c r="AK145" i="4" s="1"/>
  <c r="AI105" i="4"/>
  <c r="AH105" i="4"/>
  <c r="AJ105" i="4" s="1"/>
  <c r="AK105" i="4" s="1"/>
  <c r="AI133" i="4"/>
  <c r="AH133" i="4"/>
  <c r="AJ133" i="4" s="1"/>
  <c r="AK133" i="4" s="1"/>
  <c r="AI153" i="4"/>
  <c r="AH153" i="4"/>
  <c r="AJ153" i="4" s="1"/>
  <c r="AK153" i="4" s="1"/>
  <c r="AI165" i="4"/>
  <c r="AH165" i="4"/>
  <c r="AJ165" i="4" s="1"/>
  <c r="AK165" i="4" s="1"/>
  <c r="AI205" i="4"/>
  <c r="AH205" i="4"/>
  <c r="AJ205" i="4" s="1"/>
  <c r="AK205" i="4" s="1"/>
  <c r="AI229" i="4"/>
  <c r="AH229" i="4"/>
  <c r="AJ229" i="4" s="1"/>
  <c r="AK229" i="4" s="1"/>
  <c r="AI173" i="4"/>
  <c r="AH173" i="4"/>
  <c r="AJ173" i="4" s="1"/>
  <c r="AK173" i="4" s="1"/>
  <c r="AI181" i="4"/>
  <c r="AH181" i="4"/>
  <c r="AJ181" i="4" s="1"/>
  <c r="AK181" i="4" s="1"/>
  <c r="AI197" i="4"/>
  <c r="AH197" i="4"/>
  <c r="AJ197" i="4" s="1"/>
  <c r="AK197" i="4" s="1"/>
  <c r="AH201" i="4"/>
  <c r="AJ201" i="4" s="1"/>
  <c r="AK201" i="4" s="1"/>
  <c r="AI201" i="4"/>
  <c r="AH209" i="4"/>
  <c r="AJ209" i="4" s="1"/>
  <c r="AK209" i="4" s="1"/>
  <c r="AI209" i="4"/>
  <c r="AI161" i="4"/>
  <c r="AH161" i="4"/>
  <c r="AJ161" i="4" s="1"/>
  <c r="AK161" i="4" s="1"/>
  <c r="AH169" i="4"/>
  <c r="AJ169" i="4" s="1"/>
  <c r="AK169" i="4" s="1"/>
  <c r="AI169" i="4"/>
  <c r="AI221" i="4"/>
  <c r="AH221" i="4"/>
  <c r="AJ221" i="4" s="1"/>
  <c r="AK221" i="4" s="1"/>
  <c r="AI225" i="4"/>
  <c r="AH225" i="4"/>
  <c r="AJ225" i="4" s="1"/>
  <c r="AK225" i="4" s="1"/>
  <c r="AK138" i="4"/>
  <c r="AI157" i="4"/>
  <c r="AH157" i="4"/>
  <c r="AJ157" i="4" s="1"/>
  <c r="AK157" i="4" s="1"/>
  <c r="AI177" i="4"/>
  <c r="AH177" i="4"/>
  <c r="AJ177" i="4" s="1"/>
  <c r="AK177" i="4" s="1"/>
  <c r="AH185" i="4"/>
  <c r="AJ185" i="4" s="1"/>
  <c r="AK185" i="4" s="1"/>
  <c r="AI185" i="4"/>
  <c r="AI189" i="4"/>
  <c r="AH189" i="4"/>
  <c r="AJ189" i="4" s="1"/>
  <c r="AK189" i="4" s="1"/>
  <c r="AI213" i="4"/>
  <c r="AH213" i="4"/>
  <c r="AJ213" i="4" s="1"/>
  <c r="AK213" i="4" s="1"/>
  <c r="AH217" i="4"/>
  <c r="AJ217" i="4" s="1"/>
  <c r="AK217" i="4" s="1"/>
  <c r="AI217" i="4"/>
  <c r="AI241" i="4"/>
  <c r="AH241" i="4"/>
  <c r="AJ241" i="4" s="1"/>
  <c r="AK241" i="4" s="1"/>
  <c r="AI261" i="4"/>
  <c r="AH261" i="4"/>
  <c r="AJ261" i="4" s="1"/>
  <c r="AK261" i="4" s="1"/>
  <c r="AI273" i="4"/>
  <c r="AH273" i="4"/>
  <c r="AJ273" i="4" s="1"/>
  <c r="AK273" i="4" s="1"/>
  <c r="AI289" i="4"/>
  <c r="AH289" i="4"/>
  <c r="AJ289" i="4" s="1"/>
  <c r="AK289" i="4" s="1"/>
  <c r="AI293" i="4"/>
  <c r="AH293" i="4"/>
  <c r="AJ293" i="4" s="1"/>
  <c r="AK293" i="4" s="1"/>
  <c r="AI297" i="4"/>
  <c r="AH297" i="4"/>
  <c r="AJ297" i="4" s="1"/>
  <c r="AK297" i="4" s="1"/>
  <c r="AI237" i="4"/>
  <c r="AH237" i="4"/>
  <c r="AJ237" i="4" s="1"/>
  <c r="AK237" i="4" s="1"/>
  <c r="AH249" i="4"/>
  <c r="AJ249" i="4" s="1"/>
  <c r="AK249" i="4" s="1"/>
  <c r="AI249" i="4"/>
  <c r="AI301" i="4"/>
  <c r="AH301" i="4"/>
  <c r="AJ301" i="4" s="1"/>
  <c r="AK301" i="4" s="1"/>
  <c r="AI317" i="4"/>
  <c r="AH317" i="4"/>
  <c r="AJ317" i="4" s="1"/>
  <c r="AK317" i="4" s="1"/>
  <c r="AI245" i="4"/>
  <c r="AH245" i="4"/>
  <c r="AJ245" i="4" s="1"/>
  <c r="AK245" i="4" s="1"/>
  <c r="AI257" i="4"/>
  <c r="AH257" i="4"/>
  <c r="AJ257" i="4" s="1"/>
  <c r="AK257" i="4" s="1"/>
  <c r="AI269" i="4"/>
  <c r="AH269" i="4"/>
  <c r="AJ269" i="4" s="1"/>
  <c r="AK269" i="4" s="1"/>
  <c r="AI281" i="4"/>
  <c r="AH281" i="4"/>
  <c r="AJ281" i="4" s="1"/>
  <c r="AK281" i="4" s="1"/>
  <c r="AH285" i="4"/>
  <c r="AJ285" i="4" s="1"/>
  <c r="AK285" i="4" s="1"/>
  <c r="AI285" i="4"/>
  <c r="AH313" i="4"/>
  <c r="AJ313" i="4" s="1"/>
  <c r="AK313" i="4" s="1"/>
  <c r="AI313" i="4"/>
  <c r="AH233" i="4"/>
  <c r="AJ233" i="4" s="1"/>
  <c r="AK233" i="4" s="1"/>
  <c r="AI233" i="4"/>
  <c r="AI253" i="4"/>
  <c r="AH253" i="4"/>
  <c r="AJ253" i="4" s="1"/>
  <c r="AK253" i="4" s="1"/>
  <c r="AI265" i="4"/>
  <c r="AH265" i="4"/>
  <c r="AJ265" i="4" s="1"/>
  <c r="AK265" i="4" s="1"/>
  <c r="AH277" i="4"/>
  <c r="AJ277" i="4" s="1"/>
  <c r="AK277" i="4" s="1"/>
  <c r="AI277" i="4"/>
  <c r="AI305" i="4"/>
  <c r="AH305" i="4"/>
  <c r="AJ305" i="4" s="1"/>
  <c r="AK305" i="4" s="1"/>
  <c r="AI309" i="4"/>
  <c r="AH309" i="4"/>
  <c r="AJ309" i="4" s="1"/>
  <c r="AK309" i="4" s="1"/>
  <c r="AH321" i="4"/>
  <c r="AJ321" i="4" s="1"/>
  <c r="AK321" i="4" s="1"/>
  <c r="AI321" i="4"/>
  <c r="AI333" i="4"/>
  <c r="AH333" i="4"/>
  <c r="AJ333" i="4" s="1"/>
  <c r="AK333" i="4" s="1"/>
  <c r="AI337" i="4"/>
  <c r="AH337" i="4"/>
  <c r="AJ337" i="4" s="1"/>
  <c r="AK337" i="4" s="1"/>
  <c r="AI325" i="4"/>
  <c r="AH325" i="4"/>
  <c r="AJ325" i="4" s="1"/>
  <c r="AK325" i="4" s="1"/>
  <c r="AI341" i="4"/>
  <c r="AH341" i="4"/>
  <c r="AJ341" i="4" s="1"/>
  <c r="AK341" i="4" s="1"/>
  <c r="AH329" i="4"/>
  <c r="AJ329" i="4" s="1"/>
  <c r="AK329" i="4" s="1"/>
  <c r="AI329" i="4"/>
  <c r="AI345" i="4"/>
  <c r="AH345" i="4"/>
  <c r="AJ345" i="4" s="1"/>
  <c r="AK345" i="4" s="1"/>
  <c r="AI369" i="4"/>
  <c r="AH369" i="4"/>
  <c r="AJ369" i="4" s="1"/>
  <c r="AK369" i="4" s="1"/>
  <c r="AI353" i="4"/>
  <c r="AH353" i="4"/>
  <c r="AJ353" i="4" s="1"/>
  <c r="AK353" i="4" s="1"/>
  <c r="AH357" i="4"/>
  <c r="AJ357" i="4" s="1"/>
  <c r="AK357" i="4" s="1"/>
  <c r="AI357" i="4"/>
  <c r="AI365" i="4"/>
  <c r="AH365" i="4"/>
  <c r="AJ365" i="4" s="1"/>
  <c r="AK365" i="4" s="1"/>
  <c r="AI349" i="4"/>
  <c r="AH349" i="4"/>
  <c r="AJ349" i="4" s="1"/>
  <c r="AK349" i="4" s="1"/>
  <c r="AI361" i="4"/>
  <c r="AH361" i="4"/>
  <c r="AJ361" i="4" s="1"/>
  <c r="AK361" i="4" s="1"/>
  <c r="AH377" i="4"/>
  <c r="AJ377" i="4" s="1"/>
  <c r="AK377" i="4" s="1"/>
  <c r="AI377" i="4"/>
  <c r="AI381" i="4"/>
  <c r="AH381" i="4"/>
  <c r="AJ381" i="4" s="1"/>
  <c r="AK381" i="4" s="1"/>
  <c r="F373" i="4"/>
  <c r="F12" i="4" s="1"/>
  <c r="AA29" i="4" l="1"/>
  <c r="S109" i="4"/>
  <c r="AE389" i="4"/>
  <c r="H193" i="4"/>
  <c r="H141" i="4"/>
  <c r="I141" i="4" s="1"/>
  <c r="J141" i="4" s="1"/>
  <c r="K141" i="4" s="1"/>
  <c r="L141" i="4" s="1"/>
  <c r="M141" i="4" s="1"/>
  <c r="N141" i="4" s="1"/>
  <c r="O141" i="4" s="1"/>
  <c r="P141" i="4" s="1"/>
  <c r="Q141" i="4" s="1"/>
  <c r="R141" i="4" s="1"/>
  <c r="S141" i="4" s="1"/>
  <c r="T141" i="4" s="1"/>
  <c r="U141" i="4" s="1"/>
  <c r="V141" i="4" s="1"/>
  <c r="W141" i="4" s="1"/>
  <c r="X141" i="4" s="1"/>
  <c r="Y141" i="4" s="1"/>
  <c r="Z141" i="4" s="1"/>
  <c r="AA141" i="4" s="1"/>
  <c r="AB141" i="4" s="1"/>
  <c r="AC141" i="4" s="1"/>
  <c r="AD141" i="4" s="1"/>
  <c r="AE141" i="4" s="1"/>
  <c r="AF141" i="4" s="1"/>
  <c r="AG141" i="4" s="1"/>
  <c r="AM9" i="4"/>
  <c r="I21" i="4"/>
  <c r="G373" i="4"/>
  <c r="G12" i="4" s="1"/>
  <c r="AB29" i="4" l="1"/>
  <c r="T109" i="4"/>
  <c r="AF389" i="4"/>
  <c r="I193" i="4"/>
  <c r="AH141" i="4"/>
  <c r="AJ141" i="4" s="1"/>
  <c r="AK141" i="4" s="1"/>
  <c r="AI141" i="4"/>
  <c r="H373" i="4"/>
  <c r="H12" i="4" s="1"/>
  <c r="J21" i="4"/>
  <c r="AC29" i="4" l="1"/>
  <c r="U109" i="4"/>
  <c r="AG389" i="4"/>
  <c r="J193" i="4"/>
  <c r="K21" i="4"/>
  <c r="I373" i="4"/>
  <c r="I12" i="4" s="1"/>
  <c r="AD29" i="4" l="1"/>
  <c r="V109" i="4"/>
  <c r="AI389" i="4"/>
  <c r="AH389" i="4"/>
  <c r="K193" i="4"/>
  <c r="J373" i="4"/>
  <c r="J12" i="4" s="1"/>
  <c r="L21" i="4"/>
  <c r="K12" i="4" l="1"/>
  <c r="AE29" i="4"/>
  <c r="W109" i="4"/>
  <c r="AJ389" i="4"/>
  <c r="L193" i="4"/>
  <c r="M21" i="4"/>
  <c r="K373" i="4"/>
  <c r="AF29" i="4" l="1"/>
  <c r="X109" i="4"/>
  <c r="AK389" i="4"/>
  <c r="M193" i="4"/>
  <c r="L373" i="4"/>
  <c r="L12" i="4" s="1"/>
  <c r="N21" i="4"/>
  <c r="AG29" i="4" l="1"/>
  <c r="Y109" i="4"/>
  <c r="N193" i="4"/>
  <c r="O21" i="4"/>
  <c r="M373" i="4"/>
  <c r="M12" i="4" s="1"/>
  <c r="AH29" i="4" l="1"/>
  <c r="AI29" i="4"/>
  <c r="Z109" i="4"/>
  <c r="O193" i="4"/>
  <c r="N373" i="4"/>
  <c r="N12" i="4" s="1"/>
  <c r="P21" i="4"/>
  <c r="AJ29" i="4" l="1"/>
  <c r="AA109" i="4"/>
  <c r="P193" i="4"/>
  <c r="Q21" i="4"/>
  <c r="O373" i="4"/>
  <c r="O12" i="4" s="1"/>
  <c r="AK29" i="4" l="1"/>
  <c r="AB109" i="4"/>
  <c r="Q193" i="4"/>
  <c r="P373" i="4"/>
  <c r="P12" i="4" s="1"/>
  <c r="R21" i="4"/>
  <c r="AC109" i="4" l="1"/>
  <c r="R193" i="4"/>
  <c r="S21" i="4"/>
  <c r="Q373" i="4"/>
  <c r="Q12" i="4" s="1"/>
  <c r="AD109" i="4" l="1"/>
  <c r="S193" i="4"/>
  <c r="R373" i="4"/>
  <c r="R12" i="4" s="1"/>
  <c r="T21" i="4"/>
  <c r="AE109" i="4" l="1"/>
  <c r="T193" i="4"/>
  <c r="U21" i="4"/>
  <c r="S373" i="4"/>
  <c r="S12" i="4" s="1"/>
  <c r="AF109" i="4" l="1"/>
  <c r="U193" i="4"/>
  <c r="T373" i="4"/>
  <c r="T12" i="4" s="1"/>
  <c r="V21" i="4"/>
  <c r="AG109" i="4" l="1"/>
  <c r="V193" i="4"/>
  <c r="W21" i="4"/>
  <c r="U373" i="4"/>
  <c r="U12" i="4" s="1"/>
  <c r="AI109" i="4" l="1"/>
  <c r="AH109" i="4"/>
  <c r="W193" i="4"/>
  <c r="V373" i="4"/>
  <c r="V12" i="4" s="1"/>
  <c r="X21" i="4"/>
  <c r="AJ109" i="4" l="1"/>
  <c r="X193" i="4"/>
  <c r="Y21" i="4"/>
  <c r="W373" i="4"/>
  <c r="W12" i="4" s="1"/>
  <c r="AK109" i="4" l="1"/>
  <c r="Y193" i="4"/>
  <c r="X373" i="4"/>
  <c r="X12" i="4" s="1"/>
  <c r="Z21" i="4"/>
  <c r="Z193" i="4" l="1"/>
  <c r="AA21" i="4"/>
  <c r="Y373" i="4"/>
  <c r="Y12" i="4" s="1"/>
  <c r="AA193" i="4" l="1"/>
  <c r="Z373" i="4"/>
  <c r="Z12" i="4" s="1"/>
  <c r="AB21" i="4"/>
  <c r="AB193" i="4" l="1"/>
  <c r="AC21" i="4"/>
  <c r="AA373" i="4"/>
  <c r="AA12" i="4" s="1"/>
  <c r="AC193" i="4" l="1"/>
  <c r="AB373" i="4"/>
  <c r="AB12" i="4" s="1"/>
  <c r="AD21" i="4"/>
  <c r="AD193" i="4" l="1"/>
  <c r="AE21" i="4"/>
  <c r="AC373" i="4"/>
  <c r="AC12" i="4" s="1"/>
  <c r="AE193" i="4" l="1"/>
  <c r="AF21" i="4"/>
  <c r="AD373" i="4"/>
  <c r="AD12" i="4" s="1"/>
  <c r="AF193" i="4" l="1"/>
  <c r="AG21" i="4"/>
  <c r="AE373" i="4"/>
  <c r="AE12" i="4" s="1"/>
  <c r="AG193" i="4" l="1"/>
  <c r="AF373" i="4"/>
  <c r="AF12" i="4" s="1"/>
  <c r="AI21" i="4"/>
  <c r="AH21" i="4"/>
  <c r="AI193" i="4" l="1"/>
  <c r="AH193" i="4"/>
  <c r="AJ21" i="4"/>
  <c r="AG373" i="4"/>
  <c r="AG12" i="4" s="1"/>
  <c r="G36" i="3"/>
  <c r="I36" i="3"/>
  <c r="E36" i="3"/>
  <c r="C36"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J5" i="3"/>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H5" i="3"/>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F5" i="3"/>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AJ193" i="4" l="1"/>
  <c r="AI373" i="4"/>
  <c r="AI12" i="4" s="1"/>
  <c r="AH373" i="4"/>
  <c r="AH12" i="4" s="1"/>
  <c r="AK21" i="4"/>
  <c r="L5" i="3"/>
  <c r="K6" i="3" s="1"/>
  <c r="L6" i="3" s="1"/>
  <c r="AK193" i="4" l="1"/>
  <c r="AJ373" i="4"/>
  <c r="AJ12" i="4" s="1"/>
  <c r="K7" i="3"/>
  <c r="L7" i="3" s="1"/>
  <c r="AK373" i="4" l="1"/>
  <c r="AK12" i="4"/>
  <c r="K8" i="3"/>
  <c r="L8" i="3" s="1"/>
  <c r="K9" i="3" l="1"/>
  <c r="L9" i="3" s="1"/>
  <c r="K10" i="3" l="1"/>
  <c r="L10" i="3" s="1"/>
  <c r="K11" i="3" l="1"/>
  <c r="L11" i="3" s="1"/>
  <c r="K12" i="3" l="1"/>
  <c r="L12" i="3" s="1"/>
  <c r="K13" i="3" l="1"/>
  <c r="L13" i="3" s="1"/>
  <c r="K14" i="3" l="1"/>
  <c r="L14" i="3" s="1"/>
  <c r="K15" i="3" l="1"/>
  <c r="L15" i="3" s="1"/>
  <c r="K16" i="3" l="1"/>
  <c r="L16" i="3" s="1"/>
  <c r="K17" i="3" l="1"/>
  <c r="L17" i="3" s="1"/>
  <c r="K18" i="3" l="1"/>
  <c r="L18" i="3" s="1"/>
  <c r="K19" i="3" l="1"/>
  <c r="L19" i="3" s="1"/>
  <c r="K20" i="3" l="1"/>
  <c r="L20" i="3" s="1"/>
  <c r="K21" i="3" l="1"/>
  <c r="L21" i="3" s="1"/>
  <c r="K22" i="3" l="1"/>
  <c r="L22" i="3" s="1"/>
  <c r="K23" i="3" l="1"/>
  <c r="L23" i="3" s="1"/>
  <c r="K24" i="3" l="1"/>
  <c r="L24" i="3" s="1"/>
  <c r="K25" i="3" l="1"/>
  <c r="L25" i="3" s="1"/>
  <c r="K26" i="3" l="1"/>
  <c r="L26" i="3" s="1"/>
  <c r="K27" i="3" l="1"/>
  <c r="L27" i="3" s="1"/>
  <c r="K28" i="3" l="1"/>
  <c r="L28" i="3" s="1"/>
  <c r="K29" i="3" l="1"/>
  <c r="L29" i="3" s="1"/>
  <c r="K30" i="3" l="1"/>
  <c r="L30" i="3" s="1"/>
  <c r="K31" i="3" l="1"/>
  <c r="L31" i="3" s="1"/>
  <c r="K32" i="3" l="1"/>
  <c r="L32" i="3" s="1"/>
  <c r="K33" i="3" l="1"/>
  <c r="L33" i="3" s="1"/>
  <c r="K34" i="3" l="1"/>
  <c r="L34" i="3" s="1"/>
  <c r="K35" i="3" l="1"/>
  <c r="L35" i="3" s="1"/>
  <c r="G36" i="2" l="1"/>
  <c r="L5" i="2" l="1"/>
  <c r="K6" i="2" s="1"/>
  <c r="L6" i="2" s="1"/>
  <c r="K7" i="2" s="1"/>
  <c r="L7" i="2" s="1"/>
  <c r="K8" i="2" s="1"/>
  <c r="L8" i="2" s="1"/>
  <c r="K9" i="2" s="1"/>
  <c r="L9" i="2" s="1"/>
  <c r="K10" i="2" s="1"/>
  <c r="L10" i="2" s="1"/>
  <c r="K11" i="2" s="1"/>
  <c r="L11" i="2" s="1"/>
  <c r="K12" i="2" s="1"/>
  <c r="L12" i="2" s="1"/>
  <c r="K13" i="2" s="1"/>
  <c r="L13" i="2" s="1"/>
  <c r="K14" i="2" s="1"/>
  <c r="L14" i="2" s="1"/>
  <c r="K15" i="2" s="1"/>
  <c r="L15" i="2" s="1"/>
  <c r="K16" i="2" s="1"/>
  <c r="L16" i="2" s="1"/>
  <c r="K17" i="2" s="1"/>
  <c r="L17" i="2" s="1"/>
  <c r="K18" i="2" s="1"/>
  <c r="L18" i="2" s="1"/>
  <c r="K19" i="2" s="1"/>
  <c r="L19" i="2" s="1"/>
  <c r="K20" i="2" s="1"/>
  <c r="L20" i="2" s="1"/>
  <c r="K21" i="2" s="1"/>
  <c r="L21" i="2" s="1"/>
  <c r="K22" i="2" s="1"/>
  <c r="L22" i="2" s="1"/>
  <c r="K23" i="2" s="1"/>
  <c r="L23" i="2" s="1"/>
  <c r="K24" i="2" s="1"/>
  <c r="L24" i="2" s="1"/>
  <c r="K25" i="2" s="1"/>
  <c r="L25" i="2" s="1"/>
  <c r="K26" i="2" s="1"/>
  <c r="L26" i="2" s="1"/>
  <c r="K27" i="2" s="1"/>
  <c r="L27" i="2" s="1"/>
  <c r="K28" i="2" s="1"/>
  <c r="L28" i="2" s="1"/>
  <c r="K29" i="2" s="1"/>
  <c r="L29" i="2" s="1"/>
  <c r="K30" i="2" s="1"/>
  <c r="L30" i="2" s="1"/>
  <c r="K31" i="2" s="1"/>
  <c r="L31" i="2" s="1"/>
  <c r="K32" i="2" s="1"/>
  <c r="L32" i="2" s="1"/>
  <c r="K33" i="2" s="1"/>
  <c r="L33" i="2" s="1"/>
  <c r="K34" i="2" s="1"/>
  <c r="L34" i="2" s="1"/>
  <c r="K35" i="2" s="1"/>
  <c r="L35" i="2" s="1"/>
  <c r="J5" i="2" l="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I36" i="2" l="1"/>
  <c r="E36" i="2"/>
  <c r="C36" i="2"/>
  <c r="H5" i="2"/>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F5" i="2"/>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D5" i="2"/>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alcChain>
</file>

<file path=xl/sharedStrings.xml><?xml version="1.0" encoding="utf-8"?>
<sst xmlns="http://schemas.openxmlformats.org/spreadsheetml/2006/main" count="836" uniqueCount="124">
  <si>
    <t>LAPORAN PENGIRIMAN DAN APLIKASI JANJANG KOSONG</t>
  </si>
  <si>
    <t>PT. ETAM BERSAMA LESTARI</t>
  </si>
  <si>
    <t>BLOK</t>
  </si>
  <si>
    <t>LUAS
(HA)</t>
  </si>
  <si>
    <t>ITEM</t>
  </si>
  <si>
    <t>UOM</t>
  </si>
  <si>
    <t>RESTAN BULAN LALU</t>
  </si>
  <si>
    <t>TOTAL</t>
  </si>
  <si>
    <t>KIRIM</t>
  </si>
  <si>
    <t>TON</t>
  </si>
  <si>
    <t>APLIKASI</t>
  </si>
  <si>
    <t>HA</t>
  </si>
  <si>
    <t>RESTAN</t>
  </si>
  <si>
    <t>RESTAN 1 HARI</t>
  </si>
  <si>
    <t>RESTAN 2 HARI</t>
  </si>
  <si>
    <t>RESTAN 3 HARI</t>
  </si>
  <si>
    <t>RESTAN &gt; 3 HARI</t>
  </si>
  <si>
    <t>J12</t>
  </si>
  <si>
    <t>Q19</t>
  </si>
  <si>
    <t>R21</t>
  </si>
  <si>
    <t>T26</t>
  </si>
  <si>
    <t>T27</t>
  </si>
  <si>
    <t>T28</t>
  </si>
  <si>
    <t>U27</t>
  </si>
  <si>
    <t>U28</t>
  </si>
  <si>
    <t>Q12</t>
  </si>
  <si>
    <t>F21</t>
  </si>
  <si>
    <t>G19</t>
  </si>
  <si>
    <t>G26</t>
  </si>
  <si>
    <t>H04</t>
  </si>
  <si>
    <t>I05</t>
  </si>
  <si>
    <t>I06</t>
  </si>
  <si>
    <t>I19</t>
  </si>
  <si>
    <t>I20</t>
  </si>
  <si>
    <t>I23</t>
  </si>
  <si>
    <t>I24</t>
  </si>
  <si>
    <t>J05</t>
  </si>
  <si>
    <t>N13</t>
  </si>
  <si>
    <t>Q22</t>
  </si>
  <si>
    <t>S23</t>
  </si>
  <si>
    <t>U24</t>
  </si>
  <si>
    <t>U24A</t>
  </si>
  <si>
    <t>V24</t>
  </si>
  <si>
    <t>V33</t>
  </si>
  <si>
    <t>Q18</t>
  </si>
  <si>
    <t>L01</t>
  </si>
  <si>
    <t>R27</t>
  </si>
  <si>
    <t>Q25</t>
  </si>
  <si>
    <t>R26</t>
  </si>
  <si>
    <t>N07</t>
  </si>
  <si>
    <t>V26</t>
  </si>
  <si>
    <t>M08</t>
  </si>
  <si>
    <t>M04</t>
  </si>
  <si>
    <t>Q21</t>
  </si>
  <si>
    <t>K14</t>
  </si>
  <si>
    <t>Q23</t>
  </si>
  <si>
    <t>P19</t>
  </si>
  <si>
    <t>J13</t>
  </si>
  <si>
    <t>V25</t>
  </si>
  <si>
    <t>V27</t>
  </si>
  <si>
    <t>H02</t>
  </si>
  <si>
    <t>M03</t>
  </si>
  <si>
    <t>K02</t>
  </si>
  <si>
    <t>T29</t>
  </si>
  <si>
    <t>C09</t>
  </si>
  <si>
    <t>N11</t>
  </si>
  <si>
    <t>L04</t>
  </si>
  <si>
    <t>P06</t>
  </si>
  <si>
    <t>O06</t>
  </si>
  <si>
    <t>O07</t>
  </si>
  <si>
    <t>O05</t>
  </si>
  <si>
    <t>P11</t>
  </si>
  <si>
    <t>P10</t>
  </si>
  <si>
    <t>P18</t>
  </si>
  <si>
    <t>T19</t>
  </si>
  <si>
    <t>T22</t>
  </si>
  <si>
    <t>T17</t>
  </si>
  <si>
    <t>P08</t>
  </si>
  <si>
    <t>N10</t>
  </si>
  <si>
    <t>K01</t>
  </si>
  <si>
    <t>I04</t>
  </si>
  <si>
    <t>N12</t>
  </si>
  <si>
    <t>TANGGAL</t>
  </si>
  <si>
    <t>L13</t>
  </si>
  <si>
    <t>K10</t>
  </si>
  <si>
    <t>K11</t>
  </si>
  <si>
    <t>T21</t>
  </si>
  <si>
    <t>K12</t>
  </si>
  <si>
    <t>N05</t>
  </si>
  <si>
    <t>J04</t>
  </si>
  <si>
    <t>S21</t>
  </si>
  <si>
    <t>Q20</t>
  </si>
  <si>
    <t>T23</t>
  </si>
  <si>
    <t>J02</t>
  </si>
  <si>
    <t>PRODUKSI JANGKOS OKTOBER 2023</t>
  </si>
  <si>
    <t>TBS OLAH (TON)</t>
  </si>
  <si>
    <t>PRODUKSI JANGKOS</t>
  </si>
  <si>
    <t>HI</t>
  </si>
  <si>
    <t>SHI</t>
  </si>
  <si>
    <t>LAPORAN CEKER</t>
  </si>
  <si>
    <t>APLIKASI JANGKOS PABRIK</t>
  </si>
  <si>
    <t>APLIKASI LAPANGAN</t>
  </si>
  <si>
    <t>J06</t>
  </si>
  <si>
    <t>J07</t>
  </si>
  <si>
    <t>T24</t>
  </si>
  <si>
    <t>J08</t>
  </si>
  <si>
    <t>H03</t>
  </si>
  <si>
    <t>I03</t>
  </si>
  <si>
    <t>Q11</t>
  </si>
  <si>
    <t>Q13</t>
  </si>
  <si>
    <t>P14</t>
  </si>
  <si>
    <t>P15</t>
  </si>
  <si>
    <t>RESTAN HI</t>
  </si>
  <si>
    <t>P16</t>
  </si>
  <si>
    <t>Q24</t>
  </si>
  <si>
    <t>P22</t>
  </si>
  <si>
    <t>H01</t>
  </si>
  <si>
    <t>Q26</t>
  </si>
  <si>
    <t>BULAN : MEI 2024</t>
  </si>
  <si>
    <t>R24</t>
  </si>
  <si>
    <t>R25</t>
  </si>
  <si>
    <t>R22</t>
  </si>
  <si>
    <t>R23</t>
  </si>
  <si>
    <t>S22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</si>
</sst>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_(* #,##0_);_(* \(#,##0\);_(* &quot;-&quot;??_);_(@_)"/>
    <numFmt numFmtId="166" formatCode="0.0"/>
  </numFmts>
  <fonts count="11"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charset val="1"/>
      <scheme val="minor"/>
    </font>
    <font>
      <sz val="11"/>
      <name val="Calibri"/>
      <family val="2"/>
      <charset val="1"/>
      <scheme val="minor"/>
    </font>
    <font>
      <sz val="11"/>
      <color theme="0"/>
      <name val="Calibri"/>
      <family val="2"/>
      <charset val="1"/>
      <scheme val="minor"/>
    </font>
    <font>
      <sz val="11"/>
      <color rgb="FFFF0000"/>
      <name val="Calibri"/>
      <family val="2"/>
      <charset val="1"/>
      <scheme val="minor"/>
    </font>
    <font>
      <b/>
      <sz val="11"/>
      <color theme="0"/>
      <name val="Calibri"/>
      <family val="2"/>
      <scheme val="minor"/>
    </font>
    <font>
      <b/>
      <sz val="11"/>
      <name val="Calibri"/>
      <family val="2"/>
      <charset val="1"/>
      <scheme val="minor"/>
    </font>
    <font>
      <b/>
      <sz val="11"/>
      <color theme="1"/>
      <name val="Calibri"/>
      <family val="2"/>
      <charset val="1"/>
      <scheme val="minor"/>
    </font>
    <font>
      <b/>
      <sz val="11"/>
      <color theme="0"/>
      <name val="Calibri"/>
      <family val="2"/>
      <charset val="1"/>
      <scheme val="minor"/>
    </font>
  </fonts>
  <fills count="11">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9"/>
        <bgColor indexed="64"/>
      </patternFill>
    </fill>
    <fill>
      <patternFill patternType="solid">
        <fgColor theme="4" tint="0.59999389629810485"/>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3" fontId="3" fillId="0" borderId="0" applyFont="0" applyFill="0" applyBorder="0" applyAlignment="0" applyProtection="0"/>
    <xf numFmtId="0" fontId="1" fillId="0" borderId="0"/>
  </cellStyleXfs>
  <cellXfs count="78">
    <xf numFmtId="0" fontId="0" fillId="0" borderId="0" xfId="0"/>
    <xf numFmtId="0" fontId="2" fillId="0" borderId="0" xfId="0" applyFont="1" applyAlignment="1">
      <alignment vertical="center"/>
    </xf>
    <xf numFmtId="0" fontId="0" fillId="0" borderId="0" xfId="0" applyAlignment="1">
      <alignment vertical="center"/>
    </xf>
    <xf numFmtId="0" fontId="0" fillId="0" borderId="0" xfId="0" applyAlignment="1">
      <alignment horizontal="center"/>
    </xf>
    <xf numFmtId="0" fontId="2" fillId="3" borderId="6" xfId="0" applyFont="1" applyFill="1" applyBorder="1" applyAlignment="1">
      <alignment horizontal="center"/>
    </xf>
    <xf numFmtId="0" fontId="2" fillId="3" borderId="6" xfId="0" applyFont="1" applyFill="1" applyBorder="1"/>
    <xf numFmtId="2" fontId="2" fillId="3" borderId="6" xfId="0" applyNumberFormat="1" applyFont="1" applyFill="1" applyBorder="1"/>
    <xf numFmtId="0" fontId="2" fillId="0" borderId="0" xfId="0" applyFont="1"/>
    <xf numFmtId="0" fontId="2" fillId="4" borderId="6" xfId="0" applyFont="1" applyFill="1" applyBorder="1" applyAlignment="1">
      <alignment horizontal="center"/>
    </xf>
    <xf numFmtId="164" fontId="2" fillId="3" borderId="5" xfId="0" applyNumberFormat="1" applyFont="1" applyFill="1" applyBorder="1"/>
    <xf numFmtId="0" fontId="0" fillId="5" borderId="1" xfId="0" applyFill="1" applyBorder="1" applyAlignment="1">
      <alignment vertical="center"/>
    </xf>
    <xf numFmtId="0" fontId="0" fillId="0" borderId="6" xfId="0" applyBorder="1" applyAlignment="1">
      <alignment horizontal="center"/>
    </xf>
    <xf numFmtId="0" fontId="0" fillId="0" borderId="6" xfId="0" applyBorder="1"/>
    <xf numFmtId="0" fontId="0" fillId="5" borderId="7" xfId="0" applyFill="1" applyBorder="1" applyAlignment="1">
      <alignment vertical="center"/>
    </xf>
    <xf numFmtId="164" fontId="0" fillId="0" borderId="6" xfId="0" applyNumberFormat="1" applyBorder="1"/>
    <xf numFmtId="2" fontId="0" fillId="0" borderId="6" xfId="0" applyNumberFormat="1" applyBorder="1"/>
    <xf numFmtId="0" fontId="0" fillId="5" borderId="5" xfId="0" applyFill="1" applyBorder="1" applyAlignment="1">
      <alignment vertical="center"/>
    </xf>
    <xf numFmtId="0" fontId="0" fillId="6" borderId="6" xfId="0" applyFill="1" applyBorder="1" applyAlignment="1">
      <alignment horizontal="center"/>
    </xf>
    <xf numFmtId="2" fontId="0" fillId="6" borderId="6" xfId="0" applyNumberFormat="1" applyFill="1" applyBorder="1"/>
    <xf numFmtId="165" fontId="2" fillId="3" borderId="6" xfId="0" applyNumberFormat="1" applyFont="1" applyFill="1" applyBorder="1"/>
    <xf numFmtId="0" fontId="4" fillId="0" borderId="0" xfId="0" applyFont="1"/>
    <xf numFmtId="16" fontId="0" fillId="0" borderId="6" xfId="0" applyNumberFormat="1" applyBorder="1"/>
    <xf numFmtId="0" fontId="2" fillId="0" borderId="6" xfId="0" applyFont="1" applyBorder="1" applyAlignment="1">
      <alignment horizontal="center"/>
    </xf>
    <xf numFmtId="0" fontId="2" fillId="7" borderId="6" xfId="0" applyFont="1" applyFill="1" applyBorder="1" applyAlignment="1">
      <alignment horizontal="center"/>
    </xf>
    <xf numFmtId="0" fontId="0" fillId="7" borderId="6" xfId="0" applyFill="1" applyBorder="1"/>
    <xf numFmtId="0" fontId="2" fillId="7" borderId="6" xfId="0" applyFont="1" applyFill="1" applyBorder="1"/>
    <xf numFmtId="1" fontId="0" fillId="0" borderId="6" xfId="0" applyNumberFormat="1" applyBorder="1"/>
    <xf numFmtId="1" fontId="2" fillId="7" borderId="6" xfId="0" applyNumberFormat="1" applyFont="1" applyFill="1" applyBorder="1"/>
    <xf numFmtId="0" fontId="5" fillId="0" borderId="0" xfId="0" applyFont="1"/>
    <xf numFmtId="2" fontId="5" fillId="0" borderId="0" xfId="0" applyNumberFormat="1" applyFont="1"/>
    <xf numFmtId="0" fontId="2" fillId="9" borderId="6" xfId="0" applyFont="1" applyFill="1" applyBorder="1" applyAlignment="1">
      <alignment horizontal="center"/>
    </xf>
    <xf numFmtId="0" fontId="6" fillId="0" borderId="0" xfId="0" applyFont="1"/>
    <xf numFmtId="2" fontId="6" fillId="0" borderId="0" xfId="0" applyNumberFormat="1" applyFont="1"/>
    <xf numFmtId="1" fontId="2" fillId="0" borderId="0" xfId="0" applyNumberFormat="1" applyFont="1"/>
    <xf numFmtId="1" fontId="7" fillId="0" borderId="0" xfId="0" applyNumberFormat="1" applyFont="1"/>
    <xf numFmtId="0" fontId="5" fillId="0" borderId="0" xfId="0" applyFont="1" applyAlignment="1">
      <alignment vertical="center"/>
    </xf>
    <xf numFmtId="0" fontId="5" fillId="0" borderId="0" xfId="0" applyFont="1" applyAlignment="1">
      <alignment horizontal="center"/>
    </xf>
    <xf numFmtId="2" fontId="4" fillId="0" borderId="0" xfId="0" applyNumberFormat="1" applyFont="1"/>
    <xf numFmtId="43" fontId="2" fillId="3" borderId="6" xfId="1" applyFont="1" applyFill="1" applyBorder="1"/>
    <xf numFmtId="0" fontId="2" fillId="0" borderId="5" xfId="0" applyFont="1" applyBorder="1"/>
    <xf numFmtId="43" fontId="2" fillId="0" borderId="6" xfId="1" applyFont="1" applyFill="1" applyBorder="1"/>
    <xf numFmtId="2" fontId="2" fillId="0" borderId="6" xfId="0" applyNumberFormat="1" applyFont="1" applyBorder="1"/>
    <xf numFmtId="0" fontId="0" fillId="0" borderId="0" xfId="0" applyAlignment="1">
      <alignment horizontal="center" vertical="center"/>
    </xf>
    <xf numFmtId="2" fontId="0" fillId="0" borderId="0" xfId="0" applyNumberFormat="1"/>
    <xf numFmtId="2" fontId="8" fillId="0" borderId="0" xfId="0" applyNumberFormat="1" applyFont="1"/>
    <xf numFmtId="2" fontId="4" fillId="5" borderId="0" xfId="0" applyNumberFormat="1" applyFont="1" applyFill="1"/>
    <xf numFmtId="166" fontId="2" fillId="3" borderId="6" xfId="0" applyNumberFormat="1" applyFont="1" applyFill="1" applyBorder="1"/>
    <xf numFmtId="0" fontId="2" fillId="10" borderId="6" xfId="0" applyFont="1" applyFill="1" applyBorder="1" applyAlignment="1">
      <alignment horizontal="center"/>
    </xf>
    <xf numFmtId="43" fontId="4" fillId="0" borderId="0" xfId="0" applyNumberFormat="1" applyFont="1"/>
    <xf numFmtId="0" fontId="9" fillId="0" borderId="6" xfId="0" applyFont="1" applyBorder="1"/>
    <xf numFmtId="0" fontId="0" fillId="0" borderId="1"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8" borderId="6" xfId="0" applyFont="1" applyFill="1" applyBorder="1" applyAlignment="1">
      <alignment horizontal="center" vertical="center" wrapText="1"/>
    </xf>
    <xf numFmtId="0" fontId="2" fillId="0" borderId="0" xfId="0" applyFont="1" applyAlignment="1">
      <alignment horizontal="center"/>
    </xf>
    <xf numFmtId="0" fontId="2" fillId="8" borderId="6" xfId="0" applyFont="1" applyFill="1" applyBorder="1" applyAlignment="1">
      <alignment horizontal="center" wrapText="1"/>
    </xf>
    <xf numFmtId="0" fontId="2" fillId="0" borderId="6" xfId="0" applyFont="1" applyBorder="1" applyAlignment="1">
      <alignment horizont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wrapText="1"/>
    </xf>
    <xf numFmtId="0" fontId="2" fillId="0" borderId="4" xfId="0" applyFont="1" applyBorder="1" applyAlignment="1">
      <alignment horizontal="center" wrapText="1"/>
    </xf>
    <xf numFmtId="0" fontId="2" fillId="8" borderId="2" xfId="0" applyFont="1" applyFill="1" applyBorder="1" applyAlignment="1">
      <alignment horizontal="center" vertical="center"/>
    </xf>
    <xf numFmtId="0" fontId="2" fillId="8" borderId="4" xfId="0" applyFont="1" applyFill="1" applyBorder="1" applyAlignment="1">
      <alignment horizontal="center" vertical="center"/>
    </xf>
    <xf numFmtId="0" fontId="10" fillId="0" borderId="0" xfId="0" applyFont="1"/>
    <xf numFmtId="2" fontId="10" fillId="0" borderId="0" xfId="0" applyNumberFormat="1" applyFont="1"/>
    <xf numFmtId="0" fontId="10" fillId="0" borderId="0" xfId="0" applyFont="1" applyFill="1"/>
    <xf numFmtId="0" fontId="5" fillId="0" borderId="0" xfId="0" applyFont="1" applyFill="1"/>
    <xf numFmtId="0" fontId="5" fillId="5" borderId="0" xfId="0" applyFont="1" applyFill="1"/>
  </cellXfs>
  <cellStyles count="3">
    <cellStyle name="Comma" xfId="1" builtinId="3"/>
    <cellStyle name="Normal" xfId="0" builtinId="0"/>
    <cellStyle name="Normal 2" xfId="2"/>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1.%20DATA%20LAPORAN/00.%20HS/00.HS%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I"/>
      <sheetName val="PLASMA"/>
      <sheetName val="Sheet1"/>
      <sheetName val="INTI1"/>
      <sheetName val="PLASMA 1"/>
      <sheetName val="ALL"/>
    </sheetNames>
    <sheetDataSet>
      <sheetData sheetId="0">
        <row r="4">
          <cell r="E4">
            <v>1</v>
          </cell>
          <cell r="F4" t="str">
            <v>A11</v>
          </cell>
          <cell r="G4">
            <v>3.9660000000000002</v>
          </cell>
        </row>
        <row r="5">
          <cell r="F5" t="str">
            <v>B11</v>
          </cell>
          <cell r="G5">
            <v>19.052</v>
          </cell>
        </row>
        <row r="6">
          <cell r="F6" t="str">
            <v>B12</v>
          </cell>
          <cell r="G6">
            <v>17.966000000000001</v>
          </cell>
        </row>
        <row r="7">
          <cell r="F7" t="str">
            <v>B13</v>
          </cell>
          <cell r="G7">
            <v>19.036999999999999</v>
          </cell>
        </row>
        <row r="8">
          <cell r="F8" t="str">
            <v>B14</v>
          </cell>
          <cell r="G8">
            <v>19.643000000000001</v>
          </cell>
        </row>
        <row r="9">
          <cell r="F9" t="str">
            <v>C07</v>
          </cell>
          <cell r="G9">
            <v>23.972000000000001</v>
          </cell>
        </row>
        <row r="10">
          <cell r="F10" t="str">
            <v>C08</v>
          </cell>
          <cell r="G10">
            <v>24.968</v>
          </cell>
        </row>
        <row r="11">
          <cell r="F11" t="str">
            <v>C09</v>
          </cell>
          <cell r="G11">
            <v>21.638000000000002</v>
          </cell>
        </row>
        <row r="12">
          <cell r="F12" t="str">
            <v>C10</v>
          </cell>
          <cell r="G12">
            <v>24.684999999999999</v>
          </cell>
        </row>
        <row r="13">
          <cell r="F13" t="str">
            <v>C11</v>
          </cell>
          <cell r="G13">
            <v>24.253</v>
          </cell>
        </row>
        <row r="14">
          <cell r="F14" t="str">
            <v>C12</v>
          </cell>
          <cell r="G14">
            <v>23.431999999999999</v>
          </cell>
        </row>
        <row r="15">
          <cell r="F15" t="str">
            <v>A12</v>
          </cell>
          <cell r="G15">
            <v>7.7050000000000001</v>
          </cell>
        </row>
        <row r="16">
          <cell r="F16" t="str">
            <v>C13</v>
          </cell>
          <cell r="G16">
            <v>22.286999999999999</v>
          </cell>
        </row>
        <row r="17">
          <cell r="F17" t="str">
            <v>C14</v>
          </cell>
          <cell r="G17">
            <v>21.645</v>
          </cell>
        </row>
        <row r="18">
          <cell r="F18" t="str">
            <v>C15</v>
          </cell>
          <cell r="G18">
            <v>10.901</v>
          </cell>
        </row>
        <row r="19">
          <cell r="F19" t="str">
            <v>C16</v>
          </cell>
          <cell r="G19">
            <v>7.806</v>
          </cell>
        </row>
        <row r="20">
          <cell r="F20" t="str">
            <v>C17</v>
          </cell>
          <cell r="G20">
            <v>8.9420000000000002</v>
          </cell>
        </row>
        <row r="21">
          <cell r="F21" t="str">
            <v>C18</v>
          </cell>
          <cell r="G21">
            <v>8.6340000000000003</v>
          </cell>
        </row>
        <row r="22">
          <cell r="F22" t="str">
            <v>C19</v>
          </cell>
          <cell r="G22">
            <v>8.6579999999999995</v>
          </cell>
        </row>
        <row r="23">
          <cell r="F23" t="str">
            <v>C20</v>
          </cell>
          <cell r="G23">
            <v>7.8780000000000001</v>
          </cell>
        </row>
        <row r="24">
          <cell r="F24" t="str">
            <v>D07</v>
          </cell>
          <cell r="G24">
            <v>24.03</v>
          </cell>
        </row>
        <row r="25">
          <cell r="F25" t="str">
            <v>D08</v>
          </cell>
          <cell r="G25">
            <v>24.97</v>
          </cell>
        </row>
        <row r="26">
          <cell r="F26" t="str">
            <v>A13</v>
          </cell>
          <cell r="G26">
            <v>11.372999999999999</v>
          </cell>
        </row>
        <row r="27">
          <cell r="F27" t="str">
            <v>E07</v>
          </cell>
          <cell r="G27">
            <v>2.9430000000000001</v>
          </cell>
        </row>
        <row r="28">
          <cell r="F28" t="str">
            <v>E08</v>
          </cell>
          <cell r="G28">
            <v>5.0720000000000001</v>
          </cell>
        </row>
        <row r="29">
          <cell r="F29" t="str">
            <v>E09</v>
          </cell>
          <cell r="G29">
            <v>10.727</v>
          </cell>
        </row>
        <row r="30">
          <cell r="F30" t="str">
            <v>C21</v>
          </cell>
          <cell r="G30">
            <v>9.6280000000000001</v>
          </cell>
        </row>
        <row r="31">
          <cell r="F31" t="str">
            <v>B15</v>
          </cell>
          <cell r="G31">
            <v>5.39</v>
          </cell>
        </row>
        <row r="32">
          <cell r="F32" t="str">
            <v>A14</v>
          </cell>
          <cell r="G32">
            <v>14.944000000000001</v>
          </cell>
        </row>
        <row r="33">
          <cell r="F33" t="str">
            <v>A15</v>
          </cell>
          <cell r="G33">
            <v>19.834</v>
          </cell>
        </row>
        <row r="34">
          <cell r="F34" t="str">
            <v>B07</v>
          </cell>
          <cell r="G34">
            <v>21.792999999999999</v>
          </cell>
        </row>
        <row r="35">
          <cell r="F35" t="str">
            <v>B08</v>
          </cell>
          <cell r="G35">
            <v>17.003</v>
          </cell>
        </row>
        <row r="36">
          <cell r="F36" t="str">
            <v>D09</v>
          </cell>
          <cell r="G36">
            <v>24.942</v>
          </cell>
        </row>
        <row r="37">
          <cell r="F37" t="str">
            <v>B09</v>
          </cell>
          <cell r="G37">
            <v>19.765999999999998</v>
          </cell>
        </row>
        <row r="38">
          <cell r="F38" t="str">
            <v>B10</v>
          </cell>
          <cell r="G38">
            <v>23.271000000000001</v>
          </cell>
        </row>
        <row r="39">
          <cell r="F39" t="str">
            <v>D11</v>
          </cell>
          <cell r="G39">
            <v>26.222000000000001</v>
          </cell>
        </row>
        <row r="40">
          <cell r="F40" t="str">
            <v>D12</v>
          </cell>
          <cell r="G40">
            <v>24.16</v>
          </cell>
        </row>
        <row r="41">
          <cell r="F41" t="str">
            <v>D16</v>
          </cell>
          <cell r="G41">
            <v>25.808</v>
          </cell>
        </row>
        <row r="42">
          <cell r="F42" t="str">
            <v>E10</v>
          </cell>
          <cell r="G42">
            <v>34.404000000000003</v>
          </cell>
        </row>
        <row r="43">
          <cell r="F43" t="str">
            <v>E12</v>
          </cell>
          <cell r="G43">
            <v>28.32</v>
          </cell>
        </row>
        <row r="44">
          <cell r="F44" t="str">
            <v>E13</v>
          </cell>
          <cell r="G44">
            <v>30.331</v>
          </cell>
        </row>
        <row r="45">
          <cell r="F45" t="str">
            <v>E14</v>
          </cell>
          <cell r="G45">
            <v>25.733000000000001</v>
          </cell>
        </row>
        <row r="46">
          <cell r="F46" t="str">
            <v>E15</v>
          </cell>
          <cell r="G46">
            <v>25.395</v>
          </cell>
        </row>
        <row r="47">
          <cell r="F47" t="str">
            <v>F10</v>
          </cell>
          <cell r="G47">
            <v>35.445999999999998</v>
          </cell>
        </row>
        <row r="48">
          <cell r="F48" t="str">
            <v>F12</v>
          </cell>
          <cell r="G48">
            <v>29.646000000000001</v>
          </cell>
        </row>
        <row r="49">
          <cell r="F49" t="str">
            <v>F13</v>
          </cell>
          <cell r="G49">
            <v>30.593</v>
          </cell>
        </row>
        <row r="50">
          <cell r="F50" t="str">
            <v>F14</v>
          </cell>
          <cell r="G50">
            <v>26.306999999999999</v>
          </cell>
        </row>
        <row r="51">
          <cell r="F51" t="str">
            <v>F15</v>
          </cell>
          <cell r="G51">
            <v>25.55</v>
          </cell>
        </row>
        <row r="52">
          <cell r="F52" t="str">
            <v>D10</v>
          </cell>
          <cell r="G52">
            <v>25.11</v>
          </cell>
        </row>
        <row r="53">
          <cell r="F53" t="str">
            <v>D13</v>
          </cell>
          <cell r="G53">
            <v>25.38</v>
          </cell>
        </row>
        <row r="54">
          <cell r="F54" t="str">
            <v>D14</v>
          </cell>
          <cell r="G54">
            <v>24.661000000000001</v>
          </cell>
        </row>
        <row r="55">
          <cell r="F55" t="str">
            <v>D15</v>
          </cell>
          <cell r="G55">
            <v>25.587</v>
          </cell>
        </row>
        <row r="56">
          <cell r="F56" t="str">
            <v>E11</v>
          </cell>
          <cell r="G56">
            <v>28.1</v>
          </cell>
        </row>
        <row r="57">
          <cell r="F57" t="str">
            <v>F11</v>
          </cell>
          <cell r="G57">
            <v>29.995999999999999</v>
          </cell>
        </row>
        <row r="58">
          <cell r="F58" t="str">
            <v>D17</v>
          </cell>
          <cell r="G58">
            <v>25.696999999999999</v>
          </cell>
        </row>
        <row r="59">
          <cell r="F59" t="str">
            <v>D18</v>
          </cell>
          <cell r="G59">
            <v>25.15</v>
          </cell>
        </row>
        <row r="60">
          <cell r="F60" t="str">
            <v>D19</v>
          </cell>
          <cell r="G60">
            <v>24.381</v>
          </cell>
        </row>
        <row r="61">
          <cell r="F61" t="str">
            <v>D20</v>
          </cell>
          <cell r="G61">
            <v>25.9</v>
          </cell>
        </row>
        <row r="62">
          <cell r="F62" t="str">
            <v>D21</v>
          </cell>
          <cell r="G62">
            <v>42.795000000000002</v>
          </cell>
        </row>
        <row r="63">
          <cell r="F63" t="str">
            <v>E16</v>
          </cell>
          <cell r="G63">
            <v>24.437999999999999</v>
          </cell>
        </row>
        <row r="64">
          <cell r="F64" t="str">
            <v>E17</v>
          </cell>
          <cell r="G64">
            <v>25.312999999999999</v>
          </cell>
        </row>
        <row r="65">
          <cell r="F65" t="str">
            <v>E18</v>
          </cell>
          <cell r="G65">
            <v>25.059000000000001</v>
          </cell>
        </row>
        <row r="66">
          <cell r="F66" t="str">
            <v>E19</v>
          </cell>
          <cell r="G66">
            <v>25.513000000000002</v>
          </cell>
        </row>
        <row r="67">
          <cell r="F67" t="str">
            <v>E20</v>
          </cell>
          <cell r="G67">
            <v>25.64</v>
          </cell>
        </row>
        <row r="68">
          <cell r="F68" t="str">
            <v>E21</v>
          </cell>
          <cell r="G68">
            <v>25.428000000000001</v>
          </cell>
        </row>
        <row r="69">
          <cell r="F69" t="str">
            <v>E22</v>
          </cell>
          <cell r="G69">
            <v>20.431000000000001</v>
          </cell>
        </row>
        <row r="70">
          <cell r="F70" t="str">
            <v>E23</v>
          </cell>
          <cell r="G70">
            <v>12.882</v>
          </cell>
        </row>
        <row r="71">
          <cell r="F71" t="str">
            <v>F16</v>
          </cell>
          <cell r="G71">
            <v>25.46</v>
          </cell>
        </row>
        <row r="72">
          <cell r="F72" t="str">
            <v>F17</v>
          </cell>
          <cell r="G72">
            <v>25.92</v>
          </cell>
        </row>
        <row r="73">
          <cell r="F73" t="str">
            <v>F18</v>
          </cell>
          <cell r="G73">
            <v>25.891999999999999</v>
          </cell>
        </row>
        <row r="74">
          <cell r="F74" t="str">
            <v>F19</v>
          </cell>
          <cell r="G74">
            <v>26.114000000000001</v>
          </cell>
        </row>
        <row r="75">
          <cell r="F75" t="str">
            <v>F20</v>
          </cell>
          <cell r="G75">
            <v>26.137</v>
          </cell>
        </row>
        <row r="76">
          <cell r="F76" t="str">
            <v>F21</v>
          </cell>
          <cell r="G76">
            <v>25.617999999999999</v>
          </cell>
        </row>
        <row r="77">
          <cell r="F77" t="str">
            <v>F22</v>
          </cell>
          <cell r="G77">
            <v>24.966000000000001</v>
          </cell>
        </row>
        <row r="78">
          <cell r="F78" t="str">
            <v>F23</v>
          </cell>
          <cell r="G78">
            <v>23.588999999999999</v>
          </cell>
        </row>
        <row r="79">
          <cell r="F79" t="str">
            <v>G14</v>
          </cell>
          <cell r="G79">
            <v>26.67</v>
          </cell>
        </row>
        <row r="80">
          <cell r="F80" t="str">
            <v>G15</v>
          </cell>
          <cell r="G80">
            <v>30.491</v>
          </cell>
        </row>
        <row r="81">
          <cell r="F81" t="str">
            <v>G16</v>
          </cell>
          <cell r="G81">
            <v>25.36</v>
          </cell>
        </row>
        <row r="82">
          <cell r="F82" t="str">
            <v>G17</v>
          </cell>
          <cell r="G82">
            <v>25.628</v>
          </cell>
        </row>
        <row r="83">
          <cell r="F83" t="str">
            <v>G18</v>
          </cell>
          <cell r="G83">
            <v>24.763999999999999</v>
          </cell>
        </row>
        <row r="84">
          <cell r="F84" t="str">
            <v>G19</v>
          </cell>
          <cell r="G84">
            <v>24.452999999999999</v>
          </cell>
        </row>
        <row r="85">
          <cell r="F85" t="str">
            <v>G20</v>
          </cell>
          <cell r="G85">
            <v>24.58</v>
          </cell>
        </row>
        <row r="86">
          <cell r="F86" t="str">
            <v>H14</v>
          </cell>
          <cell r="G86">
            <v>29.52</v>
          </cell>
        </row>
        <row r="87">
          <cell r="F87" t="str">
            <v>H15</v>
          </cell>
          <cell r="G87">
            <v>30.7</v>
          </cell>
        </row>
        <row r="88">
          <cell r="F88" t="str">
            <v>H16</v>
          </cell>
          <cell r="G88">
            <v>23.15</v>
          </cell>
        </row>
        <row r="89">
          <cell r="F89" t="str">
            <v>H17</v>
          </cell>
          <cell r="G89">
            <v>24.991</v>
          </cell>
        </row>
        <row r="90">
          <cell r="F90" t="str">
            <v>H18</v>
          </cell>
          <cell r="G90">
            <v>27.65</v>
          </cell>
        </row>
        <row r="91">
          <cell r="F91" t="str">
            <v>H19</v>
          </cell>
          <cell r="G91">
            <v>22.187999999999999</v>
          </cell>
        </row>
        <row r="92">
          <cell r="F92" t="str">
            <v>H20</v>
          </cell>
          <cell r="G92">
            <v>24.885000000000002</v>
          </cell>
        </row>
        <row r="93">
          <cell r="F93" t="str">
            <v>I14</v>
          </cell>
          <cell r="G93">
            <v>28.87</v>
          </cell>
        </row>
        <row r="94">
          <cell r="F94" t="str">
            <v>I15</v>
          </cell>
          <cell r="G94">
            <v>29.361999999999998</v>
          </cell>
        </row>
        <row r="95">
          <cell r="F95" t="str">
            <v>I16</v>
          </cell>
          <cell r="G95">
            <v>30.821000000000002</v>
          </cell>
        </row>
        <row r="96">
          <cell r="F96" t="str">
            <v>I17</v>
          </cell>
          <cell r="G96">
            <v>26.35</v>
          </cell>
        </row>
        <row r="97">
          <cell r="F97" t="str">
            <v>I18</v>
          </cell>
          <cell r="G97">
            <v>29.33</v>
          </cell>
        </row>
        <row r="98">
          <cell r="F98" t="str">
            <v>I19</v>
          </cell>
          <cell r="G98">
            <v>27.567</v>
          </cell>
        </row>
        <row r="99">
          <cell r="F99" t="str">
            <v>E28</v>
          </cell>
          <cell r="G99">
            <v>19.164999999999999</v>
          </cell>
        </row>
        <row r="100">
          <cell r="F100" t="str">
            <v>E29</v>
          </cell>
          <cell r="G100">
            <v>25.988</v>
          </cell>
        </row>
        <row r="101">
          <cell r="F101" t="str">
            <v>F24</v>
          </cell>
          <cell r="G101">
            <v>26.024999999999999</v>
          </cell>
        </row>
        <row r="102">
          <cell r="F102" t="str">
            <v>F25</v>
          </cell>
          <cell r="G102">
            <v>23.623000000000001</v>
          </cell>
        </row>
        <row r="103">
          <cell r="F103" t="str">
            <v>F26</v>
          </cell>
          <cell r="G103">
            <v>40.180999999999997</v>
          </cell>
        </row>
        <row r="104">
          <cell r="F104" t="str">
            <v>F28</v>
          </cell>
          <cell r="G104">
            <v>31.78</v>
          </cell>
        </row>
        <row r="105">
          <cell r="F105" t="str">
            <v>F29</v>
          </cell>
          <cell r="G105">
            <v>34.709000000000003</v>
          </cell>
        </row>
        <row r="106">
          <cell r="F106" t="str">
            <v>G23</v>
          </cell>
          <cell r="G106">
            <v>26.076000000000001</v>
          </cell>
        </row>
        <row r="107">
          <cell r="F107" t="str">
            <v>G24</v>
          </cell>
          <cell r="G107">
            <v>23.474</v>
          </cell>
        </row>
        <row r="108">
          <cell r="F108" t="str">
            <v>G25</v>
          </cell>
          <cell r="G108">
            <v>23.81</v>
          </cell>
        </row>
        <row r="109">
          <cell r="F109" t="str">
            <v>G26</v>
          </cell>
          <cell r="G109">
            <v>39.430999999999997</v>
          </cell>
        </row>
        <row r="110">
          <cell r="F110" t="str">
            <v>G27</v>
          </cell>
          <cell r="G110">
            <v>31.571999999999999</v>
          </cell>
        </row>
        <row r="111">
          <cell r="F111" t="str">
            <v>G28</v>
          </cell>
          <cell r="G111">
            <v>31.486000000000001</v>
          </cell>
        </row>
        <row r="112">
          <cell r="F112" t="str">
            <v>G29</v>
          </cell>
          <cell r="G112">
            <v>24.05</v>
          </cell>
        </row>
        <row r="113">
          <cell r="F113" t="str">
            <v>F27</v>
          </cell>
          <cell r="G113">
            <v>32.369</v>
          </cell>
        </row>
        <row r="114">
          <cell r="F114" t="str">
            <v>E24</v>
          </cell>
          <cell r="G114">
            <v>35.450000000000003</v>
          </cell>
        </row>
        <row r="115">
          <cell r="F115" t="str">
            <v>E25</v>
          </cell>
          <cell r="G115">
            <v>21.48</v>
          </cell>
        </row>
        <row r="116">
          <cell r="F116" t="str">
            <v>E26</v>
          </cell>
          <cell r="G116">
            <v>34.552</v>
          </cell>
        </row>
        <row r="117">
          <cell r="F117" t="str">
            <v>E27</v>
          </cell>
          <cell r="G117">
            <v>24.3</v>
          </cell>
        </row>
        <row r="118">
          <cell r="F118" t="str">
            <v>G21</v>
          </cell>
          <cell r="G118">
            <v>27.122</v>
          </cell>
        </row>
        <row r="119">
          <cell r="F119" t="str">
            <v>G22</v>
          </cell>
          <cell r="G119">
            <v>26.228000000000002</v>
          </cell>
        </row>
        <row r="120">
          <cell r="F120" t="str">
            <v>H21</v>
          </cell>
          <cell r="G120">
            <v>24.841999999999999</v>
          </cell>
        </row>
        <row r="121">
          <cell r="F121" t="str">
            <v>H22</v>
          </cell>
          <cell r="G121">
            <v>25.725999999999999</v>
          </cell>
        </row>
        <row r="122">
          <cell r="F122" t="str">
            <v>H23</v>
          </cell>
          <cell r="G122">
            <v>25.321000000000002</v>
          </cell>
        </row>
        <row r="123">
          <cell r="F123" t="str">
            <v>H24</v>
          </cell>
          <cell r="G123">
            <v>22</v>
          </cell>
        </row>
        <row r="124">
          <cell r="F124" t="str">
            <v>H25</v>
          </cell>
          <cell r="G124">
            <v>21.35</v>
          </cell>
        </row>
        <row r="125">
          <cell r="F125" t="str">
            <v>H26</v>
          </cell>
          <cell r="G125">
            <v>38</v>
          </cell>
        </row>
        <row r="126">
          <cell r="F126" t="str">
            <v>H27</v>
          </cell>
          <cell r="G126">
            <v>26.802</v>
          </cell>
        </row>
        <row r="127">
          <cell r="F127" t="str">
            <v>H28</v>
          </cell>
          <cell r="G127">
            <v>28.692</v>
          </cell>
        </row>
        <row r="128">
          <cell r="F128" t="str">
            <v>H29</v>
          </cell>
          <cell r="G128">
            <v>23.597999999999999</v>
          </cell>
        </row>
        <row r="129">
          <cell r="F129" t="str">
            <v>I20</v>
          </cell>
          <cell r="G129">
            <v>34.872999999999998</v>
          </cell>
        </row>
        <row r="130">
          <cell r="F130" t="str">
            <v>I21</v>
          </cell>
          <cell r="G130">
            <v>31.06</v>
          </cell>
        </row>
        <row r="131">
          <cell r="F131" t="str">
            <v>I22</v>
          </cell>
          <cell r="G131">
            <v>25.471</v>
          </cell>
        </row>
        <row r="132">
          <cell r="F132" t="str">
            <v>I23</v>
          </cell>
          <cell r="G132">
            <v>21.093</v>
          </cell>
        </row>
        <row r="133">
          <cell r="F133" t="str">
            <v>I24</v>
          </cell>
          <cell r="G133">
            <v>22.658999999999999</v>
          </cell>
        </row>
        <row r="134">
          <cell r="F134" t="str">
            <v>I25</v>
          </cell>
          <cell r="G134">
            <v>14.007999999999999</v>
          </cell>
        </row>
        <row r="135">
          <cell r="F135" t="str">
            <v>I26</v>
          </cell>
          <cell r="G135">
            <v>8.77</v>
          </cell>
        </row>
        <row r="136">
          <cell r="F136" t="str">
            <v>I27</v>
          </cell>
          <cell r="G136">
            <v>23.72</v>
          </cell>
        </row>
        <row r="137">
          <cell r="F137" t="str">
            <v>J13</v>
          </cell>
          <cell r="G137">
            <v>30.158999999999999</v>
          </cell>
        </row>
        <row r="138">
          <cell r="F138" t="str">
            <v>J14</v>
          </cell>
          <cell r="G138">
            <v>26.914000000000001</v>
          </cell>
        </row>
        <row r="139">
          <cell r="F139" t="str">
            <v>J15</v>
          </cell>
          <cell r="G139">
            <v>27.741</v>
          </cell>
        </row>
        <row r="140">
          <cell r="F140" t="str">
            <v>J16</v>
          </cell>
          <cell r="G140">
            <v>26.146000000000001</v>
          </cell>
        </row>
        <row r="141">
          <cell r="F141" t="str">
            <v>J17</v>
          </cell>
          <cell r="G141">
            <v>23.222000000000001</v>
          </cell>
        </row>
        <row r="142">
          <cell r="F142" t="str">
            <v>J18</v>
          </cell>
          <cell r="G142">
            <v>27.795000000000002</v>
          </cell>
        </row>
        <row r="143">
          <cell r="F143" t="str">
            <v>J19</v>
          </cell>
          <cell r="G143">
            <v>21.518000000000001</v>
          </cell>
        </row>
        <row r="144">
          <cell r="F144" t="str">
            <v>J20</v>
          </cell>
          <cell r="G144">
            <v>16.943999999999999</v>
          </cell>
        </row>
        <row r="145">
          <cell r="F145" t="str">
            <v>J21</v>
          </cell>
          <cell r="G145">
            <v>18.957000000000001</v>
          </cell>
        </row>
        <row r="146">
          <cell r="F146" t="str">
            <v>J22</v>
          </cell>
          <cell r="G146">
            <v>12.111000000000001</v>
          </cell>
        </row>
        <row r="147">
          <cell r="F147" t="str">
            <v>J23</v>
          </cell>
          <cell r="G147">
            <v>17.638000000000002</v>
          </cell>
        </row>
        <row r="148">
          <cell r="F148" t="str">
            <v>J25</v>
          </cell>
          <cell r="G148">
            <v>0.81100000000000005</v>
          </cell>
        </row>
        <row r="149">
          <cell r="F149" t="str">
            <v>K13</v>
          </cell>
          <cell r="G149">
            <v>26.22</v>
          </cell>
        </row>
        <row r="150">
          <cell r="F150" t="str">
            <v>K14</v>
          </cell>
          <cell r="G150">
            <v>28.2</v>
          </cell>
        </row>
        <row r="151">
          <cell r="F151" t="str">
            <v>K15</v>
          </cell>
          <cell r="G151">
            <v>34.283000000000001</v>
          </cell>
        </row>
        <row r="152">
          <cell r="F152" t="str">
            <v>K16</v>
          </cell>
          <cell r="G152">
            <v>25.29</v>
          </cell>
        </row>
        <row r="153">
          <cell r="F153" t="str">
            <v>K17</v>
          </cell>
          <cell r="G153">
            <v>28.074999999999999</v>
          </cell>
        </row>
        <row r="154">
          <cell r="F154" t="str">
            <v>K18</v>
          </cell>
          <cell r="G154">
            <v>14.218999999999999</v>
          </cell>
        </row>
        <row r="155">
          <cell r="F155" t="str">
            <v>L12</v>
          </cell>
          <cell r="G155">
            <v>20.85</v>
          </cell>
        </row>
        <row r="156">
          <cell r="F156" t="str">
            <v>L13</v>
          </cell>
          <cell r="G156">
            <v>24.82</v>
          </cell>
        </row>
        <row r="157">
          <cell r="F157" t="str">
            <v>L14</v>
          </cell>
          <cell r="G157">
            <v>33.183</v>
          </cell>
        </row>
        <row r="158">
          <cell r="F158" t="str">
            <v>M09</v>
          </cell>
          <cell r="G158">
            <v>23.216000000000001</v>
          </cell>
        </row>
        <row r="159">
          <cell r="F159" t="str">
            <v>N13</v>
          </cell>
          <cell r="G159">
            <v>35.590000000000003</v>
          </cell>
        </row>
        <row r="160">
          <cell r="F160" t="str">
            <v>I07</v>
          </cell>
          <cell r="G160">
            <v>30.71</v>
          </cell>
        </row>
        <row r="161">
          <cell r="F161" t="str">
            <v>I08</v>
          </cell>
          <cell r="G161">
            <v>17.265999999999998</v>
          </cell>
        </row>
        <row r="162">
          <cell r="F162" t="str">
            <v>I09</v>
          </cell>
          <cell r="G162">
            <v>3.4990000000000001</v>
          </cell>
        </row>
        <row r="163">
          <cell r="F163" t="str">
            <v>I10</v>
          </cell>
          <cell r="G163">
            <v>10.731</v>
          </cell>
        </row>
        <row r="164">
          <cell r="F164" t="str">
            <v>I11</v>
          </cell>
          <cell r="G164">
            <v>17.547000000000001</v>
          </cell>
        </row>
        <row r="165">
          <cell r="F165" t="str">
            <v>I12</v>
          </cell>
          <cell r="G165">
            <v>25.527999999999999</v>
          </cell>
        </row>
        <row r="166">
          <cell r="F166" t="str">
            <v>I13</v>
          </cell>
          <cell r="G166">
            <v>29.463999999999999</v>
          </cell>
        </row>
        <row r="167">
          <cell r="F167" t="str">
            <v>J08</v>
          </cell>
          <cell r="G167">
            <v>29.878</v>
          </cell>
        </row>
        <row r="168">
          <cell r="F168" t="str">
            <v>J09</v>
          </cell>
          <cell r="G168">
            <v>30.021999999999998</v>
          </cell>
        </row>
        <row r="169">
          <cell r="F169" t="str">
            <v>J10</v>
          </cell>
          <cell r="G169">
            <v>30.66</v>
          </cell>
        </row>
        <row r="170">
          <cell r="F170" t="str">
            <v>J11</v>
          </cell>
          <cell r="G170">
            <v>30.891999999999999</v>
          </cell>
        </row>
        <row r="171">
          <cell r="F171" t="str">
            <v>J12</v>
          </cell>
          <cell r="G171">
            <v>30.690999999999999</v>
          </cell>
        </row>
        <row r="172">
          <cell r="F172" t="str">
            <v>K08</v>
          </cell>
          <cell r="G172">
            <v>29.571999999999999</v>
          </cell>
        </row>
        <row r="173">
          <cell r="F173" t="str">
            <v>K10</v>
          </cell>
          <cell r="G173">
            <v>32.610999999999997</v>
          </cell>
        </row>
        <row r="174">
          <cell r="F174" t="str">
            <v>K11</v>
          </cell>
          <cell r="G174">
            <v>29.19</v>
          </cell>
        </row>
        <row r="175">
          <cell r="F175" t="str">
            <v>K12</v>
          </cell>
          <cell r="G175">
            <v>26.282</v>
          </cell>
        </row>
        <row r="176">
          <cell r="F176" t="str">
            <v>K09</v>
          </cell>
          <cell r="G176">
            <v>29.055</v>
          </cell>
        </row>
        <row r="177">
          <cell r="F177" t="str">
            <v>G01</v>
          </cell>
          <cell r="G177">
            <v>12.526</v>
          </cell>
        </row>
        <row r="178">
          <cell r="F178" t="str">
            <v>G02</v>
          </cell>
          <cell r="G178">
            <v>6.7380000000000004</v>
          </cell>
        </row>
        <row r="179">
          <cell r="F179" t="str">
            <v>G03</v>
          </cell>
          <cell r="G179">
            <v>21.89</v>
          </cell>
        </row>
        <row r="180">
          <cell r="F180" t="str">
            <v>H03</v>
          </cell>
          <cell r="G180">
            <v>26.78</v>
          </cell>
        </row>
        <row r="181">
          <cell r="F181" t="str">
            <v>H04</v>
          </cell>
          <cell r="G181">
            <v>19.09</v>
          </cell>
        </row>
        <row r="182">
          <cell r="F182" t="str">
            <v>I02</v>
          </cell>
          <cell r="G182">
            <v>19.13</v>
          </cell>
        </row>
        <row r="183">
          <cell r="F183" t="str">
            <v>I03</v>
          </cell>
          <cell r="G183">
            <v>30.38</v>
          </cell>
        </row>
        <row r="184">
          <cell r="F184" t="str">
            <v>I04</v>
          </cell>
          <cell r="G184">
            <v>16.622</v>
          </cell>
        </row>
        <row r="185">
          <cell r="F185" t="str">
            <v>I05</v>
          </cell>
          <cell r="G185">
            <v>19.946000000000002</v>
          </cell>
        </row>
        <row r="186">
          <cell r="F186" t="str">
            <v>I06</v>
          </cell>
          <cell r="G186">
            <v>30.151</v>
          </cell>
        </row>
        <row r="187">
          <cell r="F187" t="str">
            <v>J03</v>
          </cell>
          <cell r="G187">
            <v>36.020000000000003</v>
          </cell>
        </row>
        <row r="188">
          <cell r="F188" t="str">
            <v>J04</v>
          </cell>
          <cell r="G188">
            <v>37.56</v>
          </cell>
        </row>
        <row r="189">
          <cell r="F189" t="str">
            <v>J05</v>
          </cell>
          <cell r="G189">
            <v>30.907</v>
          </cell>
        </row>
        <row r="190">
          <cell r="F190" t="str">
            <v>J06</v>
          </cell>
          <cell r="G190">
            <v>33.75</v>
          </cell>
        </row>
        <row r="191">
          <cell r="F191" t="str">
            <v>J07</v>
          </cell>
          <cell r="G191">
            <v>33.484000000000002</v>
          </cell>
        </row>
        <row r="192">
          <cell r="F192" t="str">
            <v>J01</v>
          </cell>
          <cell r="G192">
            <v>33.338000000000001</v>
          </cell>
        </row>
        <row r="193">
          <cell r="F193" t="str">
            <v>J02</v>
          </cell>
          <cell r="G193">
            <v>0.18099999999999999</v>
          </cell>
        </row>
        <row r="194">
          <cell r="F194" t="str">
            <v>H01</v>
          </cell>
          <cell r="G194">
            <v>21.324000000000002</v>
          </cell>
        </row>
        <row r="195">
          <cell r="F195" t="str">
            <v>H02</v>
          </cell>
          <cell r="G195">
            <v>30.077999999999999</v>
          </cell>
        </row>
        <row r="196">
          <cell r="F196" t="str">
            <v>K02</v>
          </cell>
          <cell r="G196">
            <v>29.824999999999999</v>
          </cell>
        </row>
        <row r="197">
          <cell r="F197" t="str">
            <v>K03</v>
          </cell>
          <cell r="G197">
            <v>24.402000000000001</v>
          </cell>
        </row>
        <row r="198">
          <cell r="F198" t="str">
            <v>K04</v>
          </cell>
          <cell r="G198">
            <v>19.963999999999999</v>
          </cell>
        </row>
        <row r="199">
          <cell r="F199" t="str">
            <v>K05</v>
          </cell>
          <cell r="G199">
            <v>16.57</v>
          </cell>
        </row>
        <row r="200">
          <cell r="F200" t="str">
            <v>K06</v>
          </cell>
          <cell r="G200">
            <v>32.865000000000002</v>
          </cell>
        </row>
        <row r="201">
          <cell r="F201" t="str">
            <v>L04</v>
          </cell>
          <cell r="G201">
            <v>29.728000000000002</v>
          </cell>
        </row>
        <row r="202">
          <cell r="F202" t="str">
            <v>L05</v>
          </cell>
          <cell r="G202">
            <v>20.401</v>
          </cell>
        </row>
        <row r="203">
          <cell r="F203" t="str">
            <v>L06</v>
          </cell>
          <cell r="G203">
            <v>25.117000000000001</v>
          </cell>
        </row>
        <row r="204">
          <cell r="F204" t="str">
            <v>L07</v>
          </cell>
          <cell r="G204">
            <v>28.178000000000001</v>
          </cell>
        </row>
        <row r="205">
          <cell r="F205" t="str">
            <v>L08</v>
          </cell>
          <cell r="G205">
            <v>24.738</v>
          </cell>
        </row>
        <row r="206">
          <cell r="F206" t="str">
            <v>M04</v>
          </cell>
          <cell r="G206">
            <v>20.268999999999998</v>
          </cell>
        </row>
        <row r="207">
          <cell r="F207" t="str">
            <v>M05</v>
          </cell>
          <cell r="G207">
            <v>27.216000000000001</v>
          </cell>
        </row>
        <row r="208">
          <cell r="F208" t="str">
            <v>M06</v>
          </cell>
          <cell r="G208">
            <v>19.260000000000002</v>
          </cell>
        </row>
        <row r="209">
          <cell r="F209" t="str">
            <v>M08</v>
          </cell>
          <cell r="G209">
            <v>18.172999999999998</v>
          </cell>
        </row>
        <row r="210">
          <cell r="F210" t="str">
            <v>K01</v>
          </cell>
          <cell r="G210">
            <v>26.55</v>
          </cell>
        </row>
        <row r="211">
          <cell r="F211" t="str">
            <v>K07</v>
          </cell>
          <cell r="G211">
            <v>36.789000000000001</v>
          </cell>
        </row>
        <row r="212">
          <cell r="F212" t="str">
            <v>L09</v>
          </cell>
          <cell r="G212">
            <v>21.032</v>
          </cell>
        </row>
        <row r="213">
          <cell r="F213" t="str">
            <v>L10</v>
          </cell>
          <cell r="G213">
            <v>25.707999999999998</v>
          </cell>
        </row>
        <row r="214">
          <cell r="F214" t="str">
            <v>L11</v>
          </cell>
          <cell r="G214">
            <v>17.161000000000001</v>
          </cell>
        </row>
        <row r="215">
          <cell r="F215" t="str">
            <v>L01</v>
          </cell>
          <cell r="G215">
            <v>11.544</v>
          </cell>
        </row>
        <row r="216">
          <cell r="F216" t="str">
            <v>L02</v>
          </cell>
          <cell r="G216">
            <v>21.585999999999999</v>
          </cell>
        </row>
        <row r="217">
          <cell r="F217" t="str">
            <v>L03</v>
          </cell>
          <cell r="G217">
            <v>17.734999999999999</v>
          </cell>
        </row>
        <row r="218">
          <cell r="F218" t="str">
            <v>M02</v>
          </cell>
          <cell r="G218">
            <v>14.25</v>
          </cell>
        </row>
        <row r="219">
          <cell r="F219" t="str">
            <v>M03</v>
          </cell>
          <cell r="G219">
            <v>30.977</v>
          </cell>
        </row>
        <row r="220">
          <cell r="F220" t="str">
            <v>N02</v>
          </cell>
          <cell r="G220">
            <v>14.577</v>
          </cell>
        </row>
        <row r="221">
          <cell r="F221" t="str">
            <v>N03</v>
          </cell>
          <cell r="G221">
            <v>26.669</v>
          </cell>
        </row>
        <row r="222">
          <cell r="F222" t="str">
            <v>N04</v>
          </cell>
          <cell r="G222">
            <v>29.271000000000001</v>
          </cell>
        </row>
        <row r="223">
          <cell r="F223" t="str">
            <v>N05</v>
          </cell>
          <cell r="G223">
            <v>27.55</v>
          </cell>
        </row>
        <row r="224">
          <cell r="F224" t="str">
            <v>O03</v>
          </cell>
          <cell r="G224">
            <v>23.888999999999999</v>
          </cell>
        </row>
        <row r="225">
          <cell r="F225" t="str">
            <v>O04</v>
          </cell>
          <cell r="G225">
            <v>28.516999999999999</v>
          </cell>
        </row>
        <row r="226">
          <cell r="F226" t="str">
            <v>O05</v>
          </cell>
          <cell r="G226">
            <v>28.065999999999999</v>
          </cell>
        </row>
        <row r="227">
          <cell r="F227" t="str">
            <v>O06</v>
          </cell>
          <cell r="G227">
            <v>24.657</v>
          </cell>
        </row>
        <row r="228">
          <cell r="F228" t="str">
            <v>P05</v>
          </cell>
          <cell r="G228">
            <v>24.44</v>
          </cell>
        </row>
        <row r="229">
          <cell r="F229" t="str">
            <v>P06</v>
          </cell>
          <cell r="G229">
            <v>23.52</v>
          </cell>
        </row>
        <row r="230">
          <cell r="F230" t="str">
            <v>N06</v>
          </cell>
          <cell r="G230">
            <v>18.018999999999998</v>
          </cell>
        </row>
        <row r="231">
          <cell r="F231" t="str">
            <v>N07</v>
          </cell>
          <cell r="G231">
            <v>26.111000000000001</v>
          </cell>
        </row>
        <row r="232">
          <cell r="F232" t="str">
            <v>O07</v>
          </cell>
          <cell r="G232">
            <v>26.887</v>
          </cell>
        </row>
        <row r="233">
          <cell r="F233" t="str">
            <v>N08</v>
          </cell>
          <cell r="G233">
            <v>20.427</v>
          </cell>
        </row>
        <row r="234">
          <cell r="F234" t="str">
            <v>N09</v>
          </cell>
          <cell r="G234">
            <v>19.89</v>
          </cell>
        </row>
        <row r="235">
          <cell r="F235" t="str">
            <v>O08</v>
          </cell>
          <cell r="G235">
            <v>23.88</v>
          </cell>
        </row>
        <row r="236">
          <cell r="F236" t="str">
            <v>O09</v>
          </cell>
          <cell r="G236">
            <v>22.355</v>
          </cell>
        </row>
        <row r="237">
          <cell r="F237" t="str">
            <v>O10</v>
          </cell>
          <cell r="G237">
            <v>23.236999999999998</v>
          </cell>
        </row>
        <row r="238">
          <cell r="F238" t="str">
            <v>O15</v>
          </cell>
          <cell r="G238">
            <v>9.4700000000000006</v>
          </cell>
        </row>
        <row r="239">
          <cell r="F239" t="str">
            <v>O17</v>
          </cell>
          <cell r="G239">
            <v>18.303999999999998</v>
          </cell>
        </row>
        <row r="240">
          <cell r="F240" t="str">
            <v>P07</v>
          </cell>
          <cell r="G240">
            <v>12.031000000000001</v>
          </cell>
        </row>
        <row r="241">
          <cell r="F241" t="str">
            <v>P08</v>
          </cell>
          <cell r="G241">
            <v>33.692999999999998</v>
          </cell>
        </row>
        <row r="242">
          <cell r="F242" t="str">
            <v>P09</v>
          </cell>
          <cell r="G242">
            <v>23.591999999999999</v>
          </cell>
        </row>
        <row r="243">
          <cell r="F243" t="str">
            <v>P11</v>
          </cell>
          <cell r="G243">
            <v>27.114000000000001</v>
          </cell>
        </row>
        <row r="244">
          <cell r="F244" t="str">
            <v>N15</v>
          </cell>
          <cell r="G244">
            <v>38.009</v>
          </cell>
        </row>
        <row r="245">
          <cell r="F245" t="str">
            <v>N14</v>
          </cell>
          <cell r="G245">
            <v>19.838000000000001</v>
          </cell>
        </row>
        <row r="246">
          <cell r="F246" t="str">
            <v>M07</v>
          </cell>
          <cell r="G246">
            <v>14.414999999999999</v>
          </cell>
        </row>
        <row r="247">
          <cell r="F247" t="str">
            <v>N10</v>
          </cell>
          <cell r="G247">
            <v>23.396999999999998</v>
          </cell>
        </row>
        <row r="248">
          <cell r="F248" t="str">
            <v>N11</v>
          </cell>
          <cell r="G248">
            <v>27.113</v>
          </cell>
        </row>
        <row r="249">
          <cell r="F249" t="str">
            <v>N12</v>
          </cell>
          <cell r="G249">
            <v>23.317</v>
          </cell>
        </row>
        <row r="250">
          <cell r="F250" t="str">
            <v>O11</v>
          </cell>
          <cell r="G250">
            <v>27.989000000000001</v>
          </cell>
        </row>
        <row r="251">
          <cell r="F251" t="str">
            <v>O12</v>
          </cell>
          <cell r="G251">
            <v>20.18</v>
          </cell>
        </row>
        <row r="252">
          <cell r="F252" t="str">
            <v>O16</v>
          </cell>
          <cell r="G252">
            <v>10.438000000000001</v>
          </cell>
        </row>
        <row r="253">
          <cell r="F253" t="str">
            <v>P10</v>
          </cell>
          <cell r="G253">
            <v>21.023</v>
          </cell>
        </row>
        <row r="254">
          <cell r="F254" t="str">
            <v>T25</v>
          </cell>
          <cell r="G254">
            <v>21.198</v>
          </cell>
        </row>
        <row r="255">
          <cell r="F255" t="str">
            <v>T27</v>
          </cell>
          <cell r="G255">
            <v>19.794</v>
          </cell>
        </row>
        <row r="256">
          <cell r="F256" t="str">
            <v>T28</v>
          </cell>
          <cell r="G256">
            <v>20.419</v>
          </cell>
        </row>
        <row r="257">
          <cell r="F257" t="str">
            <v>T29</v>
          </cell>
          <cell r="G257">
            <v>8.3510000000000009</v>
          </cell>
        </row>
        <row r="258">
          <cell r="F258" t="str">
            <v>U27</v>
          </cell>
          <cell r="G258">
            <v>19.452000000000002</v>
          </cell>
        </row>
        <row r="259">
          <cell r="F259" t="str">
            <v>U28</v>
          </cell>
          <cell r="G259">
            <v>20.87</v>
          </cell>
        </row>
        <row r="260">
          <cell r="F260" t="str">
            <v>U29</v>
          </cell>
          <cell r="G260">
            <v>6.1159999999999997</v>
          </cell>
        </row>
        <row r="261">
          <cell r="F261" t="str">
            <v>V26</v>
          </cell>
          <cell r="G261">
            <v>17.151</v>
          </cell>
        </row>
        <row r="262">
          <cell r="F262" t="str">
            <v>V27</v>
          </cell>
          <cell r="G262">
            <v>16.09</v>
          </cell>
        </row>
        <row r="263">
          <cell r="F263" t="str">
            <v>V28</v>
          </cell>
          <cell r="G263">
            <v>22.56</v>
          </cell>
        </row>
        <row r="264">
          <cell r="F264" t="str">
            <v>V29</v>
          </cell>
          <cell r="G264">
            <v>31.31</v>
          </cell>
        </row>
        <row r="265">
          <cell r="F265" t="str">
            <v>T23</v>
          </cell>
          <cell r="G265">
            <v>34.097999999999999</v>
          </cell>
        </row>
        <row r="266">
          <cell r="F266" t="str">
            <v>U25</v>
          </cell>
          <cell r="G266">
            <v>8.1820000000000004</v>
          </cell>
        </row>
        <row r="267">
          <cell r="F267" t="str">
            <v>V25</v>
          </cell>
          <cell r="G267">
            <v>16.841999999999999</v>
          </cell>
        </row>
        <row r="268">
          <cell r="F268" t="str">
            <v>V31</v>
          </cell>
          <cell r="G268">
            <v>19.256</v>
          </cell>
        </row>
        <row r="269">
          <cell r="F269" t="str">
            <v>V32</v>
          </cell>
          <cell r="G269">
            <v>23.359000000000002</v>
          </cell>
        </row>
        <row r="270">
          <cell r="F270" t="str">
            <v>V33</v>
          </cell>
          <cell r="G270">
            <v>27.521000000000001</v>
          </cell>
        </row>
        <row r="271">
          <cell r="F271" t="str">
            <v>T24</v>
          </cell>
          <cell r="G271">
            <v>15.500999999999999</v>
          </cell>
        </row>
        <row r="272">
          <cell r="F272" t="str">
            <v>V24</v>
          </cell>
          <cell r="G272">
            <v>8.6769999999999996</v>
          </cell>
        </row>
        <row r="273">
          <cell r="F273" t="str">
            <v>U24</v>
          </cell>
          <cell r="G273">
            <v>14.933</v>
          </cell>
        </row>
        <row r="274">
          <cell r="F274" t="str">
            <v>U26</v>
          </cell>
          <cell r="G274">
            <v>16.451000000000001</v>
          </cell>
        </row>
        <row r="275">
          <cell r="F275" t="str">
            <v>W26</v>
          </cell>
          <cell r="G275">
            <v>9.7000000000000003E-2</v>
          </cell>
        </row>
        <row r="276">
          <cell r="F276" t="str">
            <v>T26</v>
          </cell>
          <cell r="G276">
            <v>6.758</v>
          </cell>
        </row>
        <row r="277">
          <cell r="F277" t="str">
            <v>V30</v>
          </cell>
          <cell r="G277">
            <v>27.553999999999998</v>
          </cell>
        </row>
        <row r="278">
          <cell r="F278" t="str">
            <v>S20</v>
          </cell>
          <cell r="G278">
            <v>32.808</v>
          </cell>
        </row>
        <row r="279">
          <cell r="F279" t="str">
            <v>S21</v>
          </cell>
          <cell r="G279">
            <v>37.119999999999997</v>
          </cell>
        </row>
        <row r="280">
          <cell r="F280" t="str">
            <v>S22</v>
          </cell>
          <cell r="G280">
            <v>24.87</v>
          </cell>
        </row>
        <row r="281">
          <cell r="F281" t="str">
            <v>T19</v>
          </cell>
          <cell r="G281">
            <v>13.840999999999999</v>
          </cell>
        </row>
        <row r="282">
          <cell r="F282" t="str">
            <v>T20</v>
          </cell>
          <cell r="G282">
            <v>16.399999999999999</v>
          </cell>
        </row>
        <row r="283">
          <cell r="F283" t="str">
            <v>T21</v>
          </cell>
          <cell r="G283">
            <v>16.71</v>
          </cell>
        </row>
        <row r="284">
          <cell r="F284" t="str">
            <v>T22</v>
          </cell>
          <cell r="G284">
            <v>40.807000000000002</v>
          </cell>
        </row>
        <row r="285">
          <cell r="F285" t="str">
            <v>T24A</v>
          </cell>
          <cell r="G285">
            <v>10.670999999999999</v>
          </cell>
        </row>
        <row r="286">
          <cell r="F286" t="str">
            <v>U24A</v>
          </cell>
          <cell r="G286">
            <v>7.73</v>
          </cell>
        </row>
        <row r="287">
          <cell r="F287" t="str">
            <v>S23</v>
          </cell>
          <cell r="G287">
            <v>31.484000000000002</v>
          </cell>
        </row>
        <row r="288">
          <cell r="F288" t="str">
            <v>S24</v>
          </cell>
          <cell r="G288">
            <v>17.734999999999999</v>
          </cell>
        </row>
        <row r="289">
          <cell r="F289" t="str">
            <v>S25</v>
          </cell>
          <cell r="G289">
            <v>14.44</v>
          </cell>
        </row>
        <row r="290">
          <cell r="F290" t="str">
            <v>S27</v>
          </cell>
          <cell r="G290">
            <v>1.3</v>
          </cell>
        </row>
        <row r="291">
          <cell r="F291" t="str">
            <v>T17</v>
          </cell>
          <cell r="G291">
            <v>14.628</v>
          </cell>
        </row>
        <row r="292">
          <cell r="F292" t="str">
            <v>Q18</v>
          </cell>
          <cell r="G292">
            <v>23.297999999999998</v>
          </cell>
        </row>
        <row r="293">
          <cell r="F293" t="str">
            <v>Q19</v>
          </cell>
          <cell r="G293">
            <v>28.35</v>
          </cell>
        </row>
        <row r="294">
          <cell r="F294" t="str">
            <v>Q20</v>
          </cell>
          <cell r="G294">
            <v>21.207000000000001</v>
          </cell>
        </row>
        <row r="295">
          <cell r="F295" t="str">
            <v>Q21</v>
          </cell>
          <cell r="G295">
            <v>33.828000000000003</v>
          </cell>
        </row>
        <row r="296">
          <cell r="F296" t="str">
            <v>Q22</v>
          </cell>
          <cell r="G296">
            <v>21.138999999999999</v>
          </cell>
        </row>
        <row r="297">
          <cell r="F297" t="str">
            <v>Q23</v>
          </cell>
          <cell r="G297">
            <v>12.167</v>
          </cell>
        </row>
        <row r="298">
          <cell r="F298" t="str">
            <v>Q24</v>
          </cell>
          <cell r="G298">
            <v>23.585000000000001</v>
          </cell>
        </row>
        <row r="299">
          <cell r="F299" t="str">
            <v>Q25</v>
          </cell>
          <cell r="G299">
            <v>24.97</v>
          </cell>
        </row>
        <row r="300">
          <cell r="F300" t="str">
            <v>Q26</v>
          </cell>
          <cell r="G300">
            <v>22.018000000000001</v>
          </cell>
        </row>
        <row r="301">
          <cell r="F301" t="str">
            <v>R20</v>
          </cell>
          <cell r="G301">
            <v>15.428000000000001</v>
          </cell>
        </row>
        <row r="302">
          <cell r="F302" t="str">
            <v>R21</v>
          </cell>
          <cell r="G302">
            <v>10.706</v>
          </cell>
        </row>
        <row r="303">
          <cell r="F303" t="str">
            <v>R22</v>
          </cell>
          <cell r="G303">
            <v>23.023</v>
          </cell>
        </row>
        <row r="304">
          <cell r="F304" t="str">
            <v>R23</v>
          </cell>
          <cell r="G304">
            <v>30.934999999999999</v>
          </cell>
        </row>
        <row r="305">
          <cell r="F305" t="str">
            <v>R24</v>
          </cell>
          <cell r="G305">
            <v>24.716999999999999</v>
          </cell>
        </row>
        <row r="306">
          <cell r="F306" t="str">
            <v>R25</v>
          </cell>
          <cell r="G306">
            <v>17.446000000000002</v>
          </cell>
        </row>
        <row r="307">
          <cell r="F307" t="str">
            <v>R26</v>
          </cell>
          <cell r="G307">
            <v>20.872</v>
          </cell>
        </row>
        <row r="308">
          <cell r="F308" t="str">
            <v>R27</v>
          </cell>
          <cell r="G308">
            <v>21.821000000000002</v>
          </cell>
        </row>
        <row r="309">
          <cell r="F309" t="str">
            <v>P22</v>
          </cell>
          <cell r="G309">
            <v>28.99</v>
          </cell>
        </row>
        <row r="310">
          <cell r="F310" t="str">
            <v>P18</v>
          </cell>
          <cell r="G310">
            <v>3.13</v>
          </cell>
        </row>
        <row r="311">
          <cell r="F311" t="str">
            <v>P19</v>
          </cell>
          <cell r="G311">
            <v>5.05</v>
          </cell>
        </row>
        <row r="312">
          <cell r="F312" t="str">
            <v>Q11</v>
          </cell>
          <cell r="G312">
            <v>14.651999999999999</v>
          </cell>
        </row>
        <row r="313">
          <cell r="F313" t="str">
            <v>Q12</v>
          </cell>
          <cell r="G313">
            <v>22.082999999999998</v>
          </cell>
        </row>
        <row r="314">
          <cell r="F314" t="str">
            <v>Q13</v>
          </cell>
          <cell r="G314">
            <v>10.18</v>
          </cell>
        </row>
        <row r="315">
          <cell r="F315" t="str">
            <v>P14</v>
          </cell>
          <cell r="G315">
            <v>10.130000000000001</v>
          </cell>
        </row>
        <row r="316">
          <cell r="F316" t="str">
            <v>P15</v>
          </cell>
          <cell r="G316">
            <v>17.82</v>
          </cell>
        </row>
        <row r="317">
          <cell r="F317" t="str">
            <v>P16</v>
          </cell>
          <cell r="G317">
            <v>7.2</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2:AM405"/>
  <sheetViews>
    <sheetView showGridLines="0" tabSelected="1" zoomScale="85" zoomScaleNormal="85" workbookViewId="0">
      <pane xSplit="4" ySplit="8" topLeftCell="E9" activePane="bottomRight" state="frozen"/>
      <selection pane="topRight" activeCell="E1" sqref="E1"/>
      <selection pane="bottomLeft" activeCell="A9" sqref="A9"/>
      <selection pane="bottomRight" activeCell="H2" sqref="H2"/>
    </sheetView>
  </sheetViews>
  <sheetFormatPr defaultRowHeight="15" x14ac:dyDescent="0.25"/>
  <cols>
    <col min="1" max="2" width="8.42578125" style="2" customWidth="1"/>
    <col min="3" max="3" width="14.7109375" style="3" customWidth="1"/>
    <col min="4" max="4" width="8.28515625" style="3" customWidth="1"/>
    <col min="5" max="5" width="14.5703125" customWidth="1"/>
    <col min="6" max="9" width="13.42578125" customWidth="1"/>
    <col min="10" max="11" width="13" customWidth="1"/>
    <col min="12" max="33" width="13.42578125" customWidth="1"/>
    <col min="34" max="36" width="10.7109375" customWidth="1"/>
    <col min="37" max="37" width="10.85546875" bestFit="1" customWidth="1"/>
    <col min="38" max="41" width="8.85546875" customWidth="1"/>
  </cols>
  <sheetData>
    <row r="2" spans="1:39" x14ac:dyDescent="0.25">
      <c r="A2" s="1" t="s">
        <v>0</v>
      </c>
      <c r="F2" s="28"/>
      <c r="G2" s="28"/>
      <c r="H2" s="28"/>
      <c r="I2" s="28"/>
      <c r="J2" s="28"/>
      <c r="K2" s="28"/>
      <c r="L2" s="28"/>
      <c r="M2" s="28"/>
      <c r="N2" s="28"/>
      <c r="O2" s="28"/>
      <c r="P2" s="28"/>
      <c r="Q2" s="28"/>
      <c r="R2" s="28"/>
      <c r="S2" s="28"/>
      <c r="T2" s="28"/>
      <c r="U2" s="28"/>
      <c r="V2" s="28"/>
      <c r="W2" s="28"/>
      <c r="X2" s="28"/>
      <c r="Y2" s="31"/>
      <c r="Z2" s="28"/>
      <c r="AA2" s="28"/>
      <c r="AB2" s="28"/>
      <c r="AC2" s="28"/>
      <c r="AD2" s="28"/>
      <c r="AE2" s="28"/>
      <c r="AF2" s="28"/>
      <c r="AG2" s="28"/>
      <c r="AH2" s="28"/>
      <c r="AI2" s="28"/>
      <c r="AJ2" s="28"/>
      <c r="AK2" s="28"/>
      <c r="AL2" s="28"/>
    </row>
    <row r="3" spans="1:39" x14ac:dyDescent="0.25">
      <c r="A3" s="1" t="s">
        <v>1</v>
      </c>
      <c r="F3" s="29"/>
      <c r="G3" s="29"/>
      <c r="H3" s="32"/>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f>SUM(F3:AJ3)</f>
        <v>0</v>
      </c>
      <c r="AL3" s="28"/>
      <c r="AM3" s="20"/>
    </row>
    <row r="4" spans="1:39" x14ac:dyDescent="0.25">
      <c r="A4" s="1" t="s">
        <v>118</v>
      </c>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29">
        <f>SUM(F4:AJ4)</f>
        <v>0</v>
      </c>
      <c r="AL4" s="28"/>
      <c r="AM4" s="20"/>
    </row>
    <row r="5" spans="1:39" s="28" customFormat="1" x14ac:dyDescent="0.25">
      <c r="A5" s="35"/>
      <c r="B5" s="35"/>
      <c r="C5" s="36"/>
      <c r="D5" s="36"/>
      <c r="F5" s="37"/>
      <c r="G5" s="44"/>
      <c r="H5" s="44"/>
      <c r="I5" s="44"/>
      <c r="J5" s="44"/>
      <c r="K5" s="44"/>
      <c r="L5" s="44"/>
      <c r="M5" s="44"/>
      <c r="N5" s="44"/>
      <c r="O5" s="44"/>
      <c r="P5" s="37"/>
      <c r="Q5" s="45"/>
      <c r="R5" s="45"/>
      <c r="S5" s="45"/>
      <c r="T5" s="45"/>
      <c r="U5" s="45"/>
      <c r="V5" s="45"/>
      <c r="W5" s="45"/>
      <c r="X5" s="45"/>
      <c r="Y5" s="45"/>
      <c r="Z5" s="45"/>
      <c r="AA5" s="45"/>
      <c r="AB5" s="45"/>
      <c r="AC5" s="45"/>
      <c r="AD5" s="45"/>
      <c r="AE5" s="45"/>
      <c r="AF5" s="45"/>
      <c r="AG5" s="45"/>
      <c r="AH5" s="45"/>
      <c r="AI5" s="45"/>
      <c r="AJ5" s="45"/>
      <c r="AK5" s="29">
        <f>SUM(F5:AJ5)</f>
        <v>0</v>
      </c>
      <c r="AL5" s="37"/>
      <c r="AM5" s="20"/>
    </row>
    <row r="6" spans="1:39" s="28" customFormat="1" x14ac:dyDescent="0.25">
      <c r="A6" s="35"/>
      <c r="B6" s="35"/>
      <c r="C6" s="36"/>
      <c r="D6" s="36"/>
      <c r="F6" s="29">
        <f>30*1.7</f>
        <v>51</v>
      </c>
      <c r="G6" s="73">
        <f>41*2.3</f>
        <v>94.3</v>
      </c>
      <c r="H6" s="73">
        <f>(30+34)*2</f>
        <v>128</v>
      </c>
      <c r="I6" s="73">
        <f>(41+39)*1.43</f>
        <v>114.39999999999999</v>
      </c>
      <c r="J6" s="73">
        <f>23*1.6</f>
        <v>36.800000000000004</v>
      </c>
      <c r="K6" s="73">
        <f>(37+25)*1.7</f>
        <v>105.39999999999999</v>
      </c>
      <c r="L6" s="73">
        <v>143.4</v>
      </c>
      <c r="M6" s="74">
        <f>(36+33)*2.2</f>
        <v>151.80000000000001</v>
      </c>
      <c r="N6" s="75">
        <f>48*1.6</f>
        <v>76.800000000000011</v>
      </c>
      <c r="O6" s="28">
        <f>(26+22)*1.67</f>
        <v>80.16</v>
      </c>
      <c r="P6" s="28">
        <f>(28+38)*2.16</f>
        <v>142.56</v>
      </c>
      <c r="Q6" s="28">
        <f>29*1.83</f>
        <v>53.07</v>
      </c>
      <c r="R6" s="28">
        <f>(23+22)*1.83</f>
        <v>82.350000000000009</v>
      </c>
      <c r="S6" s="28">
        <f>(28+32)*2.5</f>
        <v>150</v>
      </c>
      <c r="T6" s="28">
        <f>(39+32)*1.58</f>
        <v>112.18</v>
      </c>
      <c r="U6" s="28">
        <f>(27+36)*2.14</f>
        <v>134.82000000000002</v>
      </c>
      <c r="V6" s="76">
        <f>(22+38)*2.02</f>
        <v>121.2</v>
      </c>
      <c r="W6" s="28">
        <f>(33+19)*1.99</f>
        <v>103.48</v>
      </c>
      <c r="X6" s="28">
        <f>43*1.63</f>
        <v>70.089999999999989</v>
      </c>
      <c r="Y6" s="76">
        <f>(25+17)*1.62</f>
        <v>68.040000000000006</v>
      </c>
      <c r="Z6" s="28">
        <f>(22+27)*2.52</f>
        <v>123.48</v>
      </c>
      <c r="AA6" s="28">
        <f>(25+32)*2.48</f>
        <v>141.35999999999999</v>
      </c>
      <c r="AB6" s="77">
        <f>28*1.59</f>
        <v>44.52</v>
      </c>
      <c r="AC6" s="28">
        <f>(27+24)*1.59</f>
        <v>81.09</v>
      </c>
      <c r="AD6" s="76">
        <f>(18+25)*2.05</f>
        <v>88.149999999999991</v>
      </c>
      <c r="AE6" s="76">
        <f>27*2.05</f>
        <v>55.349999999999994</v>
      </c>
      <c r="AF6" s="28">
        <f>(37+23)*2</f>
        <v>120</v>
      </c>
      <c r="AG6" s="28">
        <f>(36+49)*1.79</f>
        <v>152.15</v>
      </c>
      <c r="AH6" s="76">
        <f>(31+34)*1.98</f>
        <v>128.69999999999999</v>
      </c>
      <c r="AI6" s="28">
        <f>(45+30)*1.75</f>
        <v>131.25</v>
      </c>
      <c r="AJ6" s="28">
        <f>(27+15+12+10)*2.02</f>
        <v>129.28</v>
      </c>
      <c r="AK6" s="37">
        <f>SUBTOTAL(9,F6:AJ6)</f>
        <v>3215.18</v>
      </c>
      <c r="AL6" s="37"/>
      <c r="AM6" s="20"/>
    </row>
    <row r="7" spans="1:39" x14ac:dyDescent="0.25">
      <c r="A7" s="53" t="s">
        <v>2</v>
      </c>
      <c r="B7" s="58" t="s">
        <v>3</v>
      </c>
      <c r="C7" s="53" t="s">
        <v>4</v>
      </c>
      <c r="D7" s="53" t="s">
        <v>5</v>
      </c>
      <c r="E7" s="58" t="s">
        <v>6</v>
      </c>
      <c r="F7" s="60" t="s">
        <v>82</v>
      </c>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53" t="s">
        <v>7</v>
      </c>
    </row>
    <row r="8" spans="1:39" x14ac:dyDescent="0.25">
      <c r="A8" s="54"/>
      <c r="B8" s="54"/>
      <c r="C8" s="54"/>
      <c r="D8" s="54"/>
      <c r="E8" s="59"/>
      <c r="F8" s="47">
        <v>1</v>
      </c>
      <c r="G8" s="30">
        <f>F8+1</f>
        <v>2</v>
      </c>
      <c r="H8" s="30">
        <f t="shared" ref="H8:AJ8" si="0">G8+1</f>
        <v>3</v>
      </c>
      <c r="I8" s="30">
        <f t="shared" si="0"/>
        <v>4</v>
      </c>
      <c r="J8" s="47">
        <f t="shared" si="0"/>
        <v>5</v>
      </c>
      <c r="K8" s="30">
        <f t="shared" si="0"/>
        <v>6</v>
      </c>
      <c r="L8" s="30">
        <f t="shared" si="0"/>
        <v>7</v>
      </c>
      <c r="M8" s="30">
        <f t="shared" si="0"/>
        <v>8</v>
      </c>
      <c r="N8" s="47">
        <f t="shared" si="0"/>
        <v>9</v>
      </c>
      <c r="O8" s="30">
        <f t="shared" si="0"/>
        <v>10</v>
      </c>
      <c r="P8" s="30">
        <f t="shared" si="0"/>
        <v>11</v>
      </c>
      <c r="Q8" s="47">
        <f t="shared" si="0"/>
        <v>12</v>
      </c>
      <c r="R8" s="30">
        <f t="shared" si="0"/>
        <v>13</v>
      </c>
      <c r="S8" s="30">
        <f t="shared" si="0"/>
        <v>14</v>
      </c>
      <c r="T8" s="30">
        <f t="shared" si="0"/>
        <v>15</v>
      </c>
      <c r="U8" s="30">
        <f t="shared" si="0"/>
        <v>16</v>
      </c>
      <c r="V8" s="30">
        <f t="shared" si="0"/>
        <v>17</v>
      </c>
      <c r="W8" s="30">
        <f t="shared" si="0"/>
        <v>18</v>
      </c>
      <c r="X8" s="47">
        <f t="shared" si="0"/>
        <v>19</v>
      </c>
      <c r="Y8" s="30">
        <f t="shared" si="0"/>
        <v>20</v>
      </c>
      <c r="Z8" s="30">
        <f t="shared" si="0"/>
        <v>21</v>
      </c>
      <c r="AA8" s="30">
        <f t="shared" si="0"/>
        <v>22</v>
      </c>
      <c r="AB8" s="47">
        <f t="shared" si="0"/>
        <v>23</v>
      </c>
      <c r="AC8" s="30">
        <f t="shared" si="0"/>
        <v>24</v>
      </c>
      <c r="AD8" s="30">
        <f t="shared" si="0"/>
        <v>25</v>
      </c>
      <c r="AE8" s="47">
        <f t="shared" si="0"/>
        <v>26</v>
      </c>
      <c r="AF8" s="30">
        <f t="shared" si="0"/>
        <v>27</v>
      </c>
      <c r="AG8" s="30">
        <f t="shared" si="0"/>
        <v>28</v>
      </c>
      <c r="AH8" s="30">
        <f t="shared" si="0"/>
        <v>29</v>
      </c>
      <c r="AI8" s="30">
        <f t="shared" si="0"/>
        <v>30</v>
      </c>
      <c r="AJ8" s="30">
        <f t="shared" si="0"/>
        <v>31</v>
      </c>
      <c r="AK8" s="54"/>
    </row>
    <row r="9" spans="1:39" s="7" customFormat="1" x14ac:dyDescent="0.25">
      <c r="A9" s="55" t="s">
        <v>7</v>
      </c>
      <c r="B9" s="55"/>
      <c r="C9" s="4" t="s">
        <v>8</v>
      </c>
      <c r="D9" s="4" t="s">
        <v>9</v>
      </c>
      <c r="E9" s="5"/>
      <c r="F9" s="38">
        <f>SUM(F18,F22,F26,F30,F34,F38,F42,F46,F50,F54,F58,F62,F66,F70,F74,F78,F82,F86,F90,F94,F98,F102,F106,F110,F114,F118,F122,F126,F130,F134,F138,F142,F146,F150,F154,F158,F162,F166,F170,F174,F178,F182,F186,F190,F194,F198,F202,F206,F210,F214,F218,F222,F226,F230,F234,F238,F242,F246,F250,F254,F258,F262,F266,F270,F274,F278,F282,F286,F290,F294,F298,F302,F306,F310,F314,F318,F322,F326,F330,F334,F338,F342,F346,F350,F354,F358,F362,F366,F370,F374,F378,F382,F386,F390,F394,F398,F402)</f>
        <v>51</v>
      </c>
      <c r="G9" s="38">
        <f t="shared" ref="G9:AJ12" si="1">SUM(G18,G22,G26,G30,G34,G38,G42,G46,G50,G54,G58,G62,G66,G70,G74,G78,G82,G86,G90,G94,G98,G102,G106,G110,G114,G118,G122,G126,G130,G134,G138,G142,G146,G150,G154,G158,G162,G166,G170,G174,G178,G182,G186,G190,G194,G198,G202,G206,G210,G214,G218,G222,G226,G230,G234,G238,G242,G246,G250,G254,G258,G262,G266,G270,G274,G278,G282,G286,G290,G294,G298,G302,G306,G310,G314,G318,G322,G326,G330,G334,G338,G342,G346,G350,G354,G358,G362,G366,G370,G374,G378,G382,G386,G390,G394,G398,G402)</f>
        <v>94.3</v>
      </c>
      <c r="H9" s="38">
        <f t="shared" si="1"/>
        <v>128</v>
      </c>
      <c r="I9" s="38">
        <f t="shared" si="1"/>
        <v>114.39999999999999</v>
      </c>
      <c r="J9" s="38">
        <f t="shared" si="1"/>
        <v>36.800000000000004</v>
      </c>
      <c r="K9" s="38">
        <f t="shared" si="1"/>
        <v>105.39999999999999</v>
      </c>
      <c r="L9" s="38">
        <f t="shared" si="1"/>
        <v>143.4</v>
      </c>
      <c r="M9" s="38">
        <f t="shared" si="1"/>
        <v>151.80000000000001</v>
      </c>
      <c r="N9" s="38">
        <f t="shared" si="1"/>
        <v>76.800000000000011</v>
      </c>
      <c r="O9" s="38">
        <f t="shared" si="1"/>
        <v>80.16</v>
      </c>
      <c r="P9" s="38">
        <f t="shared" si="1"/>
        <v>142.56</v>
      </c>
      <c r="Q9" s="38">
        <f t="shared" si="1"/>
        <v>53.07</v>
      </c>
      <c r="R9" s="38">
        <f t="shared" si="1"/>
        <v>82.350000000000009</v>
      </c>
      <c r="S9" s="38">
        <f t="shared" si="1"/>
        <v>150</v>
      </c>
      <c r="T9" s="38">
        <f t="shared" si="1"/>
        <v>112.18</v>
      </c>
      <c r="U9" s="38">
        <f t="shared" si="1"/>
        <v>134.82</v>
      </c>
      <c r="V9" s="38">
        <f t="shared" si="1"/>
        <v>121.2</v>
      </c>
      <c r="W9" s="38">
        <f t="shared" si="1"/>
        <v>103.48</v>
      </c>
      <c r="X9" s="38">
        <f t="shared" si="1"/>
        <v>70.089999999999989</v>
      </c>
      <c r="Y9" s="38">
        <f t="shared" si="1"/>
        <v>68.040000000000006</v>
      </c>
      <c r="Z9" s="38">
        <f t="shared" si="1"/>
        <v>123.48</v>
      </c>
      <c r="AA9" s="38">
        <f t="shared" si="1"/>
        <v>141.36000000000001</v>
      </c>
      <c r="AB9" s="38">
        <f t="shared" si="1"/>
        <v>44.52</v>
      </c>
      <c r="AC9" s="38">
        <f t="shared" si="1"/>
        <v>81.09</v>
      </c>
      <c r="AD9" s="38">
        <f t="shared" si="1"/>
        <v>88.149999999999991</v>
      </c>
      <c r="AE9" s="38">
        <f t="shared" si="1"/>
        <v>55.349999999999994</v>
      </c>
      <c r="AF9" s="38">
        <f t="shared" si="1"/>
        <v>120</v>
      </c>
      <c r="AG9" s="38">
        <f t="shared" si="1"/>
        <v>152.15</v>
      </c>
      <c r="AH9" s="38">
        <f t="shared" si="1"/>
        <v>128.69999999999999</v>
      </c>
      <c r="AI9" s="38">
        <f t="shared" si="1"/>
        <v>131.25</v>
      </c>
      <c r="AJ9" s="38">
        <f t="shared" si="1"/>
        <v>129.28</v>
      </c>
      <c r="AK9" s="46">
        <f>SUM(F9:AJ9)</f>
        <v>3215.18</v>
      </c>
      <c r="AM9" s="34">
        <f>AK9-AK10</f>
        <v>-644.01200000000017</v>
      </c>
    </row>
    <row r="10" spans="1:39" s="7" customFormat="1" x14ac:dyDescent="0.25">
      <c r="A10" s="56"/>
      <c r="B10" s="56"/>
      <c r="C10" s="55" t="s">
        <v>10</v>
      </c>
      <c r="D10" s="4" t="s">
        <v>9</v>
      </c>
      <c r="E10" s="5"/>
      <c r="F10" s="38">
        <f t="shared" ref="F10:U12" si="2">SUM(F19,F23,F27,F31,F35,F39,F43,F47,F51,F55,F59,F63,F67,F71,F75,F79,F83,F87,F91,F95,F99,F103,F107,F111,F115,F119,F123,F127,F131,F135,F139,F143,F147,F151,F155,F159,F163,F167,F171,F175,F179,F183,F187,F191,F195,F199,F203,F207,F211,F215,F219,F223,F227,F231,F235,F239,F243,F247,F251,F255,F259,F263,F267,F271,F275,F279,F283,F287,F291,F295,F299,F303,F307,F311,F315,F319,F323,F327,F331,F335,F339,F343,F347,F351,F355,F359,F363,F367,F371,F375,F379,F383,F387,F391,F395,F399,F403)</f>
        <v>0</v>
      </c>
      <c r="G10" s="38">
        <f t="shared" si="2"/>
        <v>136.91999999999999</v>
      </c>
      <c r="H10" s="38">
        <f t="shared" si="2"/>
        <v>120.68</v>
      </c>
      <c r="I10" s="38">
        <f t="shared" si="2"/>
        <v>119</v>
      </c>
      <c r="J10" s="38">
        <f t="shared" si="2"/>
        <v>64.400000000000006</v>
      </c>
      <c r="K10" s="38">
        <f t="shared" si="2"/>
        <v>147.56</v>
      </c>
      <c r="L10" s="38">
        <f t="shared" si="2"/>
        <v>138.04</v>
      </c>
      <c r="M10" s="38">
        <f t="shared" si="2"/>
        <v>141.96</v>
      </c>
      <c r="N10" s="38">
        <f t="shared" si="2"/>
        <v>99.96</v>
      </c>
      <c r="O10" s="38">
        <f t="shared" si="2"/>
        <v>119.84</v>
      </c>
      <c r="P10" s="38">
        <f t="shared" si="2"/>
        <v>122.92</v>
      </c>
      <c r="Q10" s="38">
        <f t="shared" si="2"/>
        <v>111.72</v>
      </c>
      <c r="R10" s="38">
        <f t="shared" si="2"/>
        <v>108.92</v>
      </c>
      <c r="S10" s="38">
        <f t="shared" si="2"/>
        <v>114.24</v>
      </c>
      <c r="T10" s="38">
        <f t="shared" si="2"/>
        <v>130.6</v>
      </c>
      <c r="U10" s="38">
        <f t="shared" si="2"/>
        <v>119.392</v>
      </c>
      <c r="V10" s="38">
        <f t="shared" si="1"/>
        <v>106.12</v>
      </c>
      <c r="W10" s="38">
        <f t="shared" si="1"/>
        <v>92.96</v>
      </c>
      <c r="X10" s="38">
        <f t="shared" si="1"/>
        <v>116.76</v>
      </c>
      <c r="Y10" s="38">
        <f t="shared" si="1"/>
        <v>101.08</v>
      </c>
      <c r="Z10" s="38">
        <f t="shared" si="1"/>
        <v>106.4</v>
      </c>
      <c r="AA10" s="38">
        <f t="shared" si="1"/>
        <v>107.52</v>
      </c>
      <c r="AB10" s="38">
        <f t="shared" si="1"/>
        <v>223.72</v>
      </c>
      <c r="AC10" s="38">
        <f t="shared" si="1"/>
        <v>132.72</v>
      </c>
      <c r="AD10" s="38">
        <f t="shared" si="1"/>
        <v>168.28</v>
      </c>
      <c r="AE10" s="38">
        <f t="shared" si="1"/>
        <v>232.12</v>
      </c>
      <c r="AF10" s="38">
        <f t="shared" si="1"/>
        <v>148.96</v>
      </c>
      <c r="AG10" s="38">
        <f t="shared" si="1"/>
        <v>136.35999999999999</v>
      </c>
      <c r="AH10" s="38">
        <f t="shared" si="1"/>
        <v>115.08</v>
      </c>
      <c r="AI10" s="38">
        <f t="shared" si="1"/>
        <v>140.56</v>
      </c>
      <c r="AJ10" s="38">
        <f t="shared" si="1"/>
        <v>134.4</v>
      </c>
      <c r="AK10" s="6">
        <f>SUM(F10:AJ10)</f>
        <v>3859.192</v>
      </c>
      <c r="AL10" s="33"/>
    </row>
    <row r="11" spans="1:39" s="7" customFormat="1" x14ac:dyDescent="0.25">
      <c r="A11" s="56"/>
      <c r="B11" s="56"/>
      <c r="C11" s="57"/>
      <c r="D11" s="4" t="s">
        <v>11</v>
      </c>
      <c r="E11" s="5"/>
      <c r="F11" s="38">
        <f t="shared" si="2"/>
        <v>0</v>
      </c>
      <c r="G11" s="38">
        <f t="shared" si="1"/>
        <v>3.65</v>
      </c>
      <c r="H11" s="38">
        <f t="shared" si="1"/>
        <v>3.19</v>
      </c>
      <c r="I11" s="38">
        <f t="shared" si="1"/>
        <v>3.15</v>
      </c>
      <c r="J11" s="38">
        <f t="shared" si="1"/>
        <v>1.5</v>
      </c>
      <c r="K11" s="38">
        <f t="shared" si="1"/>
        <v>3.91</v>
      </c>
      <c r="L11" s="38">
        <f t="shared" si="1"/>
        <v>3.65</v>
      </c>
      <c r="M11" s="38">
        <f t="shared" si="1"/>
        <v>3.23</v>
      </c>
      <c r="N11" s="38">
        <f t="shared" si="1"/>
        <v>2.27</v>
      </c>
      <c r="O11" s="38">
        <f t="shared" si="1"/>
        <v>2.72</v>
      </c>
      <c r="P11" s="38">
        <f t="shared" si="1"/>
        <v>2.8</v>
      </c>
      <c r="Q11" s="38">
        <f t="shared" si="1"/>
        <v>2.54</v>
      </c>
      <c r="R11" s="38">
        <f t="shared" si="1"/>
        <v>2.48</v>
      </c>
      <c r="S11" s="38">
        <f t="shared" si="1"/>
        <v>2.6</v>
      </c>
      <c r="T11" s="38">
        <f t="shared" si="1"/>
        <v>2.8</v>
      </c>
      <c r="U11" s="38">
        <f t="shared" si="1"/>
        <v>2.72</v>
      </c>
      <c r="V11" s="38">
        <f t="shared" si="1"/>
        <v>3.27</v>
      </c>
      <c r="W11" s="38">
        <f t="shared" si="1"/>
        <v>2.86</v>
      </c>
      <c r="X11" s="38">
        <f t="shared" si="1"/>
        <v>3.59</v>
      </c>
      <c r="Y11" s="38">
        <f t="shared" si="1"/>
        <v>3.11</v>
      </c>
      <c r="Z11" s="38">
        <f t="shared" si="1"/>
        <v>3.28</v>
      </c>
      <c r="AA11" s="38">
        <f t="shared" si="1"/>
        <v>3.31</v>
      </c>
      <c r="AB11" s="38">
        <f t="shared" si="1"/>
        <v>6.89</v>
      </c>
      <c r="AC11" s="38">
        <f t="shared" si="1"/>
        <v>4.09</v>
      </c>
      <c r="AD11" s="38">
        <f t="shared" si="1"/>
        <v>3.77</v>
      </c>
      <c r="AE11" s="38">
        <f t="shared" si="1"/>
        <v>4.99</v>
      </c>
      <c r="AF11" s="38">
        <f t="shared" si="1"/>
        <v>3.42</v>
      </c>
      <c r="AG11" s="38">
        <f>SUM(AG20,AG24,AG28,AG32,AG36,AG40,AG44,AG48,AG52,AG56,AG60,AG64,AG68,AG72,AG76,AG80,AG84,AG88,AG92,AG96,AG100,AG104,AG108,AG112,AG116,AG120,AG124,AG128,AG132,AG136,AG140,AG144,AG148,AG152,AG156,AG160,AG164,AG168,AG172,AG176,AG180,AG184,AG188,AG192,AG196,AG200,AG204,AG208,AG212,AG216,AG220,AG224,AG228,AG232,AG236,AG240,AG244,AG248,AG252,AG256,AG260,AG264,AG268,AG272,AG276,AG280,AG284,AG288,AG292,AG296,AG300,AG304,AG308,AG312,AG316,AG320,AG324,AG328,AG332,AG336,AG340,AG344,AG348,AG352,AG356,AG360,AG364,AG368,AG372,AG376,AG380,AG384,AG388,AG392,AG396,AG400,AG404)</f>
        <v>3.44</v>
      </c>
      <c r="AH11" s="38">
        <f t="shared" si="1"/>
        <v>3.0599999999999996</v>
      </c>
      <c r="AI11" s="38">
        <f t="shared" si="1"/>
        <v>3.54</v>
      </c>
      <c r="AJ11" s="38">
        <f t="shared" si="1"/>
        <v>3.32</v>
      </c>
      <c r="AK11" s="6">
        <f>SUM(F11:AJ11)</f>
        <v>99.149999999999991</v>
      </c>
    </row>
    <row r="12" spans="1:39" s="7" customFormat="1" ht="15.75" customHeight="1" x14ac:dyDescent="0.25">
      <c r="A12" s="56"/>
      <c r="B12" s="56"/>
      <c r="C12" s="4" t="s">
        <v>112</v>
      </c>
      <c r="D12" s="4" t="s">
        <v>9</v>
      </c>
      <c r="E12" s="19">
        <v>269.46899999999908</v>
      </c>
      <c r="F12" s="38">
        <f t="shared" si="2"/>
        <v>320.46899999999908</v>
      </c>
      <c r="G12" s="38">
        <f t="shared" si="1"/>
        <v>277.84899999999902</v>
      </c>
      <c r="H12" s="38">
        <f t="shared" si="1"/>
        <v>285.16899999999907</v>
      </c>
      <c r="I12" s="38">
        <f t="shared" si="1"/>
        <v>280.56899999999939</v>
      </c>
      <c r="J12" s="38">
        <f t="shared" si="1"/>
        <v>252.96899999999948</v>
      </c>
      <c r="K12" s="38">
        <f t="shared" si="1"/>
        <v>210.80899999999883</v>
      </c>
      <c r="L12" s="38">
        <f t="shared" si="1"/>
        <v>216.16899999999885</v>
      </c>
      <c r="M12" s="38">
        <f t="shared" si="1"/>
        <v>226.00899999999888</v>
      </c>
      <c r="N12" s="38">
        <f t="shared" si="1"/>
        <v>202.84899999999891</v>
      </c>
      <c r="O12" s="38">
        <f t="shared" si="1"/>
        <v>163.16899999999887</v>
      </c>
      <c r="P12" s="38">
        <f t="shared" si="1"/>
        <v>182.80899999999892</v>
      </c>
      <c r="Q12" s="38">
        <f t="shared" si="1"/>
        <v>124.15899999999894</v>
      </c>
      <c r="R12" s="38">
        <f t="shared" si="1"/>
        <v>97.588999999999231</v>
      </c>
      <c r="S12" s="38">
        <f t="shared" si="1"/>
        <v>133.34899999999922</v>
      </c>
      <c r="T12" s="38">
        <f t="shared" si="1"/>
        <v>114.92899999999932</v>
      </c>
      <c r="U12" s="38">
        <f t="shared" si="1"/>
        <v>130.35699999999932</v>
      </c>
      <c r="V12" s="38">
        <f t="shared" si="1"/>
        <v>145.4369999999993</v>
      </c>
      <c r="W12" s="38">
        <f t="shared" si="1"/>
        <v>155.95699999999934</v>
      </c>
      <c r="X12" s="38">
        <f t="shared" si="1"/>
        <v>109.28699999999932</v>
      </c>
      <c r="Y12" s="38">
        <f t="shared" si="1"/>
        <v>76.246999999999318</v>
      </c>
      <c r="Z12" s="38">
        <f t="shared" si="1"/>
        <v>93.326999999999373</v>
      </c>
      <c r="AA12" s="38">
        <f t="shared" si="1"/>
        <v>127.16699999999931</v>
      </c>
      <c r="AB12" s="38">
        <f t="shared" si="1"/>
        <v>-52.033000000000726</v>
      </c>
      <c r="AC12" s="38">
        <f t="shared" si="1"/>
        <v>-103.66300000000072</v>
      </c>
      <c r="AD12" s="38">
        <f t="shared" si="1"/>
        <v>-183.79300000000049</v>
      </c>
      <c r="AE12" s="38">
        <f t="shared" si="1"/>
        <v>-360.56299999999999</v>
      </c>
      <c r="AF12" s="38">
        <f t="shared" si="1"/>
        <v>-389.52300000000099</v>
      </c>
      <c r="AG12" s="38">
        <f t="shared" si="1"/>
        <v>-373.73300000000097</v>
      </c>
      <c r="AH12" s="38">
        <f t="shared" si="1"/>
        <v>-360.11300000000119</v>
      </c>
      <c r="AI12" s="38">
        <f t="shared" si="1"/>
        <v>-383.04300000000035</v>
      </c>
      <c r="AJ12" s="38">
        <f t="shared" si="1"/>
        <v>-365.23300000000029</v>
      </c>
      <c r="AK12" s="38">
        <f>AJ12</f>
        <v>-365.23300000000029</v>
      </c>
    </row>
    <row r="13" spans="1:39" s="7" customFormat="1" x14ac:dyDescent="0.25">
      <c r="A13" s="56"/>
      <c r="B13" s="56"/>
      <c r="C13" s="8" t="s">
        <v>13</v>
      </c>
      <c r="D13" s="4" t="s">
        <v>9</v>
      </c>
      <c r="E13" s="39"/>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1"/>
      <c r="AI13" s="41"/>
      <c r="AJ13" s="41"/>
      <c r="AK13" s="39"/>
    </row>
    <row r="14" spans="1:39" s="7" customFormat="1" x14ac:dyDescent="0.25">
      <c r="A14" s="56"/>
      <c r="B14" s="56"/>
      <c r="C14" s="8" t="s">
        <v>14</v>
      </c>
      <c r="D14" s="4" t="s">
        <v>9</v>
      </c>
      <c r="E14" s="39"/>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1"/>
      <c r="AI14" s="41"/>
      <c r="AJ14" s="41"/>
      <c r="AK14" s="39"/>
    </row>
    <row r="15" spans="1:39" s="7" customFormat="1" x14ac:dyDescent="0.25">
      <c r="A15" s="56"/>
      <c r="B15" s="56"/>
      <c r="C15" s="8" t="s">
        <v>15</v>
      </c>
      <c r="D15" s="4" t="s">
        <v>9</v>
      </c>
      <c r="E15" s="39"/>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1"/>
      <c r="AI15" s="41"/>
      <c r="AJ15" s="41"/>
      <c r="AK15" s="39"/>
    </row>
    <row r="16" spans="1:39" s="7" customFormat="1" ht="15.75" customHeight="1" x14ac:dyDescent="0.25">
      <c r="A16" s="57"/>
      <c r="B16" s="57"/>
      <c r="C16" s="8" t="s">
        <v>16</v>
      </c>
      <c r="D16" s="4" t="s">
        <v>9</v>
      </c>
      <c r="E16" s="9"/>
      <c r="F16" s="38">
        <v>0</v>
      </c>
      <c r="G16" s="38">
        <v>0</v>
      </c>
      <c r="H16" s="38">
        <v>0</v>
      </c>
      <c r="I16" s="38">
        <v>0</v>
      </c>
      <c r="J16" s="38">
        <v>0</v>
      </c>
      <c r="K16" s="38">
        <v>0</v>
      </c>
      <c r="L16" s="38">
        <v>0</v>
      </c>
      <c r="M16" s="38">
        <v>0</v>
      </c>
      <c r="N16" s="38">
        <v>0</v>
      </c>
      <c r="O16" s="38">
        <v>0</v>
      </c>
      <c r="P16" s="38">
        <v>0</v>
      </c>
      <c r="Q16" s="38">
        <v>0</v>
      </c>
      <c r="R16" s="38">
        <v>0</v>
      </c>
      <c r="S16" s="38">
        <v>0</v>
      </c>
      <c r="T16" s="38">
        <v>0</v>
      </c>
      <c r="U16" s="38">
        <v>0</v>
      </c>
      <c r="V16" s="38">
        <v>0</v>
      </c>
      <c r="W16" s="38">
        <v>0</v>
      </c>
      <c r="X16" s="38">
        <v>0</v>
      </c>
      <c r="Y16" s="38">
        <v>0</v>
      </c>
      <c r="Z16" s="38">
        <v>0</v>
      </c>
      <c r="AA16" s="38">
        <v>0</v>
      </c>
      <c r="AB16" s="38">
        <v>0</v>
      </c>
      <c r="AC16" s="38">
        <v>0</v>
      </c>
      <c r="AD16" s="38">
        <v>0</v>
      </c>
      <c r="AE16" s="38">
        <v>0</v>
      </c>
      <c r="AF16" s="38">
        <v>0</v>
      </c>
      <c r="AG16" s="38">
        <v>0</v>
      </c>
      <c r="AH16" s="38">
        <v>0</v>
      </c>
      <c r="AI16" s="38">
        <v>0</v>
      </c>
      <c r="AJ16" s="38">
        <v>0</v>
      </c>
      <c r="AK16" s="6">
        <f>AJ16</f>
        <v>0</v>
      </c>
    </row>
    <row r="17" spans="1:37" x14ac:dyDescent="0.25">
      <c r="A17" s="42"/>
      <c r="B17" s="42"/>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row>
    <row r="18" spans="1:37" x14ac:dyDescent="0.25">
      <c r="A18" s="10" t="s">
        <v>17</v>
      </c>
      <c r="B18" s="50">
        <f>VLOOKUP(A18,[1]INTI!$F$4:$G$317,2,FALSE)</f>
        <v>30.690999999999999</v>
      </c>
      <c r="C18" s="11" t="s">
        <v>8</v>
      </c>
      <c r="D18" s="11" t="s">
        <v>9</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f>SUM(F18:AJ18)</f>
        <v>0</v>
      </c>
    </row>
    <row r="19" spans="1:37" hidden="1" x14ac:dyDescent="0.25">
      <c r="A19" s="13" t="str">
        <f t="shared" ref="A19:A21" si="3">A18</f>
        <v>J12</v>
      </c>
      <c r="B19" s="51"/>
      <c r="C19" s="50" t="s">
        <v>10</v>
      </c>
      <c r="D19" s="11" t="s">
        <v>9</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f>SUM(F19:AJ19)</f>
        <v>0</v>
      </c>
    </row>
    <row r="20" spans="1:37" hidden="1" x14ac:dyDescent="0.25">
      <c r="A20" s="13" t="str">
        <f t="shared" si="3"/>
        <v>J12</v>
      </c>
      <c r="B20" s="51"/>
      <c r="C20" s="52"/>
      <c r="D20" s="11" t="s">
        <v>11</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f>SUM(F20:AJ20)</f>
        <v>0</v>
      </c>
    </row>
    <row r="21" spans="1:37" hidden="1" x14ac:dyDescent="0.25">
      <c r="A21" s="16" t="str">
        <f t="shared" si="3"/>
        <v>J12</v>
      </c>
      <c r="B21" s="52"/>
      <c r="C21" s="17" t="s">
        <v>12</v>
      </c>
      <c r="D21" s="17" t="s">
        <v>9</v>
      </c>
      <c r="E21" s="12">
        <v>-20</v>
      </c>
      <c r="F21" s="18">
        <f t="shared" ref="F21:AH21" si="4">E21+F18-F19</f>
        <v>-20</v>
      </c>
      <c r="G21" s="18">
        <f t="shared" si="4"/>
        <v>-20</v>
      </c>
      <c r="H21" s="18">
        <f t="shared" si="4"/>
        <v>-20</v>
      </c>
      <c r="I21" s="18">
        <f t="shared" si="4"/>
        <v>-20</v>
      </c>
      <c r="J21" s="18">
        <f t="shared" si="4"/>
        <v>-20</v>
      </c>
      <c r="K21" s="18">
        <f t="shared" si="4"/>
        <v>-20</v>
      </c>
      <c r="L21" s="18">
        <f t="shared" si="4"/>
        <v>-20</v>
      </c>
      <c r="M21" s="18">
        <f t="shared" si="4"/>
        <v>-20</v>
      </c>
      <c r="N21" s="18">
        <f t="shared" si="4"/>
        <v>-20</v>
      </c>
      <c r="O21" s="18">
        <f t="shared" si="4"/>
        <v>-20</v>
      </c>
      <c r="P21" s="18">
        <f t="shared" si="4"/>
        <v>-20</v>
      </c>
      <c r="Q21" s="18">
        <f t="shared" si="4"/>
        <v>-20</v>
      </c>
      <c r="R21" s="18">
        <f t="shared" si="4"/>
        <v>-20</v>
      </c>
      <c r="S21" s="18">
        <f t="shared" si="4"/>
        <v>-20</v>
      </c>
      <c r="T21" s="18">
        <f t="shared" si="4"/>
        <v>-20</v>
      </c>
      <c r="U21" s="18">
        <f t="shared" si="4"/>
        <v>-20</v>
      </c>
      <c r="V21" s="18">
        <f t="shared" si="4"/>
        <v>-20</v>
      </c>
      <c r="W21" s="18">
        <f t="shared" si="4"/>
        <v>-20</v>
      </c>
      <c r="X21" s="18">
        <f t="shared" si="4"/>
        <v>-20</v>
      </c>
      <c r="Y21" s="18">
        <f t="shared" si="4"/>
        <v>-20</v>
      </c>
      <c r="Z21" s="18">
        <f t="shared" si="4"/>
        <v>-20</v>
      </c>
      <c r="AA21" s="18">
        <f t="shared" si="4"/>
        <v>-20</v>
      </c>
      <c r="AB21" s="18">
        <f t="shared" si="4"/>
        <v>-20</v>
      </c>
      <c r="AC21" s="18">
        <f t="shared" si="4"/>
        <v>-20</v>
      </c>
      <c r="AD21" s="18">
        <f t="shared" si="4"/>
        <v>-20</v>
      </c>
      <c r="AE21" s="18">
        <f t="shared" si="4"/>
        <v>-20</v>
      </c>
      <c r="AF21" s="18">
        <f t="shared" si="4"/>
        <v>-20</v>
      </c>
      <c r="AG21" s="18">
        <f t="shared" si="4"/>
        <v>-20</v>
      </c>
      <c r="AH21" s="18">
        <f t="shared" si="4"/>
        <v>-20</v>
      </c>
      <c r="AI21" s="18">
        <f>AG21+AI18-AI19</f>
        <v>-20</v>
      </c>
      <c r="AJ21" s="18">
        <f>AH21+AJ18-AJ19</f>
        <v>-20</v>
      </c>
      <c r="AK21" s="18">
        <f>AJ21</f>
        <v>-20</v>
      </c>
    </row>
    <row r="22" spans="1:37" x14ac:dyDescent="0.25">
      <c r="A22" s="10" t="s">
        <v>18</v>
      </c>
      <c r="B22" s="50">
        <f>VLOOKUP(A22,[1]INTI!$F$4:$G$317,2,FALSE)</f>
        <v>28.35</v>
      </c>
      <c r="C22" s="11" t="s">
        <v>8</v>
      </c>
      <c r="D22" s="11" t="s">
        <v>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f>SUM(F22:AJ22)</f>
        <v>0</v>
      </c>
    </row>
    <row r="23" spans="1:37" hidden="1" x14ac:dyDescent="0.25">
      <c r="A23" s="13" t="str">
        <f t="shared" ref="A23:A25" si="5">A22</f>
        <v>Q19</v>
      </c>
      <c r="B23" s="51"/>
      <c r="C23" s="50" t="s">
        <v>10</v>
      </c>
      <c r="D23" s="11" t="s">
        <v>9</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f>SUM(F23:AJ23)</f>
        <v>0</v>
      </c>
    </row>
    <row r="24" spans="1:37" hidden="1" x14ac:dyDescent="0.25">
      <c r="A24" s="13" t="str">
        <f t="shared" si="5"/>
        <v>Q19</v>
      </c>
      <c r="B24" s="51"/>
      <c r="C24" s="52"/>
      <c r="D24" s="11" t="s">
        <v>11</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f>SUM(F24:AJ24)</f>
        <v>0</v>
      </c>
    </row>
    <row r="25" spans="1:37" hidden="1" x14ac:dyDescent="0.25">
      <c r="A25" s="16" t="str">
        <f t="shared" si="5"/>
        <v>Q19</v>
      </c>
      <c r="B25" s="52"/>
      <c r="C25" s="17" t="s">
        <v>12</v>
      </c>
      <c r="D25" s="17" t="s">
        <v>9</v>
      </c>
      <c r="E25" s="12">
        <v>-426.74000000000007</v>
      </c>
      <c r="F25" s="18">
        <f t="shared" ref="F25:AH25" si="6">E25+F22-F23</f>
        <v>-426.74000000000007</v>
      </c>
      <c r="G25" s="18">
        <f t="shared" si="6"/>
        <v>-426.74000000000007</v>
      </c>
      <c r="H25" s="18">
        <f t="shared" si="6"/>
        <v>-426.74000000000007</v>
      </c>
      <c r="I25" s="18">
        <f t="shared" si="6"/>
        <v>-426.74000000000007</v>
      </c>
      <c r="J25" s="18">
        <f t="shared" si="6"/>
        <v>-426.74000000000007</v>
      </c>
      <c r="K25" s="18">
        <f t="shared" si="6"/>
        <v>-426.74000000000007</v>
      </c>
      <c r="L25" s="18">
        <f t="shared" si="6"/>
        <v>-426.74000000000007</v>
      </c>
      <c r="M25" s="18">
        <f t="shared" si="6"/>
        <v>-426.74000000000007</v>
      </c>
      <c r="N25" s="18">
        <f t="shared" si="6"/>
        <v>-426.74000000000007</v>
      </c>
      <c r="O25" s="18">
        <f t="shared" si="6"/>
        <v>-426.74000000000007</v>
      </c>
      <c r="P25" s="18">
        <f t="shared" si="6"/>
        <v>-426.74000000000007</v>
      </c>
      <c r="Q25" s="18">
        <f t="shared" si="6"/>
        <v>-426.74000000000007</v>
      </c>
      <c r="R25" s="18">
        <f t="shared" si="6"/>
        <v>-426.74000000000007</v>
      </c>
      <c r="S25" s="18">
        <f t="shared" si="6"/>
        <v>-426.74000000000007</v>
      </c>
      <c r="T25" s="18">
        <f t="shared" si="6"/>
        <v>-426.74000000000007</v>
      </c>
      <c r="U25" s="18">
        <f t="shared" si="6"/>
        <v>-426.74000000000007</v>
      </c>
      <c r="V25" s="18">
        <f t="shared" si="6"/>
        <v>-426.74000000000007</v>
      </c>
      <c r="W25" s="18">
        <f t="shared" si="6"/>
        <v>-426.74000000000007</v>
      </c>
      <c r="X25" s="18">
        <f t="shared" si="6"/>
        <v>-426.74000000000007</v>
      </c>
      <c r="Y25" s="18">
        <f t="shared" si="6"/>
        <v>-426.74000000000007</v>
      </c>
      <c r="Z25" s="18">
        <f t="shared" si="6"/>
        <v>-426.74000000000007</v>
      </c>
      <c r="AA25" s="18">
        <f t="shared" si="6"/>
        <v>-426.74000000000007</v>
      </c>
      <c r="AB25" s="18">
        <f t="shared" si="6"/>
        <v>-426.74000000000007</v>
      </c>
      <c r="AC25" s="18">
        <f t="shared" si="6"/>
        <v>-426.74000000000007</v>
      </c>
      <c r="AD25" s="18">
        <f t="shared" si="6"/>
        <v>-426.74000000000007</v>
      </c>
      <c r="AE25" s="18">
        <f t="shared" si="6"/>
        <v>-426.74000000000007</v>
      </c>
      <c r="AF25" s="18">
        <f t="shared" si="6"/>
        <v>-426.74000000000007</v>
      </c>
      <c r="AG25" s="18">
        <f t="shared" si="6"/>
        <v>-426.74000000000007</v>
      </c>
      <c r="AH25" s="18">
        <f t="shared" si="6"/>
        <v>-426.74000000000007</v>
      </c>
      <c r="AI25" s="18">
        <f>AG25+AI22-AI23</f>
        <v>-426.74000000000007</v>
      </c>
      <c r="AJ25" s="18">
        <f>AH25+AJ22-AJ23</f>
        <v>-426.74000000000007</v>
      </c>
      <c r="AK25" s="18">
        <f>AJ25</f>
        <v>-426.74000000000007</v>
      </c>
    </row>
    <row r="26" spans="1:37" x14ac:dyDescent="0.25">
      <c r="A26" s="10" t="s">
        <v>19</v>
      </c>
      <c r="B26" s="50">
        <f>VLOOKUP(A26,[1]INTI!$F$4:$G$317,2,FALSE)</f>
        <v>10.706</v>
      </c>
      <c r="C26" s="11" t="s">
        <v>8</v>
      </c>
      <c r="D26" s="11" t="s">
        <v>9</v>
      </c>
      <c r="E26" s="12"/>
      <c r="F26" s="12"/>
      <c r="G26" s="12"/>
      <c r="H26" s="12"/>
      <c r="I26" s="12"/>
      <c r="J26" s="12"/>
      <c r="K26" s="12"/>
      <c r="L26" s="12"/>
      <c r="M26" s="12"/>
      <c r="N26" s="12"/>
      <c r="O26" s="12"/>
      <c r="P26" s="12"/>
      <c r="Q26" s="12"/>
      <c r="R26" s="12"/>
      <c r="S26" s="12"/>
      <c r="T26" s="12"/>
      <c r="U26" s="12"/>
      <c r="V26" s="12"/>
      <c r="W26" s="12"/>
      <c r="X26" s="12"/>
      <c r="Y26" s="12">
        <f>25*1.62</f>
        <v>40.5</v>
      </c>
      <c r="Z26" s="12"/>
      <c r="AA26" s="12"/>
      <c r="AB26" s="12"/>
      <c r="AC26" s="12"/>
      <c r="AD26" s="12"/>
      <c r="AE26" s="12"/>
      <c r="AF26" s="12"/>
      <c r="AG26" s="12"/>
      <c r="AH26" s="12"/>
      <c r="AI26" s="12">
        <f>(45+30)*1.75</f>
        <v>131.25</v>
      </c>
      <c r="AJ26" s="12">
        <f>12*2.02</f>
        <v>24.240000000000002</v>
      </c>
      <c r="AK26" s="12">
        <f>SUM(F26:AJ26)</f>
        <v>195.99</v>
      </c>
    </row>
    <row r="27" spans="1:37" hidden="1" x14ac:dyDescent="0.25">
      <c r="A27" s="13" t="str">
        <f t="shared" ref="A27:A29" si="7">A26</f>
        <v>R21</v>
      </c>
      <c r="B27" s="51"/>
      <c r="C27" s="50" t="s">
        <v>10</v>
      </c>
      <c r="D27" s="11" t="s">
        <v>9</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v>146.72</v>
      </c>
      <c r="AE27" s="12">
        <v>232.12</v>
      </c>
      <c r="AF27" s="12">
        <v>92.12</v>
      </c>
      <c r="AG27" s="12"/>
      <c r="AH27" s="12"/>
      <c r="AI27" s="12"/>
      <c r="AJ27" s="12"/>
      <c r="AK27" s="12">
        <f>SUM(F27:AJ27)</f>
        <v>470.96000000000004</v>
      </c>
    </row>
    <row r="28" spans="1:37" hidden="1" x14ac:dyDescent="0.25">
      <c r="A28" s="13" t="str">
        <f t="shared" si="7"/>
        <v>R21</v>
      </c>
      <c r="B28" s="51"/>
      <c r="C28" s="52"/>
      <c r="D28" s="11" t="s">
        <v>11</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v>3.16</v>
      </c>
      <c r="AE28" s="12">
        <v>4.99</v>
      </c>
      <c r="AF28" s="12">
        <v>1.98</v>
      </c>
      <c r="AG28" s="12"/>
      <c r="AH28" s="12"/>
      <c r="AI28" s="12"/>
      <c r="AJ28" s="12"/>
      <c r="AK28" s="12">
        <f>SUM(F28:AJ28)</f>
        <v>10.130000000000001</v>
      </c>
    </row>
    <row r="29" spans="1:37" hidden="1" x14ac:dyDescent="0.25">
      <c r="A29" s="16" t="str">
        <f t="shared" si="7"/>
        <v>R21</v>
      </c>
      <c r="B29" s="52"/>
      <c r="C29" s="17" t="s">
        <v>12</v>
      </c>
      <c r="D29" s="17" t="s">
        <v>9</v>
      </c>
      <c r="E29" s="12">
        <v>474.3</v>
      </c>
      <c r="F29" s="18">
        <f t="shared" ref="F29:AH29" si="8">E29+F26-F27</f>
        <v>474.3</v>
      </c>
      <c r="G29" s="18">
        <f t="shared" si="8"/>
        <v>474.3</v>
      </c>
      <c r="H29" s="18">
        <f t="shared" si="8"/>
        <v>474.3</v>
      </c>
      <c r="I29" s="18">
        <f t="shared" si="8"/>
        <v>474.3</v>
      </c>
      <c r="J29" s="18">
        <f t="shared" si="8"/>
        <v>474.3</v>
      </c>
      <c r="K29" s="18">
        <f t="shared" si="8"/>
        <v>474.3</v>
      </c>
      <c r="L29" s="18">
        <f t="shared" si="8"/>
        <v>474.3</v>
      </c>
      <c r="M29" s="18">
        <f t="shared" si="8"/>
        <v>474.3</v>
      </c>
      <c r="N29" s="18">
        <f t="shared" si="8"/>
        <v>474.3</v>
      </c>
      <c r="O29" s="18">
        <f t="shared" si="8"/>
        <v>474.3</v>
      </c>
      <c r="P29" s="18">
        <f t="shared" si="8"/>
        <v>474.3</v>
      </c>
      <c r="Q29" s="18">
        <f t="shared" si="8"/>
        <v>474.3</v>
      </c>
      <c r="R29" s="18">
        <f t="shared" si="8"/>
        <v>474.3</v>
      </c>
      <c r="S29" s="18">
        <f t="shared" si="8"/>
        <v>474.3</v>
      </c>
      <c r="T29" s="18">
        <f t="shared" si="8"/>
        <v>474.3</v>
      </c>
      <c r="U29" s="18">
        <f t="shared" si="8"/>
        <v>474.3</v>
      </c>
      <c r="V29" s="18">
        <f t="shared" si="8"/>
        <v>474.3</v>
      </c>
      <c r="W29" s="18">
        <f t="shared" si="8"/>
        <v>474.3</v>
      </c>
      <c r="X29" s="18">
        <f t="shared" si="8"/>
        <v>474.3</v>
      </c>
      <c r="Y29" s="18">
        <f t="shared" si="8"/>
        <v>514.79999999999995</v>
      </c>
      <c r="Z29" s="18">
        <f t="shared" si="8"/>
        <v>514.79999999999995</v>
      </c>
      <c r="AA29" s="18">
        <f t="shared" si="8"/>
        <v>514.79999999999995</v>
      </c>
      <c r="AB29" s="18">
        <f t="shared" si="8"/>
        <v>514.79999999999995</v>
      </c>
      <c r="AC29" s="18">
        <f t="shared" si="8"/>
        <v>514.79999999999995</v>
      </c>
      <c r="AD29" s="18">
        <f t="shared" si="8"/>
        <v>368.07999999999993</v>
      </c>
      <c r="AE29" s="18">
        <f t="shared" si="8"/>
        <v>135.95999999999992</v>
      </c>
      <c r="AF29" s="18">
        <f t="shared" si="8"/>
        <v>43.839999999999918</v>
      </c>
      <c r="AG29" s="18">
        <f t="shared" si="8"/>
        <v>43.839999999999918</v>
      </c>
      <c r="AH29" s="18">
        <f t="shared" si="8"/>
        <v>43.839999999999918</v>
      </c>
      <c r="AI29" s="18">
        <f>AG29+AI26-AI27</f>
        <v>175.08999999999992</v>
      </c>
      <c r="AJ29" s="18">
        <f>AH29+AJ26-AJ27</f>
        <v>68.079999999999927</v>
      </c>
      <c r="AK29" s="18">
        <f>AJ29</f>
        <v>68.079999999999927</v>
      </c>
    </row>
    <row r="30" spans="1:37" x14ac:dyDescent="0.25">
      <c r="A30" s="10" t="s">
        <v>20</v>
      </c>
      <c r="B30" s="50">
        <f>VLOOKUP(A30,[1]INTI!$F$4:$G$317,2,FALSE)</f>
        <v>6.758</v>
      </c>
      <c r="C30" s="11" t="s">
        <v>8</v>
      </c>
      <c r="D30" s="11" t="s">
        <v>9</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f>SUM(F30:AJ30)</f>
        <v>0</v>
      </c>
    </row>
    <row r="31" spans="1:37" hidden="1" x14ac:dyDescent="0.25">
      <c r="A31" s="13" t="str">
        <f t="shared" ref="A31:A33" si="9">A30</f>
        <v>T26</v>
      </c>
      <c r="B31" s="51"/>
      <c r="C31" s="50" t="s">
        <v>10</v>
      </c>
      <c r="D31" s="11" t="s">
        <v>9</v>
      </c>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f>SUM(F31:AJ31)</f>
        <v>0</v>
      </c>
    </row>
    <row r="32" spans="1:37" hidden="1" x14ac:dyDescent="0.25">
      <c r="A32" s="13" t="str">
        <f t="shared" si="9"/>
        <v>T26</v>
      </c>
      <c r="B32" s="51"/>
      <c r="C32" s="52"/>
      <c r="D32" s="11" t="s">
        <v>11</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f>SUM(F32:AJ32)</f>
        <v>0</v>
      </c>
    </row>
    <row r="33" spans="1:37" hidden="1" x14ac:dyDescent="0.25">
      <c r="A33" s="16" t="str">
        <f t="shared" si="9"/>
        <v>T26</v>
      </c>
      <c r="B33" s="52"/>
      <c r="C33" s="17" t="s">
        <v>12</v>
      </c>
      <c r="D33" s="17" t="s">
        <v>9</v>
      </c>
      <c r="E33" s="12">
        <v>-435.4</v>
      </c>
      <c r="F33" s="18">
        <f t="shared" ref="F33:AH33" si="10">E33+F30-F31</f>
        <v>-435.4</v>
      </c>
      <c r="G33" s="18">
        <f t="shared" si="10"/>
        <v>-435.4</v>
      </c>
      <c r="H33" s="18">
        <f t="shared" si="10"/>
        <v>-435.4</v>
      </c>
      <c r="I33" s="18">
        <f t="shared" si="10"/>
        <v>-435.4</v>
      </c>
      <c r="J33" s="18">
        <f t="shared" si="10"/>
        <v>-435.4</v>
      </c>
      <c r="K33" s="18">
        <f t="shared" si="10"/>
        <v>-435.4</v>
      </c>
      <c r="L33" s="18">
        <f t="shared" si="10"/>
        <v>-435.4</v>
      </c>
      <c r="M33" s="18">
        <f t="shared" si="10"/>
        <v>-435.4</v>
      </c>
      <c r="N33" s="18">
        <f t="shared" si="10"/>
        <v>-435.4</v>
      </c>
      <c r="O33" s="18">
        <f t="shared" si="10"/>
        <v>-435.4</v>
      </c>
      <c r="P33" s="18">
        <f t="shared" si="10"/>
        <v>-435.4</v>
      </c>
      <c r="Q33" s="18">
        <f t="shared" si="10"/>
        <v>-435.4</v>
      </c>
      <c r="R33" s="18">
        <f t="shared" si="10"/>
        <v>-435.4</v>
      </c>
      <c r="S33" s="18">
        <f t="shared" si="10"/>
        <v>-435.4</v>
      </c>
      <c r="T33" s="18">
        <f t="shared" si="10"/>
        <v>-435.4</v>
      </c>
      <c r="U33" s="18">
        <f t="shared" si="10"/>
        <v>-435.4</v>
      </c>
      <c r="V33" s="18">
        <f t="shared" si="10"/>
        <v>-435.4</v>
      </c>
      <c r="W33" s="18">
        <f t="shared" si="10"/>
        <v>-435.4</v>
      </c>
      <c r="X33" s="18">
        <f t="shared" si="10"/>
        <v>-435.4</v>
      </c>
      <c r="Y33" s="18">
        <f t="shared" si="10"/>
        <v>-435.4</v>
      </c>
      <c r="Z33" s="18">
        <f t="shared" si="10"/>
        <v>-435.4</v>
      </c>
      <c r="AA33" s="18">
        <f t="shared" si="10"/>
        <v>-435.4</v>
      </c>
      <c r="AB33" s="18">
        <f t="shared" si="10"/>
        <v>-435.4</v>
      </c>
      <c r="AC33" s="18">
        <f t="shared" si="10"/>
        <v>-435.4</v>
      </c>
      <c r="AD33" s="18">
        <f t="shared" si="10"/>
        <v>-435.4</v>
      </c>
      <c r="AE33" s="18">
        <f t="shared" si="10"/>
        <v>-435.4</v>
      </c>
      <c r="AF33" s="18">
        <f t="shared" si="10"/>
        <v>-435.4</v>
      </c>
      <c r="AG33" s="18">
        <f t="shared" si="10"/>
        <v>-435.4</v>
      </c>
      <c r="AH33" s="18">
        <f t="shared" si="10"/>
        <v>-435.4</v>
      </c>
      <c r="AI33" s="18">
        <f>AG33+AI30-AI31</f>
        <v>-435.4</v>
      </c>
      <c r="AJ33" s="18">
        <f>AH33+AJ30-AJ31</f>
        <v>-435.4</v>
      </c>
      <c r="AK33" s="18">
        <f>AJ33</f>
        <v>-435.4</v>
      </c>
    </row>
    <row r="34" spans="1:37" x14ac:dyDescent="0.25">
      <c r="A34" s="10" t="s">
        <v>21</v>
      </c>
      <c r="B34" s="50">
        <f>VLOOKUP(A34,[1]INTI!$F$4:$G$317,2,FALSE)</f>
        <v>19.794</v>
      </c>
      <c r="C34" s="11" t="s">
        <v>8</v>
      </c>
      <c r="D34" s="11" t="s">
        <v>9</v>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f>SUM(F34:AJ34)</f>
        <v>0</v>
      </c>
    </row>
    <row r="35" spans="1:37" hidden="1" x14ac:dyDescent="0.25">
      <c r="A35" s="13" t="str">
        <f t="shared" ref="A35:A37" si="11">A34</f>
        <v>T27</v>
      </c>
      <c r="B35" s="51"/>
      <c r="C35" s="50" t="s">
        <v>10</v>
      </c>
      <c r="D35" s="11" t="s">
        <v>9</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f>SUM(F35:AJ35)</f>
        <v>0</v>
      </c>
    </row>
    <row r="36" spans="1:37" hidden="1" x14ac:dyDescent="0.25">
      <c r="A36" s="13" t="str">
        <f t="shared" si="11"/>
        <v>T27</v>
      </c>
      <c r="B36" s="51"/>
      <c r="C36" s="52"/>
      <c r="D36" s="11" t="s">
        <v>11</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f>SUM(F36:AJ36)</f>
        <v>0</v>
      </c>
    </row>
    <row r="37" spans="1:37" hidden="1" x14ac:dyDescent="0.25">
      <c r="A37" s="16" t="str">
        <f t="shared" si="11"/>
        <v>T27</v>
      </c>
      <c r="B37" s="52"/>
      <c r="C37" s="17" t="s">
        <v>12</v>
      </c>
      <c r="D37" s="17" t="s">
        <v>9</v>
      </c>
      <c r="E37" s="12">
        <v>256.39999999999998</v>
      </c>
      <c r="F37" s="18">
        <f t="shared" ref="F37:AH37" si="12">E37+F34-F35</f>
        <v>256.39999999999998</v>
      </c>
      <c r="G37" s="18">
        <f t="shared" si="12"/>
        <v>256.39999999999998</v>
      </c>
      <c r="H37" s="18">
        <f t="shared" si="12"/>
        <v>256.39999999999998</v>
      </c>
      <c r="I37" s="18">
        <f t="shared" si="12"/>
        <v>256.39999999999998</v>
      </c>
      <c r="J37" s="18">
        <f t="shared" si="12"/>
        <v>256.39999999999998</v>
      </c>
      <c r="K37" s="18">
        <f t="shared" si="12"/>
        <v>256.39999999999998</v>
      </c>
      <c r="L37" s="18">
        <f t="shared" si="12"/>
        <v>256.39999999999998</v>
      </c>
      <c r="M37" s="18">
        <f t="shared" si="12"/>
        <v>256.39999999999998</v>
      </c>
      <c r="N37" s="18">
        <f t="shared" si="12"/>
        <v>256.39999999999998</v>
      </c>
      <c r="O37" s="18">
        <f t="shared" si="12"/>
        <v>256.39999999999998</v>
      </c>
      <c r="P37" s="18">
        <f t="shared" si="12"/>
        <v>256.39999999999998</v>
      </c>
      <c r="Q37" s="18">
        <f t="shared" si="12"/>
        <v>256.39999999999998</v>
      </c>
      <c r="R37" s="18">
        <f t="shared" si="12"/>
        <v>256.39999999999998</v>
      </c>
      <c r="S37" s="18">
        <f t="shared" si="12"/>
        <v>256.39999999999998</v>
      </c>
      <c r="T37" s="18">
        <f t="shared" si="12"/>
        <v>256.39999999999998</v>
      </c>
      <c r="U37" s="18">
        <f t="shared" si="12"/>
        <v>256.39999999999998</v>
      </c>
      <c r="V37" s="18">
        <f t="shared" si="12"/>
        <v>256.39999999999998</v>
      </c>
      <c r="W37" s="18">
        <f t="shared" si="12"/>
        <v>256.39999999999998</v>
      </c>
      <c r="X37" s="18">
        <f t="shared" si="12"/>
        <v>256.39999999999998</v>
      </c>
      <c r="Y37" s="18">
        <f t="shared" si="12"/>
        <v>256.39999999999998</v>
      </c>
      <c r="Z37" s="18">
        <f t="shared" si="12"/>
        <v>256.39999999999998</v>
      </c>
      <c r="AA37" s="18">
        <f t="shared" si="12"/>
        <v>256.39999999999998</v>
      </c>
      <c r="AB37" s="18">
        <f t="shared" si="12"/>
        <v>256.39999999999998</v>
      </c>
      <c r="AC37" s="18">
        <f t="shared" si="12"/>
        <v>256.39999999999998</v>
      </c>
      <c r="AD37" s="18">
        <f t="shared" si="12"/>
        <v>256.39999999999998</v>
      </c>
      <c r="AE37" s="18">
        <f t="shared" si="12"/>
        <v>256.39999999999998</v>
      </c>
      <c r="AF37" s="18">
        <f t="shared" si="12"/>
        <v>256.39999999999998</v>
      </c>
      <c r="AG37" s="18">
        <f t="shared" si="12"/>
        <v>256.39999999999998</v>
      </c>
      <c r="AH37" s="18">
        <f t="shared" si="12"/>
        <v>256.39999999999998</v>
      </c>
      <c r="AI37" s="18">
        <f>AG37+AI34-AI35</f>
        <v>256.39999999999998</v>
      </c>
      <c r="AJ37" s="18">
        <f>AH37+AJ34-AJ35</f>
        <v>256.39999999999998</v>
      </c>
      <c r="AK37" s="18">
        <f>AJ37</f>
        <v>256.39999999999998</v>
      </c>
    </row>
    <row r="38" spans="1:37" x14ac:dyDescent="0.25">
      <c r="A38" s="10" t="s">
        <v>22</v>
      </c>
      <c r="B38" s="50">
        <f>VLOOKUP(A38,[1]INTI!$F$4:$G$317,2,FALSE)</f>
        <v>20.419</v>
      </c>
      <c r="C38" s="11" t="s">
        <v>8</v>
      </c>
      <c r="D38" s="11" t="s">
        <v>9</v>
      </c>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f>SUM(F38:AJ38)</f>
        <v>0</v>
      </c>
    </row>
    <row r="39" spans="1:37" hidden="1" x14ac:dyDescent="0.25">
      <c r="A39" s="13" t="str">
        <f t="shared" ref="A39:A41" si="13">A38</f>
        <v>T28</v>
      </c>
      <c r="B39" s="51"/>
      <c r="C39" s="50" t="s">
        <v>10</v>
      </c>
      <c r="D39" s="11" t="s">
        <v>9</v>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f>SUM(F39:AJ39)</f>
        <v>0</v>
      </c>
    </row>
    <row r="40" spans="1:37" hidden="1" x14ac:dyDescent="0.25">
      <c r="A40" s="13" t="str">
        <f t="shared" si="13"/>
        <v>T28</v>
      </c>
      <c r="B40" s="51"/>
      <c r="C40" s="52"/>
      <c r="D40" s="11" t="s">
        <v>11</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f>SUM(F40:AJ40)</f>
        <v>0</v>
      </c>
    </row>
    <row r="41" spans="1:37" hidden="1" x14ac:dyDescent="0.25">
      <c r="A41" s="16" t="str">
        <f t="shared" si="13"/>
        <v>T28</v>
      </c>
      <c r="B41" s="52"/>
      <c r="C41" s="17" t="s">
        <v>12</v>
      </c>
      <c r="D41" s="17" t="s">
        <v>9</v>
      </c>
      <c r="E41" s="12">
        <v>44.2</v>
      </c>
      <c r="F41" s="18">
        <f t="shared" ref="F41:AH41" si="14">E41+F38-F39</f>
        <v>44.2</v>
      </c>
      <c r="G41" s="18">
        <f t="shared" si="14"/>
        <v>44.2</v>
      </c>
      <c r="H41" s="18">
        <f t="shared" si="14"/>
        <v>44.2</v>
      </c>
      <c r="I41" s="18">
        <f t="shared" si="14"/>
        <v>44.2</v>
      </c>
      <c r="J41" s="18">
        <f t="shared" si="14"/>
        <v>44.2</v>
      </c>
      <c r="K41" s="18">
        <f t="shared" si="14"/>
        <v>44.2</v>
      </c>
      <c r="L41" s="18">
        <f t="shared" si="14"/>
        <v>44.2</v>
      </c>
      <c r="M41" s="18">
        <f t="shared" si="14"/>
        <v>44.2</v>
      </c>
      <c r="N41" s="18">
        <f t="shared" si="14"/>
        <v>44.2</v>
      </c>
      <c r="O41" s="18">
        <f t="shared" si="14"/>
        <v>44.2</v>
      </c>
      <c r="P41" s="18">
        <f t="shared" si="14"/>
        <v>44.2</v>
      </c>
      <c r="Q41" s="18">
        <f t="shared" si="14"/>
        <v>44.2</v>
      </c>
      <c r="R41" s="18">
        <f t="shared" si="14"/>
        <v>44.2</v>
      </c>
      <c r="S41" s="18">
        <f t="shared" si="14"/>
        <v>44.2</v>
      </c>
      <c r="T41" s="18">
        <f t="shared" si="14"/>
        <v>44.2</v>
      </c>
      <c r="U41" s="18">
        <f t="shared" si="14"/>
        <v>44.2</v>
      </c>
      <c r="V41" s="18">
        <f t="shared" si="14"/>
        <v>44.2</v>
      </c>
      <c r="W41" s="18">
        <f t="shared" si="14"/>
        <v>44.2</v>
      </c>
      <c r="X41" s="18">
        <f t="shared" si="14"/>
        <v>44.2</v>
      </c>
      <c r="Y41" s="18">
        <f t="shared" si="14"/>
        <v>44.2</v>
      </c>
      <c r="Z41" s="18">
        <f t="shared" si="14"/>
        <v>44.2</v>
      </c>
      <c r="AA41" s="18">
        <f t="shared" si="14"/>
        <v>44.2</v>
      </c>
      <c r="AB41" s="18">
        <f t="shared" si="14"/>
        <v>44.2</v>
      </c>
      <c r="AC41" s="18">
        <f t="shared" si="14"/>
        <v>44.2</v>
      </c>
      <c r="AD41" s="18">
        <f t="shared" si="14"/>
        <v>44.2</v>
      </c>
      <c r="AE41" s="18">
        <f t="shared" si="14"/>
        <v>44.2</v>
      </c>
      <c r="AF41" s="18">
        <f t="shared" si="14"/>
        <v>44.2</v>
      </c>
      <c r="AG41" s="18">
        <f t="shared" si="14"/>
        <v>44.2</v>
      </c>
      <c r="AH41" s="18">
        <f t="shared" si="14"/>
        <v>44.2</v>
      </c>
      <c r="AI41" s="18">
        <f>AG41+AI38-AI39</f>
        <v>44.2</v>
      </c>
      <c r="AJ41" s="18">
        <f>AH41+AJ38-AJ39</f>
        <v>44.2</v>
      </c>
      <c r="AK41" s="18">
        <f>AJ41</f>
        <v>44.2</v>
      </c>
    </row>
    <row r="42" spans="1:37" x14ac:dyDescent="0.25">
      <c r="A42" s="10" t="s">
        <v>23</v>
      </c>
      <c r="B42" s="50">
        <f>VLOOKUP(A42,[1]INTI!$F$4:$G$317,2,FALSE)</f>
        <v>19.452000000000002</v>
      </c>
      <c r="C42" s="11" t="s">
        <v>8</v>
      </c>
      <c r="D42" s="11" t="s">
        <v>9</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f>SUM(F42:AJ42)</f>
        <v>0</v>
      </c>
    </row>
    <row r="43" spans="1:37" hidden="1" x14ac:dyDescent="0.25">
      <c r="A43" s="13" t="str">
        <f t="shared" ref="A43:A45" si="15">A42</f>
        <v>U27</v>
      </c>
      <c r="B43" s="51"/>
      <c r="C43" s="50" t="s">
        <v>10</v>
      </c>
      <c r="D43" s="11" t="s">
        <v>9</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f>SUM(F43:AJ43)</f>
        <v>0</v>
      </c>
    </row>
    <row r="44" spans="1:37" hidden="1" x14ac:dyDescent="0.25">
      <c r="A44" s="13" t="str">
        <f t="shared" si="15"/>
        <v>U27</v>
      </c>
      <c r="B44" s="51"/>
      <c r="C44" s="52"/>
      <c r="D44" s="11" t="s">
        <v>11</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f>SUM(F44:AJ44)</f>
        <v>0</v>
      </c>
    </row>
    <row r="45" spans="1:37" hidden="1" x14ac:dyDescent="0.25">
      <c r="A45" s="16" t="str">
        <f t="shared" si="15"/>
        <v>U27</v>
      </c>
      <c r="B45" s="52"/>
      <c r="C45" s="17" t="s">
        <v>12</v>
      </c>
      <c r="D45" s="17" t="s">
        <v>9</v>
      </c>
      <c r="E45" s="12">
        <v>3.4</v>
      </c>
      <c r="F45" s="18">
        <f t="shared" ref="F45:AH45" si="16">E45+F42-F43</f>
        <v>3.4</v>
      </c>
      <c r="G45" s="18">
        <f t="shared" si="16"/>
        <v>3.4</v>
      </c>
      <c r="H45" s="18">
        <f t="shared" si="16"/>
        <v>3.4</v>
      </c>
      <c r="I45" s="18">
        <f t="shared" si="16"/>
        <v>3.4</v>
      </c>
      <c r="J45" s="18">
        <f t="shared" si="16"/>
        <v>3.4</v>
      </c>
      <c r="K45" s="18">
        <f t="shared" si="16"/>
        <v>3.4</v>
      </c>
      <c r="L45" s="18">
        <f t="shared" si="16"/>
        <v>3.4</v>
      </c>
      <c r="M45" s="18">
        <f t="shared" si="16"/>
        <v>3.4</v>
      </c>
      <c r="N45" s="18">
        <f t="shared" si="16"/>
        <v>3.4</v>
      </c>
      <c r="O45" s="18">
        <f t="shared" si="16"/>
        <v>3.4</v>
      </c>
      <c r="P45" s="18">
        <f t="shared" si="16"/>
        <v>3.4</v>
      </c>
      <c r="Q45" s="18">
        <f t="shared" si="16"/>
        <v>3.4</v>
      </c>
      <c r="R45" s="18">
        <f t="shared" si="16"/>
        <v>3.4</v>
      </c>
      <c r="S45" s="18">
        <f t="shared" si="16"/>
        <v>3.4</v>
      </c>
      <c r="T45" s="18">
        <f t="shared" si="16"/>
        <v>3.4</v>
      </c>
      <c r="U45" s="18">
        <f t="shared" si="16"/>
        <v>3.4</v>
      </c>
      <c r="V45" s="18">
        <f t="shared" si="16"/>
        <v>3.4</v>
      </c>
      <c r="W45" s="18">
        <f t="shared" si="16"/>
        <v>3.4</v>
      </c>
      <c r="X45" s="18">
        <f t="shared" si="16"/>
        <v>3.4</v>
      </c>
      <c r="Y45" s="18">
        <f t="shared" si="16"/>
        <v>3.4</v>
      </c>
      <c r="Z45" s="18">
        <f t="shared" si="16"/>
        <v>3.4</v>
      </c>
      <c r="AA45" s="18">
        <f t="shared" si="16"/>
        <v>3.4</v>
      </c>
      <c r="AB45" s="18">
        <f t="shared" si="16"/>
        <v>3.4</v>
      </c>
      <c r="AC45" s="18">
        <f t="shared" si="16"/>
        <v>3.4</v>
      </c>
      <c r="AD45" s="18">
        <f t="shared" si="16"/>
        <v>3.4</v>
      </c>
      <c r="AE45" s="18">
        <f t="shared" si="16"/>
        <v>3.4</v>
      </c>
      <c r="AF45" s="18">
        <f t="shared" si="16"/>
        <v>3.4</v>
      </c>
      <c r="AG45" s="18">
        <f t="shared" si="16"/>
        <v>3.4</v>
      </c>
      <c r="AH45" s="18">
        <f t="shared" si="16"/>
        <v>3.4</v>
      </c>
      <c r="AI45" s="18">
        <f>AG45+AI42-AI43</f>
        <v>3.4</v>
      </c>
      <c r="AJ45" s="18">
        <f>AH45+AJ42-AJ43</f>
        <v>3.4</v>
      </c>
      <c r="AK45" s="18">
        <f>AJ45</f>
        <v>3.4</v>
      </c>
    </row>
    <row r="46" spans="1:37" x14ac:dyDescent="0.25">
      <c r="A46" s="10" t="s">
        <v>24</v>
      </c>
      <c r="B46" s="50">
        <f>VLOOKUP(A46,[1]INTI!$F$4:$G$317,2,FALSE)</f>
        <v>20.87</v>
      </c>
      <c r="C46" s="11" t="s">
        <v>8</v>
      </c>
      <c r="D46" s="11" t="s">
        <v>9</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f>SUM(F46:AJ46)</f>
        <v>0</v>
      </c>
    </row>
    <row r="47" spans="1:37" hidden="1" x14ac:dyDescent="0.25">
      <c r="A47" s="13" t="str">
        <f t="shared" ref="A47:A49" si="17">A46</f>
        <v>U28</v>
      </c>
      <c r="B47" s="51"/>
      <c r="C47" s="50" t="s">
        <v>10</v>
      </c>
      <c r="D47" s="11" t="s">
        <v>9</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f>SUM(F47:AJ47)</f>
        <v>0</v>
      </c>
    </row>
    <row r="48" spans="1:37" hidden="1" x14ac:dyDescent="0.25">
      <c r="A48" s="13" t="str">
        <f t="shared" si="17"/>
        <v>U28</v>
      </c>
      <c r="B48" s="51"/>
      <c r="C48" s="52"/>
      <c r="D48" s="11" t="s">
        <v>11</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f>SUM(F48:AJ48)</f>
        <v>0</v>
      </c>
    </row>
    <row r="49" spans="1:37" hidden="1" x14ac:dyDescent="0.25">
      <c r="A49" s="16" t="str">
        <f t="shared" si="17"/>
        <v>U28</v>
      </c>
      <c r="B49" s="52"/>
      <c r="C49" s="17" t="s">
        <v>12</v>
      </c>
      <c r="D49" s="17" t="s">
        <v>9</v>
      </c>
      <c r="E49" s="12">
        <v>1.9</v>
      </c>
      <c r="F49" s="18">
        <f t="shared" ref="F49:AH49" si="18">E49+F46-F47</f>
        <v>1.9</v>
      </c>
      <c r="G49" s="18">
        <f t="shared" si="18"/>
        <v>1.9</v>
      </c>
      <c r="H49" s="18">
        <f t="shared" si="18"/>
        <v>1.9</v>
      </c>
      <c r="I49" s="18">
        <f t="shared" si="18"/>
        <v>1.9</v>
      </c>
      <c r="J49" s="18">
        <f t="shared" si="18"/>
        <v>1.9</v>
      </c>
      <c r="K49" s="18">
        <f t="shared" si="18"/>
        <v>1.9</v>
      </c>
      <c r="L49" s="18">
        <f t="shared" si="18"/>
        <v>1.9</v>
      </c>
      <c r="M49" s="18">
        <f t="shared" si="18"/>
        <v>1.9</v>
      </c>
      <c r="N49" s="18">
        <f t="shared" si="18"/>
        <v>1.9</v>
      </c>
      <c r="O49" s="18">
        <f t="shared" si="18"/>
        <v>1.9</v>
      </c>
      <c r="P49" s="18">
        <f t="shared" si="18"/>
        <v>1.9</v>
      </c>
      <c r="Q49" s="18">
        <f t="shared" si="18"/>
        <v>1.9</v>
      </c>
      <c r="R49" s="18">
        <f t="shared" si="18"/>
        <v>1.9</v>
      </c>
      <c r="S49" s="18">
        <f t="shared" si="18"/>
        <v>1.9</v>
      </c>
      <c r="T49" s="18">
        <f t="shared" si="18"/>
        <v>1.9</v>
      </c>
      <c r="U49" s="18">
        <f t="shared" si="18"/>
        <v>1.9</v>
      </c>
      <c r="V49" s="18">
        <f t="shared" si="18"/>
        <v>1.9</v>
      </c>
      <c r="W49" s="18">
        <f t="shared" si="18"/>
        <v>1.9</v>
      </c>
      <c r="X49" s="18">
        <f t="shared" si="18"/>
        <v>1.9</v>
      </c>
      <c r="Y49" s="18">
        <f t="shared" si="18"/>
        <v>1.9</v>
      </c>
      <c r="Z49" s="18">
        <f t="shared" si="18"/>
        <v>1.9</v>
      </c>
      <c r="AA49" s="18">
        <f t="shared" si="18"/>
        <v>1.9</v>
      </c>
      <c r="AB49" s="18">
        <f t="shared" si="18"/>
        <v>1.9</v>
      </c>
      <c r="AC49" s="18">
        <f t="shared" si="18"/>
        <v>1.9</v>
      </c>
      <c r="AD49" s="18">
        <f t="shared" si="18"/>
        <v>1.9</v>
      </c>
      <c r="AE49" s="18">
        <f t="shared" si="18"/>
        <v>1.9</v>
      </c>
      <c r="AF49" s="18">
        <f t="shared" si="18"/>
        <v>1.9</v>
      </c>
      <c r="AG49" s="18">
        <f t="shared" si="18"/>
        <v>1.9</v>
      </c>
      <c r="AH49" s="18">
        <f t="shared" si="18"/>
        <v>1.9</v>
      </c>
      <c r="AI49" s="18">
        <f>AG49+AI46-AI47</f>
        <v>1.9</v>
      </c>
      <c r="AJ49" s="18">
        <f>AH49+AJ46-AJ47</f>
        <v>1.9</v>
      </c>
      <c r="AK49" s="18">
        <f>AJ49</f>
        <v>1.9</v>
      </c>
    </row>
    <row r="50" spans="1:37" x14ac:dyDescent="0.25">
      <c r="A50" s="10" t="s">
        <v>25</v>
      </c>
      <c r="B50" s="50">
        <f>VLOOKUP(A50,[1]INTI!$F$4:$G$317,2,FALSE)</f>
        <v>22.082999999999998</v>
      </c>
      <c r="C50" s="11" t="s">
        <v>8</v>
      </c>
      <c r="D50" s="11" t="s">
        <v>9</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f>SUM(F50:AJ50)</f>
        <v>0</v>
      </c>
    </row>
    <row r="51" spans="1:37" hidden="1" x14ac:dyDescent="0.25">
      <c r="A51" s="13" t="str">
        <f t="shared" ref="A51:A53" si="19">A50</f>
        <v>Q12</v>
      </c>
      <c r="B51" s="51"/>
      <c r="C51" s="50" t="s">
        <v>10</v>
      </c>
      <c r="D51" s="11" t="s">
        <v>9</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f>SUM(F51:AJ51)</f>
        <v>0</v>
      </c>
    </row>
    <row r="52" spans="1:37" hidden="1" x14ac:dyDescent="0.25">
      <c r="A52" s="13" t="str">
        <f t="shared" si="19"/>
        <v>Q12</v>
      </c>
      <c r="B52" s="51"/>
      <c r="C52" s="52"/>
      <c r="D52" s="11" t="s">
        <v>11</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f>SUM(F52:AJ52)</f>
        <v>0</v>
      </c>
    </row>
    <row r="53" spans="1:37" hidden="1" x14ac:dyDescent="0.25">
      <c r="A53" s="16" t="str">
        <f t="shared" si="19"/>
        <v>Q12</v>
      </c>
      <c r="B53" s="52"/>
      <c r="C53" s="17" t="s">
        <v>12</v>
      </c>
      <c r="D53" s="17" t="s">
        <v>9</v>
      </c>
      <c r="E53" s="12">
        <v>-357.90000000000009</v>
      </c>
      <c r="F53" s="18">
        <f t="shared" ref="F53:AH53" si="20">E53+F50-F51</f>
        <v>-357.90000000000009</v>
      </c>
      <c r="G53" s="18">
        <f t="shared" si="20"/>
        <v>-357.90000000000009</v>
      </c>
      <c r="H53" s="18">
        <f t="shared" si="20"/>
        <v>-357.90000000000009</v>
      </c>
      <c r="I53" s="18">
        <f t="shared" si="20"/>
        <v>-357.90000000000009</v>
      </c>
      <c r="J53" s="18">
        <f t="shared" si="20"/>
        <v>-357.90000000000009</v>
      </c>
      <c r="K53" s="18">
        <f t="shared" si="20"/>
        <v>-357.90000000000009</v>
      </c>
      <c r="L53" s="18">
        <f t="shared" si="20"/>
        <v>-357.90000000000009</v>
      </c>
      <c r="M53" s="18">
        <f t="shared" si="20"/>
        <v>-357.90000000000009</v>
      </c>
      <c r="N53" s="18">
        <f t="shared" si="20"/>
        <v>-357.90000000000009</v>
      </c>
      <c r="O53" s="18">
        <f t="shared" si="20"/>
        <v>-357.90000000000009</v>
      </c>
      <c r="P53" s="18">
        <f t="shared" si="20"/>
        <v>-357.90000000000009</v>
      </c>
      <c r="Q53" s="18">
        <f t="shared" si="20"/>
        <v>-357.90000000000009</v>
      </c>
      <c r="R53" s="18">
        <f t="shared" si="20"/>
        <v>-357.90000000000009</v>
      </c>
      <c r="S53" s="18">
        <f t="shared" si="20"/>
        <v>-357.90000000000009</v>
      </c>
      <c r="T53" s="18">
        <f t="shared" si="20"/>
        <v>-357.90000000000009</v>
      </c>
      <c r="U53" s="18">
        <f t="shared" si="20"/>
        <v>-357.90000000000009</v>
      </c>
      <c r="V53" s="18">
        <f t="shared" si="20"/>
        <v>-357.90000000000009</v>
      </c>
      <c r="W53" s="18">
        <f t="shared" si="20"/>
        <v>-357.90000000000009</v>
      </c>
      <c r="X53" s="18">
        <f t="shared" si="20"/>
        <v>-357.90000000000009</v>
      </c>
      <c r="Y53" s="18">
        <f t="shared" si="20"/>
        <v>-357.90000000000009</v>
      </c>
      <c r="Z53" s="18">
        <f t="shared" si="20"/>
        <v>-357.90000000000009</v>
      </c>
      <c r="AA53" s="18">
        <f t="shared" si="20"/>
        <v>-357.90000000000009</v>
      </c>
      <c r="AB53" s="18">
        <f t="shared" si="20"/>
        <v>-357.90000000000009</v>
      </c>
      <c r="AC53" s="18">
        <f t="shared" si="20"/>
        <v>-357.90000000000009</v>
      </c>
      <c r="AD53" s="18">
        <f t="shared" si="20"/>
        <v>-357.90000000000009</v>
      </c>
      <c r="AE53" s="18">
        <f t="shared" si="20"/>
        <v>-357.90000000000009</v>
      </c>
      <c r="AF53" s="18">
        <f t="shared" si="20"/>
        <v>-357.90000000000009</v>
      </c>
      <c r="AG53" s="18">
        <f t="shared" si="20"/>
        <v>-357.90000000000009</v>
      </c>
      <c r="AH53" s="18">
        <f t="shared" si="20"/>
        <v>-357.90000000000009</v>
      </c>
      <c r="AI53" s="18">
        <f>AG53+AI50-AI51</f>
        <v>-357.90000000000009</v>
      </c>
      <c r="AJ53" s="18">
        <f>AH53+AJ50-AJ51</f>
        <v>-357.90000000000009</v>
      </c>
      <c r="AK53" s="18">
        <f>AJ53</f>
        <v>-357.90000000000009</v>
      </c>
    </row>
    <row r="54" spans="1:37" x14ac:dyDescent="0.25">
      <c r="A54" s="10" t="s">
        <v>26</v>
      </c>
      <c r="B54" s="50">
        <f>VLOOKUP(A54,[1]INTI!$F$4:$G$317,2,FALSE)</f>
        <v>25.617999999999999</v>
      </c>
      <c r="C54" s="11" t="s">
        <v>8</v>
      </c>
      <c r="D54" s="11" t="s">
        <v>9</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f>SUM(F54:AJ54)</f>
        <v>0</v>
      </c>
    </row>
    <row r="55" spans="1:37" hidden="1" x14ac:dyDescent="0.25">
      <c r="A55" s="13" t="str">
        <f t="shared" ref="A55:A57" si="21">A54</f>
        <v>F21</v>
      </c>
      <c r="B55" s="51"/>
      <c r="C55" s="50" t="s">
        <v>10</v>
      </c>
      <c r="D55" s="11" t="s">
        <v>9</v>
      </c>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f>SUM(F55:AJ55)</f>
        <v>0</v>
      </c>
    </row>
    <row r="56" spans="1:37" hidden="1" x14ac:dyDescent="0.25">
      <c r="A56" s="13" t="str">
        <f t="shared" si="21"/>
        <v>F21</v>
      </c>
      <c r="B56" s="51"/>
      <c r="C56" s="52"/>
      <c r="D56" s="11" t="s">
        <v>11</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f>SUM(F56:AJ56)</f>
        <v>0</v>
      </c>
    </row>
    <row r="57" spans="1:37" hidden="1" x14ac:dyDescent="0.25">
      <c r="A57" s="16" t="str">
        <f t="shared" si="21"/>
        <v>F21</v>
      </c>
      <c r="B57" s="52"/>
      <c r="C57" s="17" t="s">
        <v>12</v>
      </c>
      <c r="D57" s="17" t="s">
        <v>9</v>
      </c>
      <c r="E57" s="12">
        <v>1.9</v>
      </c>
      <c r="F57" s="18">
        <f t="shared" ref="F57:AH57" si="22">E57+F54-F55</f>
        <v>1.9</v>
      </c>
      <c r="G57" s="18">
        <f t="shared" si="22"/>
        <v>1.9</v>
      </c>
      <c r="H57" s="18">
        <f t="shared" si="22"/>
        <v>1.9</v>
      </c>
      <c r="I57" s="18">
        <f t="shared" si="22"/>
        <v>1.9</v>
      </c>
      <c r="J57" s="18">
        <f t="shared" si="22"/>
        <v>1.9</v>
      </c>
      <c r="K57" s="18">
        <f t="shared" si="22"/>
        <v>1.9</v>
      </c>
      <c r="L57" s="18">
        <f t="shared" si="22"/>
        <v>1.9</v>
      </c>
      <c r="M57" s="18">
        <f t="shared" si="22"/>
        <v>1.9</v>
      </c>
      <c r="N57" s="18">
        <f t="shared" si="22"/>
        <v>1.9</v>
      </c>
      <c r="O57" s="18">
        <f t="shared" si="22"/>
        <v>1.9</v>
      </c>
      <c r="P57" s="18">
        <f t="shared" si="22"/>
        <v>1.9</v>
      </c>
      <c r="Q57" s="18">
        <f t="shared" si="22"/>
        <v>1.9</v>
      </c>
      <c r="R57" s="18">
        <f t="shared" si="22"/>
        <v>1.9</v>
      </c>
      <c r="S57" s="18">
        <f t="shared" si="22"/>
        <v>1.9</v>
      </c>
      <c r="T57" s="18">
        <f t="shared" si="22"/>
        <v>1.9</v>
      </c>
      <c r="U57" s="18">
        <f t="shared" si="22"/>
        <v>1.9</v>
      </c>
      <c r="V57" s="18">
        <f t="shared" si="22"/>
        <v>1.9</v>
      </c>
      <c r="W57" s="18">
        <f t="shared" si="22"/>
        <v>1.9</v>
      </c>
      <c r="X57" s="18">
        <f t="shared" si="22"/>
        <v>1.9</v>
      </c>
      <c r="Y57" s="18">
        <f t="shared" si="22"/>
        <v>1.9</v>
      </c>
      <c r="Z57" s="18">
        <f t="shared" si="22"/>
        <v>1.9</v>
      </c>
      <c r="AA57" s="18">
        <f t="shared" si="22"/>
        <v>1.9</v>
      </c>
      <c r="AB57" s="18">
        <f t="shared" si="22"/>
        <v>1.9</v>
      </c>
      <c r="AC57" s="18">
        <f t="shared" si="22"/>
        <v>1.9</v>
      </c>
      <c r="AD57" s="18">
        <f t="shared" si="22"/>
        <v>1.9</v>
      </c>
      <c r="AE57" s="18">
        <f t="shared" si="22"/>
        <v>1.9</v>
      </c>
      <c r="AF57" s="18">
        <f t="shared" si="22"/>
        <v>1.9</v>
      </c>
      <c r="AG57" s="18">
        <f t="shared" si="22"/>
        <v>1.9</v>
      </c>
      <c r="AH57" s="18">
        <f t="shared" si="22"/>
        <v>1.9</v>
      </c>
      <c r="AI57" s="18">
        <f>AG57+AI54-AI55</f>
        <v>1.9</v>
      </c>
      <c r="AJ57" s="18">
        <f>AH57+AJ54-AJ55</f>
        <v>1.9</v>
      </c>
      <c r="AK57" s="18">
        <f>AJ57</f>
        <v>1.9</v>
      </c>
    </row>
    <row r="58" spans="1:37" x14ac:dyDescent="0.25">
      <c r="A58" s="10" t="s">
        <v>27</v>
      </c>
      <c r="B58" s="50">
        <f>VLOOKUP(A58,[1]INTI!$F$4:$G$317,2,FALSE)</f>
        <v>24.452999999999999</v>
      </c>
      <c r="C58" s="11" t="s">
        <v>8</v>
      </c>
      <c r="D58" s="11" t="s">
        <v>9</v>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f>SUM(F58:AJ58)</f>
        <v>0</v>
      </c>
    </row>
    <row r="59" spans="1:37" hidden="1" x14ac:dyDescent="0.25">
      <c r="A59" s="13" t="str">
        <f t="shared" ref="A59:A61" si="23">A58</f>
        <v>G19</v>
      </c>
      <c r="B59" s="51"/>
      <c r="C59" s="50" t="s">
        <v>10</v>
      </c>
      <c r="D59" s="11" t="s">
        <v>9</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f>SUM(F59:AJ59)</f>
        <v>0</v>
      </c>
    </row>
    <row r="60" spans="1:37" hidden="1" x14ac:dyDescent="0.25">
      <c r="A60" s="13" t="str">
        <f t="shared" si="23"/>
        <v>G19</v>
      </c>
      <c r="B60" s="51"/>
      <c r="C60" s="52"/>
      <c r="D60" s="11" t="s">
        <v>11</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f>SUM(F60:AJ60)</f>
        <v>0</v>
      </c>
    </row>
    <row r="61" spans="1:37" hidden="1" x14ac:dyDescent="0.25">
      <c r="A61" s="16" t="str">
        <f t="shared" si="23"/>
        <v>G19</v>
      </c>
      <c r="B61" s="52"/>
      <c r="C61" s="17" t="s">
        <v>12</v>
      </c>
      <c r="D61" s="17" t="s">
        <v>9</v>
      </c>
      <c r="E61" s="12">
        <v>1.9</v>
      </c>
      <c r="F61" s="18">
        <f t="shared" ref="F61:AH61" si="24">E61+F58-F59</f>
        <v>1.9</v>
      </c>
      <c r="G61" s="18">
        <f t="shared" si="24"/>
        <v>1.9</v>
      </c>
      <c r="H61" s="18">
        <f t="shared" si="24"/>
        <v>1.9</v>
      </c>
      <c r="I61" s="18">
        <f t="shared" si="24"/>
        <v>1.9</v>
      </c>
      <c r="J61" s="18">
        <f t="shared" si="24"/>
        <v>1.9</v>
      </c>
      <c r="K61" s="18">
        <f t="shared" si="24"/>
        <v>1.9</v>
      </c>
      <c r="L61" s="18">
        <f t="shared" si="24"/>
        <v>1.9</v>
      </c>
      <c r="M61" s="18">
        <f t="shared" si="24"/>
        <v>1.9</v>
      </c>
      <c r="N61" s="18">
        <f t="shared" si="24"/>
        <v>1.9</v>
      </c>
      <c r="O61" s="18">
        <f t="shared" si="24"/>
        <v>1.9</v>
      </c>
      <c r="P61" s="18">
        <f t="shared" si="24"/>
        <v>1.9</v>
      </c>
      <c r="Q61" s="18">
        <f t="shared" si="24"/>
        <v>1.9</v>
      </c>
      <c r="R61" s="18">
        <f t="shared" si="24"/>
        <v>1.9</v>
      </c>
      <c r="S61" s="18">
        <f t="shared" si="24"/>
        <v>1.9</v>
      </c>
      <c r="T61" s="18">
        <f t="shared" si="24"/>
        <v>1.9</v>
      </c>
      <c r="U61" s="18">
        <f t="shared" si="24"/>
        <v>1.9</v>
      </c>
      <c r="V61" s="18">
        <f t="shared" si="24"/>
        <v>1.9</v>
      </c>
      <c r="W61" s="18">
        <f t="shared" si="24"/>
        <v>1.9</v>
      </c>
      <c r="X61" s="18">
        <f t="shared" si="24"/>
        <v>1.9</v>
      </c>
      <c r="Y61" s="18">
        <f t="shared" si="24"/>
        <v>1.9</v>
      </c>
      <c r="Z61" s="18">
        <f t="shared" si="24"/>
        <v>1.9</v>
      </c>
      <c r="AA61" s="18">
        <f t="shared" si="24"/>
        <v>1.9</v>
      </c>
      <c r="AB61" s="18">
        <f t="shared" si="24"/>
        <v>1.9</v>
      </c>
      <c r="AC61" s="18">
        <f t="shared" si="24"/>
        <v>1.9</v>
      </c>
      <c r="AD61" s="18">
        <f t="shared" si="24"/>
        <v>1.9</v>
      </c>
      <c r="AE61" s="18">
        <f t="shared" si="24"/>
        <v>1.9</v>
      </c>
      <c r="AF61" s="18">
        <f t="shared" si="24"/>
        <v>1.9</v>
      </c>
      <c r="AG61" s="18">
        <f t="shared" si="24"/>
        <v>1.9</v>
      </c>
      <c r="AH61" s="18">
        <f t="shared" si="24"/>
        <v>1.9</v>
      </c>
      <c r="AI61" s="18">
        <f>AG61+AI58-AI59</f>
        <v>1.9</v>
      </c>
      <c r="AJ61" s="18">
        <f>AH61+AJ58-AJ59</f>
        <v>1.9</v>
      </c>
      <c r="AK61" s="18">
        <f>AJ61</f>
        <v>1.9</v>
      </c>
    </row>
    <row r="62" spans="1:37" x14ac:dyDescent="0.25">
      <c r="A62" s="10" t="s">
        <v>28</v>
      </c>
      <c r="B62" s="50">
        <f>VLOOKUP(A62,[1]INTI!$F$4:$G$317,2,FALSE)</f>
        <v>39.430999999999997</v>
      </c>
      <c r="C62" s="11" t="s">
        <v>8</v>
      </c>
      <c r="D62" s="11" t="s">
        <v>9</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f>SUM(F62:AJ62)</f>
        <v>0</v>
      </c>
    </row>
    <row r="63" spans="1:37" hidden="1" x14ac:dyDescent="0.25">
      <c r="A63" s="13" t="str">
        <f t="shared" ref="A63:A65" si="25">A62</f>
        <v>G26</v>
      </c>
      <c r="B63" s="51"/>
      <c r="C63" s="50" t="s">
        <v>10</v>
      </c>
      <c r="D63" s="11" t="s">
        <v>9</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f>SUM(F63:AJ63)</f>
        <v>0</v>
      </c>
    </row>
    <row r="64" spans="1:37" hidden="1" x14ac:dyDescent="0.25">
      <c r="A64" s="13" t="str">
        <f t="shared" si="25"/>
        <v>G26</v>
      </c>
      <c r="B64" s="51"/>
      <c r="C64" s="52"/>
      <c r="D64" s="11" t="s">
        <v>11</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f>SUM(F64:AJ64)</f>
        <v>0</v>
      </c>
    </row>
    <row r="65" spans="1:37" hidden="1" x14ac:dyDescent="0.25">
      <c r="A65" s="16" t="str">
        <f t="shared" si="25"/>
        <v>G26</v>
      </c>
      <c r="B65" s="52"/>
      <c r="C65" s="17" t="s">
        <v>12</v>
      </c>
      <c r="D65" s="17" t="s">
        <v>9</v>
      </c>
      <c r="E65" s="12">
        <v>1.9</v>
      </c>
      <c r="F65" s="18">
        <f t="shared" ref="F65:AH65" si="26">E65+F62-F63</f>
        <v>1.9</v>
      </c>
      <c r="G65" s="18">
        <f t="shared" si="26"/>
        <v>1.9</v>
      </c>
      <c r="H65" s="18">
        <f t="shared" si="26"/>
        <v>1.9</v>
      </c>
      <c r="I65" s="18">
        <f t="shared" si="26"/>
        <v>1.9</v>
      </c>
      <c r="J65" s="18">
        <f t="shared" si="26"/>
        <v>1.9</v>
      </c>
      <c r="K65" s="18">
        <f t="shared" si="26"/>
        <v>1.9</v>
      </c>
      <c r="L65" s="18">
        <f t="shared" si="26"/>
        <v>1.9</v>
      </c>
      <c r="M65" s="18">
        <f t="shared" si="26"/>
        <v>1.9</v>
      </c>
      <c r="N65" s="18">
        <f t="shared" si="26"/>
        <v>1.9</v>
      </c>
      <c r="O65" s="18">
        <f t="shared" si="26"/>
        <v>1.9</v>
      </c>
      <c r="P65" s="18">
        <f t="shared" si="26"/>
        <v>1.9</v>
      </c>
      <c r="Q65" s="18">
        <f t="shared" si="26"/>
        <v>1.9</v>
      </c>
      <c r="R65" s="18">
        <f t="shared" si="26"/>
        <v>1.9</v>
      </c>
      <c r="S65" s="18">
        <f t="shared" si="26"/>
        <v>1.9</v>
      </c>
      <c r="T65" s="18">
        <f t="shared" si="26"/>
        <v>1.9</v>
      </c>
      <c r="U65" s="18">
        <f t="shared" si="26"/>
        <v>1.9</v>
      </c>
      <c r="V65" s="18">
        <f t="shared" si="26"/>
        <v>1.9</v>
      </c>
      <c r="W65" s="18">
        <f t="shared" si="26"/>
        <v>1.9</v>
      </c>
      <c r="X65" s="18">
        <f t="shared" si="26"/>
        <v>1.9</v>
      </c>
      <c r="Y65" s="18">
        <f t="shared" si="26"/>
        <v>1.9</v>
      </c>
      <c r="Z65" s="18">
        <f t="shared" si="26"/>
        <v>1.9</v>
      </c>
      <c r="AA65" s="18">
        <f t="shared" si="26"/>
        <v>1.9</v>
      </c>
      <c r="AB65" s="18">
        <f t="shared" si="26"/>
        <v>1.9</v>
      </c>
      <c r="AC65" s="18">
        <f t="shared" si="26"/>
        <v>1.9</v>
      </c>
      <c r="AD65" s="18">
        <f t="shared" si="26"/>
        <v>1.9</v>
      </c>
      <c r="AE65" s="18">
        <f t="shared" si="26"/>
        <v>1.9</v>
      </c>
      <c r="AF65" s="18">
        <f t="shared" si="26"/>
        <v>1.9</v>
      </c>
      <c r="AG65" s="18">
        <f t="shared" si="26"/>
        <v>1.9</v>
      </c>
      <c r="AH65" s="18">
        <f t="shared" si="26"/>
        <v>1.9</v>
      </c>
      <c r="AI65" s="18">
        <f>AG65+AI62-AI63</f>
        <v>1.9</v>
      </c>
      <c r="AJ65" s="18">
        <f>AH65+AJ62-AJ63</f>
        <v>1.9</v>
      </c>
      <c r="AK65" s="18">
        <f>AJ65</f>
        <v>1.9</v>
      </c>
    </row>
    <row r="66" spans="1:37" x14ac:dyDescent="0.25">
      <c r="A66" s="10" t="s">
        <v>29</v>
      </c>
      <c r="B66" s="50">
        <f>VLOOKUP(A66,[1]INTI!$F$4:$G$317,2,FALSE)</f>
        <v>19.09</v>
      </c>
      <c r="C66" s="11" t="s">
        <v>8</v>
      </c>
      <c r="D66" s="11" t="s">
        <v>9</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v>0</v>
      </c>
    </row>
    <row r="67" spans="1:37" hidden="1" x14ac:dyDescent="0.25">
      <c r="A67" s="13" t="str">
        <f t="shared" ref="A67:A69" si="27">A66</f>
        <v>H04</v>
      </c>
      <c r="B67" s="51"/>
      <c r="C67" s="50" t="s">
        <v>10</v>
      </c>
      <c r="D67" s="11" t="s">
        <v>9</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4">
        <v>0</v>
      </c>
    </row>
    <row r="68" spans="1:37" hidden="1" x14ac:dyDescent="0.25">
      <c r="A68" s="13" t="str">
        <f t="shared" si="27"/>
        <v>H04</v>
      </c>
      <c r="B68" s="51"/>
      <c r="C68" s="52"/>
      <c r="D68" s="11" t="s">
        <v>11</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5">
        <v>0</v>
      </c>
    </row>
    <row r="69" spans="1:37" hidden="1" x14ac:dyDescent="0.25">
      <c r="A69" s="16" t="str">
        <f t="shared" si="27"/>
        <v>H04</v>
      </c>
      <c r="B69" s="52"/>
      <c r="C69" s="17" t="s">
        <v>12</v>
      </c>
      <c r="D69" s="17" t="s">
        <v>9</v>
      </c>
      <c r="E69" s="12">
        <v>3.4</v>
      </c>
      <c r="F69" s="18">
        <f t="shared" ref="F69:AH69" si="28">E69+F66-F67</f>
        <v>3.4</v>
      </c>
      <c r="G69" s="18">
        <f t="shared" si="28"/>
        <v>3.4</v>
      </c>
      <c r="H69" s="18">
        <f t="shared" si="28"/>
        <v>3.4</v>
      </c>
      <c r="I69" s="18">
        <f t="shared" si="28"/>
        <v>3.4</v>
      </c>
      <c r="J69" s="18">
        <f t="shared" si="28"/>
        <v>3.4</v>
      </c>
      <c r="K69" s="18">
        <f t="shared" si="28"/>
        <v>3.4</v>
      </c>
      <c r="L69" s="18">
        <f t="shared" si="28"/>
        <v>3.4</v>
      </c>
      <c r="M69" s="18">
        <f t="shared" si="28"/>
        <v>3.4</v>
      </c>
      <c r="N69" s="18">
        <f t="shared" si="28"/>
        <v>3.4</v>
      </c>
      <c r="O69" s="18">
        <f t="shared" si="28"/>
        <v>3.4</v>
      </c>
      <c r="P69" s="18">
        <f t="shared" si="28"/>
        <v>3.4</v>
      </c>
      <c r="Q69" s="18">
        <f t="shared" si="28"/>
        <v>3.4</v>
      </c>
      <c r="R69" s="18">
        <f t="shared" si="28"/>
        <v>3.4</v>
      </c>
      <c r="S69" s="18">
        <f t="shared" si="28"/>
        <v>3.4</v>
      </c>
      <c r="T69" s="18">
        <f t="shared" si="28"/>
        <v>3.4</v>
      </c>
      <c r="U69" s="18">
        <f t="shared" si="28"/>
        <v>3.4</v>
      </c>
      <c r="V69" s="18">
        <f t="shared" si="28"/>
        <v>3.4</v>
      </c>
      <c r="W69" s="18">
        <f t="shared" si="28"/>
        <v>3.4</v>
      </c>
      <c r="X69" s="18">
        <f t="shared" si="28"/>
        <v>3.4</v>
      </c>
      <c r="Y69" s="18">
        <f t="shared" si="28"/>
        <v>3.4</v>
      </c>
      <c r="Z69" s="18">
        <f t="shared" si="28"/>
        <v>3.4</v>
      </c>
      <c r="AA69" s="18">
        <f t="shared" si="28"/>
        <v>3.4</v>
      </c>
      <c r="AB69" s="18">
        <f t="shared" si="28"/>
        <v>3.4</v>
      </c>
      <c r="AC69" s="18">
        <f t="shared" si="28"/>
        <v>3.4</v>
      </c>
      <c r="AD69" s="18">
        <f t="shared" si="28"/>
        <v>3.4</v>
      </c>
      <c r="AE69" s="18">
        <f t="shared" si="28"/>
        <v>3.4</v>
      </c>
      <c r="AF69" s="18">
        <f t="shared" si="28"/>
        <v>3.4</v>
      </c>
      <c r="AG69" s="18">
        <f t="shared" si="28"/>
        <v>3.4</v>
      </c>
      <c r="AH69" s="18">
        <f t="shared" si="28"/>
        <v>3.4</v>
      </c>
      <c r="AI69" s="18">
        <f>AG69+AI66-AI67</f>
        <v>3.4</v>
      </c>
      <c r="AJ69" s="18">
        <f>AH69+AJ66-AJ67</f>
        <v>3.4</v>
      </c>
      <c r="AK69" s="18">
        <f>AJ69</f>
        <v>3.4</v>
      </c>
    </row>
    <row r="70" spans="1:37" x14ac:dyDescent="0.25">
      <c r="A70" s="10" t="s">
        <v>30</v>
      </c>
      <c r="B70" s="50">
        <f>VLOOKUP(A70,[1]INTI!$F$4:$G$317,2,FALSE)</f>
        <v>19.946000000000002</v>
      </c>
      <c r="C70" s="11" t="s">
        <v>8</v>
      </c>
      <c r="D70" s="11" t="s">
        <v>9</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v>0</v>
      </c>
    </row>
    <row r="71" spans="1:37" hidden="1" x14ac:dyDescent="0.25">
      <c r="A71" s="13" t="str">
        <f t="shared" ref="A71:A73" si="29">A70</f>
        <v>I05</v>
      </c>
      <c r="B71" s="51"/>
      <c r="C71" s="50" t="s">
        <v>10</v>
      </c>
      <c r="D71" s="11" t="s">
        <v>9</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4">
        <v>0</v>
      </c>
    </row>
    <row r="72" spans="1:37" ht="14.25" hidden="1" customHeight="1" x14ac:dyDescent="0.25">
      <c r="A72" s="13" t="str">
        <f t="shared" si="29"/>
        <v>I05</v>
      </c>
      <c r="B72" s="51"/>
      <c r="C72" s="52"/>
      <c r="D72" s="11" t="s">
        <v>11</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5">
        <v>0</v>
      </c>
    </row>
    <row r="73" spans="1:37" hidden="1" x14ac:dyDescent="0.25">
      <c r="A73" s="16" t="str">
        <f t="shared" si="29"/>
        <v>I05</v>
      </c>
      <c r="B73" s="52"/>
      <c r="C73" s="17" t="s">
        <v>12</v>
      </c>
      <c r="D73" s="17" t="s">
        <v>9</v>
      </c>
      <c r="E73" s="12">
        <v>3.4</v>
      </c>
      <c r="F73" s="18">
        <f t="shared" ref="F73:AH73" si="30">E73+F70-F71</f>
        <v>3.4</v>
      </c>
      <c r="G73" s="18">
        <f t="shared" si="30"/>
        <v>3.4</v>
      </c>
      <c r="H73" s="18">
        <f t="shared" si="30"/>
        <v>3.4</v>
      </c>
      <c r="I73" s="18">
        <f t="shared" si="30"/>
        <v>3.4</v>
      </c>
      <c r="J73" s="18">
        <f t="shared" si="30"/>
        <v>3.4</v>
      </c>
      <c r="K73" s="18">
        <f t="shared" si="30"/>
        <v>3.4</v>
      </c>
      <c r="L73" s="18">
        <f t="shared" si="30"/>
        <v>3.4</v>
      </c>
      <c r="M73" s="18">
        <f t="shared" si="30"/>
        <v>3.4</v>
      </c>
      <c r="N73" s="18">
        <f t="shared" si="30"/>
        <v>3.4</v>
      </c>
      <c r="O73" s="18">
        <f t="shared" si="30"/>
        <v>3.4</v>
      </c>
      <c r="P73" s="18">
        <f t="shared" si="30"/>
        <v>3.4</v>
      </c>
      <c r="Q73" s="18">
        <f t="shared" si="30"/>
        <v>3.4</v>
      </c>
      <c r="R73" s="18">
        <f t="shared" si="30"/>
        <v>3.4</v>
      </c>
      <c r="S73" s="18">
        <f t="shared" si="30"/>
        <v>3.4</v>
      </c>
      <c r="T73" s="18">
        <f t="shared" si="30"/>
        <v>3.4</v>
      </c>
      <c r="U73" s="18">
        <f t="shared" si="30"/>
        <v>3.4</v>
      </c>
      <c r="V73" s="18">
        <f t="shared" si="30"/>
        <v>3.4</v>
      </c>
      <c r="W73" s="18">
        <f t="shared" si="30"/>
        <v>3.4</v>
      </c>
      <c r="X73" s="18">
        <f t="shared" si="30"/>
        <v>3.4</v>
      </c>
      <c r="Y73" s="18">
        <f t="shared" si="30"/>
        <v>3.4</v>
      </c>
      <c r="Z73" s="18">
        <f t="shared" si="30"/>
        <v>3.4</v>
      </c>
      <c r="AA73" s="18">
        <f t="shared" si="30"/>
        <v>3.4</v>
      </c>
      <c r="AB73" s="18">
        <f t="shared" si="30"/>
        <v>3.4</v>
      </c>
      <c r="AC73" s="18">
        <f t="shared" si="30"/>
        <v>3.4</v>
      </c>
      <c r="AD73" s="18">
        <f t="shared" si="30"/>
        <v>3.4</v>
      </c>
      <c r="AE73" s="18">
        <f t="shared" si="30"/>
        <v>3.4</v>
      </c>
      <c r="AF73" s="18">
        <f t="shared" si="30"/>
        <v>3.4</v>
      </c>
      <c r="AG73" s="18">
        <f t="shared" si="30"/>
        <v>3.4</v>
      </c>
      <c r="AH73" s="18">
        <f t="shared" si="30"/>
        <v>3.4</v>
      </c>
      <c r="AI73" s="18">
        <f>AG73+AI70-AI71</f>
        <v>3.4</v>
      </c>
      <c r="AJ73" s="18">
        <f>AH73+AJ70-AJ71</f>
        <v>3.4</v>
      </c>
      <c r="AK73" s="18">
        <f>AJ73</f>
        <v>3.4</v>
      </c>
    </row>
    <row r="74" spans="1:37" x14ac:dyDescent="0.25">
      <c r="A74" s="10" t="s">
        <v>31</v>
      </c>
      <c r="B74" s="50">
        <f>VLOOKUP(A74,[1]INTI!$F$4:$G$317,2,FALSE)</f>
        <v>30.151</v>
      </c>
      <c r="C74" s="11" t="s">
        <v>8</v>
      </c>
      <c r="D74" s="11" t="s">
        <v>9</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v>0</v>
      </c>
    </row>
    <row r="75" spans="1:37" hidden="1" x14ac:dyDescent="0.25">
      <c r="A75" s="13" t="str">
        <f t="shared" ref="A75:A77" si="31">A74</f>
        <v>I06</v>
      </c>
      <c r="B75" s="51"/>
      <c r="C75" s="50" t="s">
        <v>10</v>
      </c>
      <c r="D75" s="11" t="s">
        <v>9</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4">
        <v>0</v>
      </c>
    </row>
    <row r="76" spans="1:37" hidden="1" x14ac:dyDescent="0.25">
      <c r="A76" s="13" t="str">
        <f t="shared" si="31"/>
        <v>I06</v>
      </c>
      <c r="B76" s="51"/>
      <c r="C76" s="52"/>
      <c r="D76" s="11" t="s">
        <v>11</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5">
        <v>0</v>
      </c>
    </row>
    <row r="77" spans="1:37" hidden="1" x14ac:dyDescent="0.25">
      <c r="A77" s="16" t="str">
        <f t="shared" si="31"/>
        <v>I06</v>
      </c>
      <c r="B77" s="52"/>
      <c r="C77" s="17" t="s">
        <v>12</v>
      </c>
      <c r="D77" s="17" t="s">
        <v>9</v>
      </c>
      <c r="E77" s="12">
        <v>-4.0999999999999996</v>
      </c>
      <c r="F77" s="18">
        <f t="shared" ref="F77:AH77" si="32">E77+F74-F75</f>
        <v>-4.0999999999999996</v>
      </c>
      <c r="G77" s="18">
        <f t="shared" si="32"/>
        <v>-4.0999999999999996</v>
      </c>
      <c r="H77" s="18">
        <f t="shared" si="32"/>
        <v>-4.0999999999999996</v>
      </c>
      <c r="I77" s="18">
        <f t="shared" si="32"/>
        <v>-4.0999999999999996</v>
      </c>
      <c r="J77" s="18">
        <f t="shared" si="32"/>
        <v>-4.0999999999999996</v>
      </c>
      <c r="K77" s="18">
        <f t="shared" si="32"/>
        <v>-4.0999999999999996</v>
      </c>
      <c r="L77" s="18">
        <f t="shared" si="32"/>
        <v>-4.0999999999999996</v>
      </c>
      <c r="M77" s="18">
        <f t="shared" si="32"/>
        <v>-4.0999999999999996</v>
      </c>
      <c r="N77" s="18">
        <f t="shared" si="32"/>
        <v>-4.0999999999999996</v>
      </c>
      <c r="O77" s="18">
        <f t="shared" si="32"/>
        <v>-4.0999999999999996</v>
      </c>
      <c r="P77" s="18">
        <f t="shared" si="32"/>
        <v>-4.0999999999999996</v>
      </c>
      <c r="Q77" s="18">
        <f t="shared" si="32"/>
        <v>-4.0999999999999996</v>
      </c>
      <c r="R77" s="18">
        <f t="shared" si="32"/>
        <v>-4.0999999999999996</v>
      </c>
      <c r="S77" s="18">
        <f t="shared" si="32"/>
        <v>-4.0999999999999996</v>
      </c>
      <c r="T77" s="18">
        <f t="shared" si="32"/>
        <v>-4.0999999999999996</v>
      </c>
      <c r="U77" s="18">
        <f t="shared" si="32"/>
        <v>-4.0999999999999996</v>
      </c>
      <c r="V77" s="18">
        <f t="shared" si="32"/>
        <v>-4.0999999999999996</v>
      </c>
      <c r="W77" s="18">
        <f t="shared" si="32"/>
        <v>-4.0999999999999996</v>
      </c>
      <c r="X77" s="18">
        <f t="shared" si="32"/>
        <v>-4.0999999999999996</v>
      </c>
      <c r="Y77" s="18">
        <f t="shared" si="32"/>
        <v>-4.0999999999999996</v>
      </c>
      <c r="Z77" s="18">
        <f t="shared" si="32"/>
        <v>-4.0999999999999996</v>
      </c>
      <c r="AA77" s="18">
        <f t="shared" si="32"/>
        <v>-4.0999999999999996</v>
      </c>
      <c r="AB77" s="18">
        <f t="shared" si="32"/>
        <v>-4.0999999999999996</v>
      </c>
      <c r="AC77" s="18">
        <f t="shared" si="32"/>
        <v>-4.0999999999999996</v>
      </c>
      <c r="AD77" s="18">
        <f t="shared" si="32"/>
        <v>-4.0999999999999996</v>
      </c>
      <c r="AE77" s="18">
        <f t="shared" si="32"/>
        <v>-4.0999999999999996</v>
      </c>
      <c r="AF77" s="18">
        <f t="shared" si="32"/>
        <v>-4.0999999999999996</v>
      </c>
      <c r="AG77" s="18">
        <f t="shared" si="32"/>
        <v>-4.0999999999999996</v>
      </c>
      <c r="AH77" s="18">
        <f t="shared" si="32"/>
        <v>-4.0999999999999996</v>
      </c>
      <c r="AI77" s="18">
        <f>AG77+AI74-AI75</f>
        <v>-4.0999999999999996</v>
      </c>
      <c r="AJ77" s="18">
        <f>AH77+AJ74-AJ75</f>
        <v>-4.0999999999999996</v>
      </c>
      <c r="AK77" s="18">
        <f>AJ77</f>
        <v>-4.0999999999999996</v>
      </c>
    </row>
    <row r="78" spans="1:37" x14ac:dyDescent="0.25">
      <c r="A78" s="10" t="s">
        <v>32</v>
      </c>
      <c r="B78" s="50">
        <f>VLOOKUP(A78,[1]INTI!$F$4:$G$317,2,FALSE)</f>
        <v>27.567</v>
      </c>
      <c r="C78" s="11" t="s">
        <v>8</v>
      </c>
      <c r="D78" s="11" t="s">
        <v>9</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v>0</v>
      </c>
    </row>
    <row r="79" spans="1:37" hidden="1" x14ac:dyDescent="0.25">
      <c r="A79" s="13" t="str">
        <f t="shared" ref="A79:A81" si="33">A78</f>
        <v>I19</v>
      </c>
      <c r="B79" s="51"/>
      <c r="C79" s="50" t="s">
        <v>10</v>
      </c>
      <c r="D79" s="11" t="s">
        <v>9</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4">
        <v>0</v>
      </c>
    </row>
    <row r="80" spans="1:37" hidden="1" x14ac:dyDescent="0.25">
      <c r="A80" s="13" t="str">
        <f t="shared" si="33"/>
        <v>I19</v>
      </c>
      <c r="B80" s="51"/>
      <c r="C80" s="52"/>
      <c r="D80" s="11" t="s">
        <v>11</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5">
        <v>0</v>
      </c>
    </row>
    <row r="81" spans="1:37" hidden="1" x14ac:dyDescent="0.25">
      <c r="A81" s="16" t="str">
        <f t="shared" si="33"/>
        <v>I19</v>
      </c>
      <c r="B81" s="52"/>
      <c r="C81" s="17" t="s">
        <v>12</v>
      </c>
      <c r="D81" s="17" t="s">
        <v>9</v>
      </c>
      <c r="E81" s="12">
        <v>-317.39999999999998</v>
      </c>
      <c r="F81" s="18">
        <f t="shared" ref="F81:AH81" si="34">E81+F78-F79</f>
        <v>-317.39999999999998</v>
      </c>
      <c r="G81" s="18">
        <f t="shared" si="34"/>
        <v>-317.39999999999998</v>
      </c>
      <c r="H81" s="18">
        <f t="shared" si="34"/>
        <v>-317.39999999999998</v>
      </c>
      <c r="I81" s="18">
        <f t="shared" si="34"/>
        <v>-317.39999999999998</v>
      </c>
      <c r="J81" s="18">
        <f t="shared" si="34"/>
        <v>-317.39999999999998</v>
      </c>
      <c r="K81" s="18">
        <f t="shared" si="34"/>
        <v>-317.39999999999998</v>
      </c>
      <c r="L81" s="18">
        <f t="shared" si="34"/>
        <v>-317.39999999999998</v>
      </c>
      <c r="M81" s="18">
        <f t="shared" si="34"/>
        <v>-317.39999999999998</v>
      </c>
      <c r="N81" s="18">
        <f t="shared" si="34"/>
        <v>-317.39999999999998</v>
      </c>
      <c r="O81" s="18">
        <f t="shared" si="34"/>
        <v>-317.39999999999998</v>
      </c>
      <c r="P81" s="18">
        <f t="shared" si="34"/>
        <v>-317.39999999999998</v>
      </c>
      <c r="Q81" s="18">
        <f t="shared" si="34"/>
        <v>-317.39999999999998</v>
      </c>
      <c r="R81" s="18">
        <f t="shared" si="34"/>
        <v>-317.39999999999998</v>
      </c>
      <c r="S81" s="18">
        <f t="shared" si="34"/>
        <v>-317.39999999999998</v>
      </c>
      <c r="T81" s="18">
        <f t="shared" si="34"/>
        <v>-317.39999999999998</v>
      </c>
      <c r="U81" s="18">
        <f t="shared" si="34"/>
        <v>-317.39999999999998</v>
      </c>
      <c r="V81" s="18">
        <f t="shared" si="34"/>
        <v>-317.39999999999998</v>
      </c>
      <c r="W81" s="18">
        <f t="shared" si="34"/>
        <v>-317.39999999999998</v>
      </c>
      <c r="X81" s="18">
        <f t="shared" si="34"/>
        <v>-317.39999999999998</v>
      </c>
      <c r="Y81" s="18">
        <f t="shared" si="34"/>
        <v>-317.39999999999998</v>
      </c>
      <c r="Z81" s="18">
        <f t="shared" si="34"/>
        <v>-317.39999999999998</v>
      </c>
      <c r="AA81" s="18">
        <f t="shared" si="34"/>
        <v>-317.39999999999998</v>
      </c>
      <c r="AB81" s="18">
        <f t="shared" si="34"/>
        <v>-317.39999999999998</v>
      </c>
      <c r="AC81" s="18">
        <f t="shared" si="34"/>
        <v>-317.39999999999998</v>
      </c>
      <c r="AD81" s="18">
        <f t="shared" si="34"/>
        <v>-317.39999999999998</v>
      </c>
      <c r="AE81" s="18">
        <f t="shared" si="34"/>
        <v>-317.39999999999998</v>
      </c>
      <c r="AF81" s="18">
        <f t="shared" si="34"/>
        <v>-317.39999999999998</v>
      </c>
      <c r="AG81" s="18">
        <f t="shared" si="34"/>
        <v>-317.39999999999998</v>
      </c>
      <c r="AH81" s="18">
        <f t="shared" si="34"/>
        <v>-317.39999999999998</v>
      </c>
      <c r="AI81" s="18">
        <f>AG81+AI78-AI79</f>
        <v>-317.39999999999998</v>
      </c>
      <c r="AJ81" s="18">
        <f>AH81+AJ78-AJ79</f>
        <v>-317.39999999999998</v>
      </c>
      <c r="AK81" s="18">
        <f>AJ81</f>
        <v>-317.39999999999998</v>
      </c>
    </row>
    <row r="82" spans="1:37" x14ac:dyDescent="0.25">
      <c r="A82" s="10" t="s">
        <v>33</v>
      </c>
      <c r="B82" s="50">
        <f>VLOOKUP(A82,[1]INTI!$F$4:$G$317,2,FALSE)</f>
        <v>34.872999999999998</v>
      </c>
      <c r="C82" s="11" t="s">
        <v>8</v>
      </c>
      <c r="D82" s="11" t="s">
        <v>9</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f>SUM(F82:AJ82)</f>
        <v>0</v>
      </c>
    </row>
    <row r="83" spans="1:37" hidden="1" x14ac:dyDescent="0.25">
      <c r="A83" s="13" t="str">
        <f t="shared" ref="A83:A85" si="35">A82</f>
        <v>I20</v>
      </c>
      <c r="B83" s="51"/>
      <c r="C83" s="50" t="s">
        <v>10</v>
      </c>
      <c r="D83" s="11" t="s">
        <v>9</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f>SUM(F83:AJ83)</f>
        <v>0</v>
      </c>
    </row>
    <row r="84" spans="1:37" hidden="1" x14ac:dyDescent="0.25">
      <c r="A84" s="13" t="str">
        <f t="shared" si="35"/>
        <v>I20</v>
      </c>
      <c r="B84" s="51"/>
      <c r="C84" s="52"/>
      <c r="D84" s="11" t="s">
        <v>11</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f>SUM(F84:AJ84)</f>
        <v>0</v>
      </c>
    </row>
    <row r="85" spans="1:37" hidden="1" x14ac:dyDescent="0.25">
      <c r="A85" s="16" t="str">
        <f t="shared" si="35"/>
        <v>I20</v>
      </c>
      <c r="B85" s="52"/>
      <c r="C85" s="17" t="s">
        <v>12</v>
      </c>
      <c r="D85" s="17" t="s">
        <v>9</v>
      </c>
      <c r="E85" s="12">
        <v>0</v>
      </c>
      <c r="F85" s="18">
        <f t="shared" ref="F85:AH85" si="36">E85+F82-F83</f>
        <v>0</v>
      </c>
      <c r="G85" s="18">
        <f t="shared" si="36"/>
        <v>0</v>
      </c>
      <c r="H85" s="18">
        <f t="shared" si="36"/>
        <v>0</v>
      </c>
      <c r="I85" s="18">
        <f t="shared" si="36"/>
        <v>0</v>
      </c>
      <c r="J85" s="18">
        <f t="shared" si="36"/>
        <v>0</v>
      </c>
      <c r="K85" s="18">
        <f t="shared" si="36"/>
        <v>0</v>
      </c>
      <c r="L85" s="18">
        <f t="shared" si="36"/>
        <v>0</v>
      </c>
      <c r="M85" s="18">
        <f t="shared" si="36"/>
        <v>0</v>
      </c>
      <c r="N85" s="18">
        <f t="shared" si="36"/>
        <v>0</v>
      </c>
      <c r="O85" s="18">
        <f t="shared" si="36"/>
        <v>0</v>
      </c>
      <c r="P85" s="18">
        <f t="shared" si="36"/>
        <v>0</v>
      </c>
      <c r="Q85" s="18">
        <f t="shared" si="36"/>
        <v>0</v>
      </c>
      <c r="R85" s="18">
        <f t="shared" si="36"/>
        <v>0</v>
      </c>
      <c r="S85" s="18">
        <f t="shared" si="36"/>
        <v>0</v>
      </c>
      <c r="T85" s="18">
        <f t="shared" si="36"/>
        <v>0</v>
      </c>
      <c r="U85" s="18">
        <f t="shared" si="36"/>
        <v>0</v>
      </c>
      <c r="V85" s="18">
        <f t="shared" si="36"/>
        <v>0</v>
      </c>
      <c r="W85" s="18">
        <f t="shared" si="36"/>
        <v>0</v>
      </c>
      <c r="X85" s="18">
        <f t="shared" si="36"/>
        <v>0</v>
      </c>
      <c r="Y85" s="18">
        <f t="shared" si="36"/>
        <v>0</v>
      </c>
      <c r="Z85" s="18">
        <f t="shared" si="36"/>
        <v>0</v>
      </c>
      <c r="AA85" s="18">
        <f t="shared" si="36"/>
        <v>0</v>
      </c>
      <c r="AB85" s="18">
        <f t="shared" si="36"/>
        <v>0</v>
      </c>
      <c r="AC85" s="18">
        <f t="shared" si="36"/>
        <v>0</v>
      </c>
      <c r="AD85" s="18">
        <f t="shared" si="36"/>
        <v>0</v>
      </c>
      <c r="AE85" s="18">
        <f t="shared" si="36"/>
        <v>0</v>
      </c>
      <c r="AF85" s="18">
        <f t="shared" si="36"/>
        <v>0</v>
      </c>
      <c r="AG85" s="18">
        <f t="shared" si="36"/>
        <v>0</v>
      </c>
      <c r="AH85" s="18">
        <f t="shared" si="36"/>
        <v>0</v>
      </c>
      <c r="AI85" s="18">
        <f>AG85+AI82-AI83</f>
        <v>0</v>
      </c>
      <c r="AJ85" s="18">
        <f>AH85+AJ82-AJ83</f>
        <v>0</v>
      </c>
      <c r="AK85" s="18">
        <f>AJ85</f>
        <v>0</v>
      </c>
    </row>
    <row r="86" spans="1:37" x14ac:dyDescent="0.25">
      <c r="A86" s="10" t="s">
        <v>34</v>
      </c>
      <c r="B86" s="50">
        <f>VLOOKUP(A86,[1]INTI!$F$4:$G$317,2,FALSE)</f>
        <v>21.093</v>
      </c>
      <c r="C86" s="11" t="s">
        <v>8</v>
      </c>
      <c r="D86" s="11" t="s">
        <v>9</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v>0</v>
      </c>
    </row>
    <row r="87" spans="1:37" hidden="1" x14ac:dyDescent="0.25">
      <c r="A87" s="13" t="str">
        <f t="shared" ref="A87:A89" si="37">A86</f>
        <v>I23</v>
      </c>
      <c r="B87" s="51"/>
      <c r="C87" s="50" t="s">
        <v>10</v>
      </c>
      <c r="D87" s="11" t="s">
        <v>9</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4">
        <v>0</v>
      </c>
    </row>
    <row r="88" spans="1:37" hidden="1" x14ac:dyDescent="0.25">
      <c r="A88" s="13" t="str">
        <f t="shared" si="37"/>
        <v>I23</v>
      </c>
      <c r="B88" s="51"/>
      <c r="C88" s="52"/>
      <c r="D88" s="11" t="s">
        <v>11</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5">
        <v>0</v>
      </c>
    </row>
    <row r="89" spans="1:37" hidden="1" x14ac:dyDescent="0.25">
      <c r="A89" s="16" t="str">
        <f t="shared" si="37"/>
        <v>I23</v>
      </c>
      <c r="B89" s="52"/>
      <c r="C89" s="17" t="s">
        <v>12</v>
      </c>
      <c r="D89" s="17" t="s">
        <v>9</v>
      </c>
      <c r="E89" s="12">
        <v>0</v>
      </c>
      <c r="F89" s="18">
        <f t="shared" ref="F89:AH89" si="38">E89+F86-F87</f>
        <v>0</v>
      </c>
      <c r="G89" s="18">
        <f t="shared" si="38"/>
        <v>0</v>
      </c>
      <c r="H89" s="18">
        <f t="shared" si="38"/>
        <v>0</v>
      </c>
      <c r="I89" s="18">
        <f t="shared" si="38"/>
        <v>0</v>
      </c>
      <c r="J89" s="18">
        <f t="shared" si="38"/>
        <v>0</v>
      </c>
      <c r="K89" s="18">
        <f t="shared" si="38"/>
        <v>0</v>
      </c>
      <c r="L89" s="18">
        <f t="shared" si="38"/>
        <v>0</v>
      </c>
      <c r="M89" s="18">
        <f t="shared" si="38"/>
        <v>0</v>
      </c>
      <c r="N89" s="18">
        <f t="shared" si="38"/>
        <v>0</v>
      </c>
      <c r="O89" s="18">
        <f t="shared" si="38"/>
        <v>0</v>
      </c>
      <c r="P89" s="18">
        <f t="shared" si="38"/>
        <v>0</v>
      </c>
      <c r="Q89" s="18">
        <f t="shared" si="38"/>
        <v>0</v>
      </c>
      <c r="R89" s="18">
        <f t="shared" si="38"/>
        <v>0</v>
      </c>
      <c r="S89" s="18">
        <f t="shared" si="38"/>
        <v>0</v>
      </c>
      <c r="T89" s="18">
        <f t="shared" si="38"/>
        <v>0</v>
      </c>
      <c r="U89" s="18">
        <f t="shared" si="38"/>
        <v>0</v>
      </c>
      <c r="V89" s="18">
        <f t="shared" si="38"/>
        <v>0</v>
      </c>
      <c r="W89" s="18">
        <f t="shared" si="38"/>
        <v>0</v>
      </c>
      <c r="X89" s="18">
        <f t="shared" si="38"/>
        <v>0</v>
      </c>
      <c r="Y89" s="18">
        <f t="shared" si="38"/>
        <v>0</v>
      </c>
      <c r="Z89" s="18">
        <f t="shared" si="38"/>
        <v>0</v>
      </c>
      <c r="AA89" s="18">
        <f t="shared" si="38"/>
        <v>0</v>
      </c>
      <c r="AB89" s="18">
        <f t="shared" si="38"/>
        <v>0</v>
      </c>
      <c r="AC89" s="18">
        <f t="shared" si="38"/>
        <v>0</v>
      </c>
      <c r="AD89" s="18">
        <f t="shared" si="38"/>
        <v>0</v>
      </c>
      <c r="AE89" s="18">
        <f t="shared" si="38"/>
        <v>0</v>
      </c>
      <c r="AF89" s="18">
        <f t="shared" si="38"/>
        <v>0</v>
      </c>
      <c r="AG89" s="18">
        <f t="shared" si="38"/>
        <v>0</v>
      </c>
      <c r="AH89" s="18">
        <f t="shared" si="38"/>
        <v>0</v>
      </c>
      <c r="AI89" s="18">
        <f>AG89+AI86-AI87</f>
        <v>0</v>
      </c>
      <c r="AJ89" s="18">
        <f>AH89+AJ86-AJ87</f>
        <v>0</v>
      </c>
      <c r="AK89" s="18">
        <f>AJ89</f>
        <v>0</v>
      </c>
    </row>
    <row r="90" spans="1:37" x14ac:dyDescent="0.25">
      <c r="A90" s="10" t="s">
        <v>35</v>
      </c>
      <c r="B90" s="50">
        <f>VLOOKUP(A90,[1]INTI!$F$4:$G$317,2,FALSE)</f>
        <v>22.658999999999999</v>
      </c>
      <c r="C90" s="11" t="s">
        <v>8</v>
      </c>
      <c r="D90" s="11" t="s">
        <v>9</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v>0</v>
      </c>
    </row>
    <row r="91" spans="1:37" hidden="1" x14ac:dyDescent="0.25">
      <c r="A91" s="13" t="str">
        <f t="shared" ref="A91:A93" si="39">A90</f>
        <v>I24</v>
      </c>
      <c r="B91" s="51"/>
      <c r="C91" s="50" t="s">
        <v>10</v>
      </c>
      <c r="D91" s="11" t="s">
        <v>9</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4">
        <v>0</v>
      </c>
    </row>
    <row r="92" spans="1:37" hidden="1" x14ac:dyDescent="0.25">
      <c r="A92" s="13" t="str">
        <f t="shared" si="39"/>
        <v>I24</v>
      </c>
      <c r="B92" s="51"/>
      <c r="C92" s="52"/>
      <c r="D92" s="11" t="s">
        <v>11</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5">
        <v>0</v>
      </c>
    </row>
    <row r="93" spans="1:37" hidden="1" x14ac:dyDescent="0.25">
      <c r="A93" s="16" t="str">
        <f t="shared" si="39"/>
        <v>I24</v>
      </c>
      <c r="B93" s="52"/>
      <c r="C93" s="17" t="s">
        <v>12</v>
      </c>
      <c r="D93" s="17" t="s">
        <v>9</v>
      </c>
      <c r="E93" s="12">
        <v>1.9</v>
      </c>
      <c r="F93" s="18">
        <f t="shared" ref="F93:AH93" si="40">E93+F90-F91</f>
        <v>1.9</v>
      </c>
      <c r="G93" s="18">
        <f t="shared" si="40"/>
        <v>1.9</v>
      </c>
      <c r="H93" s="18">
        <f t="shared" si="40"/>
        <v>1.9</v>
      </c>
      <c r="I93" s="18">
        <f t="shared" si="40"/>
        <v>1.9</v>
      </c>
      <c r="J93" s="18">
        <f t="shared" si="40"/>
        <v>1.9</v>
      </c>
      <c r="K93" s="18">
        <f t="shared" si="40"/>
        <v>1.9</v>
      </c>
      <c r="L93" s="18">
        <f t="shared" si="40"/>
        <v>1.9</v>
      </c>
      <c r="M93" s="18">
        <f t="shared" si="40"/>
        <v>1.9</v>
      </c>
      <c r="N93" s="18">
        <f t="shared" si="40"/>
        <v>1.9</v>
      </c>
      <c r="O93" s="18">
        <f t="shared" si="40"/>
        <v>1.9</v>
      </c>
      <c r="P93" s="18">
        <f t="shared" si="40"/>
        <v>1.9</v>
      </c>
      <c r="Q93" s="18">
        <f t="shared" si="40"/>
        <v>1.9</v>
      </c>
      <c r="R93" s="18">
        <f t="shared" si="40"/>
        <v>1.9</v>
      </c>
      <c r="S93" s="18">
        <f t="shared" si="40"/>
        <v>1.9</v>
      </c>
      <c r="T93" s="18">
        <f t="shared" si="40"/>
        <v>1.9</v>
      </c>
      <c r="U93" s="18">
        <f t="shared" si="40"/>
        <v>1.9</v>
      </c>
      <c r="V93" s="18">
        <f t="shared" si="40"/>
        <v>1.9</v>
      </c>
      <c r="W93" s="18">
        <f t="shared" si="40"/>
        <v>1.9</v>
      </c>
      <c r="X93" s="18">
        <f t="shared" si="40"/>
        <v>1.9</v>
      </c>
      <c r="Y93" s="18">
        <f t="shared" si="40"/>
        <v>1.9</v>
      </c>
      <c r="Z93" s="18">
        <f t="shared" si="40"/>
        <v>1.9</v>
      </c>
      <c r="AA93" s="18">
        <f t="shared" si="40"/>
        <v>1.9</v>
      </c>
      <c r="AB93" s="18">
        <f t="shared" si="40"/>
        <v>1.9</v>
      </c>
      <c r="AC93" s="18">
        <f t="shared" si="40"/>
        <v>1.9</v>
      </c>
      <c r="AD93" s="18">
        <f t="shared" si="40"/>
        <v>1.9</v>
      </c>
      <c r="AE93" s="18">
        <f t="shared" si="40"/>
        <v>1.9</v>
      </c>
      <c r="AF93" s="18">
        <f t="shared" si="40"/>
        <v>1.9</v>
      </c>
      <c r="AG93" s="18">
        <f t="shared" si="40"/>
        <v>1.9</v>
      </c>
      <c r="AH93" s="18">
        <f t="shared" si="40"/>
        <v>1.9</v>
      </c>
      <c r="AI93" s="18">
        <f>AG93+AI90-AI91</f>
        <v>1.9</v>
      </c>
      <c r="AJ93" s="18">
        <f>AH93+AJ90-AJ91</f>
        <v>1.9</v>
      </c>
      <c r="AK93" s="18">
        <f>AJ93</f>
        <v>1.9</v>
      </c>
    </row>
    <row r="94" spans="1:37" x14ac:dyDescent="0.25">
      <c r="A94" s="10" t="s">
        <v>36</v>
      </c>
      <c r="B94" s="50">
        <f>VLOOKUP(A94,[1]INTI!$F$4:$G$317,2,FALSE)</f>
        <v>30.907</v>
      </c>
      <c r="C94" s="11" t="s">
        <v>8</v>
      </c>
      <c r="D94" s="11" t="s">
        <v>9</v>
      </c>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f>SUM(F94:AJ94)</f>
        <v>0</v>
      </c>
    </row>
    <row r="95" spans="1:37" hidden="1" x14ac:dyDescent="0.25">
      <c r="A95" s="13" t="str">
        <f t="shared" ref="A95:A97" si="41">A94</f>
        <v>J05</v>
      </c>
      <c r="B95" s="51"/>
      <c r="C95" s="50" t="s">
        <v>10</v>
      </c>
      <c r="D95" s="11" t="s">
        <v>9</v>
      </c>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f>SUM(F95:AJ95)</f>
        <v>0</v>
      </c>
    </row>
    <row r="96" spans="1:37" hidden="1" x14ac:dyDescent="0.25">
      <c r="A96" s="13" t="str">
        <f t="shared" si="41"/>
        <v>J05</v>
      </c>
      <c r="B96" s="51"/>
      <c r="C96" s="52"/>
      <c r="D96" s="11" t="s">
        <v>11</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f>SUM(F96:AJ96)</f>
        <v>0</v>
      </c>
    </row>
    <row r="97" spans="1:37" hidden="1" x14ac:dyDescent="0.25">
      <c r="A97" s="16" t="str">
        <f t="shared" si="41"/>
        <v>J05</v>
      </c>
      <c r="B97" s="52"/>
      <c r="C97" s="17" t="s">
        <v>12</v>
      </c>
      <c r="D97" s="17" t="s">
        <v>9</v>
      </c>
      <c r="E97" s="12">
        <v>-122.6</v>
      </c>
      <c r="F97" s="18">
        <f t="shared" ref="F97:AH97" si="42">E97+F94-F95</f>
        <v>-122.6</v>
      </c>
      <c r="G97" s="18">
        <f t="shared" si="42"/>
        <v>-122.6</v>
      </c>
      <c r="H97" s="18">
        <f t="shared" si="42"/>
        <v>-122.6</v>
      </c>
      <c r="I97" s="18">
        <f t="shared" si="42"/>
        <v>-122.6</v>
      </c>
      <c r="J97" s="18">
        <f t="shared" si="42"/>
        <v>-122.6</v>
      </c>
      <c r="K97" s="18">
        <f t="shared" si="42"/>
        <v>-122.6</v>
      </c>
      <c r="L97" s="18">
        <f t="shared" si="42"/>
        <v>-122.6</v>
      </c>
      <c r="M97" s="18">
        <f t="shared" si="42"/>
        <v>-122.6</v>
      </c>
      <c r="N97" s="18">
        <f t="shared" si="42"/>
        <v>-122.6</v>
      </c>
      <c r="O97" s="18">
        <f t="shared" si="42"/>
        <v>-122.6</v>
      </c>
      <c r="P97" s="18">
        <f t="shared" si="42"/>
        <v>-122.6</v>
      </c>
      <c r="Q97" s="18">
        <f t="shared" si="42"/>
        <v>-122.6</v>
      </c>
      <c r="R97" s="18">
        <f t="shared" si="42"/>
        <v>-122.6</v>
      </c>
      <c r="S97" s="18">
        <f t="shared" si="42"/>
        <v>-122.6</v>
      </c>
      <c r="T97" s="18">
        <f t="shared" si="42"/>
        <v>-122.6</v>
      </c>
      <c r="U97" s="18">
        <f t="shared" si="42"/>
        <v>-122.6</v>
      </c>
      <c r="V97" s="18">
        <f t="shared" si="42"/>
        <v>-122.6</v>
      </c>
      <c r="W97" s="18">
        <f t="shared" si="42"/>
        <v>-122.6</v>
      </c>
      <c r="X97" s="18">
        <f t="shared" si="42"/>
        <v>-122.6</v>
      </c>
      <c r="Y97" s="18">
        <f t="shared" si="42"/>
        <v>-122.6</v>
      </c>
      <c r="Z97" s="18">
        <f t="shared" si="42"/>
        <v>-122.6</v>
      </c>
      <c r="AA97" s="18">
        <f t="shared" si="42"/>
        <v>-122.6</v>
      </c>
      <c r="AB97" s="18">
        <f t="shared" si="42"/>
        <v>-122.6</v>
      </c>
      <c r="AC97" s="18">
        <f t="shared" si="42"/>
        <v>-122.6</v>
      </c>
      <c r="AD97" s="18">
        <f t="shared" si="42"/>
        <v>-122.6</v>
      </c>
      <c r="AE97" s="18">
        <f t="shared" si="42"/>
        <v>-122.6</v>
      </c>
      <c r="AF97" s="18">
        <f t="shared" si="42"/>
        <v>-122.6</v>
      </c>
      <c r="AG97" s="18">
        <f t="shared" si="42"/>
        <v>-122.6</v>
      </c>
      <c r="AH97" s="18">
        <f t="shared" si="42"/>
        <v>-122.6</v>
      </c>
      <c r="AI97" s="18">
        <f>AG97+AI94-AI95</f>
        <v>-122.6</v>
      </c>
      <c r="AJ97" s="18">
        <f>AH97+AJ94-AJ95</f>
        <v>-122.6</v>
      </c>
      <c r="AK97" s="18">
        <f>AJ97</f>
        <v>-122.6</v>
      </c>
    </row>
    <row r="98" spans="1:37" x14ac:dyDescent="0.25">
      <c r="A98" s="10" t="s">
        <v>37</v>
      </c>
      <c r="B98" s="50">
        <f>VLOOKUP(A98,[1]INTI!$F$4:$G$317,2,FALSE)</f>
        <v>35.590000000000003</v>
      </c>
      <c r="C98" s="11" t="s">
        <v>8</v>
      </c>
      <c r="D98" s="11" t="s">
        <v>9</v>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f>SUM(F98:AJ98)</f>
        <v>0</v>
      </c>
    </row>
    <row r="99" spans="1:37" hidden="1" x14ac:dyDescent="0.25">
      <c r="A99" s="13" t="str">
        <f t="shared" ref="A99:A101" si="43">A98</f>
        <v>N13</v>
      </c>
      <c r="B99" s="51"/>
      <c r="C99" s="50" t="s">
        <v>10</v>
      </c>
      <c r="D99" s="11" t="s">
        <v>9</v>
      </c>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f>SUM(F99:AJ99)</f>
        <v>0</v>
      </c>
    </row>
    <row r="100" spans="1:37" hidden="1" x14ac:dyDescent="0.25">
      <c r="A100" s="13" t="str">
        <f t="shared" si="43"/>
        <v>N13</v>
      </c>
      <c r="B100" s="51"/>
      <c r="C100" s="52"/>
      <c r="D100" s="11" t="s">
        <v>11</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f>SUM(F100:AJ100)</f>
        <v>0</v>
      </c>
    </row>
    <row r="101" spans="1:37" hidden="1" x14ac:dyDescent="0.25">
      <c r="A101" s="16" t="str">
        <f t="shared" si="43"/>
        <v>N13</v>
      </c>
      <c r="B101" s="52"/>
      <c r="C101" s="17" t="s">
        <v>12</v>
      </c>
      <c r="D101" s="17" t="s">
        <v>9</v>
      </c>
      <c r="E101" s="12">
        <v>529.39999999999986</v>
      </c>
      <c r="F101" s="18">
        <f t="shared" ref="F101:AH101" si="44">E101+F98-F99</f>
        <v>529.39999999999986</v>
      </c>
      <c r="G101" s="18">
        <f t="shared" si="44"/>
        <v>529.39999999999986</v>
      </c>
      <c r="H101" s="18">
        <f t="shared" si="44"/>
        <v>529.39999999999986</v>
      </c>
      <c r="I101" s="18">
        <f t="shared" si="44"/>
        <v>529.39999999999986</v>
      </c>
      <c r="J101" s="18">
        <f t="shared" si="44"/>
        <v>529.39999999999986</v>
      </c>
      <c r="K101" s="18">
        <f t="shared" si="44"/>
        <v>529.39999999999986</v>
      </c>
      <c r="L101" s="18">
        <f t="shared" si="44"/>
        <v>529.39999999999986</v>
      </c>
      <c r="M101" s="18">
        <f t="shared" si="44"/>
        <v>529.39999999999986</v>
      </c>
      <c r="N101" s="18">
        <f t="shared" si="44"/>
        <v>529.39999999999986</v>
      </c>
      <c r="O101" s="18">
        <f t="shared" si="44"/>
        <v>529.39999999999986</v>
      </c>
      <c r="P101" s="18">
        <f t="shared" si="44"/>
        <v>529.39999999999986</v>
      </c>
      <c r="Q101" s="18">
        <f t="shared" si="44"/>
        <v>529.39999999999986</v>
      </c>
      <c r="R101" s="18">
        <f t="shared" si="44"/>
        <v>529.39999999999986</v>
      </c>
      <c r="S101" s="18">
        <f t="shared" si="44"/>
        <v>529.39999999999986</v>
      </c>
      <c r="T101" s="18">
        <f t="shared" si="44"/>
        <v>529.39999999999986</v>
      </c>
      <c r="U101" s="18">
        <f t="shared" si="44"/>
        <v>529.39999999999986</v>
      </c>
      <c r="V101" s="18">
        <f t="shared" si="44"/>
        <v>529.39999999999986</v>
      </c>
      <c r="W101" s="18">
        <f t="shared" si="44"/>
        <v>529.39999999999986</v>
      </c>
      <c r="X101" s="18">
        <f t="shared" si="44"/>
        <v>529.39999999999986</v>
      </c>
      <c r="Y101" s="18">
        <f t="shared" si="44"/>
        <v>529.39999999999986</v>
      </c>
      <c r="Z101" s="18">
        <f t="shared" si="44"/>
        <v>529.39999999999986</v>
      </c>
      <c r="AA101" s="18">
        <f t="shared" si="44"/>
        <v>529.39999999999986</v>
      </c>
      <c r="AB101" s="18">
        <f t="shared" si="44"/>
        <v>529.39999999999986</v>
      </c>
      <c r="AC101" s="18">
        <f t="shared" si="44"/>
        <v>529.39999999999986</v>
      </c>
      <c r="AD101" s="18">
        <f t="shared" si="44"/>
        <v>529.39999999999986</v>
      </c>
      <c r="AE101" s="18">
        <f t="shared" si="44"/>
        <v>529.39999999999986</v>
      </c>
      <c r="AF101" s="18">
        <f t="shared" si="44"/>
        <v>529.39999999999986</v>
      </c>
      <c r="AG101" s="18">
        <f t="shared" si="44"/>
        <v>529.39999999999986</v>
      </c>
      <c r="AH101" s="18">
        <f t="shared" si="44"/>
        <v>529.39999999999986</v>
      </c>
      <c r="AI101" s="18">
        <f>AG101+AI98-AI99</f>
        <v>529.39999999999986</v>
      </c>
      <c r="AJ101" s="18">
        <f>AH101+AJ98-AJ99</f>
        <v>529.39999999999986</v>
      </c>
      <c r="AK101" s="18">
        <f>AJ101</f>
        <v>529.39999999999986</v>
      </c>
    </row>
    <row r="102" spans="1:37" x14ac:dyDescent="0.25">
      <c r="A102" s="10" t="s">
        <v>38</v>
      </c>
      <c r="B102" s="50">
        <f>VLOOKUP(A102,[1]INTI!$F$4:$G$317,2,FALSE)</f>
        <v>21.138999999999999</v>
      </c>
      <c r="C102" s="11" t="s">
        <v>8</v>
      </c>
      <c r="D102" s="11" t="s">
        <v>9</v>
      </c>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f>SUM(F102:AJ102)</f>
        <v>0</v>
      </c>
    </row>
    <row r="103" spans="1:37" hidden="1" x14ac:dyDescent="0.25">
      <c r="A103" s="13" t="str">
        <f t="shared" ref="A103:A105" si="45">A102</f>
        <v>Q22</v>
      </c>
      <c r="B103" s="51"/>
      <c r="C103" s="50" t="s">
        <v>10</v>
      </c>
      <c r="D103" s="11" t="s">
        <v>9</v>
      </c>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f>SUM(F103:AJ103)</f>
        <v>0</v>
      </c>
    </row>
    <row r="104" spans="1:37" hidden="1" x14ac:dyDescent="0.25">
      <c r="A104" s="13" t="str">
        <f t="shared" si="45"/>
        <v>Q22</v>
      </c>
      <c r="B104" s="51"/>
      <c r="C104" s="52"/>
      <c r="D104" s="11" t="s">
        <v>11</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f>SUM(F104:AJ104)</f>
        <v>0</v>
      </c>
    </row>
    <row r="105" spans="1:37" hidden="1" x14ac:dyDescent="0.25">
      <c r="A105" s="16" t="str">
        <f t="shared" si="45"/>
        <v>Q22</v>
      </c>
      <c r="B105" s="52"/>
      <c r="C105" s="17" t="s">
        <v>12</v>
      </c>
      <c r="D105" s="17" t="s">
        <v>9</v>
      </c>
      <c r="E105" s="12">
        <v>-251.43000000000004</v>
      </c>
      <c r="F105" s="18">
        <f t="shared" ref="F105:AH105" si="46">E105+F102-F103</f>
        <v>-251.43000000000004</v>
      </c>
      <c r="G105" s="18">
        <f t="shared" si="46"/>
        <v>-251.43000000000004</v>
      </c>
      <c r="H105" s="18">
        <f t="shared" si="46"/>
        <v>-251.43000000000004</v>
      </c>
      <c r="I105" s="18">
        <f t="shared" si="46"/>
        <v>-251.43000000000004</v>
      </c>
      <c r="J105" s="18">
        <f t="shared" si="46"/>
        <v>-251.43000000000004</v>
      </c>
      <c r="K105" s="18">
        <f t="shared" si="46"/>
        <v>-251.43000000000004</v>
      </c>
      <c r="L105" s="18">
        <f t="shared" si="46"/>
        <v>-251.43000000000004</v>
      </c>
      <c r="M105" s="18">
        <f t="shared" si="46"/>
        <v>-251.43000000000004</v>
      </c>
      <c r="N105" s="18">
        <f t="shared" si="46"/>
        <v>-251.43000000000004</v>
      </c>
      <c r="O105" s="18">
        <f t="shared" si="46"/>
        <v>-251.43000000000004</v>
      </c>
      <c r="P105" s="18">
        <f t="shared" si="46"/>
        <v>-251.43000000000004</v>
      </c>
      <c r="Q105" s="18">
        <f t="shared" si="46"/>
        <v>-251.43000000000004</v>
      </c>
      <c r="R105" s="18">
        <f t="shared" si="46"/>
        <v>-251.43000000000004</v>
      </c>
      <c r="S105" s="18">
        <f t="shared" si="46"/>
        <v>-251.43000000000004</v>
      </c>
      <c r="T105" s="18">
        <f t="shared" si="46"/>
        <v>-251.43000000000004</v>
      </c>
      <c r="U105" s="18">
        <f t="shared" si="46"/>
        <v>-251.43000000000004</v>
      </c>
      <c r="V105" s="18">
        <f t="shared" si="46"/>
        <v>-251.43000000000004</v>
      </c>
      <c r="W105" s="18">
        <f t="shared" si="46"/>
        <v>-251.43000000000004</v>
      </c>
      <c r="X105" s="18">
        <f t="shared" si="46"/>
        <v>-251.43000000000004</v>
      </c>
      <c r="Y105" s="18">
        <f t="shared" si="46"/>
        <v>-251.43000000000004</v>
      </c>
      <c r="Z105" s="18">
        <f t="shared" si="46"/>
        <v>-251.43000000000004</v>
      </c>
      <c r="AA105" s="18">
        <f t="shared" si="46"/>
        <v>-251.43000000000004</v>
      </c>
      <c r="AB105" s="18">
        <f t="shared" si="46"/>
        <v>-251.43000000000004</v>
      </c>
      <c r="AC105" s="18">
        <f t="shared" si="46"/>
        <v>-251.43000000000004</v>
      </c>
      <c r="AD105" s="18">
        <f t="shared" si="46"/>
        <v>-251.43000000000004</v>
      </c>
      <c r="AE105" s="18">
        <f t="shared" si="46"/>
        <v>-251.43000000000004</v>
      </c>
      <c r="AF105" s="18">
        <f t="shared" si="46"/>
        <v>-251.43000000000004</v>
      </c>
      <c r="AG105" s="18">
        <f t="shared" si="46"/>
        <v>-251.43000000000004</v>
      </c>
      <c r="AH105" s="18">
        <f t="shared" si="46"/>
        <v>-251.43000000000004</v>
      </c>
      <c r="AI105" s="18">
        <f>AG105+AI102-AI103</f>
        <v>-251.43000000000004</v>
      </c>
      <c r="AJ105" s="18">
        <f>AH105+AJ102-AJ103</f>
        <v>-251.43000000000004</v>
      </c>
      <c r="AK105" s="18">
        <f>AJ105</f>
        <v>-251.43000000000004</v>
      </c>
    </row>
    <row r="106" spans="1:37" x14ac:dyDescent="0.25">
      <c r="A106" s="10" t="s">
        <v>39</v>
      </c>
      <c r="B106" s="50">
        <f>VLOOKUP(A106,[1]INTI!$F$4:$G$317,2,FALSE)</f>
        <v>31.484000000000002</v>
      </c>
      <c r="C106" s="11" t="s">
        <v>8</v>
      </c>
      <c r="D106" s="11" t="s">
        <v>9</v>
      </c>
      <c r="E106" s="12"/>
      <c r="F106" s="12"/>
      <c r="G106" s="12"/>
      <c r="H106" s="12"/>
      <c r="I106" s="12"/>
      <c r="J106" s="12"/>
      <c r="K106" s="12"/>
      <c r="L106" s="12"/>
      <c r="M106" s="12"/>
      <c r="N106" s="12"/>
      <c r="O106" s="12"/>
      <c r="P106" s="12"/>
      <c r="Q106" s="12"/>
      <c r="R106" s="12">
        <f>23*1.83</f>
        <v>42.09</v>
      </c>
      <c r="S106" s="12"/>
      <c r="T106" s="12"/>
      <c r="U106" s="12"/>
      <c r="V106" s="12"/>
      <c r="W106" s="12"/>
      <c r="X106" s="12"/>
      <c r="Y106" s="12"/>
      <c r="Z106" s="12">
        <f>22*2.52</f>
        <v>55.44</v>
      </c>
      <c r="AA106" s="12">
        <f>25*2.48</f>
        <v>62</v>
      </c>
      <c r="AB106" s="12"/>
      <c r="AC106" s="12"/>
      <c r="AD106" s="12"/>
      <c r="AE106" s="12">
        <f>27*2.05</f>
        <v>55.349999999999994</v>
      </c>
      <c r="AF106" s="12"/>
      <c r="AG106" s="12"/>
      <c r="AH106" s="12"/>
      <c r="AI106" s="12"/>
      <c r="AJ106" s="12"/>
      <c r="AK106" s="12">
        <f>SUM(F106:AJ106)</f>
        <v>214.88</v>
      </c>
    </row>
    <row r="107" spans="1:37" hidden="1" x14ac:dyDescent="0.25">
      <c r="A107" s="13" t="str">
        <f t="shared" ref="A107:A109" si="47">A106</f>
        <v>S23</v>
      </c>
      <c r="B107" s="51"/>
      <c r="C107" s="50" t="s">
        <v>10</v>
      </c>
      <c r="D107" s="11" t="s">
        <v>9</v>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f>SUM(F107:AJ107)</f>
        <v>0</v>
      </c>
    </row>
    <row r="108" spans="1:37" hidden="1" x14ac:dyDescent="0.25">
      <c r="A108" s="13" t="str">
        <f t="shared" si="47"/>
        <v>S23</v>
      </c>
      <c r="B108" s="51"/>
      <c r="C108" s="52"/>
      <c r="D108" s="11" t="s">
        <v>11</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f>SUM(F108:AJ108)</f>
        <v>0</v>
      </c>
    </row>
    <row r="109" spans="1:37" hidden="1" x14ac:dyDescent="0.25">
      <c r="A109" s="16" t="str">
        <f t="shared" si="47"/>
        <v>S23</v>
      </c>
      <c r="B109" s="52"/>
      <c r="C109" s="17" t="s">
        <v>12</v>
      </c>
      <c r="D109" s="17" t="s">
        <v>9</v>
      </c>
      <c r="E109" s="12">
        <v>-255.44</v>
      </c>
      <c r="F109" s="18">
        <f t="shared" ref="F109:AH109" si="48">E109+F106-F107</f>
        <v>-255.44</v>
      </c>
      <c r="G109" s="18">
        <f t="shared" si="48"/>
        <v>-255.44</v>
      </c>
      <c r="H109" s="18">
        <f t="shared" si="48"/>
        <v>-255.44</v>
      </c>
      <c r="I109" s="18">
        <f t="shared" si="48"/>
        <v>-255.44</v>
      </c>
      <c r="J109" s="18">
        <f t="shared" si="48"/>
        <v>-255.44</v>
      </c>
      <c r="K109" s="18">
        <f t="shared" si="48"/>
        <v>-255.44</v>
      </c>
      <c r="L109" s="18">
        <f t="shared" si="48"/>
        <v>-255.44</v>
      </c>
      <c r="M109" s="18">
        <f t="shared" si="48"/>
        <v>-255.44</v>
      </c>
      <c r="N109" s="18">
        <f t="shared" si="48"/>
        <v>-255.44</v>
      </c>
      <c r="O109" s="18">
        <f t="shared" si="48"/>
        <v>-255.44</v>
      </c>
      <c r="P109" s="18">
        <f t="shared" si="48"/>
        <v>-255.44</v>
      </c>
      <c r="Q109" s="18">
        <f t="shared" si="48"/>
        <v>-255.44</v>
      </c>
      <c r="R109" s="18">
        <f t="shared" si="48"/>
        <v>-213.35</v>
      </c>
      <c r="S109" s="18">
        <f t="shared" si="48"/>
        <v>-213.35</v>
      </c>
      <c r="T109" s="18">
        <f t="shared" si="48"/>
        <v>-213.35</v>
      </c>
      <c r="U109" s="18">
        <f t="shared" si="48"/>
        <v>-213.35</v>
      </c>
      <c r="V109" s="18">
        <f t="shared" si="48"/>
        <v>-213.35</v>
      </c>
      <c r="W109" s="18">
        <f t="shared" si="48"/>
        <v>-213.35</v>
      </c>
      <c r="X109" s="18">
        <f t="shared" si="48"/>
        <v>-213.35</v>
      </c>
      <c r="Y109" s="18">
        <f t="shared" si="48"/>
        <v>-213.35</v>
      </c>
      <c r="Z109" s="18">
        <f t="shared" si="48"/>
        <v>-157.91</v>
      </c>
      <c r="AA109" s="18">
        <f t="shared" si="48"/>
        <v>-95.91</v>
      </c>
      <c r="AB109" s="18">
        <f t="shared" si="48"/>
        <v>-95.91</v>
      </c>
      <c r="AC109" s="18">
        <f t="shared" si="48"/>
        <v>-95.91</v>
      </c>
      <c r="AD109" s="18">
        <f t="shared" si="48"/>
        <v>-95.91</v>
      </c>
      <c r="AE109" s="18">
        <f t="shared" si="48"/>
        <v>-40.56</v>
      </c>
      <c r="AF109" s="18">
        <f t="shared" si="48"/>
        <v>-40.56</v>
      </c>
      <c r="AG109" s="18">
        <f t="shared" si="48"/>
        <v>-40.56</v>
      </c>
      <c r="AH109" s="18">
        <f t="shared" si="48"/>
        <v>-40.56</v>
      </c>
      <c r="AI109" s="18">
        <f>AG109+AI106-AI107</f>
        <v>-40.56</v>
      </c>
      <c r="AJ109" s="18">
        <f>AH109+AJ106-AJ107</f>
        <v>-40.56</v>
      </c>
      <c r="AK109" s="18">
        <f>AJ109</f>
        <v>-40.56</v>
      </c>
    </row>
    <row r="110" spans="1:37" x14ac:dyDescent="0.25">
      <c r="A110" s="10" t="s">
        <v>40</v>
      </c>
      <c r="B110" s="50">
        <f>VLOOKUP(A110,[1]INTI!$F$4:$G$317,2,FALSE)</f>
        <v>14.933</v>
      </c>
      <c r="C110" s="11" t="s">
        <v>8</v>
      </c>
      <c r="D110" s="11" t="s">
        <v>9</v>
      </c>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f>SUM(F110:AJ110)</f>
        <v>0</v>
      </c>
    </row>
    <row r="111" spans="1:37" hidden="1" x14ac:dyDescent="0.25">
      <c r="A111" s="13" t="str">
        <f t="shared" ref="A111:A113" si="49">A110</f>
        <v>U24</v>
      </c>
      <c r="B111" s="51"/>
      <c r="C111" s="50" t="s">
        <v>10</v>
      </c>
      <c r="D111" s="11" t="s">
        <v>9</v>
      </c>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f>SUM(F111:AJ111)</f>
        <v>0</v>
      </c>
    </row>
    <row r="112" spans="1:37" hidden="1" x14ac:dyDescent="0.25">
      <c r="A112" s="13" t="str">
        <f t="shared" si="49"/>
        <v>U24</v>
      </c>
      <c r="B112" s="51"/>
      <c r="C112" s="52"/>
      <c r="D112" s="11" t="s">
        <v>11</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f>SUM(F112:AJ112)</f>
        <v>0</v>
      </c>
    </row>
    <row r="113" spans="1:37" hidden="1" x14ac:dyDescent="0.25">
      <c r="A113" s="16" t="str">
        <f t="shared" si="49"/>
        <v>U24</v>
      </c>
      <c r="B113" s="52"/>
      <c r="C113" s="17" t="s">
        <v>12</v>
      </c>
      <c r="D113" s="17" t="s">
        <v>9</v>
      </c>
      <c r="E113" s="12">
        <v>47</v>
      </c>
      <c r="F113" s="18">
        <f t="shared" ref="F113:AH113" si="50">E113+F110-F111</f>
        <v>47</v>
      </c>
      <c r="G113" s="18">
        <f>F113+G110-G111</f>
        <v>47</v>
      </c>
      <c r="H113" s="18">
        <f t="shared" si="50"/>
        <v>47</v>
      </c>
      <c r="I113" s="18">
        <f t="shared" si="50"/>
        <v>47</v>
      </c>
      <c r="J113" s="18">
        <f t="shared" si="50"/>
        <v>47</v>
      </c>
      <c r="K113" s="18">
        <f t="shared" si="50"/>
        <v>47</v>
      </c>
      <c r="L113" s="18">
        <f t="shared" si="50"/>
        <v>47</v>
      </c>
      <c r="M113" s="18">
        <f t="shared" si="50"/>
        <v>47</v>
      </c>
      <c r="N113" s="18">
        <f t="shared" si="50"/>
        <v>47</v>
      </c>
      <c r="O113" s="18">
        <f t="shared" si="50"/>
        <v>47</v>
      </c>
      <c r="P113" s="18">
        <f t="shared" si="50"/>
        <v>47</v>
      </c>
      <c r="Q113" s="18">
        <f t="shared" si="50"/>
        <v>47</v>
      </c>
      <c r="R113" s="18">
        <f t="shared" si="50"/>
        <v>47</v>
      </c>
      <c r="S113" s="18">
        <f t="shared" si="50"/>
        <v>47</v>
      </c>
      <c r="T113" s="18">
        <f t="shared" si="50"/>
        <v>47</v>
      </c>
      <c r="U113" s="18">
        <f t="shared" si="50"/>
        <v>47</v>
      </c>
      <c r="V113" s="18">
        <f t="shared" si="50"/>
        <v>47</v>
      </c>
      <c r="W113" s="18">
        <f t="shared" si="50"/>
        <v>47</v>
      </c>
      <c r="X113" s="18">
        <f t="shared" si="50"/>
        <v>47</v>
      </c>
      <c r="Y113" s="18">
        <f t="shared" si="50"/>
        <v>47</v>
      </c>
      <c r="Z113" s="18">
        <f t="shared" si="50"/>
        <v>47</v>
      </c>
      <c r="AA113" s="18">
        <f t="shared" si="50"/>
        <v>47</v>
      </c>
      <c r="AB113" s="18">
        <f t="shared" si="50"/>
        <v>47</v>
      </c>
      <c r="AC113" s="18">
        <f t="shared" si="50"/>
        <v>47</v>
      </c>
      <c r="AD113" s="18">
        <f t="shared" si="50"/>
        <v>47</v>
      </c>
      <c r="AE113" s="18">
        <f>AD113+AE110-AE111</f>
        <v>47</v>
      </c>
      <c r="AF113" s="18">
        <f>AE113+AF110-AF111</f>
        <v>47</v>
      </c>
      <c r="AG113" s="18">
        <f t="shared" si="50"/>
        <v>47</v>
      </c>
      <c r="AH113" s="18">
        <f t="shared" si="50"/>
        <v>47</v>
      </c>
      <c r="AI113" s="18">
        <f>AG113+AI110-AI111</f>
        <v>47</v>
      </c>
      <c r="AJ113" s="18">
        <f>AH113+AJ110-AJ111</f>
        <v>47</v>
      </c>
      <c r="AK113" s="18">
        <f>AJ113</f>
        <v>47</v>
      </c>
    </row>
    <row r="114" spans="1:37" x14ac:dyDescent="0.25">
      <c r="A114" s="10" t="s">
        <v>41</v>
      </c>
      <c r="B114" s="50">
        <f>VLOOKUP(A114,[1]INTI!$F$4:$G$317,2,FALSE)</f>
        <v>7.73</v>
      </c>
      <c r="C114" s="11" t="s">
        <v>8</v>
      </c>
      <c r="D114" s="11" t="s">
        <v>9</v>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f>SUM(F114:AJ114)</f>
        <v>0</v>
      </c>
    </row>
    <row r="115" spans="1:37" hidden="1" x14ac:dyDescent="0.25">
      <c r="A115" s="13" t="str">
        <f t="shared" ref="A115:A117" si="51">A114</f>
        <v>U24A</v>
      </c>
      <c r="B115" s="51"/>
      <c r="C115" s="50" t="s">
        <v>10</v>
      </c>
      <c r="D115" s="11" t="s">
        <v>9</v>
      </c>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f>SUM(F115:AJ115)</f>
        <v>0</v>
      </c>
    </row>
    <row r="116" spans="1:37" hidden="1" x14ac:dyDescent="0.25">
      <c r="A116" s="13" t="str">
        <f t="shared" si="51"/>
        <v>U24A</v>
      </c>
      <c r="B116" s="51"/>
      <c r="C116" s="52"/>
      <c r="D116" s="11" t="s">
        <v>11</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f>SUM(F116:AJ116)</f>
        <v>0</v>
      </c>
    </row>
    <row r="117" spans="1:37" hidden="1" x14ac:dyDescent="0.25">
      <c r="A117" s="16" t="str">
        <f t="shared" si="51"/>
        <v>U24A</v>
      </c>
      <c r="B117" s="52"/>
      <c r="C117" s="17" t="s">
        <v>12</v>
      </c>
      <c r="D117" s="17" t="s">
        <v>9</v>
      </c>
      <c r="E117" s="12">
        <v>-24</v>
      </c>
      <c r="F117" s="18">
        <f t="shared" ref="F117:AH117" si="52">E117+F114-F115</f>
        <v>-24</v>
      </c>
      <c r="G117" s="18">
        <f t="shared" si="52"/>
        <v>-24</v>
      </c>
      <c r="H117" s="18">
        <f t="shared" si="52"/>
        <v>-24</v>
      </c>
      <c r="I117" s="18">
        <f t="shared" si="52"/>
        <v>-24</v>
      </c>
      <c r="J117" s="18">
        <f t="shared" si="52"/>
        <v>-24</v>
      </c>
      <c r="K117" s="18">
        <f t="shared" si="52"/>
        <v>-24</v>
      </c>
      <c r="L117" s="18">
        <f t="shared" si="52"/>
        <v>-24</v>
      </c>
      <c r="M117" s="18">
        <f t="shared" si="52"/>
        <v>-24</v>
      </c>
      <c r="N117" s="18">
        <f t="shared" si="52"/>
        <v>-24</v>
      </c>
      <c r="O117" s="18">
        <f t="shared" si="52"/>
        <v>-24</v>
      </c>
      <c r="P117" s="18">
        <f t="shared" si="52"/>
        <v>-24</v>
      </c>
      <c r="Q117" s="18">
        <f t="shared" si="52"/>
        <v>-24</v>
      </c>
      <c r="R117" s="18">
        <f t="shared" si="52"/>
        <v>-24</v>
      </c>
      <c r="S117" s="18">
        <f t="shared" si="52"/>
        <v>-24</v>
      </c>
      <c r="T117" s="18">
        <f t="shared" si="52"/>
        <v>-24</v>
      </c>
      <c r="U117" s="18">
        <f t="shared" si="52"/>
        <v>-24</v>
      </c>
      <c r="V117" s="18">
        <f t="shared" si="52"/>
        <v>-24</v>
      </c>
      <c r="W117" s="18">
        <f t="shared" si="52"/>
        <v>-24</v>
      </c>
      <c r="X117" s="18">
        <f t="shared" si="52"/>
        <v>-24</v>
      </c>
      <c r="Y117" s="18">
        <f t="shared" si="52"/>
        <v>-24</v>
      </c>
      <c r="Z117" s="18">
        <f t="shared" si="52"/>
        <v>-24</v>
      </c>
      <c r="AA117" s="18">
        <f t="shared" si="52"/>
        <v>-24</v>
      </c>
      <c r="AB117" s="18">
        <f t="shared" si="52"/>
        <v>-24</v>
      </c>
      <c r="AC117" s="18">
        <f t="shared" si="52"/>
        <v>-24</v>
      </c>
      <c r="AD117" s="18">
        <f t="shared" si="52"/>
        <v>-24</v>
      </c>
      <c r="AE117" s="18">
        <f>AD117+AE114-AE115</f>
        <v>-24</v>
      </c>
      <c r="AF117" s="18">
        <f>AE117+AF114-AF115</f>
        <v>-24</v>
      </c>
      <c r="AG117" s="18">
        <f t="shared" si="52"/>
        <v>-24</v>
      </c>
      <c r="AH117" s="18">
        <f t="shared" si="52"/>
        <v>-24</v>
      </c>
      <c r="AI117" s="18">
        <f>AG117+AI114-AI115</f>
        <v>-24</v>
      </c>
      <c r="AJ117" s="18">
        <f>AH117+AJ114-AJ115</f>
        <v>-24</v>
      </c>
      <c r="AK117" s="18">
        <f>AJ117</f>
        <v>-24</v>
      </c>
    </row>
    <row r="118" spans="1:37" x14ac:dyDescent="0.25">
      <c r="A118" s="10" t="s">
        <v>42</v>
      </c>
      <c r="B118" s="50">
        <f>VLOOKUP(A118,[1]INTI!$F$4:$G$317,2,FALSE)</f>
        <v>8.6769999999999996</v>
      </c>
      <c r="C118" s="11" t="s">
        <v>8</v>
      </c>
      <c r="D118" s="11" t="s">
        <v>9</v>
      </c>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f>SUM(F118:AJ118)</f>
        <v>0</v>
      </c>
    </row>
    <row r="119" spans="1:37" hidden="1" x14ac:dyDescent="0.25">
      <c r="A119" s="13" t="str">
        <f t="shared" ref="A119:A121" si="53">A118</f>
        <v>V24</v>
      </c>
      <c r="B119" s="51"/>
      <c r="C119" s="50" t="s">
        <v>10</v>
      </c>
      <c r="D119" s="11" t="s">
        <v>9</v>
      </c>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f>SUM(F119:AJ119)</f>
        <v>0</v>
      </c>
    </row>
    <row r="120" spans="1:37" hidden="1" x14ac:dyDescent="0.25">
      <c r="A120" s="13" t="str">
        <f t="shared" si="53"/>
        <v>V24</v>
      </c>
      <c r="B120" s="51"/>
      <c r="C120" s="52"/>
      <c r="D120" s="11" t="s">
        <v>11</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f>SUM(F120:AJ120)</f>
        <v>0</v>
      </c>
    </row>
    <row r="121" spans="1:37" hidden="1" x14ac:dyDescent="0.25">
      <c r="A121" s="16" t="str">
        <f t="shared" si="53"/>
        <v>V24</v>
      </c>
      <c r="B121" s="52"/>
      <c r="C121" s="17" t="s">
        <v>12</v>
      </c>
      <c r="D121" s="17" t="s">
        <v>9</v>
      </c>
      <c r="E121" s="12">
        <v>-28</v>
      </c>
      <c r="F121" s="18">
        <f t="shared" ref="F121:AH121" si="54">E121+F118-F119</f>
        <v>-28</v>
      </c>
      <c r="G121" s="18">
        <f t="shared" si="54"/>
        <v>-28</v>
      </c>
      <c r="H121" s="18">
        <f t="shared" si="54"/>
        <v>-28</v>
      </c>
      <c r="I121" s="18">
        <f t="shared" si="54"/>
        <v>-28</v>
      </c>
      <c r="J121" s="18">
        <f t="shared" si="54"/>
        <v>-28</v>
      </c>
      <c r="K121" s="18">
        <f t="shared" si="54"/>
        <v>-28</v>
      </c>
      <c r="L121" s="18">
        <f t="shared" si="54"/>
        <v>-28</v>
      </c>
      <c r="M121" s="18">
        <f t="shared" si="54"/>
        <v>-28</v>
      </c>
      <c r="N121" s="18">
        <f t="shared" si="54"/>
        <v>-28</v>
      </c>
      <c r="O121" s="18">
        <f t="shared" si="54"/>
        <v>-28</v>
      </c>
      <c r="P121" s="18">
        <f t="shared" si="54"/>
        <v>-28</v>
      </c>
      <c r="Q121" s="18">
        <f t="shared" si="54"/>
        <v>-28</v>
      </c>
      <c r="R121" s="18">
        <f t="shared" si="54"/>
        <v>-28</v>
      </c>
      <c r="S121" s="18">
        <f t="shared" si="54"/>
        <v>-28</v>
      </c>
      <c r="T121" s="18">
        <f t="shared" si="54"/>
        <v>-28</v>
      </c>
      <c r="U121" s="18">
        <f t="shared" si="54"/>
        <v>-28</v>
      </c>
      <c r="V121" s="18">
        <f t="shared" si="54"/>
        <v>-28</v>
      </c>
      <c r="W121" s="18">
        <f t="shared" si="54"/>
        <v>-28</v>
      </c>
      <c r="X121" s="18">
        <f t="shared" si="54"/>
        <v>-28</v>
      </c>
      <c r="Y121" s="18">
        <f t="shared" si="54"/>
        <v>-28</v>
      </c>
      <c r="Z121" s="18">
        <f t="shared" si="54"/>
        <v>-28</v>
      </c>
      <c r="AA121" s="18">
        <f t="shared" si="54"/>
        <v>-28</v>
      </c>
      <c r="AB121" s="18">
        <f t="shared" si="54"/>
        <v>-28</v>
      </c>
      <c r="AC121" s="18">
        <f t="shared" si="54"/>
        <v>-28</v>
      </c>
      <c r="AD121" s="18">
        <f t="shared" si="54"/>
        <v>-28</v>
      </c>
      <c r="AE121" s="18">
        <f>AD121+AE118-AE119</f>
        <v>-28</v>
      </c>
      <c r="AF121" s="18">
        <f>AE121+AF118-AF119</f>
        <v>-28</v>
      </c>
      <c r="AG121" s="18">
        <f t="shared" si="54"/>
        <v>-28</v>
      </c>
      <c r="AH121" s="18">
        <f t="shared" si="54"/>
        <v>-28</v>
      </c>
      <c r="AI121" s="18">
        <f>AG121+AI118-AI119</f>
        <v>-28</v>
      </c>
      <c r="AJ121" s="18">
        <f>AH121+AJ118-AJ119</f>
        <v>-28</v>
      </c>
      <c r="AK121" s="18">
        <f>AJ121</f>
        <v>-28</v>
      </c>
    </row>
    <row r="122" spans="1:37" x14ac:dyDescent="0.25">
      <c r="A122" s="10" t="s">
        <v>43</v>
      </c>
      <c r="B122" s="50">
        <f>VLOOKUP(A122,[1]INTI!$F$4:$G$317,2,FALSE)</f>
        <v>27.521000000000001</v>
      </c>
      <c r="C122" s="11" t="s">
        <v>8</v>
      </c>
      <c r="D122" s="11" t="s">
        <v>9</v>
      </c>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f>SUM(F122:AJ122)</f>
        <v>0</v>
      </c>
    </row>
    <row r="123" spans="1:37" hidden="1" x14ac:dyDescent="0.25">
      <c r="A123" s="13" t="str">
        <f t="shared" ref="A123:A125" si="55">A122</f>
        <v>V33</v>
      </c>
      <c r="B123" s="51"/>
      <c r="C123" s="50" t="s">
        <v>10</v>
      </c>
      <c r="D123" s="11" t="s">
        <v>9</v>
      </c>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f>SUM(F123:AJ123)</f>
        <v>0</v>
      </c>
    </row>
    <row r="124" spans="1:37" hidden="1" x14ac:dyDescent="0.25">
      <c r="A124" s="13" t="str">
        <f t="shared" si="55"/>
        <v>V33</v>
      </c>
      <c r="B124" s="51"/>
      <c r="C124" s="52"/>
      <c r="D124" s="11" t="s">
        <v>11</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f>SUM(F124:AJ124)</f>
        <v>0</v>
      </c>
    </row>
    <row r="125" spans="1:37" hidden="1" x14ac:dyDescent="0.25">
      <c r="A125" s="16" t="str">
        <f t="shared" si="55"/>
        <v>V33</v>
      </c>
      <c r="B125" s="52"/>
      <c r="C125" s="17" t="s">
        <v>12</v>
      </c>
      <c r="D125" s="17" t="s">
        <v>9</v>
      </c>
      <c r="E125" s="12">
        <v>73.099999999999994</v>
      </c>
      <c r="F125" s="18">
        <f t="shared" ref="F125:AH125" si="56">E125+F122-F123</f>
        <v>73.099999999999994</v>
      </c>
      <c r="G125" s="18">
        <f t="shared" si="56"/>
        <v>73.099999999999994</v>
      </c>
      <c r="H125" s="18">
        <f t="shared" si="56"/>
        <v>73.099999999999994</v>
      </c>
      <c r="I125" s="18">
        <f t="shared" si="56"/>
        <v>73.099999999999994</v>
      </c>
      <c r="J125" s="18">
        <f t="shared" si="56"/>
        <v>73.099999999999994</v>
      </c>
      <c r="K125" s="18">
        <f t="shared" si="56"/>
        <v>73.099999999999994</v>
      </c>
      <c r="L125" s="18">
        <f t="shared" si="56"/>
        <v>73.099999999999994</v>
      </c>
      <c r="M125" s="18">
        <f t="shared" si="56"/>
        <v>73.099999999999994</v>
      </c>
      <c r="N125" s="18">
        <f t="shared" si="56"/>
        <v>73.099999999999994</v>
      </c>
      <c r="O125" s="18">
        <f t="shared" si="56"/>
        <v>73.099999999999994</v>
      </c>
      <c r="P125" s="18">
        <f t="shared" si="56"/>
        <v>73.099999999999994</v>
      </c>
      <c r="Q125" s="18">
        <f t="shared" si="56"/>
        <v>73.099999999999994</v>
      </c>
      <c r="R125" s="18">
        <f t="shared" si="56"/>
        <v>73.099999999999994</v>
      </c>
      <c r="S125" s="18">
        <f t="shared" si="56"/>
        <v>73.099999999999994</v>
      </c>
      <c r="T125" s="18">
        <f t="shared" si="56"/>
        <v>73.099999999999994</v>
      </c>
      <c r="U125" s="18">
        <f t="shared" si="56"/>
        <v>73.099999999999994</v>
      </c>
      <c r="V125" s="18">
        <f t="shared" si="56"/>
        <v>73.099999999999994</v>
      </c>
      <c r="W125" s="18">
        <f t="shared" si="56"/>
        <v>73.099999999999994</v>
      </c>
      <c r="X125" s="18">
        <f t="shared" si="56"/>
        <v>73.099999999999994</v>
      </c>
      <c r="Y125" s="18">
        <f t="shared" si="56"/>
        <v>73.099999999999994</v>
      </c>
      <c r="Z125" s="18">
        <f t="shared" si="56"/>
        <v>73.099999999999994</v>
      </c>
      <c r="AA125" s="18">
        <f t="shared" si="56"/>
        <v>73.099999999999994</v>
      </c>
      <c r="AB125" s="18">
        <f t="shared" si="56"/>
        <v>73.099999999999994</v>
      </c>
      <c r="AC125" s="18">
        <f t="shared" si="56"/>
        <v>73.099999999999994</v>
      </c>
      <c r="AD125" s="18">
        <f t="shared" si="56"/>
        <v>73.099999999999994</v>
      </c>
      <c r="AE125" s="18">
        <f>AD125+AE122-AE123</f>
        <v>73.099999999999994</v>
      </c>
      <c r="AF125" s="18">
        <f>AE125+AF122-AF123</f>
        <v>73.099999999999994</v>
      </c>
      <c r="AG125" s="18">
        <f t="shared" si="56"/>
        <v>73.099999999999994</v>
      </c>
      <c r="AH125" s="18">
        <f t="shared" si="56"/>
        <v>73.099999999999994</v>
      </c>
      <c r="AI125" s="18">
        <f>AG125+AI122-AI123</f>
        <v>73.099999999999994</v>
      </c>
      <c r="AJ125" s="18">
        <f>AH125+AJ122-AJ123</f>
        <v>73.099999999999994</v>
      </c>
      <c r="AK125" s="18">
        <f>AJ125</f>
        <v>73.099999999999994</v>
      </c>
    </row>
    <row r="126" spans="1:37" x14ac:dyDescent="0.25">
      <c r="A126" s="10" t="s">
        <v>44</v>
      </c>
      <c r="B126" s="50">
        <f>VLOOKUP(A126,[1]INTI!$F$4:$G$317,2,FALSE)</f>
        <v>23.297999999999998</v>
      </c>
      <c r="C126" s="11" t="s">
        <v>8</v>
      </c>
      <c r="D126" s="11" t="s">
        <v>9</v>
      </c>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f>SUM(F126:AJ126)</f>
        <v>0</v>
      </c>
    </row>
    <row r="127" spans="1:37" hidden="1" x14ac:dyDescent="0.25">
      <c r="A127" s="13" t="str">
        <f t="shared" ref="A127:A129" si="57">A126</f>
        <v>Q18</v>
      </c>
      <c r="B127" s="51"/>
      <c r="C127" s="50" t="s">
        <v>10</v>
      </c>
      <c r="D127" s="11" t="s">
        <v>9</v>
      </c>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f>SUM(F127:AJ127)</f>
        <v>0</v>
      </c>
    </row>
    <row r="128" spans="1:37" hidden="1" x14ac:dyDescent="0.25">
      <c r="A128" s="13" t="str">
        <f t="shared" si="57"/>
        <v>Q18</v>
      </c>
      <c r="B128" s="51"/>
      <c r="C128" s="52"/>
      <c r="D128" s="11" t="s">
        <v>11</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f>SUM(F128:AJ128)</f>
        <v>0</v>
      </c>
    </row>
    <row r="129" spans="1:37" hidden="1" x14ac:dyDescent="0.25">
      <c r="A129" s="16" t="str">
        <f t="shared" si="57"/>
        <v>Q18</v>
      </c>
      <c r="B129" s="52"/>
      <c r="C129" s="17" t="s">
        <v>12</v>
      </c>
      <c r="D129" s="17" t="s">
        <v>9</v>
      </c>
      <c r="E129" s="12">
        <v>756.48999999999978</v>
      </c>
      <c r="F129" s="18">
        <f t="shared" ref="F129:AH129" si="58">E129+F126-F127</f>
        <v>756.48999999999978</v>
      </c>
      <c r="G129" s="18">
        <f t="shared" si="58"/>
        <v>756.48999999999978</v>
      </c>
      <c r="H129" s="18">
        <f t="shared" si="58"/>
        <v>756.48999999999978</v>
      </c>
      <c r="I129" s="18">
        <f t="shared" si="58"/>
        <v>756.48999999999978</v>
      </c>
      <c r="J129" s="18">
        <f t="shared" si="58"/>
        <v>756.48999999999978</v>
      </c>
      <c r="K129" s="18">
        <f t="shared" si="58"/>
        <v>756.48999999999978</v>
      </c>
      <c r="L129" s="18">
        <f t="shared" si="58"/>
        <v>756.48999999999978</v>
      </c>
      <c r="M129" s="18">
        <f t="shared" si="58"/>
        <v>756.48999999999978</v>
      </c>
      <c r="N129" s="18">
        <f t="shared" si="58"/>
        <v>756.48999999999978</v>
      </c>
      <c r="O129" s="18">
        <f t="shared" si="58"/>
        <v>756.48999999999978</v>
      </c>
      <c r="P129" s="18">
        <f t="shared" si="58"/>
        <v>756.48999999999978</v>
      </c>
      <c r="Q129" s="18">
        <f t="shared" si="58"/>
        <v>756.48999999999978</v>
      </c>
      <c r="R129" s="18">
        <f t="shared" si="58"/>
        <v>756.48999999999978</v>
      </c>
      <c r="S129" s="18">
        <f t="shared" si="58"/>
        <v>756.48999999999978</v>
      </c>
      <c r="T129" s="18">
        <f t="shared" si="58"/>
        <v>756.48999999999978</v>
      </c>
      <c r="U129" s="18">
        <f t="shared" si="58"/>
        <v>756.48999999999978</v>
      </c>
      <c r="V129" s="18">
        <f t="shared" si="58"/>
        <v>756.48999999999978</v>
      </c>
      <c r="W129" s="18">
        <f t="shared" si="58"/>
        <v>756.48999999999978</v>
      </c>
      <c r="X129" s="18">
        <f t="shared" si="58"/>
        <v>756.48999999999978</v>
      </c>
      <c r="Y129" s="18">
        <f t="shared" si="58"/>
        <v>756.48999999999978</v>
      </c>
      <c r="Z129" s="18">
        <f t="shared" si="58"/>
        <v>756.48999999999978</v>
      </c>
      <c r="AA129" s="18">
        <f t="shared" si="58"/>
        <v>756.48999999999978</v>
      </c>
      <c r="AB129" s="18">
        <f t="shared" si="58"/>
        <v>756.48999999999978</v>
      </c>
      <c r="AC129" s="18">
        <f t="shared" si="58"/>
        <v>756.48999999999978</v>
      </c>
      <c r="AD129" s="18">
        <f t="shared" si="58"/>
        <v>756.48999999999978</v>
      </c>
      <c r="AE129" s="18">
        <f>AD129+AE126-AE127</f>
        <v>756.48999999999978</v>
      </c>
      <c r="AF129" s="18">
        <f>AE129+AF126-AF127</f>
        <v>756.48999999999978</v>
      </c>
      <c r="AG129" s="18">
        <f t="shared" si="58"/>
        <v>756.48999999999978</v>
      </c>
      <c r="AH129" s="18">
        <f t="shared" si="58"/>
        <v>756.48999999999978</v>
      </c>
      <c r="AI129" s="18">
        <f>AG129+AI126-AI127</f>
        <v>756.48999999999978</v>
      </c>
      <c r="AJ129" s="18">
        <f>AH129+AJ126-AJ127</f>
        <v>756.48999999999978</v>
      </c>
      <c r="AK129" s="18">
        <f>AJ129</f>
        <v>756.48999999999978</v>
      </c>
    </row>
    <row r="130" spans="1:37" x14ac:dyDescent="0.25">
      <c r="A130" s="10" t="s">
        <v>45</v>
      </c>
      <c r="B130" s="50">
        <f>VLOOKUP(A130,[1]INTI!$F$4:$G$317,2,FALSE)</f>
        <v>11.544</v>
      </c>
      <c r="C130" s="11" t="s">
        <v>8</v>
      </c>
      <c r="D130" s="11" t="s">
        <v>9</v>
      </c>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f>SUM(F130:AJ130)</f>
        <v>0</v>
      </c>
    </row>
    <row r="131" spans="1:37" hidden="1" x14ac:dyDescent="0.25">
      <c r="A131" s="13" t="str">
        <f t="shared" ref="A131:A133" si="59">A130</f>
        <v>L01</v>
      </c>
      <c r="B131" s="51"/>
      <c r="C131" s="50" t="s">
        <v>10</v>
      </c>
      <c r="D131" s="11" t="s">
        <v>9</v>
      </c>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f>SUM(F131:AJ131)</f>
        <v>0</v>
      </c>
    </row>
    <row r="132" spans="1:37" hidden="1" x14ac:dyDescent="0.25">
      <c r="A132" s="13" t="str">
        <f t="shared" si="59"/>
        <v>L01</v>
      </c>
      <c r="B132" s="51"/>
      <c r="C132" s="52"/>
      <c r="D132" s="11" t="s">
        <v>11</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f>SUM(F132:AJ132)</f>
        <v>0</v>
      </c>
    </row>
    <row r="133" spans="1:37" hidden="1" x14ac:dyDescent="0.25">
      <c r="A133" s="16" t="str">
        <f t="shared" si="59"/>
        <v>L01</v>
      </c>
      <c r="B133" s="52"/>
      <c r="C133" s="17" t="s">
        <v>12</v>
      </c>
      <c r="D133" s="17" t="s">
        <v>9</v>
      </c>
      <c r="E133" s="12">
        <v>-1317.7459999999999</v>
      </c>
      <c r="F133" s="18">
        <f t="shared" ref="F133:AH133" si="60">E133+F130-F131</f>
        <v>-1317.7459999999999</v>
      </c>
      <c r="G133" s="18">
        <f t="shared" si="60"/>
        <v>-1317.7459999999999</v>
      </c>
      <c r="H133" s="18">
        <f t="shared" si="60"/>
        <v>-1317.7459999999999</v>
      </c>
      <c r="I133" s="18">
        <f t="shared" si="60"/>
        <v>-1317.7459999999999</v>
      </c>
      <c r="J133" s="18">
        <f t="shared" si="60"/>
        <v>-1317.7459999999999</v>
      </c>
      <c r="K133" s="18">
        <f t="shared" si="60"/>
        <v>-1317.7459999999999</v>
      </c>
      <c r="L133" s="18">
        <f t="shared" si="60"/>
        <v>-1317.7459999999999</v>
      </c>
      <c r="M133" s="18">
        <f t="shared" si="60"/>
        <v>-1317.7459999999999</v>
      </c>
      <c r="N133" s="18">
        <f t="shared" si="60"/>
        <v>-1317.7459999999999</v>
      </c>
      <c r="O133" s="18">
        <f t="shared" si="60"/>
        <v>-1317.7459999999999</v>
      </c>
      <c r="P133" s="18">
        <f t="shared" si="60"/>
        <v>-1317.7459999999999</v>
      </c>
      <c r="Q133" s="18">
        <f t="shared" si="60"/>
        <v>-1317.7459999999999</v>
      </c>
      <c r="R133" s="18">
        <f t="shared" si="60"/>
        <v>-1317.7459999999999</v>
      </c>
      <c r="S133" s="18">
        <f t="shared" si="60"/>
        <v>-1317.7459999999999</v>
      </c>
      <c r="T133" s="18">
        <f t="shared" si="60"/>
        <v>-1317.7459999999999</v>
      </c>
      <c r="U133" s="18">
        <f t="shared" si="60"/>
        <v>-1317.7459999999999</v>
      </c>
      <c r="V133" s="18">
        <f t="shared" si="60"/>
        <v>-1317.7459999999999</v>
      </c>
      <c r="W133" s="18">
        <f t="shared" si="60"/>
        <v>-1317.7459999999999</v>
      </c>
      <c r="X133" s="18">
        <f t="shared" si="60"/>
        <v>-1317.7459999999999</v>
      </c>
      <c r="Y133" s="18">
        <f t="shared" si="60"/>
        <v>-1317.7459999999999</v>
      </c>
      <c r="Z133" s="18">
        <f t="shared" si="60"/>
        <v>-1317.7459999999999</v>
      </c>
      <c r="AA133" s="18">
        <f t="shared" si="60"/>
        <v>-1317.7459999999999</v>
      </c>
      <c r="AB133" s="18">
        <f t="shared" si="60"/>
        <v>-1317.7459999999999</v>
      </c>
      <c r="AC133" s="18">
        <f t="shared" si="60"/>
        <v>-1317.7459999999999</v>
      </c>
      <c r="AD133" s="18">
        <f t="shared" si="60"/>
        <v>-1317.7459999999999</v>
      </c>
      <c r="AE133" s="18">
        <f>AD133+AE130-AE131</f>
        <v>-1317.7459999999999</v>
      </c>
      <c r="AF133" s="18">
        <f>AE133+AF130-AF131</f>
        <v>-1317.7459999999999</v>
      </c>
      <c r="AG133" s="18">
        <f t="shared" si="60"/>
        <v>-1317.7459999999999</v>
      </c>
      <c r="AH133" s="18">
        <f t="shared" si="60"/>
        <v>-1317.7459999999999</v>
      </c>
      <c r="AI133" s="18">
        <f>AG133+AI130-AI131</f>
        <v>-1317.7459999999999</v>
      </c>
      <c r="AJ133" s="18">
        <f>AH133+AJ130-AJ131</f>
        <v>-1317.7459999999999</v>
      </c>
      <c r="AK133" s="18">
        <f>AJ133</f>
        <v>-1317.7459999999999</v>
      </c>
    </row>
    <row r="134" spans="1:37" x14ac:dyDescent="0.25">
      <c r="A134" s="10" t="s">
        <v>46</v>
      </c>
      <c r="B134" s="50">
        <f>VLOOKUP(A134,[1]INTI!$F$4:$G$317,2,FALSE)</f>
        <v>21.821000000000002</v>
      </c>
      <c r="C134" s="11" t="s">
        <v>8</v>
      </c>
      <c r="D134" s="11" t="s">
        <v>9</v>
      </c>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f>SUM(F134:AJ134)</f>
        <v>0</v>
      </c>
    </row>
    <row r="135" spans="1:37" hidden="1" x14ac:dyDescent="0.25">
      <c r="A135" s="13" t="str">
        <f t="shared" ref="A135:A137" si="61">A134</f>
        <v>R27</v>
      </c>
      <c r="B135" s="51"/>
      <c r="C135" s="50" t="s">
        <v>10</v>
      </c>
      <c r="D135" s="11" t="s">
        <v>9</v>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f>SUM(F135:AJ135)</f>
        <v>0</v>
      </c>
    </row>
    <row r="136" spans="1:37" hidden="1" x14ac:dyDescent="0.25">
      <c r="A136" s="13" t="str">
        <f t="shared" si="61"/>
        <v>R27</v>
      </c>
      <c r="B136" s="51"/>
      <c r="C136" s="52"/>
      <c r="D136" s="11" t="s">
        <v>11</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f>SUM(F136:AJ136)</f>
        <v>0</v>
      </c>
    </row>
    <row r="137" spans="1:37" hidden="1" x14ac:dyDescent="0.25">
      <c r="A137" s="16" t="str">
        <f t="shared" si="61"/>
        <v>R27</v>
      </c>
      <c r="B137" s="52"/>
      <c r="C137" s="17" t="s">
        <v>12</v>
      </c>
      <c r="D137" s="17" t="s">
        <v>9</v>
      </c>
      <c r="E137" s="12">
        <v>-231.11999999999989</v>
      </c>
      <c r="F137" s="18">
        <f t="shared" ref="F137:AH137" si="62">E137+F134-F135</f>
        <v>-231.11999999999989</v>
      </c>
      <c r="G137" s="18">
        <f t="shared" si="62"/>
        <v>-231.11999999999989</v>
      </c>
      <c r="H137" s="18">
        <f t="shared" si="62"/>
        <v>-231.11999999999989</v>
      </c>
      <c r="I137" s="18">
        <f t="shared" si="62"/>
        <v>-231.11999999999989</v>
      </c>
      <c r="J137" s="18">
        <f t="shared" si="62"/>
        <v>-231.11999999999989</v>
      </c>
      <c r="K137" s="18">
        <f t="shared" si="62"/>
        <v>-231.11999999999989</v>
      </c>
      <c r="L137" s="18">
        <f t="shared" si="62"/>
        <v>-231.11999999999989</v>
      </c>
      <c r="M137" s="18">
        <f t="shared" si="62"/>
        <v>-231.11999999999989</v>
      </c>
      <c r="N137" s="18">
        <f t="shared" si="62"/>
        <v>-231.11999999999989</v>
      </c>
      <c r="O137" s="18">
        <f t="shared" si="62"/>
        <v>-231.11999999999989</v>
      </c>
      <c r="P137" s="18">
        <f t="shared" si="62"/>
        <v>-231.11999999999989</v>
      </c>
      <c r="Q137" s="18">
        <f t="shared" si="62"/>
        <v>-231.11999999999989</v>
      </c>
      <c r="R137" s="18">
        <f t="shared" si="62"/>
        <v>-231.11999999999989</v>
      </c>
      <c r="S137" s="18">
        <f t="shared" si="62"/>
        <v>-231.11999999999989</v>
      </c>
      <c r="T137" s="18">
        <f t="shared" si="62"/>
        <v>-231.11999999999989</v>
      </c>
      <c r="U137" s="18">
        <f t="shared" si="62"/>
        <v>-231.11999999999989</v>
      </c>
      <c r="V137" s="18">
        <f t="shared" si="62"/>
        <v>-231.11999999999989</v>
      </c>
      <c r="W137" s="18">
        <f t="shared" si="62"/>
        <v>-231.11999999999989</v>
      </c>
      <c r="X137" s="18">
        <f t="shared" si="62"/>
        <v>-231.11999999999989</v>
      </c>
      <c r="Y137" s="18">
        <f t="shared" si="62"/>
        <v>-231.11999999999989</v>
      </c>
      <c r="Z137" s="18">
        <f t="shared" si="62"/>
        <v>-231.11999999999989</v>
      </c>
      <c r="AA137" s="18">
        <f t="shared" si="62"/>
        <v>-231.11999999999989</v>
      </c>
      <c r="AB137" s="18">
        <f t="shared" si="62"/>
        <v>-231.11999999999989</v>
      </c>
      <c r="AC137" s="18">
        <f t="shared" si="62"/>
        <v>-231.11999999999989</v>
      </c>
      <c r="AD137" s="18">
        <f t="shared" si="62"/>
        <v>-231.11999999999989</v>
      </c>
      <c r="AE137" s="18">
        <f>AD137+AE134-AE135</f>
        <v>-231.11999999999989</v>
      </c>
      <c r="AF137" s="18">
        <f>AE137+AF134-AF135</f>
        <v>-231.11999999999989</v>
      </c>
      <c r="AG137" s="18">
        <f t="shared" si="62"/>
        <v>-231.11999999999989</v>
      </c>
      <c r="AH137" s="18">
        <f t="shared" si="62"/>
        <v>-231.11999999999989</v>
      </c>
      <c r="AI137" s="18">
        <f>AG137+AI134-AI135</f>
        <v>-231.11999999999989</v>
      </c>
      <c r="AJ137" s="18">
        <f>AH137+AJ134-AJ135</f>
        <v>-231.11999999999989</v>
      </c>
      <c r="AK137" s="18">
        <f>AJ137</f>
        <v>-231.11999999999989</v>
      </c>
    </row>
    <row r="138" spans="1:37" x14ac:dyDescent="0.25">
      <c r="A138" s="10" t="s">
        <v>47</v>
      </c>
      <c r="B138" s="50">
        <f>VLOOKUP(A138,[1]INTI!$F$4:$G$317,2,FALSE)</f>
        <v>24.97</v>
      </c>
      <c r="C138" s="11" t="s">
        <v>8</v>
      </c>
      <c r="D138" s="11" t="s">
        <v>9</v>
      </c>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f>SUM(F138:AJ138)</f>
        <v>0</v>
      </c>
    </row>
    <row r="139" spans="1:37" hidden="1" x14ac:dyDescent="0.25">
      <c r="A139" s="13" t="str">
        <f t="shared" ref="A139:A141" si="63">A138</f>
        <v>Q25</v>
      </c>
      <c r="B139" s="51"/>
      <c r="C139" s="50" t="s">
        <v>10</v>
      </c>
      <c r="D139" s="11" t="s">
        <v>9</v>
      </c>
      <c r="E139" s="12"/>
      <c r="F139" s="12"/>
      <c r="G139" s="12"/>
      <c r="H139" s="12"/>
      <c r="I139" s="12"/>
      <c r="J139" s="12">
        <v>64.400000000000006</v>
      </c>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f>SUM(F139:AJ139)</f>
        <v>64.400000000000006</v>
      </c>
    </row>
    <row r="140" spans="1:37" hidden="1" x14ac:dyDescent="0.25">
      <c r="A140" s="13" t="str">
        <f t="shared" si="63"/>
        <v>Q25</v>
      </c>
      <c r="B140" s="51"/>
      <c r="C140" s="52"/>
      <c r="D140" s="11" t="s">
        <v>11</v>
      </c>
      <c r="E140" s="12"/>
      <c r="F140" s="12"/>
      <c r="G140" s="12"/>
      <c r="H140" s="12"/>
      <c r="I140" s="12"/>
      <c r="J140" s="12">
        <v>1.5</v>
      </c>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f>SUM(F140:AJ140)</f>
        <v>1.5</v>
      </c>
    </row>
    <row r="141" spans="1:37" hidden="1" x14ac:dyDescent="0.25">
      <c r="A141" s="16" t="str">
        <f t="shared" si="63"/>
        <v>Q25</v>
      </c>
      <c r="B141" s="52"/>
      <c r="C141" s="17" t="s">
        <v>12</v>
      </c>
      <c r="D141" s="17" t="s">
        <v>9</v>
      </c>
      <c r="E141" s="12">
        <v>258.58000000000004</v>
      </c>
      <c r="F141" s="18">
        <f t="shared" ref="F141:AH141" si="64">E141+F138-F139</f>
        <v>258.58000000000004</v>
      </c>
      <c r="G141" s="18">
        <f t="shared" si="64"/>
        <v>258.58000000000004</v>
      </c>
      <c r="H141" s="18">
        <f t="shared" si="64"/>
        <v>258.58000000000004</v>
      </c>
      <c r="I141" s="18">
        <f t="shared" si="64"/>
        <v>258.58000000000004</v>
      </c>
      <c r="J141" s="18">
        <f t="shared" si="64"/>
        <v>194.18000000000004</v>
      </c>
      <c r="K141" s="18">
        <f t="shared" si="64"/>
        <v>194.18000000000004</v>
      </c>
      <c r="L141" s="18">
        <f t="shared" si="64"/>
        <v>194.18000000000004</v>
      </c>
      <c r="M141" s="18">
        <f t="shared" si="64"/>
        <v>194.18000000000004</v>
      </c>
      <c r="N141" s="18">
        <f t="shared" si="64"/>
        <v>194.18000000000004</v>
      </c>
      <c r="O141" s="18">
        <f t="shared" si="64"/>
        <v>194.18000000000004</v>
      </c>
      <c r="P141" s="18">
        <f t="shared" si="64"/>
        <v>194.18000000000004</v>
      </c>
      <c r="Q141" s="18">
        <f t="shared" si="64"/>
        <v>194.18000000000004</v>
      </c>
      <c r="R141" s="18">
        <f t="shared" si="64"/>
        <v>194.18000000000004</v>
      </c>
      <c r="S141" s="18">
        <f t="shared" si="64"/>
        <v>194.18000000000004</v>
      </c>
      <c r="T141" s="18">
        <f t="shared" si="64"/>
        <v>194.18000000000004</v>
      </c>
      <c r="U141" s="18">
        <f t="shared" si="64"/>
        <v>194.18000000000004</v>
      </c>
      <c r="V141" s="18">
        <f t="shared" si="64"/>
        <v>194.18000000000004</v>
      </c>
      <c r="W141" s="18">
        <f t="shared" si="64"/>
        <v>194.18000000000004</v>
      </c>
      <c r="X141" s="18">
        <f t="shared" si="64"/>
        <v>194.18000000000004</v>
      </c>
      <c r="Y141" s="18">
        <f t="shared" si="64"/>
        <v>194.18000000000004</v>
      </c>
      <c r="Z141" s="18">
        <f t="shared" si="64"/>
        <v>194.18000000000004</v>
      </c>
      <c r="AA141" s="18">
        <f t="shared" si="64"/>
        <v>194.18000000000004</v>
      </c>
      <c r="AB141" s="18">
        <f t="shared" si="64"/>
        <v>194.18000000000004</v>
      </c>
      <c r="AC141" s="18">
        <f t="shared" si="64"/>
        <v>194.18000000000004</v>
      </c>
      <c r="AD141" s="18">
        <f t="shared" si="64"/>
        <v>194.18000000000004</v>
      </c>
      <c r="AE141" s="18">
        <f>AD141+AE138-AE139</f>
        <v>194.18000000000004</v>
      </c>
      <c r="AF141" s="18">
        <f>AE141+AF138-AF139</f>
        <v>194.18000000000004</v>
      </c>
      <c r="AG141" s="18">
        <f t="shared" si="64"/>
        <v>194.18000000000004</v>
      </c>
      <c r="AH141" s="18">
        <f t="shared" si="64"/>
        <v>194.18000000000004</v>
      </c>
      <c r="AI141" s="18">
        <f>AG141+AI138-AI139</f>
        <v>194.18000000000004</v>
      </c>
      <c r="AJ141" s="18">
        <f>AH141+AJ138-AJ139</f>
        <v>194.18000000000004</v>
      </c>
      <c r="AK141" s="18">
        <f>AJ141</f>
        <v>194.18000000000004</v>
      </c>
    </row>
    <row r="142" spans="1:37" x14ac:dyDescent="0.25">
      <c r="A142" s="10" t="s">
        <v>48</v>
      </c>
      <c r="B142" s="50">
        <f>VLOOKUP(A142,[1]INTI!$F$4:$G$317,2,FALSE)</f>
        <v>20.872</v>
      </c>
      <c r="C142" s="11" t="s">
        <v>8</v>
      </c>
      <c r="D142" s="11" t="s">
        <v>9</v>
      </c>
      <c r="E142" s="12"/>
      <c r="F142" s="12"/>
      <c r="G142" s="12"/>
      <c r="H142" s="12"/>
      <c r="I142" s="12">
        <f>(41+39)*1.43</f>
        <v>114.39999999999999</v>
      </c>
      <c r="J142" s="12">
        <f>23*1.6</f>
        <v>36.800000000000004</v>
      </c>
      <c r="K142" s="12">
        <f>(37+25)*1.7</f>
        <v>105.39999999999999</v>
      </c>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f>SUM(F142:AJ142)</f>
        <v>256.59999999999997</v>
      </c>
    </row>
    <row r="143" spans="1:37" hidden="1" x14ac:dyDescent="0.25">
      <c r="A143" s="13" t="str">
        <f t="shared" ref="A143:A145" si="65">A142</f>
        <v>R26</v>
      </c>
      <c r="B143" s="51"/>
      <c r="C143" s="50" t="s">
        <v>10</v>
      </c>
      <c r="D143" s="11" t="s">
        <v>9</v>
      </c>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f>SUM(F143:AJ143)</f>
        <v>0</v>
      </c>
    </row>
    <row r="144" spans="1:37" hidden="1" x14ac:dyDescent="0.25">
      <c r="A144" s="13" t="str">
        <f t="shared" si="65"/>
        <v>R26</v>
      </c>
      <c r="B144" s="51"/>
      <c r="C144" s="52"/>
      <c r="D144" s="11" t="s">
        <v>11</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f>SUM(F144:AJ144)</f>
        <v>0</v>
      </c>
    </row>
    <row r="145" spans="1:37" hidden="1" x14ac:dyDescent="0.25">
      <c r="A145" s="16" t="str">
        <f t="shared" si="65"/>
        <v>R26</v>
      </c>
      <c r="B145" s="52"/>
      <c r="C145" s="17" t="s">
        <v>12</v>
      </c>
      <c r="D145" s="17" t="s">
        <v>9</v>
      </c>
      <c r="E145" s="12">
        <v>-1130.52</v>
      </c>
      <c r="F145" s="18">
        <f t="shared" ref="F145:AH145" si="66">E145+F142-F143</f>
        <v>-1130.52</v>
      </c>
      <c r="G145" s="18">
        <f t="shared" si="66"/>
        <v>-1130.52</v>
      </c>
      <c r="H145" s="18">
        <f t="shared" si="66"/>
        <v>-1130.52</v>
      </c>
      <c r="I145" s="18">
        <f t="shared" si="66"/>
        <v>-1016.12</v>
      </c>
      <c r="J145" s="18">
        <f t="shared" si="66"/>
        <v>-979.32</v>
      </c>
      <c r="K145" s="18">
        <f t="shared" si="66"/>
        <v>-873.92000000000007</v>
      </c>
      <c r="L145" s="18">
        <f t="shared" si="66"/>
        <v>-873.92000000000007</v>
      </c>
      <c r="M145" s="18">
        <f t="shared" si="66"/>
        <v>-873.92000000000007</v>
      </c>
      <c r="N145" s="18">
        <f t="shared" si="66"/>
        <v>-873.92000000000007</v>
      </c>
      <c r="O145" s="18">
        <f t="shared" si="66"/>
        <v>-873.92000000000007</v>
      </c>
      <c r="P145" s="18">
        <f t="shared" si="66"/>
        <v>-873.92000000000007</v>
      </c>
      <c r="Q145" s="18">
        <f t="shared" si="66"/>
        <v>-873.92000000000007</v>
      </c>
      <c r="R145" s="18">
        <f t="shared" si="66"/>
        <v>-873.92000000000007</v>
      </c>
      <c r="S145" s="18">
        <f t="shared" si="66"/>
        <v>-873.92000000000007</v>
      </c>
      <c r="T145" s="18">
        <f t="shared" si="66"/>
        <v>-873.92000000000007</v>
      </c>
      <c r="U145" s="18">
        <f t="shared" si="66"/>
        <v>-873.92000000000007</v>
      </c>
      <c r="V145" s="18">
        <f t="shared" si="66"/>
        <v>-873.92000000000007</v>
      </c>
      <c r="W145" s="18">
        <f t="shared" si="66"/>
        <v>-873.92000000000007</v>
      </c>
      <c r="X145" s="18">
        <f t="shared" si="66"/>
        <v>-873.92000000000007</v>
      </c>
      <c r="Y145" s="18">
        <f t="shared" si="66"/>
        <v>-873.92000000000007</v>
      </c>
      <c r="Z145" s="18">
        <f t="shared" si="66"/>
        <v>-873.92000000000007</v>
      </c>
      <c r="AA145" s="18">
        <f t="shared" si="66"/>
        <v>-873.92000000000007</v>
      </c>
      <c r="AB145" s="18">
        <f t="shared" si="66"/>
        <v>-873.92000000000007</v>
      </c>
      <c r="AC145" s="18">
        <f t="shared" si="66"/>
        <v>-873.92000000000007</v>
      </c>
      <c r="AD145" s="18">
        <f t="shared" si="66"/>
        <v>-873.92000000000007</v>
      </c>
      <c r="AE145" s="18">
        <f>AD145+AE142-AE143</f>
        <v>-873.92000000000007</v>
      </c>
      <c r="AF145" s="18">
        <f>AE145+AF142-AF143</f>
        <v>-873.92000000000007</v>
      </c>
      <c r="AG145" s="18">
        <f t="shared" si="66"/>
        <v>-873.92000000000007</v>
      </c>
      <c r="AH145" s="18">
        <f t="shared" si="66"/>
        <v>-873.92000000000007</v>
      </c>
      <c r="AI145" s="18">
        <f>AG145+AI142-AI143</f>
        <v>-873.92000000000007</v>
      </c>
      <c r="AJ145" s="18">
        <f>AH145+AJ142-AJ143</f>
        <v>-873.92000000000007</v>
      </c>
      <c r="AK145" s="18">
        <f>AJ145</f>
        <v>-873.92000000000007</v>
      </c>
    </row>
    <row r="146" spans="1:37" x14ac:dyDescent="0.25">
      <c r="A146" s="10" t="s">
        <v>49</v>
      </c>
      <c r="B146" s="50">
        <f>VLOOKUP(A146,[1]INTI!$F$4:$G$317,2,FALSE)</f>
        <v>26.111000000000001</v>
      </c>
      <c r="C146" s="11" t="s">
        <v>8</v>
      </c>
      <c r="D146" s="11" t="s">
        <v>9</v>
      </c>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f>SUM(F146:AJ146)</f>
        <v>0</v>
      </c>
    </row>
    <row r="147" spans="1:37" hidden="1" x14ac:dyDescent="0.25">
      <c r="A147" s="13" t="str">
        <f t="shared" ref="A147:A149" si="67">A146</f>
        <v>N07</v>
      </c>
      <c r="B147" s="51"/>
      <c r="C147" s="50" t="s">
        <v>10</v>
      </c>
      <c r="D147" s="11" t="s">
        <v>9</v>
      </c>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f>SUM(F147:AJ147)</f>
        <v>0</v>
      </c>
    </row>
    <row r="148" spans="1:37" hidden="1" x14ac:dyDescent="0.25">
      <c r="A148" s="13" t="str">
        <f t="shared" si="67"/>
        <v>N07</v>
      </c>
      <c r="B148" s="51"/>
      <c r="C148" s="52"/>
      <c r="D148" s="11" t="s">
        <v>11</v>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f>SUM(F148:AJ148)</f>
        <v>0</v>
      </c>
    </row>
    <row r="149" spans="1:37" hidden="1" x14ac:dyDescent="0.25">
      <c r="A149" s="16" t="str">
        <f t="shared" si="67"/>
        <v>N07</v>
      </c>
      <c r="B149" s="52"/>
      <c r="C149" s="17" t="s">
        <v>12</v>
      </c>
      <c r="D149" s="17" t="s">
        <v>9</v>
      </c>
      <c r="E149" s="12">
        <v>-66.400000000000006</v>
      </c>
      <c r="F149" s="18">
        <f t="shared" ref="F149:AH149" si="68">E149+F146-F147</f>
        <v>-66.400000000000006</v>
      </c>
      <c r="G149" s="18">
        <f t="shared" si="68"/>
        <v>-66.400000000000006</v>
      </c>
      <c r="H149" s="18">
        <f t="shared" si="68"/>
        <v>-66.400000000000006</v>
      </c>
      <c r="I149" s="18">
        <f t="shared" si="68"/>
        <v>-66.400000000000006</v>
      </c>
      <c r="J149" s="18">
        <f t="shared" si="68"/>
        <v>-66.400000000000006</v>
      </c>
      <c r="K149" s="18">
        <f t="shared" si="68"/>
        <v>-66.400000000000006</v>
      </c>
      <c r="L149" s="18">
        <f t="shared" si="68"/>
        <v>-66.400000000000006</v>
      </c>
      <c r="M149" s="18">
        <f t="shared" si="68"/>
        <v>-66.400000000000006</v>
      </c>
      <c r="N149" s="18">
        <f t="shared" si="68"/>
        <v>-66.400000000000006</v>
      </c>
      <c r="O149" s="18">
        <f t="shared" si="68"/>
        <v>-66.400000000000006</v>
      </c>
      <c r="P149" s="18">
        <f t="shared" si="68"/>
        <v>-66.400000000000006</v>
      </c>
      <c r="Q149" s="18">
        <f t="shared" si="68"/>
        <v>-66.400000000000006</v>
      </c>
      <c r="R149" s="18">
        <f t="shared" si="68"/>
        <v>-66.400000000000006</v>
      </c>
      <c r="S149" s="18">
        <f t="shared" si="68"/>
        <v>-66.400000000000006</v>
      </c>
      <c r="T149" s="18">
        <f t="shared" si="68"/>
        <v>-66.400000000000006</v>
      </c>
      <c r="U149" s="18">
        <f t="shared" si="68"/>
        <v>-66.400000000000006</v>
      </c>
      <c r="V149" s="18">
        <f t="shared" si="68"/>
        <v>-66.400000000000006</v>
      </c>
      <c r="W149" s="18">
        <f t="shared" si="68"/>
        <v>-66.400000000000006</v>
      </c>
      <c r="X149" s="18">
        <f t="shared" si="68"/>
        <v>-66.400000000000006</v>
      </c>
      <c r="Y149" s="18">
        <f t="shared" si="68"/>
        <v>-66.400000000000006</v>
      </c>
      <c r="Z149" s="18">
        <f t="shared" si="68"/>
        <v>-66.400000000000006</v>
      </c>
      <c r="AA149" s="18">
        <f t="shared" si="68"/>
        <v>-66.400000000000006</v>
      </c>
      <c r="AB149" s="18">
        <f t="shared" si="68"/>
        <v>-66.400000000000006</v>
      </c>
      <c r="AC149" s="18">
        <f t="shared" si="68"/>
        <v>-66.400000000000006</v>
      </c>
      <c r="AD149" s="18">
        <f t="shared" si="68"/>
        <v>-66.400000000000006</v>
      </c>
      <c r="AE149" s="18">
        <f>AD149+AE146-AE147</f>
        <v>-66.400000000000006</v>
      </c>
      <c r="AF149" s="18">
        <f>AE149+AF146-AF147</f>
        <v>-66.400000000000006</v>
      </c>
      <c r="AG149" s="18">
        <f t="shared" si="68"/>
        <v>-66.400000000000006</v>
      </c>
      <c r="AH149" s="18">
        <f t="shared" si="68"/>
        <v>-66.400000000000006</v>
      </c>
      <c r="AI149" s="18">
        <f>AG149+AI146-AI147</f>
        <v>-66.400000000000006</v>
      </c>
      <c r="AJ149" s="18">
        <f>AH149+AJ146-AJ147</f>
        <v>-66.400000000000006</v>
      </c>
      <c r="AK149" s="18">
        <f>AJ149</f>
        <v>-66.400000000000006</v>
      </c>
    </row>
    <row r="150" spans="1:37" x14ac:dyDescent="0.25">
      <c r="A150" s="10" t="s">
        <v>50</v>
      </c>
      <c r="B150" s="50">
        <f>VLOOKUP(A150,[1]INTI!$F$4:$G$317,2,FALSE)</f>
        <v>17.151</v>
      </c>
      <c r="C150" s="11" t="s">
        <v>8</v>
      </c>
      <c r="D150" s="11" t="s">
        <v>9</v>
      </c>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f>SUM(F150:AJ150)</f>
        <v>0</v>
      </c>
    </row>
    <row r="151" spans="1:37" hidden="1" x14ac:dyDescent="0.25">
      <c r="A151" s="13" t="str">
        <f t="shared" ref="A151:A153" si="69">A150</f>
        <v>V26</v>
      </c>
      <c r="B151" s="51"/>
      <c r="C151" s="50" t="s">
        <v>10</v>
      </c>
      <c r="D151" s="11" t="s">
        <v>9</v>
      </c>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f>SUM(F151:AJ151)</f>
        <v>0</v>
      </c>
    </row>
    <row r="152" spans="1:37" hidden="1" x14ac:dyDescent="0.25">
      <c r="A152" s="13" t="str">
        <f t="shared" si="69"/>
        <v>V26</v>
      </c>
      <c r="B152" s="51"/>
      <c r="C152" s="52"/>
      <c r="D152" s="11" t="s">
        <v>11</v>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f>SUM(F152:AJ152)</f>
        <v>0</v>
      </c>
    </row>
    <row r="153" spans="1:37" hidden="1" x14ac:dyDescent="0.25">
      <c r="A153" s="16" t="str">
        <f t="shared" si="69"/>
        <v>V26</v>
      </c>
      <c r="B153" s="52"/>
      <c r="C153" s="17" t="s">
        <v>12</v>
      </c>
      <c r="D153" s="17" t="s">
        <v>9</v>
      </c>
      <c r="E153" s="12">
        <v>5.0999999999999996</v>
      </c>
      <c r="F153" s="18">
        <f t="shared" ref="F153:AH153" si="70">E153+F150-F151</f>
        <v>5.0999999999999996</v>
      </c>
      <c r="G153" s="18">
        <f t="shared" si="70"/>
        <v>5.0999999999999996</v>
      </c>
      <c r="H153" s="18">
        <f t="shared" si="70"/>
        <v>5.0999999999999996</v>
      </c>
      <c r="I153" s="18">
        <f t="shared" si="70"/>
        <v>5.0999999999999996</v>
      </c>
      <c r="J153" s="18">
        <f t="shared" si="70"/>
        <v>5.0999999999999996</v>
      </c>
      <c r="K153" s="18">
        <f t="shared" si="70"/>
        <v>5.0999999999999996</v>
      </c>
      <c r="L153" s="18">
        <f t="shared" si="70"/>
        <v>5.0999999999999996</v>
      </c>
      <c r="M153" s="18">
        <f t="shared" si="70"/>
        <v>5.0999999999999996</v>
      </c>
      <c r="N153" s="18">
        <f t="shared" si="70"/>
        <v>5.0999999999999996</v>
      </c>
      <c r="O153" s="18">
        <f t="shared" si="70"/>
        <v>5.0999999999999996</v>
      </c>
      <c r="P153" s="18">
        <f t="shared" si="70"/>
        <v>5.0999999999999996</v>
      </c>
      <c r="Q153" s="18">
        <f t="shared" si="70"/>
        <v>5.0999999999999996</v>
      </c>
      <c r="R153" s="18">
        <f t="shared" si="70"/>
        <v>5.0999999999999996</v>
      </c>
      <c r="S153" s="18">
        <f t="shared" si="70"/>
        <v>5.0999999999999996</v>
      </c>
      <c r="T153" s="18">
        <f t="shared" si="70"/>
        <v>5.0999999999999996</v>
      </c>
      <c r="U153" s="18">
        <f t="shared" si="70"/>
        <v>5.0999999999999996</v>
      </c>
      <c r="V153" s="18">
        <f t="shared" si="70"/>
        <v>5.0999999999999996</v>
      </c>
      <c r="W153" s="18">
        <f t="shared" si="70"/>
        <v>5.0999999999999996</v>
      </c>
      <c r="X153" s="18">
        <f t="shared" si="70"/>
        <v>5.0999999999999996</v>
      </c>
      <c r="Y153" s="18">
        <f t="shared" si="70"/>
        <v>5.0999999999999996</v>
      </c>
      <c r="Z153" s="18">
        <f t="shared" si="70"/>
        <v>5.0999999999999996</v>
      </c>
      <c r="AA153" s="18">
        <f t="shared" si="70"/>
        <v>5.0999999999999996</v>
      </c>
      <c r="AB153" s="18">
        <f t="shared" si="70"/>
        <v>5.0999999999999996</v>
      </c>
      <c r="AC153" s="18">
        <f t="shared" si="70"/>
        <v>5.0999999999999996</v>
      </c>
      <c r="AD153" s="18">
        <f t="shared" si="70"/>
        <v>5.0999999999999996</v>
      </c>
      <c r="AE153" s="18">
        <f>AD153+AE150-AE151</f>
        <v>5.0999999999999996</v>
      </c>
      <c r="AF153" s="18">
        <f>AE153+AF150-AF151</f>
        <v>5.0999999999999996</v>
      </c>
      <c r="AG153" s="18">
        <f t="shared" si="70"/>
        <v>5.0999999999999996</v>
      </c>
      <c r="AH153" s="18">
        <f t="shared" si="70"/>
        <v>5.0999999999999996</v>
      </c>
      <c r="AI153" s="18">
        <f>AG153+AI150-AI151</f>
        <v>5.0999999999999996</v>
      </c>
      <c r="AJ153" s="18">
        <f>AH153+AJ150-AJ151</f>
        <v>5.0999999999999996</v>
      </c>
      <c r="AK153" s="18">
        <f>AJ153</f>
        <v>5.0999999999999996</v>
      </c>
    </row>
    <row r="154" spans="1:37" x14ac:dyDescent="0.25">
      <c r="A154" s="10" t="s">
        <v>51</v>
      </c>
      <c r="B154" s="50">
        <f>VLOOKUP(A154,[1]INTI!$F$4:$G$317,2,FALSE)</f>
        <v>18.172999999999998</v>
      </c>
      <c r="C154" s="11" t="s">
        <v>8</v>
      </c>
      <c r="D154" s="11" t="s">
        <v>9</v>
      </c>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f>SUM(F154:AJ154)</f>
        <v>0</v>
      </c>
    </row>
    <row r="155" spans="1:37" hidden="1" x14ac:dyDescent="0.25">
      <c r="A155" s="13" t="str">
        <f t="shared" ref="A155:A157" si="71">A154</f>
        <v>M08</v>
      </c>
      <c r="B155" s="51"/>
      <c r="C155" s="50" t="s">
        <v>10</v>
      </c>
      <c r="D155" s="11" t="s">
        <v>9</v>
      </c>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f>SUM(F155:AJ155)</f>
        <v>0</v>
      </c>
    </row>
    <row r="156" spans="1:37" hidden="1" x14ac:dyDescent="0.25">
      <c r="A156" s="13" t="str">
        <f t="shared" si="71"/>
        <v>M08</v>
      </c>
      <c r="B156" s="51"/>
      <c r="C156" s="52"/>
      <c r="D156" s="11" t="s">
        <v>11</v>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f>SUM(F156:AJ156)</f>
        <v>0</v>
      </c>
    </row>
    <row r="157" spans="1:37" hidden="1" x14ac:dyDescent="0.25">
      <c r="A157" s="16" t="str">
        <f t="shared" si="71"/>
        <v>M08</v>
      </c>
      <c r="B157" s="52"/>
      <c r="C157" s="17" t="s">
        <v>12</v>
      </c>
      <c r="D157" s="17" t="s">
        <v>9</v>
      </c>
      <c r="E157" s="12">
        <v>0</v>
      </c>
      <c r="F157" s="18">
        <f>E157+F154-F155</f>
        <v>0</v>
      </c>
      <c r="G157" s="18">
        <f>F157+G154-G155</f>
        <v>0</v>
      </c>
      <c r="H157" s="18">
        <f t="shared" ref="H157:AH157" si="72">G157+H154-H155</f>
        <v>0</v>
      </c>
      <c r="I157" s="18">
        <f t="shared" si="72"/>
        <v>0</v>
      </c>
      <c r="J157" s="18">
        <f t="shared" si="72"/>
        <v>0</v>
      </c>
      <c r="K157" s="18">
        <f t="shared" si="72"/>
        <v>0</v>
      </c>
      <c r="L157" s="18">
        <f t="shared" si="72"/>
        <v>0</v>
      </c>
      <c r="M157" s="18">
        <f>L157+M154-M155</f>
        <v>0</v>
      </c>
      <c r="N157" s="18">
        <f t="shared" si="72"/>
        <v>0</v>
      </c>
      <c r="O157" s="18">
        <f>N157+O154-O155</f>
        <v>0</v>
      </c>
      <c r="P157" s="18">
        <f>O157+P154-P155</f>
        <v>0</v>
      </c>
      <c r="Q157" s="18">
        <f t="shared" si="72"/>
        <v>0</v>
      </c>
      <c r="R157" s="18">
        <f>Q157+R154-R155</f>
        <v>0</v>
      </c>
      <c r="S157" s="18">
        <f>R157+S154-S155</f>
        <v>0</v>
      </c>
      <c r="T157" s="18">
        <f t="shared" si="72"/>
        <v>0</v>
      </c>
      <c r="U157" s="18">
        <f t="shared" si="72"/>
        <v>0</v>
      </c>
      <c r="V157" s="18">
        <f t="shared" si="72"/>
        <v>0</v>
      </c>
      <c r="W157" s="18">
        <f t="shared" si="72"/>
        <v>0</v>
      </c>
      <c r="X157" s="18">
        <f t="shared" si="72"/>
        <v>0</v>
      </c>
      <c r="Y157" s="18">
        <f t="shared" si="72"/>
        <v>0</v>
      </c>
      <c r="Z157" s="18">
        <f t="shared" si="72"/>
        <v>0</v>
      </c>
      <c r="AA157" s="18">
        <f t="shared" si="72"/>
        <v>0</v>
      </c>
      <c r="AB157" s="18">
        <f t="shared" si="72"/>
        <v>0</v>
      </c>
      <c r="AC157" s="18">
        <f t="shared" si="72"/>
        <v>0</v>
      </c>
      <c r="AD157" s="18">
        <f t="shared" si="72"/>
        <v>0</v>
      </c>
      <c r="AE157" s="18">
        <f>AD157+AE154-AE155</f>
        <v>0</v>
      </c>
      <c r="AF157" s="18">
        <f>AE157+AF154-AF155</f>
        <v>0</v>
      </c>
      <c r="AG157" s="18">
        <f t="shared" si="72"/>
        <v>0</v>
      </c>
      <c r="AH157" s="18">
        <f t="shared" si="72"/>
        <v>0</v>
      </c>
      <c r="AI157" s="18">
        <f>AG157+AI154-AI155</f>
        <v>0</v>
      </c>
      <c r="AJ157" s="18">
        <f>AH157+AJ154-AJ155</f>
        <v>0</v>
      </c>
      <c r="AK157" s="18">
        <f>AJ157</f>
        <v>0</v>
      </c>
    </row>
    <row r="158" spans="1:37" x14ac:dyDescent="0.25">
      <c r="A158" s="10" t="s">
        <v>52</v>
      </c>
      <c r="B158" s="50">
        <f>VLOOKUP(A158,[1]INTI!$F$4:$G$317,2,FALSE)</f>
        <v>20.268999999999998</v>
      </c>
      <c r="C158" s="11" t="s">
        <v>8</v>
      </c>
      <c r="D158" s="11" t="s">
        <v>9</v>
      </c>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f>SUM(F158:AJ158)</f>
        <v>0</v>
      </c>
    </row>
    <row r="159" spans="1:37" hidden="1" x14ac:dyDescent="0.25">
      <c r="A159" s="13" t="str">
        <f t="shared" ref="A159:A161" si="73">A158</f>
        <v>M04</v>
      </c>
      <c r="B159" s="51"/>
      <c r="C159" s="50" t="s">
        <v>10</v>
      </c>
      <c r="D159" s="11" t="s">
        <v>9</v>
      </c>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f>SUM(F159:AJ159)</f>
        <v>0</v>
      </c>
    </row>
    <row r="160" spans="1:37" hidden="1" x14ac:dyDescent="0.25">
      <c r="A160" s="13" t="str">
        <f t="shared" si="73"/>
        <v>M04</v>
      </c>
      <c r="B160" s="51"/>
      <c r="C160" s="52"/>
      <c r="D160" s="11" t="s">
        <v>11</v>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f>SUM(F160:AJ160)</f>
        <v>0</v>
      </c>
    </row>
    <row r="161" spans="1:37" hidden="1" x14ac:dyDescent="0.25">
      <c r="A161" s="16" t="str">
        <f t="shared" si="73"/>
        <v>M04</v>
      </c>
      <c r="B161" s="52"/>
      <c r="C161" s="17" t="s">
        <v>12</v>
      </c>
      <c r="D161" s="17" t="s">
        <v>9</v>
      </c>
      <c r="E161" s="12">
        <v>226.49000000000007</v>
      </c>
      <c r="F161" s="18">
        <f>E161+F158-F159</f>
        <v>226.49000000000007</v>
      </c>
      <c r="G161" s="18">
        <f t="shared" ref="G161:AH161" si="74">F161+G158-G159</f>
        <v>226.49000000000007</v>
      </c>
      <c r="H161" s="18">
        <f t="shared" si="74"/>
        <v>226.49000000000007</v>
      </c>
      <c r="I161" s="18">
        <f t="shared" si="74"/>
        <v>226.49000000000007</v>
      </c>
      <c r="J161" s="18">
        <f t="shared" si="74"/>
        <v>226.49000000000007</v>
      </c>
      <c r="K161" s="18">
        <f t="shared" si="74"/>
        <v>226.49000000000007</v>
      </c>
      <c r="L161" s="18">
        <f t="shared" si="74"/>
        <v>226.49000000000007</v>
      </c>
      <c r="M161" s="18">
        <f t="shared" si="74"/>
        <v>226.49000000000007</v>
      </c>
      <c r="N161" s="18">
        <f>M161+N158-N159</f>
        <v>226.49000000000007</v>
      </c>
      <c r="O161" s="18">
        <f t="shared" ref="O161" si="75">N161+O158-O159</f>
        <v>226.49000000000007</v>
      </c>
      <c r="P161" s="18">
        <f>O161+P158-P159</f>
        <v>226.49000000000007</v>
      </c>
      <c r="Q161" s="18">
        <f t="shared" si="74"/>
        <v>226.49000000000007</v>
      </c>
      <c r="R161" s="18">
        <f t="shared" si="74"/>
        <v>226.49000000000007</v>
      </c>
      <c r="S161" s="18">
        <f t="shared" si="74"/>
        <v>226.49000000000007</v>
      </c>
      <c r="T161" s="18">
        <f t="shared" si="74"/>
        <v>226.49000000000007</v>
      </c>
      <c r="U161" s="18">
        <f t="shared" si="74"/>
        <v>226.49000000000007</v>
      </c>
      <c r="V161" s="18">
        <f t="shared" si="74"/>
        <v>226.49000000000007</v>
      </c>
      <c r="W161" s="18">
        <f t="shared" si="74"/>
        <v>226.49000000000007</v>
      </c>
      <c r="X161" s="18">
        <f t="shared" si="74"/>
        <v>226.49000000000007</v>
      </c>
      <c r="Y161" s="18">
        <f t="shared" si="74"/>
        <v>226.49000000000007</v>
      </c>
      <c r="Z161" s="18">
        <f t="shared" si="74"/>
        <v>226.49000000000007</v>
      </c>
      <c r="AA161" s="18">
        <f t="shared" si="74"/>
        <v>226.49000000000007</v>
      </c>
      <c r="AB161" s="18">
        <f t="shared" si="74"/>
        <v>226.49000000000007</v>
      </c>
      <c r="AC161" s="18">
        <f t="shared" si="74"/>
        <v>226.49000000000007</v>
      </c>
      <c r="AD161" s="18">
        <f t="shared" si="74"/>
        <v>226.49000000000007</v>
      </c>
      <c r="AE161" s="18">
        <f>AD161+AE158-AE159</f>
        <v>226.49000000000007</v>
      </c>
      <c r="AF161" s="18">
        <f>AE161+AF158-AF159</f>
        <v>226.49000000000007</v>
      </c>
      <c r="AG161" s="18">
        <f t="shared" si="74"/>
        <v>226.49000000000007</v>
      </c>
      <c r="AH161" s="18">
        <f t="shared" si="74"/>
        <v>226.49000000000007</v>
      </c>
      <c r="AI161" s="18">
        <f>AG161+AI158-AI159</f>
        <v>226.49000000000007</v>
      </c>
      <c r="AJ161" s="18">
        <f>AH161+AJ158-AJ159</f>
        <v>226.49000000000007</v>
      </c>
      <c r="AK161" s="18">
        <f>AJ161</f>
        <v>226.49000000000007</v>
      </c>
    </row>
    <row r="162" spans="1:37" x14ac:dyDescent="0.25">
      <c r="A162" s="10" t="s">
        <v>53</v>
      </c>
      <c r="B162" s="50">
        <f>VLOOKUP(A162,[1]INTI!$F$4:$G$317,2,FALSE)</f>
        <v>33.828000000000003</v>
      </c>
      <c r="C162" s="11" t="s">
        <v>8</v>
      </c>
      <c r="D162" s="11" t="s">
        <v>9</v>
      </c>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f>SUM(F162:AJ162)</f>
        <v>0</v>
      </c>
    </row>
    <row r="163" spans="1:37" hidden="1" x14ac:dyDescent="0.25">
      <c r="A163" s="13" t="str">
        <f t="shared" ref="A163:A165" si="76">A162</f>
        <v>Q21</v>
      </c>
      <c r="B163" s="51"/>
      <c r="C163" s="50" t="s">
        <v>10</v>
      </c>
      <c r="D163" s="11" t="s">
        <v>9</v>
      </c>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f>SUM(F163:AJ163)</f>
        <v>0</v>
      </c>
    </row>
    <row r="164" spans="1:37" hidden="1" x14ac:dyDescent="0.25">
      <c r="A164" s="13" t="str">
        <f t="shared" si="76"/>
        <v>Q21</v>
      </c>
      <c r="B164" s="51"/>
      <c r="C164" s="52"/>
      <c r="D164" s="11" t="s">
        <v>11</v>
      </c>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f>SUM(F164:AJ164)</f>
        <v>0</v>
      </c>
    </row>
    <row r="165" spans="1:37" hidden="1" x14ac:dyDescent="0.25">
      <c r="A165" s="16" t="str">
        <f t="shared" si="76"/>
        <v>Q21</v>
      </c>
      <c r="B165" s="52"/>
      <c r="C165" s="17" t="s">
        <v>12</v>
      </c>
      <c r="D165" s="17" t="s">
        <v>9</v>
      </c>
      <c r="E165" s="12">
        <v>-315.61</v>
      </c>
      <c r="F165" s="18">
        <f>E165+F162-F163</f>
        <v>-315.61</v>
      </c>
      <c r="G165" s="18">
        <f t="shared" ref="G165:AH165" si="77">F165+G162-G163</f>
        <v>-315.61</v>
      </c>
      <c r="H165" s="18">
        <f t="shared" si="77"/>
        <v>-315.61</v>
      </c>
      <c r="I165" s="18">
        <f t="shared" si="77"/>
        <v>-315.61</v>
      </c>
      <c r="J165" s="18">
        <f t="shared" si="77"/>
        <v>-315.61</v>
      </c>
      <c r="K165" s="18">
        <f t="shared" si="77"/>
        <v>-315.61</v>
      </c>
      <c r="L165" s="18">
        <f t="shared" si="77"/>
        <v>-315.61</v>
      </c>
      <c r="M165" s="18">
        <f t="shared" si="77"/>
        <v>-315.61</v>
      </c>
      <c r="N165" s="18">
        <f>M165+N162-N163</f>
        <v>-315.61</v>
      </c>
      <c r="O165" s="18">
        <f t="shared" si="77"/>
        <v>-315.61</v>
      </c>
      <c r="P165" s="18">
        <f>O165+P162-P163</f>
        <v>-315.61</v>
      </c>
      <c r="Q165" s="18">
        <f>P165+Q162-Q163</f>
        <v>-315.61</v>
      </c>
      <c r="R165" s="18">
        <f t="shared" si="77"/>
        <v>-315.61</v>
      </c>
      <c r="S165" s="18">
        <f t="shared" si="77"/>
        <v>-315.61</v>
      </c>
      <c r="T165" s="18">
        <f t="shared" si="77"/>
        <v>-315.61</v>
      </c>
      <c r="U165" s="18">
        <f t="shared" si="77"/>
        <v>-315.61</v>
      </c>
      <c r="V165" s="18">
        <f t="shared" si="77"/>
        <v>-315.61</v>
      </c>
      <c r="W165" s="18">
        <f t="shared" si="77"/>
        <v>-315.61</v>
      </c>
      <c r="X165" s="18">
        <f t="shared" si="77"/>
        <v>-315.61</v>
      </c>
      <c r="Y165" s="18">
        <f t="shared" si="77"/>
        <v>-315.61</v>
      </c>
      <c r="Z165" s="18">
        <f t="shared" si="77"/>
        <v>-315.61</v>
      </c>
      <c r="AA165" s="18">
        <f t="shared" si="77"/>
        <v>-315.61</v>
      </c>
      <c r="AB165" s="18">
        <f t="shared" si="77"/>
        <v>-315.61</v>
      </c>
      <c r="AC165" s="18">
        <f t="shared" si="77"/>
        <v>-315.61</v>
      </c>
      <c r="AD165" s="18">
        <f t="shared" si="77"/>
        <v>-315.61</v>
      </c>
      <c r="AE165" s="18">
        <f>AD165+AE162-AE163</f>
        <v>-315.61</v>
      </c>
      <c r="AF165" s="18">
        <f>AE165+AF162-AF163</f>
        <v>-315.61</v>
      </c>
      <c r="AG165" s="18">
        <f t="shared" si="77"/>
        <v>-315.61</v>
      </c>
      <c r="AH165" s="18">
        <f t="shared" si="77"/>
        <v>-315.61</v>
      </c>
      <c r="AI165" s="18">
        <f>AG165+AI162-AI163</f>
        <v>-315.61</v>
      </c>
      <c r="AJ165" s="18">
        <f>AH165+AJ162-AJ163</f>
        <v>-315.61</v>
      </c>
      <c r="AK165" s="18">
        <f>AJ165</f>
        <v>-315.61</v>
      </c>
    </row>
    <row r="166" spans="1:37" x14ac:dyDescent="0.25">
      <c r="A166" s="10" t="s">
        <v>54</v>
      </c>
      <c r="B166" s="50">
        <f>VLOOKUP(A166,[1]INTI!$F$4:$G$317,2,FALSE)</f>
        <v>28.2</v>
      </c>
      <c r="C166" s="11" t="s">
        <v>8</v>
      </c>
      <c r="D166" s="11" t="s">
        <v>9</v>
      </c>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f>SUM(F166:AJ166)</f>
        <v>0</v>
      </c>
    </row>
    <row r="167" spans="1:37" hidden="1" x14ac:dyDescent="0.25">
      <c r="A167" s="13" t="str">
        <f t="shared" ref="A167:A169" si="78">A166</f>
        <v>K14</v>
      </c>
      <c r="B167" s="51"/>
      <c r="C167" s="50" t="s">
        <v>10</v>
      </c>
      <c r="D167" s="11" t="s">
        <v>9</v>
      </c>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f>SUM(F167:AJ167)</f>
        <v>0</v>
      </c>
    </row>
    <row r="168" spans="1:37" hidden="1" x14ac:dyDescent="0.25">
      <c r="A168" s="13" t="str">
        <f t="shared" si="78"/>
        <v>K14</v>
      </c>
      <c r="B168" s="51"/>
      <c r="C168" s="52"/>
      <c r="D168" s="11" t="s">
        <v>11</v>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f>SUM(F168:AJ168)</f>
        <v>0</v>
      </c>
    </row>
    <row r="169" spans="1:37" hidden="1" x14ac:dyDescent="0.25">
      <c r="A169" s="16" t="str">
        <f t="shared" si="78"/>
        <v>K14</v>
      </c>
      <c r="B169" s="52"/>
      <c r="C169" s="17" t="s">
        <v>12</v>
      </c>
      <c r="D169" s="17" t="s">
        <v>9</v>
      </c>
      <c r="E169" s="12">
        <v>-665.55000000000007</v>
      </c>
      <c r="F169" s="18">
        <f>E169+F166-F167</f>
        <v>-665.55000000000007</v>
      </c>
      <c r="G169" s="18">
        <f t="shared" ref="G169:M169" si="79">F169+G166-G167</f>
        <v>-665.55000000000007</v>
      </c>
      <c r="H169" s="18">
        <f t="shared" si="79"/>
        <v>-665.55000000000007</v>
      </c>
      <c r="I169" s="18">
        <f t="shared" si="79"/>
        <v>-665.55000000000007</v>
      </c>
      <c r="J169" s="18">
        <f t="shared" si="79"/>
        <v>-665.55000000000007</v>
      </c>
      <c r="K169" s="18">
        <f t="shared" si="79"/>
        <v>-665.55000000000007</v>
      </c>
      <c r="L169" s="18">
        <f t="shared" si="79"/>
        <v>-665.55000000000007</v>
      </c>
      <c r="M169" s="18">
        <f t="shared" si="79"/>
        <v>-665.55000000000007</v>
      </c>
      <c r="N169" s="18">
        <f>M169+N166-N167</f>
        <v>-665.55000000000007</v>
      </c>
      <c r="O169" s="18">
        <f t="shared" ref="O169" si="80">N169+O166-O167</f>
        <v>-665.55000000000007</v>
      </c>
      <c r="P169" s="18">
        <f>O169+P166-P167</f>
        <v>-665.55000000000007</v>
      </c>
      <c r="Q169" s="18">
        <f>P169+Q166-Q167</f>
        <v>-665.55000000000007</v>
      </c>
      <c r="R169" s="18">
        <f t="shared" ref="R169:AH169" si="81">Q169+R166-R167</f>
        <v>-665.55000000000007</v>
      </c>
      <c r="S169" s="18">
        <f t="shared" si="81"/>
        <v>-665.55000000000007</v>
      </c>
      <c r="T169" s="18">
        <f t="shared" si="81"/>
        <v>-665.55000000000007</v>
      </c>
      <c r="U169" s="18">
        <f t="shared" si="81"/>
        <v>-665.55000000000007</v>
      </c>
      <c r="V169" s="18">
        <f t="shared" si="81"/>
        <v>-665.55000000000007</v>
      </c>
      <c r="W169" s="18">
        <f t="shared" si="81"/>
        <v>-665.55000000000007</v>
      </c>
      <c r="X169" s="18">
        <f t="shared" si="81"/>
        <v>-665.55000000000007</v>
      </c>
      <c r="Y169" s="18">
        <f t="shared" si="81"/>
        <v>-665.55000000000007</v>
      </c>
      <c r="Z169" s="18">
        <f t="shared" si="81"/>
        <v>-665.55000000000007</v>
      </c>
      <c r="AA169" s="18">
        <f t="shared" si="81"/>
        <v>-665.55000000000007</v>
      </c>
      <c r="AB169" s="18">
        <f t="shared" si="81"/>
        <v>-665.55000000000007</v>
      </c>
      <c r="AC169" s="18">
        <f t="shared" si="81"/>
        <v>-665.55000000000007</v>
      </c>
      <c r="AD169" s="18">
        <f t="shared" si="81"/>
        <v>-665.55000000000007</v>
      </c>
      <c r="AE169" s="18">
        <f>AD169+AE166-AE167</f>
        <v>-665.55000000000007</v>
      </c>
      <c r="AF169" s="18">
        <f>AE169+AF166-AF167</f>
        <v>-665.55000000000007</v>
      </c>
      <c r="AG169" s="18">
        <f t="shared" si="81"/>
        <v>-665.55000000000007</v>
      </c>
      <c r="AH169" s="18">
        <f t="shared" si="81"/>
        <v>-665.55000000000007</v>
      </c>
      <c r="AI169" s="18">
        <f>AG169+AI166-AI167</f>
        <v>-665.55000000000007</v>
      </c>
      <c r="AJ169" s="18">
        <f>AH169+AJ166-AJ167</f>
        <v>-665.55000000000007</v>
      </c>
      <c r="AK169" s="18">
        <f>AJ169</f>
        <v>-665.55000000000007</v>
      </c>
    </row>
    <row r="170" spans="1:37" x14ac:dyDescent="0.25">
      <c r="A170" s="10" t="s">
        <v>55</v>
      </c>
      <c r="B170" s="50">
        <f>VLOOKUP(A170,[1]INTI!$F$4:$G$317,2,FALSE)</f>
        <v>12.167</v>
      </c>
      <c r="C170" s="11" t="s">
        <v>8</v>
      </c>
      <c r="D170" s="11" t="s">
        <v>9</v>
      </c>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f>SUM(F170:AJ170)</f>
        <v>0</v>
      </c>
    </row>
    <row r="171" spans="1:37" hidden="1" x14ac:dyDescent="0.25">
      <c r="A171" s="13" t="str">
        <f t="shared" ref="A171:A173" si="82">A170</f>
        <v>Q23</v>
      </c>
      <c r="B171" s="51"/>
      <c r="C171" s="50" t="s">
        <v>10</v>
      </c>
      <c r="D171" s="11" t="s">
        <v>9</v>
      </c>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f>SUM(F171:AJ171)</f>
        <v>0</v>
      </c>
    </row>
    <row r="172" spans="1:37" hidden="1" x14ac:dyDescent="0.25">
      <c r="A172" s="13" t="str">
        <f t="shared" si="82"/>
        <v>Q23</v>
      </c>
      <c r="B172" s="51"/>
      <c r="C172" s="52"/>
      <c r="D172" s="11" t="s">
        <v>11</v>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f>SUM(F172:AJ172)</f>
        <v>0</v>
      </c>
    </row>
    <row r="173" spans="1:37" hidden="1" x14ac:dyDescent="0.25">
      <c r="A173" s="16" t="str">
        <f t="shared" si="82"/>
        <v>Q23</v>
      </c>
      <c r="B173" s="52"/>
      <c r="C173" s="17" t="s">
        <v>12</v>
      </c>
      <c r="D173" s="17" t="s">
        <v>9</v>
      </c>
      <c r="E173" s="12">
        <v>22.359999999999971</v>
      </c>
      <c r="F173" s="18">
        <f>E173+F170-F171</f>
        <v>22.359999999999971</v>
      </c>
      <c r="G173" s="18">
        <f t="shared" ref="G173:M173" si="83">F173+G170-G171</f>
        <v>22.359999999999971</v>
      </c>
      <c r="H173" s="18">
        <f t="shared" si="83"/>
        <v>22.359999999999971</v>
      </c>
      <c r="I173" s="18">
        <f t="shared" si="83"/>
        <v>22.359999999999971</v>
      </c>
      <c r="J173" s="18">
        <f t="shared" si="83"/>
        <v>22.359999999999971</v>
      </c>
      <c r="K173" s="18">
        <f t="shared" si="83"/>
        <v>22.359999999999971</v>
      </c>
      <c r="L173" s="18">
        <f t="shared" si="83"/>
        <v>22.359999999999971</v>
      </c>
      <c r="M173" s="18">
        <f t="shared" si="83"/>
        <v>22.359999999999971</v>
      </c>
      <c r="N173" s="18">
        <f>M173+N170-N171</f>
        <v>22.359999999999971</v>
      </c>
      <c r="O173" s="18">
        <f t="shared" ref="O173" si="84">N173+O170-O171</f>
        <v>22.359999999999971</v>
      </c>
      <c r="P173" s="18">
        <f>O173+P170-P171</f>
        <v>22.359999999999971</v>
      </c>
      <c r="Q173" s="18">
        <f>P173+Q170-Q171</f>
        <v>22.359999999999971</v>
      </c>
      <c r="R173" s="18">
        <f t="shared" ref="R173:AH173" si="85">Q173+R170-R171</f>
        <v>22.359999999999971</v>
      </c>
      <c r="S173" s="18">
        <f t="shared" si="85"/>
        <v>22.359999999999971</v>
      </c>
      <c r="T173" s="18">
        <f t="shared" si="85"/>
        <v>22.359999999999971</v>
      </c>
      <c r="U173" s="18">
        <f t="shared" si="85"/>
        <v>22.359999999999971</v>
      </c>
      <c r="V173" s="18">
        <f t="shared" si="85"/>
        <v>22.359999999999971</v>
      </c>
      <c r="W173" s="18">
        <f t="shared" si="85"/>
        <v>22.359999999999971</v>
      </c>
      <c r="X173" s="18">
        <f t="shared" si="85"/>
        <v>22.359999999999971</v>
      </c>
      <c r="Y173" s="18">
        <f t="shared" si="85"/>
        <v>22.359999999999971</v>
      </c>
      <c r="Z173" s="18">
        <f t="shared" si="85"/>
        <v>22.359999999999971</v>
      </c>
      <c r="AA173" s="18">
        <f t="shared" si="85"/>
        <v>22.359999999999971</v>
      </c>
      <c r="AB173" s="18">
        <f t="shared" si="85"/>
        <v>22.359999999999971</v>
      </c>
      <c r="AC173" s="18">
        <f t="shared" si="85"/>
        <v>22.359999999999971</v>
      </c>
      <c r="AD173" s="18">
        <f t="shared" si="85"/>
        <v>22.359999999999971</v>
      </c>
      <c r="AE173" s="18">
        <f>AD173+AE170-AE171</f>
        <v>22.359999999999971</v>
      </c>
      <c r="AF173" s="18">
        <f>AE173+AF170-AF171</f>
        <v>22.359999999999971</v>
      </c>
      <c r="AG173" s="18">
        <f t="shared" si="85"/>
        <v>22.359999999999971</v>
      </c>
      <c r="AH173" s="18">
        <f t="shared" si="85"/>
        <v>22.359999999999971</v>
      </c>
      <c r="AI173" s="18">
        <f>AG173+AI170-AI171</f>
        <v>22.359999999999971</v>
      </c>
      <c r="AJ173" s="18">
        <f>AH173+AJ170-AJ171</f>
        <v>22.359999999999971</v>
      </c>
      <c r="AK173" s="18">
        <f>AJ173</f>
        <v>22.359999999999971</v>
      </c>
    </row>
    <row r="174" spans="1:37" x14ac:dyDescent="0.25">
      <c r="A174" s="10" t="s">
        <v>56</v>
      </c>
      <c r="B174" s="50">
        <f>VLOOKUP(A174,[1]INTI!$F$4:$G$317,2,FALSE)</f>
        <v>5.05</v>
      </c>
      <c r="C174" s="11" t="s">
        <v>8</v>
      </c>
      <c r="D174" s="11" t="s">
        <v>9</v>
      </c>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f>SUM(F174:AJ174)</f>
        <v>0</v>
      </c>
    </row>
    <row r="175" spans="1:37" hidden="1" x14ac:dyDescent="0.25">
      <c r="A175" s="13" t="str">
        <f t="shared" ref="A175:A177" si="86">A174</f>
        <v>P19</v>
      </c>
      <c r="B175" s="51"/>
      <c r="C175" s="50" t="s">
        <v>10</v>
      </c>
      <c r="D175" s="11" t="s">
        <v>9</v>
      </c>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f>SUM(F175:AJ175)</f>
        <v>0</v>
      </c>
    </row>
    <row r="176" spans="1:37" hidden="1" x14ac:dyDescent="0.25">
      <c r="A176" s="13" t="str">
        <f t="shared" si="86"/>
        <v>P19</v>
      </c>
      <c r="B176" s="51"/>
      <c r="C176" s="52"/>
      <c r="D176" s="11" t="s">
        <v>11</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f>SUM(F176:AJ176)</f>
        <v>0</v>
      </c>
    </row>
    <row r="177" spans="1:37" hidden="1" x14ac:dyDescent="0.25">
      <c r="A177" s="16" t="str">
        <f t="shared" si="86"/>
        <v>P19</v>
      </c>
      <c r="B177" s="52"/>
      <c r="C177" s="17" t="s">
        <v>12</v>
      </c>
      <c r="D177" s="17" t="s">
        <v>9</v>
      </c>
      <c r="E177" s="12">
        <v>805.31500000000005</v>
      </c>
      <c r="F177" s="18">
        <f>E177+F174-F175</f>
        <v>805.31500000000005</v>
      </c>
      <c r="G177" s="18">
        <f t="shared" ref="G177:M177" si="87">F177+G174-G175</f>
        <v>805.31500000000005</v>
      </c>
      <c r="H177" s="18">
        <f t="shared" si="87"/>
        <v>805.31500000000005</v>
      </c>
      <c r="I177" s="18">
        <f t="shared" si="87"/>
        <v>805.31500000000005</v>
      </c>
      <c r="J177" s="18">
        <f t="shared" si="87"/>
        <v>805.31500000000005</v>
      </c>
      <c r="K177" s="18">
        <f t="shared" si="87"/>
        <v>805.31500000000005</v>
      </c>
      <c r="L177" s="18">
        <f t="shared" si="87"/>
        <v>805.31500000000005</v>
      </c>
      <c r="M177" s="18">
        <f t="shared" si="87"/>
        <v>805.31500000000005</v>
      </c>
      <c r="N177" s="18">
        <f>M177+N174-N175</f>
        <v>805.31500000000005</v>
      </c>
      <c r="O177" s="18">
        <f t="shared" ref="O177" si="88">N177+O174-O175</f>
        <v>805.31500000000005</v>
      </c>
      <c r="P177" s="18">
        <f>O177+P174-P175</f>
        <v>805.31500000000005</v>
      </c>
      <c r="Q177" s="18">
        <f>P177+Q174-Q175</f>
        <v>805.31500000000005</v>
      </c>
      <c r="R177" s="18">
        <f t="shared" ref="R177:AH177" si="89">Q177+R174-R175</f>
        <v>805.31500000000005</v>
      </c>
      <c r="S177" s="18">
        <f t="shared" si="89"/>
        <v>805.31500000000005</v>
      </c>
      <c r="T177" s="18">
        <f t="shared" si="89"/>
        <v>805.31500000000005</v>
      </c>
      <c r="U177" s="18">
        <f t="shared" si="89"/>
        <v>805.31500000000005</v>
      </c>
      <c r="V177" s="18">
        <f t="shared" si="89"/>
        <v>805.31500000000005</v>
      </c>
      <c r="W177" s="18">
        <f t="shared" si="89"/>
        <v>805.31500000000005</v>
      </c>
      <c r="X177" s="18">
        <f t="shared" si="89"/>
        <v>805.31500000000005</v>
      </c>
      <c r="Y177" s="18">
        <f t="shared" si="89"/>
        <v>805.31500000000005</v>
      </c>
      <c r="Z177" s="18">
        <f t="shared" si="89"/>
        <v>805.31500000000005</v>
      </c>
      <c r="AA177" s="18">
        <f t="shared" si="89"/>
        <v>805.31500000000005</v>
      </c>
      <c r="AB177" s="18">
        <f t="shared" si="89"/>
        <v>805.31500000000005</v>
      </c>
      <c r="AC177" s="18">
        <f t="shared" si="89"/>
        <v>805.31500000000005</v>
      </c>
      <c r="AD177" s="18">
        <f t="shared" si="89"/>
        <v>805.31500000000005</v>
      </c>
      <c r="AE177" s="18">
        <f>AD177+AE174-AE175</f>
        <v>805.31500000000005</v>
      </c>
      <c r="AF177" s="18">
        <f>AE177+AF174-AF175</f>
        <v>805.31500000000005</v>
      </c>
      <c r="AG177" s="18">
        <f t="shared" si="89"/>
        <v>805.31500000000005</v>
      </c>
      <c r="AH177" s="18">
        <f t="shared" si="89"/>
        <v>805.31500000000005</v>
      </c>
      <c r="AI177" s="18">
        <f>AG177+AI174-AI175</f>
        <v>805.31500000000005</v>
      </c>
      <c r="AJ177" s="18">
        <f>AH177+AJ174-AJ175</f>
        <v>805.31500000000005</v>
      </c>
      <c r="AK177" s="18">
        <f>AJ177</f>
        <v>805.31500000000005</v>
      </c>
    </row>
    <row r="178" spans="1:37" x14ac:dyDescent="0.25">
      <c r="A178" s="10" t="s">
        <v>57</v>
      </c>
      <c r="B178" s="50">
        <f>VLOOKUP(A178,[1]INTI!$F$4:$G$317,2,FALSE)</f>
        <v>30.158999999999999</v>
      </c>
      <c r="C178" s="11" t="s">
        <v>8</v>
      </c>
      <c r="D178" s="11" t="s">
        <v>9</v>
      </c>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f>SUM(F178:AJ178)</f>
        <v>0</v>
      </c>
    </row>
    <row r="179" spans="1:37" hidden="1" x14ac:dyDescent="0.25">
      <c r="A179" s="13" t="str">
        <f t="shared" ref="A179:A181" si="90">A178</f>
        <v>J13</v>
      </c>
      <c r="B179" s="51"/>
      <c r="C179" s="50" t="s">
        <v>10</v>
      </c>
      <c r="D179" s="11" t="s">
        <v>9</v>
      </c>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f>SUM(F179:AJ179)</f>
        <v>0</v>
      </c>
    </row>
    <row r="180" spans="1:37" hidden="1" x14ac:dyDescent="0.25">
      <c r="A180" s="13" t="str">
        <f t="shared" si="90"/>
        <v>J13</v>
      </c>
      <c r="B180" s="51"/>
      <c r="C180" s="52"/>
      <c r="D180" s="11" t="s">
        <v>11</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f>SUM(F180:AJ180)</f>
        <v>0</v>
      </c>
    </row>
    <row r="181" spans="1:37" hidden="1" x14ac:dyDescent="0.25">
      <c r="A181" s="16" t="str">
        <f t="shared" si="90"/>
        <v>J13</v>
      </c>
      <c r="B181" s="52"/>
      <c r="C181" s="17" t="s">
        <v>12</v>
      </c>
      <c r="D181" s="17" t="s">
        <v>9</v>
      </c>
      <c r="E181" s="12">
        <v>-54</v>
      </c>
      <c r="F181" s="18">
        <f>E181+F178-F179</f>
        <v>-54</v>
      </c>
      <c r="G181" s="18">
        <f t="shared" ref="G181:M181" si="91">F181+G178-G179</f>
        <v>-54</v>
      </c>
      <c r="H181" s="18">
        <f t="shared" si="91"/>
        <v>-54</v>
      </c>
      <c r="I181" s="18">
        <f t="shared" si="91"/>
        <v>-54</v>
      </c>
      <c r="J181" s="18">
        <f t="shared" si="91"/>
        <v>-54</v>
      </c>
      <c r="K181" s="18">
        <f t="shared" si="91"/>
        <v>-54</v>
      </c>
      <c r="L181" s="18">
        <f t="shared" si="91"/>
        <v>-54</v>
      </c>
      <c r="M181" s="18">
        <f t="shared" si="91"/>
        <v>-54</v>
      </c>
      <c r="N181" s="18">
        <f>M181+N178-N179</f>
        <v>-54</v>
      </c>
      <c r="O181" s="18">
        <f t="shared" ref="O181" si="92">N181+O178-O179</f>
        <v>-54</v>
      </c>
      <c r="P181" s="18">
        <f>O181+P178-P179</f>
        <v>-54</v>
      </c>
      <c r="Q181" s="18">
        <f>P181+Q178-Q179</f>
        <v>-54</v>
      </c>
      <c r="R181" s="18">
        <f t="shared" ref="R181:AH181" si="93">Q181+R178-R179</f>
        <v>-54</v>
      </c>
      <c r="S181" s="18">
        <f t="shared" si="93"/>
        <v>-54</v>
      </c>
      <c r="T181" s="18">
        <f t="shared" si="93"/>
        <v>-54</v>
      </c>
      <c r="U181" s="18">
        <f t="shared" si="93"/>
        <v>-54</v>
      </c>
      <c r="V181" s="18">
        <f t="shared" si="93"/>
        <v>-54</v>
      </c>
      <c r="W181" s="18">
        <f t="shared" si="93"/>
        <v>-54</v>
      </c>
      <c r="X181" s="18">
        <f t="shared" si="93"/>
        <v>-54</v>
      </c>
      <c r="Y181" s="18">
        <f t="shared" si="93"/>
        <v>-54</v>
      </c>
      <c r="Z181" s="18">
        <f t="shared" si="93"/>
        <v>-54</v>
      </c>
      <c r="AA181" s="18">
        <f t="shared" si="93"/>
        <v>-54</v>
      </c>
      <c r="AB181" s="18">
        <f t="shared" si="93"/>
        <v>-54</v>
      </c>
      <c r="AC181" s="18">
        <f t="shared" si="93"/>
        <v>-54</v>
      </c>
      <c r="AD181" s="18">
        <f t="shared" si="93"/>
        <v>-54</v>
      </c>
      <c r="AE181" s="18">
        <f>AD181+AE178-AE179</f>
        <v>-54</v>
      </c>
      <c r="AF181" s="18">
        <f>AE181+AF178-AF179</f>
        <v>-54</v>
      </c>
      <c r="AG181" s="18">
        <f t="shared" si="93"/>
        <v>-54</v>
      </c>
      <c r="AH181" s="18">
        <f t="shared" si="93"/>
        <v>-54</v>
      </c>
      <c r="AI181" s="18">
        <f>AG181+AI178-AI179</f>
        <v>-54</v>
      </c>
      <c r="AJ181" s="18">
        <f>AH181+AJ178-AJ179</f>
        <v>-54</v>
      </c>
      <c r="AK181" s="18">
        <f>AJ181</f>
        <v>-54</v>
      </c>
    </row>
    <row r="182" spans="1:37" x14ac:dyDescent="0.25">
      <c r="A182" s="10" t="s">
        <v>58</v>
      </c>
      <c r="B182" s="50">
        <f>VLOOKUP(A182,[1]INTI!$F$4:$G$317,2,FALSE)</f>
        <v>16.841999999999999</v>
      </c>
      <c r="C182" s="11" t="s">
        <v>8</v>
      </c>
      <c r="D182" s="11" t="s">
        <v>9</v>
      </c>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f>SUM(F182:AJ182)</f>
        <v>0</v>
      </c>
    </row>
    <row r="183" spans="1:37" hidden="1" x14ac:dyDescent="0.25">
      <c r="A183" s="13" t="str">
        <f t="shared" ref="A183:A185" si="94">A182</f>
        <v>V25</v>
      </c>
      <c r="B183" s="51"/>
      <c r="C183" s="50" t="s">
        <v>10</v>
      </c>
      <c r="D183" s="11" t="s">
        <v>9</v>
      </c>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f>SUM(F183:AJ183)</f>
        <v>0</v>
      </c>
    </row>
    <row r="184" spans="1:37" hidden="1" x14ac:dyDescent="0.25">
      <c r="A184" s="13" t="str">
        <f t="shared" si="94"/>
        <v>V25</v>
      </c>
      <c r="B184" s="51"/>
      <c r="C184" s="52"/>
      <c r="D184" s="11" t="s">
        <v>11</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f>SUM(F184:AJ184)</f>
        <v>0</v>
      </c>
    </row>
    <row r="185" spans="1:37" hidden="1" x14ac:dyDescent="0.25">
      <c r="A185" s="16" t="str">
        <f t="shared" si="94"/>
        <v>V25</v>
      </c>
      <c r="B185" s="52"/>
      <c r="C185" s="17" t="s">
        <v>12</v>
      </c>
      <c r="D185" s="17" t="s">
        <v>9</v>
      </c>
      <c r="E185" s="12">
        <v>1.9</v>
      </c>
      <c r="F185" s="18">
        <f>E185+F182-F183</f>
        <v>1.9</v>
      </c>
      <c r="G185" s="18">
        <f t="shared" ref="G185:M185" si="95">F185+G182-G183</f>
        <v>1.9</v>
      </c>
      <c r="H185" s="18">
        <f t="shared" si="95"/>
        <v>1.9</v>
      </c>
      <c r="I185" s="18">
        <f t="shared" si="95"/>
        <v>1.9</v>
      </c>
      <c r="J185" s="18">
        <f t="shared" si="95"/>
        <v>1.9</v>
      </c>
      <c r="K185" s="18">
        <f t="shared" si="95"/>
        <v>1.9</v>
      </c>
      <c r="L185" s="18">
        <f t="shared" si="95"/>
        <v>1.9</v>
      </c>
      <c r="M185" s="18">
        <f t="shared" si="95"/>
        <v>1.9</v>
      </c>
      <c r="N185" s="18">
        <f>M185+N182-N183</f>
        <v>1.9</v>
      </c>
      <c r="O185" s="18">
        <f t="shared" ref="O185" si="96">N185+O182-O183</f>
        <v>1.9</v>
      </c>
      <c r="P185" s="18">
        <f>O185+P182-P183</f>
        <v>1.9</v>
      </c>
      <c r="Q185" s="18">
        <f>P185+Q182-Q183</f>
        <v>1.9</v>
      </c>
      <c r="R185" s="18">
        <f t="shared" ref="R185:AH185" si="97">Q185+R182-R183</f>
        <v>1.9</v>
      </c>
      <c r="S185" s="18">
        <f t="shared" si="97"/>
        <v>1.9</v>
      </c>
      <c r="T185" s="18">
        <f t="shared" si="97"/>
        <v>1.9</v>
      </c>
      <c r="U185" s="18">
        <f t="shared" si="97"/>
        <v>1.9</v>
      </c>
      <c r="V185" s="18">
        <f t="shared" si="97"/>
        <v>1.9</v>
      </c>
      <c r="W185" s="18">
        <f t="shared" si="97"/>
        <v>1.9</v>
      </c>
      <c r="X185" s="18">
        <f t="shared" si="97"/>
        <v>1.9</v>
      </c>
      <c r="Y185" s="18">
        <f t="shared" si="97"/>
        <v>1.9</v>
      </c>
      <c r="Z185" s="18">
        <f t="shared" si="97"/>
        <v>1.9</v>
      </c>
      <c r="AA185" s="18">
        <f t="shared" si="97"/>
        <v>1.9</v>
      </c>
      <c r="AB185" s="18">
        <f t="shared" si="97"/>
        <v>1.9</v>
      </c>
      <c r="AC185" s="18">
        <f t="shared" si="97"/>
        <v>1.9</v>
      </c>
      <c r="AD185" s="18">
        <f t="shared" si="97"/>
        <v>1.9</v>
      </c>
      <c r="AE185" s="18">
        <f>AD185+AE182-AE183</f>
        <v>1.9</v>
      </c>
      <c r="AF185" s="18">
        <f>AE185+AF182-AF183</f>
        <v>1.9</v>
      </c>
      <c r="AG185" s="18">
        <f t="shared" si="97"/>
        <v>1.9</v>
      </c>
      <c r="AH185" s="18">
        <f t="shared" si="97"/>
        <v>1.9</v>
      </c>
      <c r="AI185" s="18">
        <f>AG185+AI182-AI183</f>
        <v>1.9</v>
      </c>
      <c r="AJ185" s="18">
        <f>AH185+AJ182-AJ183</f>
        <v>1.9</v>
      </c>
      <c r="AK185" s="18">
        <f>AJ185</f>
        <v>1.9</v>
      </c>
    </row>
    <row r="186" spans="1:37" x14ac:dyDescent="0.25">
      <c r="A186" s="10" t="s">
        <v>59</v>
      </c>
      <c r="B186" s="50">
        <f>VLOOKUP(A186,[1]INTI!$F$4:$G$317,2,FALSE)</f>
        <v>16.09</v>
      </c>
      <c r="C186" s="11" t="s">
        <v>8</v>
      </c>
      <c r="D186" s="11" t="s">
        <v>9</v>
      </c>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f>SUM(F186:AJ186)</f>
        <v>0</v>
      </c>
    </row>
    <row r="187" spans="1:37" hidden="1" x14ac:dyDescent="0.25">
      <c r="A187" s="13" t="str">
        <f t="shared" ref="A187:A189" si="98">A186</f>
        <v>V27</v>
      </c>
      <c r="B187" s="51"/>
      <c r="C187" s="50" t="s">
        <v>10</v>
      </c>
      <c r="D187" s="11" t="s">
        <v>9</v>
      </c>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f>SUM(F187:AJ187)</f>
        <v>0</v>
      </c>
    </row>
    <row r="188" spans="1:37" hidden="1" x14ac:dyDescent="0.25">
      <c r="A188" s="13" t="str">
        <f t="shared" si="98"/>
        <v>V27</v>
      </c>
      <c r="B188" s="51"/>
      <c r="C188" s="52"/>
      <c r="D188" s="11" t="s">
        <v>11</v>
      </c>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f>SUM(F188:AJ188)</f>
        <v>0</v>
      </c>
    </row>
    <row r="189" spans="1:37" hidden="1" x14ac:dyDescent="0.25">
      <c r="A189" s="16" t="str">
        <f t="shared" si="98"/>
        <v>V27</v>
      </c>
      <c r="B189" s="52"/>
      <c r="C189" s="17" t="s">
        <v>12</v>
      </c>
      <c r="D189" s="17" t="s">
        <v>9</v>
      </c>
      <c r="E189" s="12">
        <v>95.000000000000043</v>
      </c>
      <c r="F189" s="18">
        <f>E189+F186-F187</f>
        <v>95.000000000000043</v>
      </c>
      <c r="G189" s="18">
        <f t="shared" ref="G189:M189" si="99">F189+G186-G187</f>
        <v>95.000000000000043</v>
      </c>
      <c r="H189" s="18">
        <f t="shared" si="99"/>
        <v>95.000000000000043</v>
      </c>
      <c r="I189" s="18">
        <f t="shared" si="99"/>
        <v>95.000000000000043</v>
      </c>
      <c r="J189" s="18">
        <f t="shared" si="99"/>
        <v>95.000000000000043</v>
      </c>
      <c r="K189" s="18">
        <f t="shared" si="99"/>
        <v>95.000000000000043</v>
      </c>
      <c r="L189" s="18">
        <f t="shared" si="99"/>
        <v>95.000000000000043</v>
      </c>
      <c r="M189" s="18">
        <f t="shared" si="99"/>
        <v>95.000000000000043</v>
      </c>
      <c r="N189" s="18">
        <f>M189+N186-N187</f>
        <v>95.000000000000043</v>
      </c>
      <c r="O189" s="18">
        <f t="shared" ref="O189" si="100">N189+O186-O187</f>
        <v>95.000000000000043</v>
      </c>
      <c r="P189" s="18">
        <f>O189+P186-P187</f>
        <v>95.000000000000043</v>
      </c>
      <c r="Q189" s="18">
        <f>P189+Q186-Q187</f>
        <v>95.000000000000043</v>
      </c>
      <c r="R189" s="18">
        <f t="shared" ref="R189:AH189" si="101">Q189+R186-R187</f>
        <v>95.000000000000043</v>
      </c>
      <c r="S189" s="18">
        <f t="shared" si="101"/>
        <v>95.000000000000043</v>
      </c>
      <c r="T189" s="18">
        <f t="shared" si="101"/>
        <v>95.000000000000043</v>
      </c>
      <c r="U189" s="18">
        <f t="shared" si="101"/>
        <v>95.000000000000043</v>
      </c>
      <c r="V189" s="18">
        <f t="shared" si="101"/>
        <v>95.000000000000043</v>
      </c>
      <c r="W189" s="18">
        <f t="shared" si="101"/>
        <v>95.000000000000043</v>
      </c>
      <c r="X189" s="18">
        <f t="shared" si="101"/>
        <v>95.000000000000043</v>
      </c>
      <c r="Y189" s="18">
        <f t="shared" si="101"/>
        <v>95.000000000000043</v>
      </c>
      <c r="Z189" s="18">
        <f t="shared" si="101"/>
        <v>95.000000000000043</v>
      </c>
      <c r="AA189" s="18">
        <f t="shared" si="101"/>
        <v>95.000000000000043</v>
      </c>
      <c r="AB189" s="18">
        <f t="shared" si="101"/>
        <v>95.000000000000043</v>
      </c>
      <c r="AC189" s="18">
        <f t="shared" si="101"/>
        <v>95.000000000000043</v>
      </c>
      <c r="AD189" s="18">
        <f t="shared" si="101"/>
        <v>95.000000000000043</v>
      </c>
      <c r="AE189" s="18">
        <f>AD189+AE186-AE187</f>
        <v>95.000000000000043</v>
      </c>
      <c r="AF189" s="18">
        <f>AE189+AF186-AF187</f>
        <v>95.000000000000043</v>
      </c>
      <c r="AG189" s="18">
        <f t="shared" si="101"/>
        <v>95.000000000000043</v>
      </c>
      <c r="AH189" s="18">
        <f t="shared" si="101"/>
        <v>95.000000000000043</v>
      </c>
      <c r="AI189" s="18">
        <f>AG189+AI186-AI187</f>
        <v>95.000000000000043</v>
      </c>
      <c r="AJ189" s="18">
        <f>AH189+AJ186-AJ187</f>
        <v>95.000000000000043</v>
      </c>
      <c r="AK189" s="18">
        <f>AJ189</f>
        <v>95.000000000000043</v>
      </c>
    </row>
    <row r="190" spans="1:37" x14ac:dyDescent="0.25">
      <c r="A190" s="10" t="s">
        <v>60</v>
      </c>
      <c r="B190" s="50">
        <f>VLOOKUP(A190,[1]INTI!$F$4:$G$317,2,FALSE)</f>
        <v>30.077999999999999</v>
      </c>
      <c r="C190" s="11" t="s">
        <v>8</v>
      </c>
      <c r="D190" s="11" t="s">
        <v>9</v>
      </c>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f>SUM(F190:AJ190)</f>
        <v>0</v>
      </c>
    </row>
    <row r="191" spans="1:37" ht="14.25" hidden="1" customHeight="1" x14ac:dyDescent="0.25">
      <c r="A191" s="13" t="str">
        <f t="shared" ref="A191:A193" si="102">A190</f>
        <v>H02</v>
      </c>
      <c r="B191" s="51"/>
      <c r="C191" s="50" t="s">
        <v>10</v>
      </c>
      <c r="D191" s="11" t="s">
        <v>9</v>
      </c>
      <c r="E191" s="12"/>
      <c r="F191" s="12"/>
      <c r="G191" s="12">
        <v>11.48</v>
      </c>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v>21.56</v>
      </c>
      <c r="AE191" s="12"/>
      <c r="AF191" s="12">
        <v>15.12</v>
      </c>
      <c r="AG191" s="12">
        <v>7.56</v>
      </c>
      <c r="AH191" s="12">
        <v>17.36</v>
      </c>
      <c r="AI191" s="12">
        <v>29.68</v>
      </c>
      <c r="AJ191" s="12">
        <v>14.28</v>
      </c>
      <c r="AK191" s="12">
        <f>SUM(F191:AJ191)</f>
        <v>117.03999999999999</v>
      </c>
    </row>
    <row r="192" spans="1:37" ht="14.25" hidden="1" customHeight="1" x14ac:dyDescent="0.25">
      <c r="A192" s="13" t="str">
        <f t="shared" si="102"/>
        <v>H02</v>
      </c>
      <c r="B192" s="51"/>
      <c r="C192" s="52"/>
      <c r="D192" s="11" t="s">
        <v>11</v>
      </c>
      <c r="E192" s="12"/>
      <c r="F192" s="12"/>
      <c r="G192" s="12">
        <v>0.33</v>
      </c>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v>0.61</v>
      </c>
      <c r="AE192" s="12"/>
      <c r="AF192" s="12">
        <v>0.43</v>
      </c>
      <c r="AG192" s="12">
        <v>0.21</v>
      </c>
      <c r="AH192" s="12">
        <v>0.49</v>
      </c>
      <c r="AI192" s="12">
        <v>0.84</v>
      </c>
      <c r="AJ192" s="12">
        <v>0.4</v>
      </c>
      <c r="AK192" s="12">
        <f>SUM(F192:AJ192)</f>
        <v>3.3099999999999996</v>
      </c>
    </row>
    <row r="193" spans="1:37" ht="14.25" hidden="1" customHeight="1" x14ac:dyDescent="0.25">
      <c r="A193" s="16" t="str">
        <f t="shared" si="102"/>
        <v>H02</v>
      </c>
      <c r="B193" s="52"/>
      <c r="C193" s="17" t="s">
        <v>12</v>
      </c>
      <c r="D193" s="17" t="s">
        <v>9</v>
      </c>
      <c r="E193" s="12">
        <v>-662.53999999999985</v>
      </c>
      <c r="F193" s="18">
        <f>E193+F190-F191</f>
        <v>-662.53999999999985</v>
      </c>
      <c r="G193" s="18">
        <f t="shared" ref="G193:M193" si="103">F193+G190-G191</f>
        <v>-674.01999999999987</v>
      </c>
      <c r="H193" s="18">
        <f t="shared" si="103"/>
        <v>-674.01999999999987</v>
      </c>
      <c r="I193" s="18">
        <f t="shared" si="103"/>
        <v>-674.01999999999987</v>
      </c>
      <c r="J193" s="18">
        <f t="shared" si="103"/>
        <v>-674.01999999999987</v>
      </c>
      <c r="K193" s="18">
        <f t="shared" si="103"/>
        <v>-674.01999999999987</v>
      </c>
      <c r="L193" s="18">
        <f t="shared" si="103"/>
        <v>-674.01999999999987</v>
      </c>
      <c r="M193" s="18">
        <f t="shared" si="103"/>
        <v>-674.01999999999987</v>
      </c>
      <c r="N193" s="18">
        <f>M193+N190-N191</f>
        <v>-674.01999999999987</v>
      </c>
      <c r="O193" s="18">
        <f t="shared" ref="O193" si="104">N193+O190-O191</f>
        <v>-674.01999999999987</v>
      </c>
      <c r="P193" s="18">
        <f>O193+P190-P191</f>
        <v>-674.01999999999987</v>
      </c>
      <c r="Q193" s="18">
        <f>P193+Q190-Q191</f>
        <v>-674.01999999999987</v>
      </c>
      <c r="R193" s="18">
        <f t="shared" ref="R193:AH193" si="105">Q193+R190-R191</f>
        <v>-674.01999999999987</v>
      </c>
      <c r="S193" s="18">
        <f t="shared" si="105"/>
        <v>-674.01999999999987</v>
      </c>
      <c r="T193" s="18">
        <f t="shared" si="105"/>
        <v>-674.01999999999987</v>
      </c>
      <c r="U193" s="18">
        <f t="shared" si="105"/>
        <v>-674.01999999999987</v>
      </c>
      <c r="V193" s="18">
        <f t="shared" si="105"/>
        <v>-674.01999999999987</v>
      </c>
      <c r="W193" s="18">
        <f t="shared" si="105"/>
        <v>-674.01999999999987</v>
      </c>
      <c r="X193" s="18">
        <f t="shared" si="105"/>
        <v>-674.01999999999987</v>
      </c>
      <c r="Y193" s="18">
        <f t="shared" si="105"/>
        <v>-674.01999999999987</v>
      </c>
      <c r="Z193" s="18">
        <f t="shared" si="105"/>
        <v>-674.01999999999987</v>
      </c>
      <c r="AA193" s="18">
        <f t="shared" si="105"/>
        <v>-674.01999999999987</v>
      </c>
      <c r="AB193" s="18">
        <f t="shared" si="105"/>
        <v>-674.01999999999987</v>
      </c>
      <c r="AC193" s="18">
        <f t="shared" si="105"/>
        <v>-674.01999999999987</v>
      </c>
      <c r="AD193" s="18">
        <f t="shared" si="105"/>
        <v>-695.57999999999981</v>
      </c>
      <c r="AE193" s="18">
        <f>AD193+AE190-AE191</f>
        <v>-695.57999999999981</v>
      </c>
      <c r="AF193" s="18">
        <f>AE193+AF190-AF191</f>
        <v>-710.69999999999982</v>
      </c>
      <c r="AG193" s="18">
        <f t="shared" si="105"/>
        <v>-718.25999999999976</v>
      </c>
      <c r="AH193" s="18">
        <f t="shared" si="105"/>
        <v>-735.61999999999978</v>
      </c>
      <c r="AI193" s="18">
        <f>AG193+AI190-AI191</f>
        <v>-747.93999999999971</v>
      </c>
      <c r="AJ193" s="18">
        <f>AH193+AJ190-AJ191</f>
        <v>-749.89999999999975</v>
      </c>
      <c r="AK193" s="18">
        <f>AJ193</f>
        <v>-749.89999999999975</v>
      </c>
    </row>
    <row r="194" spans="1:37" x14ac:dyDescent="0.25">
      <c r="A194" s="10" t="s">
        <v>61</v>
      </c>
      <c r="B194" s="50">
        <f>VLOOKUP(A194,[1]INTI!$F$4:$G$317,2,FALSE)</f>
        <v>30.977</v>
      </c>
      <c r="C194" s="11" t="s">
        <v>8</v>
      </c>
      <c r="D194" s="11" t="s">
        <v>9</v>
      </c>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f>SUM(F194:AJ194)</f>
        <v>0</v>
      </c>
    </row>
    <row r="195" spans="1:37" hidden="1" x14ac:dyDescent="0.25">
      <c r="A195" s="13" t="str">
        <f t="shared" ref="A195:A197" si="106">A194</f>
        <v>M03</v>
      </c>
      <c r="B195" s="51"/>
      <c r="C195" s="50" t="s">
        <v>10</v>
      </c>
      <c r="D195" s="11" t="s">
        <v>9</v>
      </c>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f>SUM(F195:AJ195)</f>
        <v>0</v>
      </c>
    </row>
    <row r="196" spans="1:37" hidden="1" x14ac:dyDescent="0.25">
      <c r="A196" s="13" t="str">
        <f t="shared" si="106"/>
        <v>M03</v>
      </c>
      <c r="B196" s="51"/>
      <c r="C196" s="52"/>
      <c r="D196" s="11" t="s">
        <v>11</v>
      </c>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f>SUM(F196:AJ196)</f>
        <v>0</v>
      </c>
    </row>
    <row r="197" spans="1:37" hidden="1" x14ac:dyDescent="0.25">
      <c r="A197" s="16" t="str">
        <f t="shared" si="106"/>
        <v>M03</v>
      </c>
      <c r="B197" s="52"/>
      <c r="C197" s="17" t="s">
        <v>12</v>
      </c>
      <c r="D197" s="17" t="s">
        <v>9</v>
      </c>
      <c r="E197" s="12">
        <v>-276.98500000000007</v>
      </c>
      <c r="F197" s="18">
        <f>E197+F194-F195</f>
        <v>-276.98500000000007</v>
      </c>
      <c r="G197" s="18">
        <f t="shared" ref="G197:M197" si="107">F197+G194-G195</f>
        <v>-276.98500000000007</v>
      </c>
      <c r="H197" s="18">
        <f t="shared" si="107"/>
        <v>-276.98500000000007</v>
      </c>
      <c r="I197" s="18">
        <f t="shared" si="107"/>
        <v>-276.98500000000007</v>
      </c>
      <c r="J197" s="18">
        <f t="shared" si="107"/>
        <v>-276.98500000000007</v>
      </c>
      <c r="K197" s="18">
        <f t="shared" si="107"/>
        <v>-276.98500000000007</v>
      </c>
      <c r="L197" s="18">
        <f t="shared" si="107"/>
        <v>-276.98500000000007</v>
      </c>
      <c r="M197" s="18">
        <f t="shared" si="107"/>
        <v>-276.98500000000007</v>
      </c>
      <c r="N197" s="18">
        <f>M197+N194-N195</f>
        <v>-276.98500000000007</v>
      </c>
      <c r="O197" s="18">
        <f t="shared" ref="O197" si="108">N197+O194-O195</f>
        <v>-276.98500000000007</v>
      </c>
      <c r="P197" s="18">
        <f>O197+P194-P195</f>
        <v>-276.98500000000007</v>
      </c>
      <c r="Q197" s="18">
        <f>P197+Q194-Q195</f>
        <v>-276.98500000000007</v>
      </c>
      <c r="R197" s="18">
        <f t="shared" ref="R197:AD197" si="109">Q197+R194-R195</f>
        <v>-276.98500000000007</v>
      </c>
      <c r="S197" s="18">
        <f t="shared" si="109"/>
        <v>-276.98500000000007</v>
      </c>
      <c r="T197" s="18">
        <f t="shared" si="109"/>
        <v>-276.98500000000007</v>
      </c>
      <c r="U197" s="18">
        <f t="shared" si="109"/>
        <v>-276.98500000000007</v>
      </c>
      <c r="V197" s="18">
        <f t="shared" si="109"/>
        <v>-276.98500000000007</v>
      </c>
      <c r="W197" s="18">
        <f t="shared" si="109"/>
        <v>-276.98500000000007</v>
      </c>
      <c r="X197" s="18">
        <f t="shared" si="109"/>
        <v>-276.98500000000007</v>
      </c>
      <c r="Y197" s="18">
        <f t="shared" si="109"/>
        <v>-276.98500000000007</v>
      </c>
      <c r="Z197" s="18">
        <f t="shared" si="109"/>
        <v>-276.98500000000007</v>
      </c>
      <c r="AA197" s="18">
        <f t="shared" si="109"/>
        <v>-276.98500000000007</v>
      </c>
      <c r="AB197" s="18">
        <f t="shared" si="109"/>
        <v>-276.98500000000007</v>
      </c>
      <c r="AC197" s="18">
        <f t="shared" si="109"/>
        <v>-276.98500000000007</v>
      </c>
      <c r="AD197" s="18">
        <f t="shared" si="109"/>
        <v>-276.98500000000007</v>
      </c>
      <c r="AE197" s="18">
        <f>AD197+AE194-AE195</f>
        <v>-276.98500000000007</v>
      </c>
      <c r="AF197" s="18">
        <f>AE197+AF194-AF195</f>
        <v>-276.98500000000007</v>
      </c>
      <c r="AG197" s="18">
        <f t="shared" ref="AG197:AH197" si="110">AF197+AG194-AG195</f>
        <v>-276.98500000000007</v>
      </c>
      <c r="AH197" s="18">
        <f t="shared" si="110"/>
        <v>-276.98500000000007</v>
      </c>
      <c r="AI197" s="18">
        <f t="shared" ref="AI197:AJ197" si="111">AG197+AI194-AI195</f>
        <v>-276.98500000000007</v>
      </c>
      <c r="AJ197" s="18">
        <f t="shared" si="111"/>
        <v>-276.98500000000007</v>
      </c>
      <c r="AK197" s="18">
        <f>AJ197</f>
        <v>-276.98500000000007</v>
      </c>
    </row>
    <row r="198" spans="1:37" x14ac:dyDescent="0.25">
      <c r="A198" s="10" t="s">
        <v>62</v>
      </c>
      <c r="B198" s="50">
        <f>VLOOKUP(A198,[1]INTI!$F$4:$G$317,2,FALSE)</f>
        <v>29.824999999999999</v>
      </c>
      <c r="C198" s="11" t="s">
        <v>8</v>
      </c>
      <c r="D198" s="11" t="s">
        <v>9</v>
      </c>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f>SUM(F198:AJ198)</f>
        <v>0</v>
      </c>
    </row>
    <row r="199" spans="1:37" hidden="1" x14ac:dyDescent="0.25">
      <c r="A199" s="13" t="str">
        <f t="shared" ref="A199:A201" si="112">A198</f>
        <v>K02</v>
      </c>
      <c r="B199" s="51"/>
      <c r="C199" s="50" t="s">
        <v>10</v>
      </c>
      <c r="D199" s="11" t="s">
        <v>9</v>
      </c>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f>SUM(F199:AJ199)</f>
        <v>0</v>
      </c>
    </row>
    <row r="200" spans="1:37" hidden="1" x14ac:dyDescent="0.25">
      <c r="A200" s="13" t="str">
        <f t="shared" si="112"/>
        <v>K02</v>
      </c>
      <c r="B200" s="51"/>
      <c r="C200" s="52"/>
      <c r="D200" s="11" t="s">
        <v>11</v>
      </c>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f>SUM(F200:AJ200)</f>
        <v>0</v>
      </c>
    </row>
    <row r="201" spans="1:37" hidden="1" x14ac:dyDescent="0.25">
      <c r="A201" s="16" t="str">
        <f t="shared" si="112"/>
        <v>K02</v>
      </c>
      <c r="B201" s="52"/>
      <c r="C201" s="17" t="s">
        <v>12</v>
      </c>
      <c r="D201" s="17" t="s">
        <v>9</v>
      </c>
      <c r="E201" s="12">
        <v>-298.505</v>
      </c>
      <c r="F201" s="18">
        <f>E201+F198-F199</f>
        <v>-298.505</v>
      </c>
      <c r="G201" s="18">
        <f t="shared" ref="G201:M201" si="113">F201+G198-G199</f>
        <v>-298.505</v>
      </c>
      <c r="H201" s="18">
        <f t="shared" si="113"/>
        <v>-298.505</v>
      </c>
      <c r="I201" s="18">
        <f t="shared" si="113"/>
        <v>-298.505</v>
      </c>
      <c r="J201" s="18">
        <f t="shared" si="113"/>
        <v>-298.505</v>
      </c>
      <c r="K201" s="18">
        <f t="shared" si="113"/>
        <v>-298.505</v>
      </c>
      <c r="L201" s="18">
        <f t="shared" si="113"/>
        <v>-298.505</v>
      </c>
      <c r="M201" s="18">
        <f t="shared" si="113"/>
        <v>-298.505</v>
      </c>
      <c r="N201" s="18">
        <f>M201+N198-N199</f>
        <v>-298.505</v>
      </c>
      <c r="O201" s="18">
        <f t="shared" ref="O201" si="114">N201+O198-O199</f>
        <v>-298.505</v>
      </c>
      <c r="P201" s="18">
        <f>O201+P198-P199</f>
        <v>-298.505</v>
      </c>
      <c r="Q201" s="18">
        <f>P201+Q198-Q199</f>
        <v>-298.505</v>
      </c>
      <c r="R201" s="18">
        <f t="shared" ref="R201:AD201" si="115">Q201+R198-R199</f>
        <v>-298.505</v>
      </c>
      <c r="S201" s="18">
        <f t="shared" si="115"/>
        <v>-298.505</v>
      </c>
      <c r="T201" s="18">
        <f t="shared" si="115"/>
        <v>-298.505</v>
      </c>
      <c r="U201" s="18">
        <f t="shared" si="115"/>
        <v>-298.505</v>
      </c>
      <c r="V201" s="18">
        <f t="shared" si="115"/>
        <v>-298.505</v>
      </c>
      <c r="W201" s="18">
        <f t="shared" si="115"/>
        <v>-298.505</v>
      </c>
      <c r="X201" s="18">
        <f t="shared" si="115"/>
        <v>-298.505</v>
      </c>
      <c r="Y201" s="18">
        <f t="shared" si="115"/>
        <v>-298.505</v>
      </c>
      <c r="Z201" s="18">
        <f t="shared" si="115"/>
        <v>-298.505</v>
      </c>
      <c r="AA201" s="18">
        <f t="shared" si="115"/>
        <v>-298.505</v>
      </c>
      <c r="AB201" s="18">
        <f t="shared" si="115"/>
        <v>-298.505</v>
      </c>
      <c r="AC201" s="18">
        <f t="shared" si="115"/>
        <v>-298.505</v>
      </c>
      <c r="AD201" s="18">
        <f t="shared" si="115"/>
        <v>-298.505</v>
      </c>
      <c r="AE201" s="18">
        <f>AD201+AE198-AE199</f>
        <v>-298.505</v>
      </c>
      <c r="AF201" s="18">
        <f>AE201+AF198-AF199</f>
        <v>-298.505</v>
      </c>
      <c r="AG201" s="18">
        <f t="shared" ref="AG201:AH201" si="116">AF201+AG198-AG199</f>
        <v>-298.505</v>
      </c>
      <c r="AH201" s="18">
        <f t="shared" si="116"/>
        <v>-298.505</v>
      </c>
      <c r="AI201" s="18">
        <f t="shared" ref="AI201:AJ201" si="117">AG201+AI198-AI199</f>
        <v>-298.505</v>
      </c>
      <c r="AJ201" s="18">
        <f t="shared" si="117"/>
        <v>-298.505</v>
      </c>
      <c r="AK201" s="18">
        <f>AJ201</f>
        <v>-298.505</v>
      </c>
    </row>
    <row r="202" spans="1:37" x14ac:dyDescent="0.25">
      <c r="A202" s="10" t="s">
        <v>63</v>
      </c>
      <c r="B202" s="50">
        <f>VLOOKUP(A202,[1]INTI!$F$4:$G$317,2,FALSE)</f>
        <v>8.3510000000000009</v>
      </c>
      <c r="C202" s="11" t="s">
        <v>8</v>
      </c>
      <c r="D202" s="11" t="s">
        <v>9</v>
      </c>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f>SUM(F202:AJ202)</f>
        <v>0</v>
      </c>
    </row>
    <row r="203" spans="1:37" hidden="1" x14ac:dyDescent="0.25">
      <c r="A203" s="13" t="str">
        <f t="shared" ref="A203:A205" si="118">A202</f>
        <v>T29</v>
      </c>
      <c r="B203" s="51"/>
      <c r="C203" s="50" t="s">
        <v>10</v>
      </c>
      <c r="D203" s="11" t="s">
        <v>9</v>
      </c>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f>SUM(F203:AJ203)</f>
        <v>0</v>
      </c>
    </row>
    <row r="204" spans="1:37" hidden="1" x14ac:dyDescent="0.25">
      <c r="A204" s="13" t="str">
        <f t="shared" si="118"/>
        <v>T29</v>
      </c>
      <c r="B204" s="51"/>
      <c r="C204" s="52"/>
      <c r="D204" s="11" t="s">
        <v>11</v>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f>SUM(F204:AJ204)</f>
        <v>0</v>
      </c>
    </row>
    <row r="205" spans="1:37" hidden="1" x14ac:dyDescent="0.25">
      <c r="A205" s="16" t="str">
        <f t="shared" si="118"/>
        <v>T29</v>
      </c>
      <c r="B205" s="52"/>
      <c r="C205" s="17" t="s">
        <v>12</v>
      </c>
      <c r="D205" s="17" t="s">
        <v>9</v>
      </c>
      <c r="E205" s="12">
        <v>2128.1800000000003</v>
      </c>
      <c r="F205" s="18">
        <f>E205+F202-F203</f>
        <v>2128.1800000000003</v>
      </c>
      <c r="G205" s="18">
        <f t="shared" ref="G205:M205" si="119">F205+G202-G203</f>
        <v>2128.1800000000003</v>
      </c>
      <c r="H205" s="18">
        <f t="shared" si="119"/>
        <v>2128.1800000000003</v>
      </c>
      <c r="I205" s="18">
        <f t="shared" si="119"/>
        <v>2128.1800000000003</v>
      </c>
      <c r="J205" s="18">
        <f t="shared" si="119"/>
        <v>2128.1800000000003</v>
      </c>
      <c r="K205" s="18">
        <f t="shared" si="119"/>
        <v>2128.1800000000003</v>
      </c>
      <c r="L205" s="18">
        <f t="shared" si="119"/>
        <v>2128.1800000000003</v>
      </c>
      <c r="M205" s="18">
        <f t="shared" si="119"/>
        <v>2128.1800000000003</v>
      </c>
      <c r="N205" s="18">
        <f>M205+N202-N203</f>
        <v>2128.1800000000003</v>
      </c>
      <c r="O205" s="18">
        <f t="shared" ref="O205" si="120">N205+O202-O203</f>
        <v>2128.1800000000003</v>
      </c>
      <c r="P205" s="18">
        <f>O205+P202-P203</f>
        <v>2128.1800000000003</v>
      </c>
      <c r="Q205" s="18">
        <f>P205+Q202-Q203</f>
        <v>2128.1800000000003</v>
      </c>
      <c r="R205" s="18">
        <f t="shared" ref="R205:AD205" si="121">Q205+R202-R203</f>
        <v>2128.1800000000003</v>
      </c>
      <c r="S205" s="18">
        <f t="shared" si="121"/>
        <v>2128.1800000000003</v>
      </c>
      <c r="T205" s="18">
        <f t="shared" si="121"/>
        <v>2128.1800000000003</v>
      </c>
      <c r="U205" s="18">
        <f t="shared" si="121"/>
        <v>2128.1800000000003</v>
      </c>
      <c r="V205" s="18">
        <f t="shared" si="121"/>
        <v>2128.1800000000003</v>
      </c>
      <c r="W205" s="18">
        <f t="shared" si="121"/>
        <v>2128.1800000000003</v>
      </c>
      <c r="X205" s="18">
        <f t="shared" si="121"/>
        <v>2128.1800000000003</v>
      </c>
      <c r="Y205" s="18">
        <f t="shared" si="121"/>
        <v>2128.1800000000003</v>
      </c>
      <c r="Z205" s="18">
        <f t="shared" si="121"/>
        <v>2128.1800000000003</v>
      </c>
      <c r="AA205" s="18">
        <f t="shared" si="121"/>
        <v>2128.1800000000003</v>
      </c>
      <c r="AB205" s="18">
        <f t="shared" si="121"/>
        <v>2128.1800000000003</v>
      </c>
      <c r="AC205" s="18">
        <f t="shared" si="121"/>
        <v>2128.1800000000003</v>
      </c>
      <c r="AD205" s="18">
        <f t="shared" si="121"/>
        <v>2128.1800000000003</v>
      </c>
      <c r="AE205" s="18">
        <f>AD205+AE202-AE203</f>
        <v>2128.1800000000003</v>
      </c>
      <c r="AF205" s="18">
        <f>AE205+AF202-AF203</f>
        <v>2128.1800000000003</v>
      </c>
      <c r="AG205" s="18">
        <f t="shared" ref="AG205:AH205" si="122">AF205+AG202-AG203</f>
        <v>2128.1800000000003</v>
      </c>
      <c r="AH205" s="18">
        <f t="shared" si="122"/>
        <v>2128.1800000000003</v>
      </c>
      <c r="AI205" s="18">
        <f t="shared" ref="AI205:AJ205" si="123">AG205+AI202-AI203</f>
        <v>2128.1800000000003</v>
      </c>
      <c r="AJ205" s="18">
        <f t="shared" si="123"/>
        <v>2128.1800000000003</v>
      </c>
      <c r="AK205" s="18">
        <f>AJ205</f>
        <v>2128.1800000000003</v>
      </c>
    </row>
    <row r="206" spans="1:37" x14ac:dyDescent="0.25">
      <c r="A206" s="10" t="s">
        <v>64</v>
      </c>
      <c r="B206" s="50">
        <f>VLOOKUP(A206,[1]INTI!$F$4:$G$317,2,FALSE)</f>
        <v>21.638000000000002</v>
      </c>
      <c r="C206" s="11" t="s">
        <v>8</v>
      </c>
      <c r="D206" s="11" t="s">
        <v>9</v>
      </c>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f>SUM(F206:AJ206)</f>
        <v>0</v>
      </c>
    </row>
    <row r="207" spans="1:37" hidden="1" x14ac:dyDescent="0.25">
      <c r="A207" s="13" t="str">
        <f t="shared" ref="A207:A209" si="124">A206</f>
        <v>C09</v>
      </c>
      <c r="B207" s="51"/>
      <c r="C207" s="50" t="s">
        <v>10</v>
      </c>
      <c r="D207" s="11" t="s">
        <v>9</v>
      </c>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f>SUM(F207:AJ207)</f>
        <v>0</v>
      </c>
    </row>
    <row r="208" spans="1:37" hidden="1" x14ac:dyDescent="0.25">
      <c r="A208" s="13" t="str">
        <f t="shared" si="124"/>
        <v>C09</v>
      </c>
      <c r="B208" s="51"/>
      <c r="C208" s="52"/>
      <c r="D208" s="11" t="s">
        <v>11</v>
      </c>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f>SUM(F208:AJ208)</f>
        <v>0</v>
      </c>
    </row>
    <row r="209" spans="1:37" hidden="1" x14ac:dyDescent="0.25">
      <c r="A209" s="16" t="str">
        <f t="shared" si="124"/>
        <v>C09</v>
      </c>
      <c r="B209" s="52"/>
      <c r="C209" s="17" t="s">
        <v>12</v>
      </c>
      <c r="D209" s="17" t="s">
        <v>9</v>
      </c>
      <c r="E209" s="12">
        <v>-156</v>
      </c>
      <c r="F209" s="18">
        <f>E209+F206-F207</f>
        <v>-156</v>
      </c>
      <c r="G209" s="18">
        <f t="shared" ref="G209:M209" si="125">F209+G206-G207</f>
        <v>-156</v>
      </c>
      <c r="H209" s="18">
        <f t="shared" si="125"/>
        <v>-156</v>
      </c>
      <c r="I209" s="18">
        <f t="shared" si="125"/>
        <v>-156</v>
      </c>
      <c r="J209" s="18">
        <f t="shared" si="125"/>
        <v>-156</v>
      </c>
      <c r="K209" s="18">
        <f t="shared" si="125"/>
        <v>-156</v>
      </c>
      <c r="L209" s="18">
        <f t="shared" si="125"/>
        <v>-156</v>
      </c>
      <c r="M209" s="18">
        <f t="shared" si="125"/>
        <v>-156</v>
      </c>
      <c r="N209" s="18">
        <f>M209+N206-N207</f>
        <v>-156</v>
      </c>
      <c r="O209" s="18">
        <f t="shared" ref="O209" si="126">N209+O206-O207</f>
        <v>-156</v>
      </c>
      <c r="P209" s="18">
        <f>O209+P206-P207</f>
        <v>-156</v>
      </c>
      <c r="Q209" s="18">
        <f>P209+Q206-Q207</f>
        <v>-156</v>
      </c>
      <c r="R209" s="18">
        <f t="shared" ref="R209:AD209" si="127">Q209+R206-R207</f>
        <v>-156</v>
      </c>
      <c r="S209" s="18">
        <f t="shared" si="127"/>
        <v>-156</v>
      </c>
      <c r="T209" s="18">
        <f t="shared" si="127"/>
        <v>-156</v>
      </c>
      <c r="U209" s="18">
        <f t="shared" si="127"/>
        <v>-156</v>
      </c>
      <c r="V209" s="18">
        <f t="shared" si="127"/>
        <v>-156</v>
      </c>
      <c r="W209" s="18">
        <f t="shared" si="127"/>
        <v>-156</v>
      </c>
      <c r="X209" s="18">
        <f t="shared" si="127"/>
        <v>-156</v>
      </c>
      <c r="Y209" s="18">
        <f t="shared" si="127"/>
        <v>-156</v>
      </c>
      <c r="Z209" s="18">
        <f t="shared" si="127"/>
        <v>-156</v>
      </c>
      <c r="AA209" s="18">
        <f t="shared" si="127"/>
        <v>-156</v>
      </c>
      <c r="AB209" s="18">
        <f t="shared" si="127"/>
        <v>-156</v>
      </c>
      <c r="AC209" s="18">
        <f t="shared" si="127"/>
        <v>-156</v>
      </c>
      <c r="AD209" s="18">
        <f t="shared" si="127"/>
        <v>-156</v>
      </c>
      <c r="AE209" s="18">
        <f>AD209+AE206-AE207</f>
        <v>-156</v>
      </c>
      <c r="AF209" s="18">
        <f>AE209+AF206-AF207</f>
        <v>-156</v>
      </c>
      <c r="AG209" s="18">
        <f t="shared" ref="AG209:AH209" si="128">AF209+AG206-AG207</f>
        <v>-156</v>
      </c>
      <c r="AH209" s="18">
        <f t="shared" si="128"/>
        <v>-156</v>
      </c>
      <c r="AI209" s="18">
        <f t="shared" ref="AI209:AJ209" si="129">AG209+AI206-AI207</f>
        <v>-156</v>
      </c>
      <c r="AJ209" s="18">
        <f t="shared" si="129"/>
        <v>-156</v>
      </c>
      <c r="AK209" s="18">
        <f>AJ209</f>
        <v>-156</v>
      </c>
    </row>
    <row r="210" spans="1:37" x14ac:dyDescent="0.25">
      <c r="A210" s="10" t="s">
        <v>65</v>
      </c>
      <c r="B210" s="50">
        <f>VLOOKUP(A210,[1]INTI!$F$4:$G$317,2,FALSE)</f>
        <v>27.113</v>
      </c>
      <c r="C210" s="11" t="s">
        <v>8</v>
      </c>
      <c r="D210" s="11" t="s">
        <v>9</v>
      </c>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f>SUM(F210:AJ210)</f>
        <v>0</v>
      </c>
    </row>
    <row r="211" spans="1:37" hidden="1" x14ac:dyDescent="0.25">
      <c r="A211" s="13" t="str">
        <f t="shared" ref="A211:A269" si="130">A210</f>
        <v>N11</v>
      </c>
      <c r="B211" s="51"/>
      <c r="C211" s="50" t="s">
        <v>10</v>
      </c>
      <c r="D211" s="11" t="s">
        <v>9</v>
      </c>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f>SUM(F211:AJ211)</f>
        <v>0</v>
      </c>
    </row>
    <row r="212" spans="1:37" hidden="1" x14ac:dyDescent="0.25">
      <c r="A212" s="13" t="str">
        <f t="shared" si="130"/>
        <v>N11</v>
      </c>
      <c r="B212" s="51"/>
      <c r="C212" s="52"/>
      <c r="D212" s="11" t="s">
        <v>11</v>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f>SUM(F212:AJ212)</f>
        <v>0</v>
      </c>
    </row>
    <row r="213" spans="1:37" hidden="1" x14ac:dyDescent="0.25">
      <c r="A213" s="16" t="str">
        <f t="shared" si="130"/>
        <v>N11</v>
      </c>
      <c r="B213" s="52"/>
      <c r="C213" s="17" t="s">
        <v>12</v>
      </c>
      <c r="D213" s="17" t="s">
        <v>9</v>
      </c>
      <c r="E213" s="12">
        <v>20.399999999999999</v>
      </c>
      <c r="F213" s="18">
        <f>E213+F210-F211</f>
        <v>20.399999999999999</v>
      </c>
      <c r="G213" s="18">
        <f t="shared" ref="G213:M213" si="131">F213+G210-G211</f>
        <v>20.399999999999999</v>
      </c>
      <c r="H213" s="18">
        <f t="shared" si="131"/>
        <v>20.399999999999999</v>
      </c>
      <c r="I213" s="18">
        <f t="shared" si="131"/>
        <v>20.399999999999999</v>
      </c>
      <c r="J213" s="18">
        <f t="shared" si="131"/>
        <v>20.399999999999999</v>
      </c>
      <c r="K213" s="18">
        <f t="shared" si="131"/>
        <v>20.399999999999999</v>
      </c>
      <c r="L213" s="18">
        <f t="shared" si="131"/>
        <v>20.399999999999999</v>
      </c>
      <c r="M213" s="18">
        <f t="shared" si="131"/>
        <v>20.399999999999999</v>
      </c>
      <c r="N213" s="18">
        <f>M213+N210-N211</f>
        <v>20.399999999999999</v>
      </c>
      <c r="O213" s="18">
        <f t="shared" ref="O213" si="132">N213+O210-O211</f>
        <v>20.399999999999999</v>
      </c>
      <c r="P213" s="18">
        <f>O213+P210-P211</f>
        <v>20.399999999999999</v>
      </c>
      <c r="Q213" s="18">
        <f>P213+Q210-Q211</f>
        <v>20.399999999999999</v>
      </c>
      <c r="R213" s="18">
        <f t="shared" ref="R213:AD213" si="133">Q213+R210-R211</f>
        <v>20.399999999999999</v>
      </c>
      <c r="S213" s="18">
        <f t="shared" si="133"/>
        <v>20.399999999999999</v>
      </c>
      <c r="T213" s="18">
        <f t="shared" si="133"/>
        <v>20.399999999999999</v>
      </c>
      <c r="U213" s="18">
        <f t="shared" si="133"/>
        <v>20.399999999999999</v>
      </c>
      <c r="V213" s="18">
        <f t="shared" si="133"/>
        <v>20.399999999999999</v>
      </c>
      <c r="W213" s="18">
        <f t="shared" si="133"/>
        <v>20.399999999999999</v>
      </c>
      <c r="X213" s="18">
        <f t="shared" si="133"/>
        <v>20.399999999999999</v>
      </c>
      <c r="Y213" s="18">
        <f t="shared" si="133"/>
        <v>20.399999999999999</v>
      </c>
      <c r="Z213" s="18">
        <f t="shared" si="133"/>
        <v>20.399999999999999</v>
      </c>
      <c r="AA213" s="18">
        <f t="shared" si="133"/>
        <v>20.399999999999999</v>
      </c>
      <c r="AB213" s="18">
        <f t="shared" si="133"/>
        <v>20.399999999999999</v>
      </c>
      <c r="AC213" s="18">
        <f t="shared" si="133"/>
        <v>20.399999999999999</v>
      </c>
      <c r="AD213" s="18">
        <f t="shared" si="133"/>
        <v>20.399999999999999</v>
      </c>
      <c r="AE213" s="18">
        <f>AD213+AE210-AE211</f>
        <v>20.399999999999999</v>
      </c>
      <c r="AF213" s="18">
        <f>AE213+AF210-AF211</f>
        <v>20.399999999999999</v>
      </c>
      <c r="AG213" s="18">
        <f t="shared" ref="AG213:AH213" si="134">AF213+AG210-AG211</f>
        <v>20.399999999999999</v>
      </c>
      <c r="AH213" s="18">
        <f t="shared" si="134"/>
        <v>20.399999999999999</v>
      </c>
      <c r="AI213" s="18">
        <f t="shared" ref="AI213:AJ213" si="135">AG213+AI210-AI211</f>
        <v>20.399999999999999</v>
      </c>
      <c r="AJ213" s="18">
        <f t="shared" si="135"/>
        <v>20.399999999999999</v>
      </c>
      <c r="AK213" s="18">
        <f>AJ213</f>
        <v>20.399999999999999</v>
      </c>
    </row>
    <row r="214" spans="1:37" x14ac:dyDescent="0.25">
      <c r="A214" s="10" t="s">
        <v>66</v>
      </c>
      <c r="B214" s="50">
        <f>VLOOKUP(A214,[1]INTI!$F$4:$G$317,2,FALSE)</f>
        <v>29.728000000000002</v>
      </c>
      <c r="C214" s="11" t="s">
        <v>8</v>
      </c>
      <c r="D214" s="11" t="s">
        <v>9</v>
      </c>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f>SUM(F214:AJ214)</f>
        <v>0</v>
      </c>
    </row>
    <row r="215" spans="1:37" hidden="1" x14ac:dyDescent="0.25">
      <c r="A215" s="13" t="str">
        <f t="shared" si="130"/>
        <v>L04</v>
      </c>
      <c r="B215" s="51"/>
      <c r="C215" s="50" t="s">
        <v>10</v>
      </c>
      <c r="D215" s="11" t="s">
        <v>9</v>
      </c>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f>SUM(F215:AJ215)</f>
        <v>0</v>
      </c>
    </row>
    <row r="216" spans="1:37" hidden="1" x14ac:dyDescent="0.25">
      <c r="A216" s="13" t="str">
        <f t="shared" si="130"/>
        <v>L04</v>
      </c>
      <c r="B216" s="51"/>
      <c r="C216" s="52"/>
      <c r="D216" s="11" t="s">
        <v>11</v>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f>SUM(F216:AJ216)</f>
        <v>0</v>
      </c>
    </row>
    <row r="217" spans="1:37" hidden="1" x14ac:dyDescent="0.25">
      <c r="A217" s="16" t="str">
        <f t="shared" si="130"/>
        <v>L04</v>
      </c>
      <c r="B217" s="52"/>
      <c r="C217" s="17" t="s">
        <v>12</v>
      </c>
      <c r="D217" s="17" t="s">
        <v>9</v>
      </c>
      <c r="E217" s="12">
        <v>-144.76</v>
      </c>
      <c r="F217" s="18">
        <f>E217+F214-F215</f>
        <v>-144.76</v>
      </c>
      <c r="G217" s="18">
        <f t="shared" ref="G217:M217" si="136">F217+G214-G215</f>
        <v>-144.76</v>
      </c>
      <c r="H217" s="18">
        <f t="shared" si="136"/>
        <v>-144.76</v>
      </c>
      <c r="I217" s="18">
        <f t="shared" si="136"/>
        <v>-144.76</v>
      </c>
      <c r="J217" s="18">
        <f t="shared" si="136"/>
        <v>-144.76</v>
      </c>
      <c r="K217" s="18">
        <f t="shared" si="136"/>
        <v>-144.76</v>
      </c>
      <c r="L217" s="18">
        <f t="shared" si="136"/>
        <v>-144.76</v>
      </c>
      <c r="M217" s="18">
        <f t="shared" si="136"/>
        <v>-144.76</v>
      </c>
      <c r="N217" s="18">
        <f>M217+N214-N215</f>
        <v>-144.76</v>
      </c>
      <c r="O217" s="18">
        <f t="shared" ref="O217" si="137">N217+O214-O215</f>
        <v>-144.76</v>
      </c>
      <c r="P217" s="18">
        <f>O217+P214-P215</f>
        <v>-144.76</v>
      </c>
      <c r="Q217" s="18">
        <f>P217+Q214-Q215</f>
        <v>-144.76</v>
      </c>
      <c r="R217" s="18">
        <f t="shared" ref="R217:AD217" si="138">Q217+R214-R215</f>
        <v>-144.76</v>
      </c>
      <c r="S217" s="18">
        <f t="shared" si="138"/>
        <v>-144.76</v>
      </c>
      <c r="T217" s="18">
        <f t="shared" si="138"/>
        <v>-144.76</v>
      </c>
      <c r="U217" s="18">
        <f t="shared" si="138"/>
        <v>-144.76</v>
      </c>
      <c r="V217" s="18">
        <f t="shared" si="138"/>
        <v>-144.76</v>
      </c>
      <c r="W217" s="18">
        <f t="shared" si="138"/>
        <v>-144.76</v>
      </c>
      <c r="X217" s="18">
        <f t="shared" si="138"/>
        <v>-144.76</v>
      </c>
      <c r="Y217" s="18">
        <f t="shared" si="138"/>
        <v>-144.76</v>
      </c>
      <c r="Z217" s="18">
        <f t="shared" si="138"/>
        <v>-144.76</v>
      </c>
      <c r="AA217" s="18">
        <f t="shared" si="138"/>
        <v>-144.76</v>
      </c>
      <c r="AB217" s="18">
        <f t="shared" si="138"/>
        <v>-144.76</v>
      </c>
      <c r="AC217" s="18">
        <f t="shared" si="138"/>
        <v>-144.76</v>
      </c>
      <c r="AD217" s="18">
        <f t="shared" si="138"/>
        <v>-144.76</v>
      </c>
      <c r="AE217" s="18">
        <f>AD217+AE214-AE215</f>
        <v>-144.76</v>
      </c>
      <c r="AF217" s="18">
        <f>AE217+AF214-AF215</f>
        <v>-144.76</v>
      </c>
      <c r="AG217" s="18">
        <f t="shared" ref="AG217:AH217" si="139">AF217+AG214-AG215</f>
        <v>-144.76</v>
      </c>
      <c r="AH217" s="18">
        <f t="shared" si="139"/>
        <v>-144.76</v>
      </c>
      <c r="AI217" s="18">
        <f t="shared" ref="AI217:AJ217" si="140">AG217+AI214-AI215</f>
        <v>-144.76</v>
      </c>
      <c r="AJ217" s="18">
        <f t="shared" si="140"/>
        <v>-144.76</v>
      </c>
      <c r="AK217" s="18">
        <f>AJ217</f>
        <v>-144.76</v>
      </c>
    </row>
    <row r="218" spans="1:37" x14ac:dyDescent="0.25">
      <c r="A218" s="10" t="s">
        <v>67</v>
      </c>
      <c r="B218" s="50">
        <f>VLOOKUP(A218,[1]INTI!$F$4:$G$317,2,FALSE)</f>
        <v>23.52</v>
      </c>
      <c r="C218" s="11" t="s">
        <v>8</v>
      </c>
      <c r="D218" s="11" t="s">
        <v>9</v>
      </c>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f>SUM(F218:AJ218)</f>
        <v>0</v>
      </c>
    </row>
    <row r="219" spans="1:37" hidden="1" x14ac:dyDescent="0.25">
      <c r="A219" s="13" t="str">
        <f t="shared" si="130"/>
        <v>P06</v>
      </c>
      <c r="B219" s="51"/>
      <c r="C219" s="50" t="s">
        <v>10</v>
      </c>
      <c r="D219" s="11" t="s">
        <v>9</v>
      </c>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f>SUM(F219:AJ219)</f>
        <v>0</v>
      </c>
    </row>
    <row r="220" spans="1:37" hidden="1" x14ac:dyDescent="0.25">
      <c r="A220" s="13" t="str">
        <f t="shared" si="130"/>
        <v>P06</v>
      </c>
      <c r="B220" s="51"/>
      <c r="C220" s="52"/>
      <c r="D220" s="11" t="s">
        <v>11</v>
      </c>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f>SUM(F220:AJ220)</f>
        <v>0</v>
      </c>
    </row>
    <row r="221" spans="1:37" hidden="1" x14ac:dyDescent="0.25">
      <c r="A221" s="16" t="str">
        <f t="shared" si="130"/>
        <v>P06</v>
      </c>
      <c r="B221" s="52"/>
      <c r="C221" s="17" t="s">
        <v>12</v>
      </c>
      <c r="D221" s="17" t="s">
        <v>9</v>
      </c>
      <c r="E221" s="12">
        <v>284.29999999999995</v>
      </c>
      <c r="F221" s="18">
        <f>E221+F218-F219</f>
        <v>284.29999999999995</v>
      </c>
      <c r="G221" s="18">
        <f t="shared" ref="G221:M221" si="141">F221+G218-G219</f>
        <v>284.29999999999995</v>
      </c>
      <c r="H221" s="18">
        <f t="shared" si="141"/>
        <v>284.29999999999995</v>
      </c>
      <c r="I221" s="18">
        <f t="shared" si="141"/>
        <v>284.29999999999995</v>
      </c>
      <c r="J221" s="18">
        <f t="shared" si="141"/>
        <v>284.29999999999995</v>
      </c>
      <c r="K221" s="18">
        <f t="shared" si="141"/>
        <v>284.29999999999995</v>
      </c>
      <c r="L221" s="18">
        <f t="shared" si="141"/>
        <v>284.29999999999995</v>
      </c>
      <c r="M221" s="18">
        <f t="shared" si="141"/>
        <v>284.29999999999995</v>
      </c>
      <c r="N221" s="18">
        <f>M221+N218-N219</f>
        <v>284.29999999999995</v>
      </c>
      <c r="O221" s="18">
        <f t="shared" ref="O221" si="142">N221+O218-O219</f>
        <v>284.29999999999995</v>
      </c>
      <c r="P221" s="18">
        <f>O221+P218-P219</f>
        <v>284.29999999999995</v>
      </c>
      <c r="Q221" s="18">
        <f>P221+Q218-Q219</f>
        <v>284.29999999999995</v>
      </c>
      <c r="R221" s="18">
        <f t="shared" ref="R221:AD221" si="143">Q221+R218-R219</f>
        <v>284.29999999999995</v>
      </c>
      <c r="S221" s="18">
        <f t="shared" si="143"/>
        <v>284.29999999999995</v>
      </c>
      <c r="T221" s="18">
        <f t="shared" si="143"/>
        <v>284.29999999999995</v>
      </c>
      <c r="U221" s="18">
        <f t="shared" si="143"/>
        <v>284.29999999999995</v>
      </c>
      <c r="V221" s="18">
        <f t="shared" si="143"/>
        <v>284.29999999999995</v>
      </c>
      <c r="W221" s="18">
        <f t="shared" si="143"/>
        <v>284.29999999999995</v>
      </c>
      <c r="X221" s="18">
        <f t="shared" si="143"/>
        <v>284.29999999999995</v>
      </c>
      <c r="Y221" s="18">
        <f t="shared" si="143"/>
        <v>284.29999999999995</v>
      </c>
      <c r="Z221" s="18">
        <f t="shared" si="143"/>
        <v>284.29999999999995</v>
      </c>
      <c r="AA221" s="18">
        <f t="shared" si="143"/>
        <v>284.29999999999995</v>
      </c>
      <c r="AB221" s="18">
        <f t="shared" si="143"/>
        <v>284.29999999999995</v>
      </c>
      <c r="AC221" s="18">
        <f t="shared" si="143"/>
        <v>284.29999999999995</v>
      </c>
      <c r="AD221" s="18">
        <f t="shared" si="143"/>
        <v>284.29999999999995</v>
      </c>
      <c r="AE221" s="18">
        <f>AD221+AE218-AE219</f>
        <v>284.29999999999995</v>
      </c>
      <c r="AF221" s="18">
        <f>AE221+AF218-AF219</f>
        <v>284.29999999999995</v>
      </c>
      <c r="AG221" s="18">
        <f t="shared" ref="AG221:AH221" si="144">AF221+AG218-AG219</f>
        <v>284.29999999999995</v>
      </c>
      <c r="AH221" s="18">
        <f t="shared" si="144"/>
        <v>284.29999999999995</v>
      </c>
      <c r="AI221" s="18">
        <f>AG221+AI218-AI219</f>
        <v>284.29999999999995</v>
      </c>
      <c r="AJ221" s="18">
        <f>AH221+AJ218-AJ219</f>
        <v>284.29999999999995</v>
      </c>
      <c r="AK221" s="18">
        <f>AJ221</f>
        <v>284.29999999999995</v>
      </c>
    </row>
    <row r="222" spans="1:37" x14ac:dyDescent="0.25">
      <c r="A222" s="10" t="s">
        <v>68</v>
      </c>
      <c r="B222" s="50">
        <f>VLOOKUP(A222,[1]INTI!$F$4:$G$317,2,FALSE)</f>
        <v>24.657</v>
      </c>
      <c r="C222" s="11" t="s">
        <v>8</v>
      </c>
      <c r="D222" s="11" t="s">
        <v>9</v>
      </c>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f>SUM(F222:AJ222)</f>
        <v>0</v>
      </c>
    </row>
    <row r="223" spans="1:37" hidden="1" x14ac:dyDescent="0.25">
      <c r="A223" s="13" t="str">
        <f t="shared" si="130"/>
        <v>O06</v>
      </c>
      <c r="B223" s="51"/>
      <c r="C223" s="50" t="s">
        <v>10</v>
      </c>
      <c r="D223" s="11" t="s">
        <v>9</v>
      </c>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f>SUM(F223:AJ223)</f>
        <v>0</v>
      </c>
    </row>
    <row r="224" spans="1:37" hidden="1" x14ac:dyDescent="0.25">
      <c r="A224" s="13" t="str">
        <f t="shared" si="130"/>
        <v>O06</v>
      </c>
      <c r="B224" s="51"/>
      <c r="C224" s="52"/>
      <c r="D224" s="11" t="s">
        <v>11</v>
      </c>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f>SUM(F224:AJ224)</f>
        <v>0</v>
      </c>
    </row>
    <row r="225" spans="1:37" hidden="1" x14ac:dyDescent="0.25">
      <c r="A225" s="16" t="str">
        <f t="shared" si="130"/>
        <v>O06</v>
      </c>
      <c r="B225" s="52"/>
      <c r="C225" s="17" t="s">
        <v>12</v>
      </c>
      <c r="D225" s="17" t="s">
        <v>9</v>
      </c>
      <c r="E225" s="12">
        <v>188</v>
      </c>
      <c r="F225" s="18">
        <f>E225+F222-F223</f>
        <v>188</v>
      </c>
      <c r="G225" s="18">
        <f t="shared" ref="G225:M225" si="145">F225+G222-G223</f>
        <v>188</v>
      </c>
      <c r="H225" s="18">
        <f t="shared" si="145"/>
        <v>188</v>
      </c>
      <c r="I225" s="18">
        <f t="shared" si="145"/>
        <v>188</v>
      </c>
      <c r="J225" s="18">
        <f t="shared" si="145"/>
        <v>188</v>
      </c>
      <c r="K225" s="18">
        <f t="shared" si="145"/>
        <v>188</v>
      </c>
      <c r="L225" s="18">
        <f t="shared" si="145"/>
        <v>188</v>
      </c>
      <c r="M225" s="18">
        <f t="shared" si="145"/>
        <v>188</v>
      </c>
      <c r="N225" s="18">
        <f>M225+N222-N223</f>
        <v>188</v>
      </c>
      <c r="O225" s="18">
        <f t="shared" ref="O225" si="146">N225+O222-O223</f>
        <v>188</v>
      </c>
      <c r="P225" s="18">
        <f>O225+P222-P223</f>
        <v>188</v>
      </c>
      <c r="Q225" s="18">
        <f>P225+Q222-Q223</f>
        <v>188</v>
      </c>
      <c r="R225" s="18">
        <f t="shared" ref="R225:AD225" si="147">Q225+R222-R223</f>
        <v>188</v>
      </c>
      <c r="S225" s="18">
        <f t="shared" si="147"/>
        <v>188</v>
      </c>
      <c r="T225" s="18">
        <f t="shared" si="147"/>
        <v>188</v>
      </c>
      <c r="U225" s="18">
        <f t="shared" si="147"/>
        <v>188</v>
      </c>
      <c r="V225" s="18">
        <f t="shared" si="147"/>
        <v>188</v>
      </c>
      <c r="W225" s="18">
        <f t="shared" si="147"/>
        <v>188</v>
      </c>
      <c r="X225" s="18">
        <f t="shared" si="147"/>
        <v>188</v>
      </c>
      <c r="Y225" s="18">
        <f t="shared" si="147"/>
        <v>188</v>
      </c>
      <c r="Z225" s="18">
        <f t="shared" si="147"/>
        <v>188</v>
      </c>
      <c r="AA225" s="18">
        <f t="shared" si="147"/>
        <v>188</v>
      </c>
      <c r="AB225" s="18">
        <f t="shared" si="147"/>
        <v>188</v>
      </c>
      <c r="AC225" s="18">
        <f t="shared" si="147"/>
        <v>188</v>
      </c>
      <c r="AD225" s="18">
        <f t="shared" si="147"/>
        <v>188</v>
      </c>
      <c r="AE225" s="18">
        <f>AD225+AE222-AE223</f>
        <v>188</v>
      </c>
      <c r="AF225" s="18">
        <f>AE225+AF222-AF223</f>
        <v>188</v>
      </c>
      <c r="AG225" s="18">
        <f t="shared" ref="AG225:AH225" si="148">AF225+AG222-AG223</f>
        <v>188</v>
      </c>
      <c r="AH225" s="18">
        <f t="shared" si="148"/>
        <v>188</v>
      </c>
      <c r="AI225" s="18">
        <f t="shared" ref="AI225:AJ225" si="149">AG225+AI222-AI223</f>
        <v>188</v>
      </c>
      <c r="AJ225" s="18">
        <f t="shared" si="149"/>
        <v>188</v>
      </c>
      <c r="AK225" s="18">
        <f>AJ225</f>
        <v>188</v>
      </c>
    </row>
    <row r="226" spans="1:37" x14ac:dyDescent="0.25">
      <c r="A226" s="10" t="s">
        <v>69</v>
      </c>
      <c r="B226" s="50">
        <f>VLOOKUP(A226,[1]INTI!$F$4:$G$317,2,FALSE)</f>
        <v>26.887</v>
      </c>
      <c r="C226" s="11" t="s">
        <v>8</v>
      </c>
      <c r="D226" s="11" t="s">
        <v>9</v>
      </c>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f>SUM(F226:AJ226)</f>
        <v>0</v>
      </c>
    </row>
    <row r="227" spans="1:37" hidden="1" x14ac:dyDescent="0.25">
      <c r="A227" s="13" t="str">
        <f t="shared" si="130"/>
        <v>O07</v>
      </c>
      <c r="B227" s="51"/>
      <c r="C227" s="50" t="s">
        <v>10</v>
      </c>
      <c r="D227" s="11" t="s">
        <v>9</v>
      </c>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f>SUM(F227:AJ227)</f>
        <v>0</v>
      </c>
    </row>
    <row r="228" spans="1:37" hidden="1" x14ac:dyDescent="0.25">
      <c r="A228" s="13" t="str">
        <f t="shared" si="130"/>
        <v>O07</v>
      </c>
      <c r="B228" s="51"/>
      <c r="C228" s="52"/>
      <c r="D228" s="11" t="s">
        <v>11</v>
      </c>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f>SUM(F228:AJ228)</f>
        <v>0</v>
      </c>
    </row>
    <row r="229" spans="1:37" hidden="1" x14ac:dyDescent="0.25">
      <c r="A229" s="16" t="str">
        <f t="shared" si="130"/>
        <v>O07</v>
      </c>
      <c r="B229" s="52"/>
      <c r="C229" s="17" t="s">
        <v>12</v>
      </c>
      <c r="D229" s="17" t="s">
        <v>9</v>
      </c>
      <c r="E229" s="12">
        <v>83.699999999999989</v>
      </c>
      <c r="F229" s="18">
        <f>E229+F226-F227</f>
        <v>83.699999999999989</v>
      </c>
      <c r="G229" s="18">
        <f t="shared" ref="G229:M229" si="150">F229+G226-G227</f>
        <v>83.699999999999989</v>
      </c>
      <c r="H229" s="18">
        <f t="shared" si="150"/>
        <v>83.699999999999989</v>
      </c>
      <c r="I229" s="18">
        <f t="shared" si="150"/>
        <v>83.699999999999989</v>
      </c>
      <c r="J229" s="18">
        <f t="shared" si="150"/>
        <v>83.699999999999989</v>
      </c>
      <c r="K229" s="18">
        <f t="shared" si="150"/>
        <v>83.699999999999989</v>
      </c>
      <c r="L229" s="18">
        <f t="shared" si="150"/>
        <v>83.699999999999989</v>
      </c>
      <c r="M229" s="18">
        <f t="shared" si="150"/>
        <v>83.699999999999989</v>
      </c>
      <c r="N229" s="18">
        <f>M229+N226-N227</f>
        <v>83.699999999999989</v>
      </c>
      <c r="O229" s="18">
        <f t="shared" ref="O229" si="151">N229+O226-O227</f>
        <v>83.699999999999989</v>
      </c>
      <c r="P229" s="18">
        <f>O229+P226-P227</f>
        <v>83.699999999999989</v>
      </c>
      <c r="Q229" s="18">
        <f>P229+Q226-Q227</f>
        <v>83.699999999999989</v>
      </c>
      <c r="R229" s="18">
        <f t="shared" ref="R229:AD229" si="152">Q229+R226-R227</f>
        <v>83.699999999999989</v>
      </c>
      <c r="S229" s="18">
        <f t="shared" si="152"/>
        <v>83.699999999999989</v>
      </c>
      <c r="T229" s="18">
        <f t="shared" si="152"/>
        <v>83.699999999999989</v>
      </c>
      <c r="U229" s="18">
        <f t="shared" si="152"/>
        <v>83.699999999999989</v>
      </c>
      <c r="V229" s="18">
        <f t="shared" si="152"/>
        <v>83.699999999999989</v>
      </c>
      <c r="W229" s="18">
        <f t="shared" si="152"/>
        <v>83.699999999999989</v>
      </c>
      <c r="X229" s="18">
        <f t="shared" si="152"/>
        <v>83.699999999999989</v>
      </c>
      <c r="Y229" s="18">
        <f t="shared" si="152"/>
        <v>83.699999999999989</v>
      </c>
      <c r="Z229" s="18">
        <f t="shared" si="152"/>
        <v>83.699999999999989</v>
      </c>
      <c r="AA229" s="18">
        <f t="shared" si="152"/>
        <v>83.699999999999989</v>
      </c>
      <c r="AB229" s="18">
        <f t="shared" si="152"/>
        <v>83.699999999999989</v>
      </c>
      <c r="AC229" s="18">
        <f t="shared" si="152"/>
        <v>83.699999999999989</v>
      </c>
      <c r="AD229" s="18">
        <f t="shared" si="152"/>
        <v>83.699999999999989</v>
      </c>
      <c r="AE229" s="18">
        <f>AD229+AE226-AE227</f>
        <v>83.699999999999989</v>
      </c>
      <c r="AF229" s="18">
        <f>AE229+AF226-AF227</f>
        <v>83.699999999999989</v>
      </c>
      <c r="AG229" s="18">
        <f t="shared" ref="AG229:AH229" si="153">AF229+AG226-AG227</f>
        <v>83.699999999999989</v>
      </c>
      <c r="AH229" s="18">
        <f t="shared" si="153"/>
        <v>83.699999999999989</v>
      </c>
      <c r="AI229" s="18">
        <f t="shared" ref="AI229:AJ229" si="154">AG229+AI226-AI227</f>
        <v>83.699999999999989</v>
      </c>
      <c r="AJ229" s="18">
        <f t="shared" si="154"/>
        <v>83.699999999999989</v>
      </c>
      <c r="AK229" s="18">
        <f>AJ229</f>
        <v>83.699999999999989</v>
      </c>
    </row>
    <row r="230" spans="1:37" x14ac:dyDescent="0.25">
      <c r="A230" s="10" t="s">
        <v>70</v>
      </c>
      <c r="B230" s="50">
        <f>VLOOKUP(A230,[1]INTI!$F$4:$G$317,2,FALSE)</f>
        <v>28.065999999999999</v>
      </c>
      <c r="C230" s="11" t="s">
        <v>8</v>
      </c>
      <c r="D230" s="11" t="s">
        <v>9</v>
      </c>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f>SUM(F230:AJ230)</f>
        <v>0</v>
      </c>
    </row>
    <row r="231" spans="1:37" hidden="1" x14ac:dyDescent="0.25">
      <c r="A231" s="13" t="str">
        <f t="shared" si="130"/>
        <v>O05</v>
      </c>
      <c r="B231" s="51"/>
      <c r="C231" s="50" t="s">
        <v>10</v>
      </c>
      <c r="D231" s="11" t="s">
        <v>9</v>
      </c>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f>SUM(F231:AJ231)</f>
        <v>0</v>
      </c>
    </row>
    <row r="232" spans="1:37" hidden="1" x14ac:dyDescent="0.25">
      <c r="A232" s="13" t="str">
        <f t="shared" si="130"/>
        <v>O05</v>
      </c>
      <c r="B232" s="51"/>
      <c r="C232" s="52"/>
      <c r="D232" s="11" t="s">
        <v>11</v>
      </c>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f>SUM(F232:AJ232)</f>
        <v>0</v>
      </c>
    </row>
    <row r="233" spans="1:37" hidden="1" x14ac:dyDescent="0.25">
      <c r="A233" s="16" t="str">
        <f t="shared" si="130"/>
        <v>O05</v>
      </c>
      <c r="B233" s="52"/>
      <c r="C233" s="17" t="s">
        <v>12</v>
      </c>
      <c r="D233" s="17" t="s">
        <v>9</v>
      </c>
      <c r="E233" s="12">
        <v>526.71</v>
      </c>
      <c r="F233" s="18">
        <f>E233+F230-F231</f>
        <v>526.71</v>
      </c>
      <c r="G233" s="18">
        <f t="shared" ref="G233:M233" si="155">F233+G230-G231</f>
        <v>526.71</v>
      </c>
      <c r="H233" s="18">
        <f t="shared" si="155"/>
        <v>526.71</v>
      </c>
      <c r="I233" s="18">
        <f t="shared" si="155"/>
        <v>526.71</v>
      </c>
      <c r="J233" s="18">
        <f t="shared" si="155"/>
        <v>526.71</v>
      </c>
      <c r="K233" s="18">
        <f t="shared" si="155"/>
        <v>526.71</v>
      </c>
      <c r="L233" s="18">
        <f t="shared" si="155"/>
        <v>526.71</v>
      </c>
      <c r="M233" s="18">
        <f t="shared" si="155"/>
        <v>526.71</v>
      </c>
      <c r="N233" s="18">
        <f>M233+N230-N231</f>
        <v>526.71</v>
      </c>
      <c r="O233" s="18">
        <f t="shared" ref="O233" si="156">N233+O230-O231</f>
        <v>526.71</v>
      </c>
      <c r="P233" s="18">
        <f>O233+P230-P231</f>
        <v>526.71</v>
      </c>
      <c r="Q233" s="18">
        <f>P233+Q230-Q231</f>
        <v>526.71</v>
      </c>
      <c r="R233" s="18">
        <f t="shared" ref="R233:AD233" si="157">Q233+R230-R231</f>
        <v>526.71</v>
      </c>
      <c r="S233" s="18">
        <f t="shared" si="157"/>
        <v>526.71</v>
      </c>
      <c r="T233" s="18">
        <f t="shared" si="157"/>
        <v>526.71</v>
      </c>
      <c r="U233" s="18">
        <f t="shared" si="157"/>
        <v>526.71</v>
      </c>
      <c r="V233" s="18">
        <f t="shared" si="157"/>
        <v>526.71</v>
      </c>
      <c r="W233" s="18">
        <f t="shared" si="157"/>
        <v>526.71</v>
      </c>
      <c r="X233" s="18">
        <f t="shared" si="157"/>
        <v>526.71</v>
      </c>
      <c r="Y233" s="18">
        <f t="shared" si="157"/>
        <v>526.71</v>
      </c>
      <c r="Z233" s="18">
        <f t="shared" si="157"/>
        <v>526.71</v>
      </c>
      <c r="AA233" s="18">
        <f t="shared" si="157"/>
        <v>526.71</v>
      </c>
      <c r="AB233" s="18">
        <f t="shared" si="157"/>
        <v>526.71</v>
      </c>
      <c r="AC233" s="18">
        <f t="shared" si="157"/>
        <v>526.71</v>
      </c>
      <c r="AD233" s="18">
        <f t="shared" si="157"/>
        <v>526.71</v>
      </c>
      <c r="AE233" s="18">
        <f>AD233+AE230-AE231</f>
        <v>526.71</v>
      </c>
      <c r="AF233" s="18">
        <f>AE233+AF230-AF231</f>
        <v>526.71</v>
      </c>
      <c r="AG233" s="18">
        <f t="shared" ref="AG233:AH233" si="158">AF233+AG230-AG231</f>
        <v>526.71</v>
      </c>
      <c r="AH233" s="18">
        <f t="shared" si="158"/>
        <v>526.71</v>
      </c>
      <c r="AI233" s="18">
        <f t="shared" ref="AI233:AJ233" si="159">AG233+AI230-AI231</f>
        <v>526.71</v>
      </c>
      <c r="AJ233" s="18">
        <f t="shared" si="159"/>
        <v>526.71</v>
      </c>
      <c r="AK233" s="18">
        <f>AJ233</f>
        <v>526.71</v>
      </c>
    </row>
    <row r="234" spans="1:37" x14ac:dyDescent="0.25">
      <c r="A234" s="10" t="s">
        <v>71</v>
      </c>
      <c r="B234" s="50">
        <f>VLOOKUP(A234,[1]INTI!$F$4:$G$317,2,FALSE)</f>
        <v>27.114000000000001</v>
      </c>
      <c r="C234" s="11" t="s">
        <v>8</v>
      </c>
      <c r="D234" s="11" t="s">
        <v>9</v>
      </c>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f>SUM(F234:AJ234)</f>
        <v>0</v>
      </c>
    </row>
    <row r="235" spans="1:37" hidden="1" x14ac:dyDescent="0.25">
      <c r="A235" s="13" t="str">
        <f t="shared" si="130"/>
        <v>P11</v>
      </c>
      <c r="B235" s="51"/>
      <c r="C235" s="50" t="s">
        <v>10</v>
      </c>
      <c r="D235" s="11" t="s">
        <v>9</v>
      </c>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f>SUM(F235:AJ235)</f>
        <v>0</v>
      </c>
    </row>
    <row r="236" spans="1:37" hidden="1" x14ac:dyDescent="0.25">
      <c r="A236" s="13" t="str">
        <f t="shared" si="130"/>
        <v>P11</v>
      </c>
      <c r="B236" s="51"/>
      <c r="C236" s="52"/>
      <c r="D236" s="11" t="s">
        <v>11</v>
      </c>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f>SUM(F236:AJ236)</f>
        <v>0</v>
      </c>
    </row>
    <row r="237" spans="1:37" hidden="1" x14ac:dyDescent="0.25">
      <c r="A237" s="16" t="str">
        <f t="shared" si="130"/>
        <v>P11</v>
      </c>
      <c r="B237" s="52"/>
      <c r="C237" s="17" t="s">
        <v>12</v>
      </c>
      <c r="D237" s="17" t="s">
        <v>9</v>
      </c>
      <c r="E237" s="12">
        <v>250.5</v>
      </c>
      <c r="F237" s="18">
        <f>E237+F234-F235</f>
        <v>250.5</v>
      </c>
      <c r="G237" s="18">
        <f t="shared" ref="G237:M237" si="160">F237+G234-G235</f>
        <v>250.5</v>
      </c>
      <c r="H237" s="18">
        <f t="shared" si="160"/>
        <v>250.5</v>
      </c>
      <c r="I237" s="18">
        <f t="shared" si="160"/>
        <v>250.5</v>
      </c>
      <c r="J237" s="18">
        <f t="shared" si="160"/>
        <v>250.5</v>
      </c>
      <c r="K237" s="18">
        <f t="shared" si="160"/>
        <v>250.5</v>
      </c>
      <c r="L237" s="18">
        <f t="shared" si="160"/>
        <v>250.5</v>
      </c>
      <c r="M237" s="18">
        <f t="shared" si="160"/>
        <v>250.5</v>
      </c>
      <c r="N237" s="18">
        <f>M237+N234-N235</f>
        <v>250.5</v>
      </c>
      <c r="O237" s="18">
        <f t="shared" ref="O237" si="161">N237+O234-O235</f>
        <v>250.5</v>
      </c>
      <c r="P237" s="18">
        <f>O237+P234-P235</f>
        <v>250.5</v>
      </c>
      <c r="Q237" s="18">
        <f>P237+Q234-Q235</f>
        <v>250.5</v>
      </c>
      <c r="R237" s="18">
        <f t="shared" ref="R237:T237" si="162">Q237+R234-R235</f>
        <v>250.5</v>
      </c>
      <c r="S237" s="18">
        <f t="shared" si="162"/>
        <v>250.5</v>
      </c>
      <c r="T237" s="18">
        <f t="shared" si="162"/>
        <v>250.5</v>
      </c>
      <c r="U237" s="18">
        <f>T237+U234-U235</f>
        <v>250.5</v>
      </c>
      <c r="V237" s="18">
        <f t="shared" ref="V237:AD237" si="163">U237+V234-V235</f>
        <v>250.5</v>
      </c>
      <c r="W237" s="18">
        <f t="shared" si="163"/>
        <v>250.5</v>
      </c>
      <c r="X237" s="18">
        <f t="shared" si="163"/>
        <v>250.5</v>
      </c>
      <c r="Y237" s="18">
        <f t="shared" si="163"/>
        <v>250.5</v>
      </c>
      <c r="Z237" s="18">
        <f t="shared" si="163"/>
        <v>250.5</v>
      </c>
      <c r="AA237" s="18">
        <f t="shared" si="163"/>
        <v>250.5</v>
      </c>
      <c r="AB237" s="18">
        <f t="shared" si="163"/>
        <v>250.5</v>
      </c>
      <c r="AC237" s="18">
        <f t="shared" si="163"/>
        <v>250.5</v>
      </c>
      <c r="AD237" s="18">
        <f t="shared" si="163"/>
        <v>250.5</v>
      </c>
      <c r="AE237" s="18">
        <f>AD237+AE234-AE235</f>
        <v>250.5</v>
      </c>
      <c r="AF237" s="18">
        <f>AE237+AF234-AF235</f>
        <v>250.5</v>
      </c>
      <c r="AG237" s="18">
        <f t="shared" ref="AG237:AH237" si="164">AF237+AG234-AG235</f>
        <v>250.5</v>
      </c>
      <c r="AH237" s="18">
        <f t="shared" si="164"/>
        <v>250.5</v>
      </c>
      <c r="AI237" s="18">
        <f t="shared" ref="AI237:AJ237" si="165">AG237+AI234-AI235</f>
        <v>250.5</v>
      </c>
      <c r="AJ237" s="18">
        <f t="shared" si="165"/>
        <v>250.5</v>
      </c>
      <c r="AK237" s="18">
        <f>AJ237</f>
        <v>250.5</v>
      </c>
    </row>
    <row r="238" spans="1:37" x14ac:dyDescent="0.25">
      <c r="A238" s="10" t="s">
        <v>72</v>
      </c>
      <c r="B238" s="50">
        <f>VLOOKUP(A238,[1]INTI!$F$4:$G$317,2,FALSE)</f>
        <v>21.023</v>
      </c>
      <c r="C238" s="11" t="s">
        <v>8</v>
      </c>
      <c r="D238" s="11" t="s">
        <v>9</v>
      </c>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f>SUM(F238:AJ238)</f>
        <v>0</v>
      </c>
    </row>
    <row r="239" spans="1:37" hidden="1" x14ac:dyDescent="0.25">
      <c r="A239" s="13" t="str">
        <f t="shared" si="130"/>
        <v>P10</v>
      </c>
      <c r="B239" s="51"/>
      <c r="C239" s="50" t="s">
        <v>10</v>
      </c>
      <c r="D239" s="11" t="s">
        <v>9</v>
      </c>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f>SUM(F239:AJ239)</f>
        <v>0</v>
      </c>
    </row>
    <row r="240" spans="1:37" hidden="1" x14ac:dyDescent="0.25">
      <c r="A240" s="13" t="str">
        <f t="shared" si="130"/>
        <v>P10</v>
      </c>
      <c r="B240" s="51"/>
      <c r="C240" s="52"/>
      <c r="D240" s="11" t="s">
        <v>11</v>
      </c>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f>SUM(F240:AJ240)</f>
        <v>0</v>
      </c>
    </row>
    <row r="241" spans="1:37" hidden="1" x14ac:dyDescent="0.25">
      <c r="A241" s="16" t="str">
        <f t="shared" si="130"/>
        <v>P10</v>
      </c>
      <c r="B241" s="52"/>
      <c r="C241" s="17" t="s">
        <v>12</v>
      </c>
      <c r="D241" s="17" t="s">
        <v>9</v>
      </c>
      <c r="E241" s="12">
        <v>0</v>
      </c>
      <c r="F241" s="18">
        <f>E241+F238-F239</f>
        <v>0</v>
      </c>
      <c r="G241" s="18">
        <f t="shared" ref="G241:M241" si="166">F241+G238-G239</f>
        <v>0</v>
      </c>
      <c r="H241" s="18">
        <f t="shared" si="166"/>
        <v>0</v>
      </c>
      <c r="I241" s="18">
        <f t="shared" si="166"/>
        <v>0</v>
      </c>
      <c r="J241" s="18">
        <f t="shared" si="166"/>
        <v>0</v>
      </c>
      <c r="K241" s="18">
        <f t="shared" si="166"/>
        <v>0</v>
      </c>
      <c r="L241" s="18">
        <f t="shared" si="166"/>
        <v>0</v>
      </c>
      <c r="M241" s="18">
        <f t="shared" si="166"/>
        <v>0</v>
      </c>
      <c r="N241" s="18">
        <f>M241+N238-N239</f>
        <v>0</v>
      </c>
      <c r="O241" s="18">
        <f t="shared" ref="O241" si="167">N241+O238-O239</f>
        <v>0</v>
      </c>
      <c r="P241" s="18">
        <f>O241+P238-P239</f>
        <v>0</v>
      </c>
      <c r="Q241" s="18">
        <f>P241+Q238-Q239</f>
        <v>0</v>
      </c>
      <c r="R241" s="18">
        <f t="shared" ref="R241:T241" si="168">Q241+R238-R239</f>
        <v>0</v>
      </c>
      <c r="S241" s="18">
        <f t="shared" si="168"/>
        <v>0</v>
      </c>
      <c r="T241" s="18">
        <f t="shared" si="168"/>
        <v>0</v>
      </c>
      <c r="U241" s="18">
        <f>T241+U238-U239</f>
        <v>0</v>
      </c>
      <c r="V241" s="18">
        <f t="shared" ref="V241:AD241" si="169">U241+V238-V239</f>
        <v>0</v>
      </c>
      <c r="W241" s="18">
        <f t="shared" si="169"/>
        <v>0</v>
      </c>
      <c r="X241" s="18">
        <f t="shared" si="169"/>
        <v>0</v>
      </c>
      <c r="Y241" s="18">
        <f t="shared" si="169"/>
        <v>0</v>
      </c>
      <c r="Z241" s="18">
        <f t="shared" si="169"/>
        <v>0</v>
      </c>
      <c r="AA241" s="18">
        <f t="shared" si="169"/>
        <v>0</v>
      </c>
      <c r="AB241" s="18">
        <f t="shared" si="169"/>
        <v>0</v>
      </c>
      <c r="AC241" s="18">
        <f t="shared" si="169"/>
        <v>0</v>
      </c>
      <c r="AD241" s="18">
        <f t="shared" si="169"/>
        <v>0</v>
      </c>
      <c r="AE241" s="18">
        <f>AD241+AE238-AE239</f>
        <v>0</v>
      </c>
      <c r="AF241" s="18">
        <f>AE241+AF238-AF239</f>
        <v>0</v>
      </c>
      <c r="AG241" s="18">
        <f t="shared" ref="AG241:AH241" si="170">AF241+AG238-AG239</f>
        <v>0</v>
      </c>
      <c r="AH241" s="18">
        <f t="shared" si="170"/>
        <v>0</v>
      </c>
      <c r="AI241" s="18">
        <f t="shared" ref="AI241:AJ241" si="171">AG241+AI238-AI239</f>
        <v>0</v>
      </c>
      <c r="AJ241" s="18">
        <f t="shared" si="171"/>
        <v>0</v>
      </c>
      <c r="AK241" s="18">
        <f>AJ241</f>
        <v>0</v>
      </c>
    </row>
    <row r="242" spans="1:37" x14ac:dyDescent="0.25">
      <c r="A242" s="10" t="s">
        <v>73</v>
      </c>
      <c r="B242" s="50">
        <f>VLOOKUP(A242,[1]INTI!$F$4:$G$317,2,FALSE)</f>
        <v>3.13</v>
      </c>
      <c r="C242" s="11" t="s">
        <v>8</v>
      </c>
      <c r="D242" s="11" t="s">
        <v>9</v>
      </c>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f>SUM(F242:AJ242)</f>
        <v>0</v>
      </c>
    </row>
    <row r="243" spans="1:37" hidden="1" x14ac:dyDescent="0.25">
      <c r="A243" s="13" t="str">
        <f t="shared" si="130"/>
        <v>P18</v>
      </c>
      <c r="B243" s="51"/>
      <c r="C243" s="50" t="s">
        <v>10</v>
      </c>
      <c r="D243" s="11" t="s">
        <v>9</v>
      </c>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f>SUM(F243:AJ243)</f>
        <v>0</v>
      </c>
    </row>
    <row r="244" spans="1:37" hidden="1" x14ac:dyDescent="0.25">
      <c r="A244" s="13" t="str">
        <f t="shared" si="130"/>
        <v>P18</v>
      </c>
      <c r="B244" s="51"/>
      <c r="C244" s="52"/>
      <c r="D244" s="11" t="s">
        <v>11</v>
      </c>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f>SUM(F244:AJ244)</f>
        <v>0</v>
      </c>
    </row>
    <row r="245" spans="1:37" hidden="1" x14ac:dyDescent="0.25">
      <c r="A245" s="16" t="str">
        <f t="shared" si="130"/>
        <v>P18</v>
      </c>
      <c r="B245" s="52"/>
      <c r="C245" s="17" t="s">
        <v>12</v>
      </c>
      <c r="D245" s="17" t="s">
        <v>9</v>
      </c>
      <c r="E245" s="12">
        <v>-236.18</v>
      </c>
      <c r="F245" s="18">
        <f>E245+F242-F243</f>
        <v>-236.18</v>
      </c>
      <c r="G245" s="18">
        <f t="shared" ref="G245:M245" si="172">F245+G242-G243</f>
        <v>-236.18</v>
      </c>
      <c r="H245" s="18">
        <f t="shared" si="172"/>
        <v>-236.18</v>
      </c>
      <c r="I245" s="18">
        <f t="shared" si="172"/>
        <v>-236.18</v>
      </c>
      <c r="J245" s="18">
        <f t="shared" si="172"/>
        <v>-236.18</v>
      </c>
      <c r="K245" s="18">
        <f t="shared" si="172"/>
        <v>-236.18</v>
      </c>
      <c r="L245" s="18">
        <f t="shared" si="172"/>
        <v>-236.18</v>
      </c>
      <c r="M245" s="18">
        <f t="shared" si="172"/>
        <v>-236.18</v>
      </c>
      <c r="N245" s="18">
        <f>M245+N242-N243</f>
        <v>-236.18</v>
      </c>
      <c r="O245" s="18">
        <f t="shared" ref="O245" si="173">N245+O242-O243</f>
        <v>-236.18</v>
      </c>
      <c r="P245" s="18">
        <f>O245+P242-P243</f>
        <v>-236.18</v>
      </c>
      <c r="Q245" s="18">
        <f>P245+Q242-Q243</f>
        <v>-236.18</v>
      </c>
      <c r="R245" s="18">
        <f t="shared" ref="R245:T245" si="174">Q245+R242-R243</f>
        <v>-236.18</v>
      </c>
      <c r="S245" s="18">
        <f t="shared" si="174"/>
        <v>-236.18</v>
      </c>
      <c r="T245" s="18">
        <f t="shared" si="174"/>
        <v>-236.18</v>
      </c>
      <c r="U245" s="18">
        <f>T245+U242-U243</f>
        <v>-236.18</v>
      </c>
      <c r="V245" s="18">
        <f t="shared" ref="V245:AD245" si="175">U245+V242-V243</f>
        <v>-236.18</v>
      </c>
      <c r="W245" s="18">
        <f t="shared" si="175"/>
        <v>-236.18</v>
      </c>
      <c r="X245" s="18">
        <f t="shared" si="175"/>
        <v>-236.18</v>
      </c>
      <c r="Y245" s="18">
        <f t="shared" si="175"/>
        <v>-236.18</v>
      </c>
      <c r="Z245" s="18">
        <f t="shared" si="175"/>
        <v>-236.18</v>
      </c>
      <c r="AA245" s="18">
        <f t="shared" si="175"/>
        <v>-236.18</v>
      </c>
      <c r="AB245" s="18">
        <f t="shared" si="175"/>
        <v>-236.18</v>
      </c>
      <c r="AC245" s="18">
        <f t="shared" si="175"/>
        <v>-236.18</v>
      </c>
      <c r="AD245" s="18">
        <f t="shared" si="175"/>
        <v>-236.18</v>
      </c>
      <c r="AE245" s="18">
        <f>AD245+AE242-AE243</f>
        <v>-236.18</v>
      </c>
      <c r="AF245" s="18">
        <f>AE245+AF242-AF243</f>
        <v>-236.18</v>
      </c>
      <c r="AG245" s="18">
        <f t="shared" ref="AG245:AH245" si="176">AF245+AG242-AG243</f>
        <v>-236.18</v>
      </c>
      <c r="AH245" s="18">
        <f t="shared" si="176"/>
        <v>-236.18</v>
      </c>
      <c r="AI245" s="18">
        <f t="shared" ref="AI245:AJ245" si="177">AG245+AI242-AI243</f>
        <v>-236.18</v>
      </c>
      <c r="AJ245" s="18">
        <f t="shared" si="177"/>
        <v>-236.18</v>
      </c>
      <c r="AK245" s="18">
        <f>AJ245</f>
        <v>-236.18</v>
      </c>
    </row>
    <row r="246" spans="1:37" x14ac:dyDescent="0.25">
      <c r="A246" s="10" t="s">
        <v>74</v>
      </c>
      <c r="B246" s="50">
        <f>VLOOKUP(A246,[1]INTI!$F$4:$G$317,2,FALSE)</f>
        <v>13.840999999999999</v>
      </c>
      <c r="C246" s="11" t="s">
        <v>8</v>
      </c>
      <c r="D246" s="11" t="s">
        <v>9</v>
      </c>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f>SUM(F246:AJ246)</f>
        <v>0</v>
      </c>
    </row>
    <row r="247" spans="1:37" hidden="1" x14ac:dyDescent="0.25">
      <c r="A247" s="13" t="str">
        <f t="shared" si="130"/>
        <v>T19</v>
      </c>
      <c r="B247" s="51"/>
      <c r="C247" s="50" t="s">
        <v>10</v>
      </c>
      <c r="D247" s="11" t="s">
        <v>9</v>
      </c>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f>SUM(F247:AJ247)</f>
        <v>0</v>
      </c>
    </row>
    <row r="248" spans="1:37" hidden="1" x14ac:dyDescent="0.25">
      <c r="A248" s="13" t="str">
        <f t="shared" si="130"/>
        <v>T19</v>
      </c>
      <c r="B248" s="51"/>
      <c r="C248" s="52"/>
      <c r="D248" s="11" t="s">
        <v>11</v>
      </c>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f>SUM(F248:AJ248)</f>
        <v>0</v>
      </c>
    </row>
    <row r="249" spans="1:37" hidden="1" x14ac:dyDescent="0.25">
      <c r="A249" s="16" t="str">
        <f t="shared" si="130"/>
        <v>T19</v>
      </c>
      <c r="B249" s="52"/>
      <c r="C249" s="17" t="s">
        <v>12</v>
      </c>
      <c r="D249" s="17" t="s">
        <v>9</v>
      </c>
      <c r="E249" s="12">
        <v>-204</v>
      </c>
      <c r="F249" s="18">
        <f>E249+F246-F247</f>
        <v>-204</v>
      </c>
      <c r="G249" s="18">
        <f t="shared" ref="G249:M249" si="178">F249+G246-G247</f>
        <v>-204</v>
      </c>
      <c r="H249" s="18">
        <f t="shared" si="178"/>
        <v>-204</v>
      </c>
      <c r="I249" s="18">
        <f t="shared" si="178"/>
        <v>-204</v>
      </c>
      <c r="J249" s="18">
        <f t="shared" si="178"/>
        <v>-204</v>
      </c>
      <c r="K249" s="18">
        <f t="shared" si="178"/>
        <v>-204</v>
      </c>
      <c r="L249" s="18">
        <f t="shared" si="178"/>
        <v>-204</v>
      </c>
      <c r="M249" s="18">
        <f t="shared" si="178"/>
        <v>-204</v>
      </c>
      <c r="N249" s="18">
        <f>M249+N246-N247</f>
        <v>-204</v>
      </c>
      <c r="O249" s="18">
        <f t="shared" ref="O249" si="179">N249+O246-O247</f>
        <v>-204</v>
      </c>
      <c r="P249" s="18">
        <f>O249+P246-P247</f>
        <v>-204</v>
      </c>
      <c r="Q249" s="18">
        <f>P249+Q246-Q247</f>
        <v>-204</v>
      </c>
      <c r="R249" s="18">
        <f t="shared" ref="R249:T249" si="180">Q249+R246-R247</f>
        <v>-204</v>
      </c>
      <c r="S249" s="18">
        <f t="shared" si="180"/>
        <v>-204</v>
      </c>
      <c r="T249" s="18">
        <f t="shared" si="180"/>
        <v>-204</v>
      </c>
      <c r="U249" s="18">
        <f>T249+U246-U247</f>
        <v>-204</v>
      </c>
      <c r="V249" s="18">
        <f t="shared" ref="V249:AD249" si="181">U249+V246-V247</f>
        <v>-204</v>
      </c>
      <c r="W249" s="18">
        <f t="shared" si="181"/>
        <v>-204</v>
      </c>
      <c r="X249" s="18">
        <f t="shared" si="181"/>
        <v>-204</v>
      </c>
      <c r="Y249" s="18">
        <f t="shared" si="181"/>
        <v>-204</v>
      </c>
      <c r="Z249" s="18">
        <f t="shared" si="181"/>
        <v>-204</v>
      </c>
      <c r="AA249" s="18">
        <f t="shared" si="181"/>
        <v>-204</v>
      </c>
      <c r="AB249" s="18">
        <f t="shared" si="181"/>
        <v>-204</v>
      </c>
      <c r="AC249" s="18">
        <f t="shared" si="181"/>
        <v>-204</v>
      </c>
      <c r="AD249" s="18">
        <f t="shared" si="181"/>
        <v>-204</v>
      </c>
      <c r="AE249" s="18">
        <f>AD249+AE246-AE247</f>
        <v>-204</v>
      </c>
      <c r="AF249" s="18">
        <f>AE249+AF246-AF247</f>
        <v>-204</v>
      </c>
      <c r="AG249" s="18">
        <f t="shared" ref="AG249:AH249" si="182">AF249+AG246-AG247</f>
        <v>-204</v>
      </c>
      <c r="AH249" s="18">
        <f t="shared" si="182"/>
        <v>-204</v>
      </c>
      <c r="AI249" s="18">
        <f>AG249+AI246-AI247</f>
        <v>-204</v>
      </c>
      <c r="AJ249" s="18">
        <f>AH249+AJ246-AJ247</f>
        <v>-204</v>
      </c>
      <c r="AK249" s="18">
        <f>AJ249</f>
        <v>-204</v>
      </c>
    </row>
    <row r="250" spans="1:37" x14ac:dyDescent="0.25">
      <c r="A250" s="10" t="s">
        <v>75</v>
      </c>
      <c r="B250" s="50">
        <f>VLOOKUP(A250,[1]INTI!$F$4:$G$317,2,FALSE)</f>
        <v>40.807000000000002</v>
      </c>
      <c r="C250" s="11" t="s">
        <v>8</v>
      </c>
      <c r="D250" s="11" t="s">
        <v>9</v>
      </c>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f>SUM(F250:AJ250)</f>
        <v>0</v>
      </c>
    </row>
    <row r="251" spans="1:37" hidden="1" x14ac:dyDescent="0.25">
      <c r="A251" s="13" t="str">
        <f t="shared" si="130"/>
        <v>T22</v>
      </c>
      <c r="B251" s="51"/>
      <c r="C251" s="50" t="s">
        <v>10</v>
      </c>
      <c r="D251" s="11" t="s">
        <v>9</v>
      </c>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f>SUM(F251:AJ251)</f>
        <v>0</v>
      </c>
    </row>
    <row r="252" spans="1:37" hidden="1" x14ac:dyDescent="0.25">
      <c r="A252" s="13" t="str">
        <f t="shared" si="130"/>
        <v>T22</v>
      </c>
      <c r="B252" s="51"/>
      <c r="C252" s="52"/>
      <c r="D252" s="11" t="s">
        <v>11</v>
      </c>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f>SUM(F252:AJ252)</f>
        <v>0</v>
      </c>
    </row>
    <row r="253" spans="1:37" hidden="1" x14ac:dyDescent="0.25">
      <c r="A253" s="16" t="str">
        <f t="shared" si="130"/>
        <v>T22</v>
      </c>
      <c r="B253" s="52"/>
      <c r="C253" s="17" t="s">
        <v>12</v>
      </c>
      <c r="D253" s="17" t="s">
        <v>9</v>
      </c>
      <c r="E253" s="12">
        <v>97.92</v>
      </c>
      <c r="F253" s="18">
        <f>E253+F250-F251</f>
        <v>97.92</v>
      </c>
      <c r="G253" s="18">
        <f t="shared" ref="G253:M253" si="183">F253+G250-G251</f>
        <v>97.92</v>
      </c>
      <c r="H253" s="18">
        <f t="shared" si="183"/>
        <v>97.92</v>
      </c>
      <c r="I253" s="18">
        <f t="shared" si="183"/>
        <v>97.92</v>
      </c>
      <c r="J253" s="18">
        <f t="shared" si="183"/>
        <v>97.92</v>
      </c>
      <c r="K253" s="18">
        <f t="shared" si="183"/>
        <v>97.92</v>
      </c>
      <c r="L253" s="18">
        <f t="shared" si="183"/>
        <v>97.92</v>
      </c>
      <c r="M253" s="18">
        <f t="shared" si="183"/>
        <v>97.92</v>
      </c>
      <c r="N253" s="18">
        <f>M253+N250-N251</f>
        <v>97.92</v>
      </c>
      <c r="O253" s="18">
        <f t="shared" ref="O253" si="184">N253+O250-O251</f>
        <v>97.92</v>
      </c>
      <c r="P253" s="18">
        <f>O253+P250-P251</f>
        <v>97.92</v>
      </c>
      <c r="Q253" s="18">
        <f>P253+Q250-Q251</f>
        <v>97.92</v>
      </c>
      <c r="R253" s="18">
        <f t="shared" ref="R253:T253" si="185">Q253+R250-R251</f>
        <v>97.92</v>
      </c>
      <c r="S253" s="18">
        <f t="shared" si="185"/>
        <v>97.92</v>
      </c>
      <c r="T253" s="18">
        <f t="shared" si="185"/>
        <v>97.92</v>
      </c>
      <c r="U253" s="18">
        <f>T253+U250-U251</f>
        <v>97.92</v>
      </c>
      <c r="V253" s="18">
        <f t="shared" ref="V253:AD253" si="186">U253+V250-V251</f>
        <v>97.92</v>
      </c>
      <c r="W253" s="18">
        <f t="shared" si="186"/>
        <v>97.92</v>
      </c>
      <c r="X253" s="18">
        <f t="shared" si="186"/>
        <v>97.92</v>
      </c>
      <c r="Y253" s="18">
        <f t="shared" si="186"/>
        <v>97.92</v>
      </c>
      <c r="Z253" s="18">
        <f t="shared" si="186"/>
        <v>97.92</v>
      </c>
      <c r="AA253" s="18">
        <f t="shared" si="186"/>
        <v>97.92</v>
      </c>
      <c r="AB253" s="18">
        <f t="shared" si="186"/>
        <v>97.92</v>
      </c>
      <c r="AC253" s="18">
        <f t="shared" si="186"/>
        <v>97.92</v>
      </c>
      <c r="AD253" s="18">
        <f t="shared" si="186"/>
        <v>97.92</v>
      </c>
      <c r="AE253" s="18">
        <f>AD253+AE250-AE251</f>
        <v>97.92</v>
      </c>
      <c r="AF253" s="18">
        <f>AE253+AF250-AF251</f>
        <v>97.92</v>
      </c>
      <c r="AG253" s="18">
        <f t="shared" ref="AG253:AH253" si="187">AF253+AG250-AG251</f>
        <v>97.92</v>
      </c>
      <c r="AH253" s="18">
        <f t="shared" si="187"/>
        <v>97.92</v>
      </c>
      <c r="AI253" s="18">
        <f t="shared" ref="AI253:AJ253" si="188">AG253+AI250-AI251</f>
        <v>97.92</v>
      </c>
      <c r="AJ253" s="18">
        <f t="shared" si="188"/>
        <v>97.92</v>
      </c>
      <c r="AK253" s="18">
        <f>AJ253</f>
        <v>97.92</v>
      </c>
    </row>
    <row r="254" spans="1:37" x14ac:dyDescent="0.25">
      <c r="A254" s="10" t="s">
        <v>76</v>
      </c>
      <c r="B254" s="50">
        <f>VLOOKUP(A254,[1]INTI!$F$4:$G$317,2,FALSE)</f>
        <v>14.628</v>
      </c>
      <c r="C254" s="11" t="s">
        <v>8</v>
      </c>
      <c r="D254" s="11" t="s">
        <v>9</v>
      </c>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f>SUM(F254:AJ254)</f>
        <v>0</v>
      </c>
    </row>
    <row r="255" spans="1:37" hidden="1" x14ac:dyDescent="0.25">
      <c r="A255" s="13" t="str">
        <f t="shared" si="130"/>
        <v>T17</v>
      </c>
      <c r="B255" s="51"/>
      <c r="C255" s="50" t="s">
        <v>10</v>
      </c>
      <c r="D255" s="11" t="s">
        <v>9</v>
      </c>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f>SUM(F255:AJ255)</f>
        <v>0</v>
      </c>
    </row>
    <row r="256" spans="1:37" hidden="1" x14ac:dyDescent="0.25">
      <c r="A256" s="13" t="str">
        <f t="shared" si="130"/>
        <v>T17</v>
      </c>
      <c r="B256" s="51"/>
      <c r="C256" s="52"/>
      <c r="D256" s="11" t="s">
        <v>11</v>
      </c>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f>SUM(F256:AJ256)</f>
        <v>0</v>
      </c>
    </row>
    <row r="257" spans="1:37" hidden="1" x14ac:dyDescent="0.25">
      <c r="A257" s="16" t="str">
        <f t="shared" si="130"/>
        <v>T17</v>
      </c>
      <c r="B257" s="52"/>
      <c r="C257" s="17" t="s">
        <v>12</v>
      </c>
      <c r="D257" s="17" t="s">
        <v>9</v>
      </c>
      <c r="E257" s="12">
        <v>-161.51</v>
      </c>
      <c r="F257" s="18">
        <f>E257+F254-F255</f>
        <v>-161.51</v>
      </c>
      <c r="G257" s="18">
        <f t="shared" ref="G257:M257" si="189">F257+G254-G255</f>
        <v>-161.51</v>
      </c>
      <c r="H257" s="18">
        <f t="shared" si="189"/>
        <v>-161.51</v>
      </c>
      <c r="I257" s="18">
        <f t="shared" si="189"/>
        <v>-161.51</v>
      </c>
      <c r="J257" s="18">
        <f t="shared" si="189"/>
        <v>-161.51</v>
      </c>
      <c r="K257" s="18">
        <f t="shared" si="189"/>
        <v>-161.51</v>
      </c>
      <c r="L257" s="18">
        <f t="shared" si="189"/>
        <v>-161.51</v>
      </c>
      <c r="M257" s="18">
        <f t="shared" si="189"/>
        <v>-161.51</v>
      </c>
      <c r="N257" s="18">
        <f>M257+N254-N255</f>
        <v>-161.51</v>
      </c>
      <c r="O257" s="18">
        <f t="shared" ref="O257" si="190">N257+O254-O255</f>
        <v>-161.51</v>
      </c>
      <c r="P257" s="18">
        <f>O257+P254-P255</f>
        <v>-161.51</v>
      </c>
      <c r="Q257" s="18">
        <f>P257+Q254-Q255</f>
        <v>-161.51</v>
      </c>
      <c r="R257" s="18">
        <f t="shared" ref="R257:T257" si="191">Q257+R254-R255</f>
        <v>-161.51</v>
      </c>
      <c r="S257" s="18">
        <f t="shared" si="191"/>
        <v>-161.51</v>
      </c>
      <c r="T257" s="18">
        <f t="shared" si="191"/>
        <v>-161.51</v>
      </c>
      <c r="U257" s="18">
        <f>T257+U254-U255</f>
        <v>-161.51</v>
      </c>
      <c r="V257" s="18">
        <f t="shared" ref="V257:AD257" si="192">U257+V254-V255</f>
        <v>-161.51</v>
      </c>
      <c r="W257" s="18">
        <f t="shared" si="192"/>
        <v>-161.51</v>
      </c>
      <c r="X257" s="18">
        <f t="shared" si="192"/>
        <v>-161.51</v>
      </c>
      <c r="Y257" s="18">
        <f t="shared" si="192"/>
        <v>-161.51</v>
      </c>
      <c r="Z257" s="18">
        <f t="shared" si="192"/>
        <v>-161.51</v>
      </c>
      <c r="AA257" s="18">
        <f t="shared" si="192"/>
        <v>-161.51</v>
      </c>
      <c r="AB257" s="18">
        <f t="shared" si="192"/>
        <v>-161.51</v>
      </c>
      <c r="AC257" s="18">
        <f t="shared" si="192"/>
        <v>-161.51</v>
      </c>
      <c r="AD257" s="18">
        <f t="shared" si="192"/>
        <v>-161.51</v>
      </c>
      <c r="AE257" s="18">
        <f>AD257+AE254-AE255</f>
        <v>-161.51</v>
      </c>
      <c r="AF257" s="18">
        <f>AE257+AF254-AF255</f>
        <v>-161.51</v>
      </c>
      <c r="AG257" s="18">
        <f t="shared" ref="AG257:AH257" si="193">AF257+AG254-AG255</f>
        <v>-161.51</v>
      </c>
      <c r="AH257" s="18">
        <f t="shared" si="193"/>
        <v>-161.51</v>
      </c>
      <c r="AI257" s="18">
        <f t="shared" ref="AI257:AJ257" si="194">AG257+AI254-AI255</f>
        <v>-161.51</v>
      </c>
      <c r="AJ257" s="18">
        <f t="shared" si="194"/>
        <v>-161.51</v>
      </c>
      <c r="AK257" s="18">
        <f>AJ257</f>
        <v>-161.51</v>
      </c>
    </row>
    <row r="258" spans="1:37" x14ac:dyDescent="0.25">
      <c r="A258" s="10" t="s">
        <v>77</v>
      </c>
      <c r="B258" s="50">
        <f>VLOOKUP(A258,[1]INTI!$F$4:$G$317,2,FALSE)</f>
        <v>33.692999999999998</v>
      </c>
      <c r="C258" s="11" t="s">
        <v>8</v>
      </c>
      <c r="D258" s="11" t="s">
        <v>9</v>
      </c>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f>SUM(F258:AJ258)</f>
        <v>0</v>
      </c>
    </row>
    <row r="259" spans="1:37" hidden="1" x14ac:dyDescent="0.25">
      <c r="A259" s="13" t="str">
        <f t="shared" si="130"/>
        <v>P08</v>
      </c>
      <c r="B259" s="51"/>
      <c r="C259" s="50" t="s">
        <v>10</v>
      </c>
      <c r="D259" s="11" t="s">
        <v>9</v>
      </c>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f>SUM(F259:AJ259)</f>
        <v>0</v>
      </c>
    </row>
    <row r="260" spans="1:37" hidden="1" x14ac:dyDescent="0.25">
      <c r="A260" s="13" t="str">
        <f t="shared" si="130"/>
        <v>P08</v>
      </c>
      <c r="B260" s="51"/>
      <c r="C260" s="52"/>
      <c r="D260" s="11" t="s">
        <v>11</v>
      </c>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f>SUM(F260:AJ260)</f>
        <v>0</v>
      </c>
    </row>
    <row r="261" spans="1:37" hidden="1" x14ac:dyDescent="0.25">
      <c r="A261" s="16" t="str">
        <f t="shared" si="130"/>
        <v>P08</v>
      </c>
      <c r="B261" s="52"/>
      <c r="C261" s="17" t="s">
        <v>12</v>
      </c>
      <c r="D261" s="17" t="s">
        <v>9</v>
      </c>
      <c r="E261" s="12">
        <v>273.36</v>
      </c>
      <c r="F261" s="18">
        <f>E261+F258-F259</f>
        <v>273.36</v>
      </c>
      <c r="G261" s="18">
        <f t="shared" ref="G261:M261" si="195">F261+G258-G259</f>
        <v>273.36</v>
      </c>
      <c r="H261" s="18">
        <f t="shared" si="195"/>
        <v>273.36</v>
      </c>
      <c r="I261" s="18">
        <f t="shared" si="195"/>
        <v>273.36</v>
      </c>
      <c r="J261" s="18">
        <f t="shared" si="195"/>
        <v>273.36</v>
      </c>
      <c r="K261" s="18">
        <f t="shared" si="195"/>
        <v>273.36</v>
      </c>
      <c r="L261" s="18">
        <f t="shared" si="195"/>
        <v>273.36</v>
      </c>
      <c r="M261" s="18">
        <f t="shared" si="195"/>
        <v>273.36</v>
      </c>
      <c r="N261" s="18">
        <f>M261+N258-N259</f>
        <v>273.36</v>
      </c>
      <c r="O261" s="18">
        <f t="shared" ref="O261" si="196">N261+O258-O259</f>
        <v>273.36</v>
      </c>
      <c r="P261" s="18">
        <f>O261+P258-P259</f>
        <v>273.36</v>
      </c>
      <c r="Q261" s="18">
        <f>P261+Q258-Q259</f>
        <v>273.36</v>
      </c>
      <c r="R261" s="18">
        <f t="shared" ref="R261:T261" si="197">Q261+R258-R259</f>
        <v>273.36</v>
      </c>
      <c r="S261" s="18">
        <f t="shared" si="197"/>
        <v>273.36</v>
      </c>
      <c r="T261" s="18">
        <f t="shared" si="197"/>
        <v>273.36</v>
      </c>
      <c r="U261" s="18">
        <f>T261+U258-U259</f>
        <v>273.36</v>
      </c>
      <c r="V261" s="18">
        <f t="shared" ref="V261:AD261" si="198">U261+V258-V259</f>
        <v>273.36</v>
      </c>
      <c r="W261" s="18">
        <f t="shared" si="198"/>
        <v>273.36</v>
      </c>
      <c r="X261" s="18">
        <f t="shared" si="198"/>
        <v>273.36</v>
      </c>
      <c r="Y261" s="18">
        <f t="shared" si="198"/>
        <v>273.36</v>
      </c>
      <c r="Z261" s="18">
        <f t="shared" si="198"/>
        <v>273.36</v>
      </c>
      <c r="AA261" s="18">
        <f t="shared" si="198"/>
        <v>273.36</v>
      </c>
      <c r="AB261" s="18">
        <f t="shared" si="198"/>
        <v>273.36</v>
      </c>
      <c r="AC261" s="18">
        <f t="shared" si="198"/>
        <v>273.36</v>
      </c>
      <c r="AD261" s="18">
        <f t="shared" si="198"/>
        <v>273.36</v>
      </c>
      <c r="AE261" s="18">
        <f>AD261+AE258-AE259</f>
        <v>273.36</v>
      </c>
      <c r="AF261" s="18">
        <f>AE261+AF258-AF259</f>
        <v>273.36</v>
      </c>
      <c r="AG261" s="18">
        <f t="shared" ref="AG261:AH261" si="199">AF261+AG258-AG259</f>
        <v>273.36</v>
      </c>
      <c r="AH261" s="18">
        <f t="shared" si="199"/>
        <v>273.36</v>
      </c>
      <c r="AI261" s="18">
        <f t="shared" ref="AI261:AJ261" si="200">AG261+AI258-AI259</f>
        <v>273.36</v>
      </c>
      <c r="AJ261" s="18">
        <f t="shared" si="200"/>
        <v>273.36</v>
      </c>
      <c r="AK261" s="18">
        <f>AJ261</f>
        <v>273.36</v>
      </c>
    </row>
    <row r="262" spans="1:37" x14ac:dyDescent="0.25">
      <c r="A262" s="10" t="s">
        <v>78</v>
      </c>
      <c r="B262" s="50">
        <f>VLOOKUP(A262,[1]INTI!$F$4:$G$317,2,FALSE)</f>
        <v>23.396999999999998</v>
      </c>
      <c r="C262" s="11" t="s">
        <v>8</v>
      </c>
      <c r="D262" s="11" t="s">
        <v>9</v>
      </c>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f>SUM(F262:AJ262)</f>
        <v>0</v>
      </c>
    </row>
    <row r="263" spans="1:37" hidden="1" x14ac:dyDescent="0.25">
      <c r="A263" s="13" t="str">
        <f t="shared" si="130"/>
        <v>N10</v>
      </c>
      <c r="B263" s="51"/>
      <c r="C263" s="50" t="s">
        <v>10</v>
      </c>
      <c r="D263" s="11" t="s">
        <v>9</v>
      </c>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f>SUM(F263:AJ263)</f>
        <v>0</v>
      </c>
    </row>
    <row r="264" spans="1:37" hidden="1" x14ac:dyDescent="0.25">
      <c r="A264" s="13" t="str">
        <f t="shared" si="130"/>
        <v>N10</v>
      </c>
      <c r="B264" s="51"/>
      <c r="C264" s="52"/>
      <c r="D264" s="11" t="s">
        <v>11</v>
      </c>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f>SUM(F264:AJ264)</f>
        <v>0</v>
      </c>
    </row>
    <row r="265" spans="1:37" hidden="1" x14ac:dyDescent="0.25">
      <c r="A265" s="16" t="str">
        <f t="shared" si="130"/>
        <v>N10</v>
      </c>
      <c r="B265" s="52"/>
      <c r="C265" s="17" t="s">
        <v>12</v>
      </c>
      <c r="D265" s="17" t="s">
        <v>9</v>
      </c>
      <c r="E265" s="12">
        <v>171.09999999999997</v>
      </c>
      <c r="F265" s="18">
        <f>E265+F262-F263</f>
        <v>171.09999999999997</v>
      </c>
      <c r="G265" s="18">
        <f t="shared" ref="G265:M265" si="201">F265+G262-G263</f>
        <v>171.09999999999997</v>
      </c>
      <c r="H265" s="18">
        <f t="shared" si="201"/>
        <v>171.09999999999997</v>
      </c>
      <c r="I265" s="18">
        <f t="shared" si="201"/>
        <v>171.09999999999997</v>
      </c>
      <c r="J265" s="18">
        <f t="shared" si="201"/>
        <v>171.09999999999997</v>
      </c>
      <c r="K265" s="18">
        <f t="shared" si="201"/>
        <v>171.09999999999997</v>
      </c>
      <c r="L265" s="18">
        <f t="shared" si="201"/>
        <v>171.09999999999997</v>
      </c>
      <c r="M265" s="18">
        <f t="shared" si="201"/>
        <v>171.09999999999997</v>
      </c>
      <c r="N265" s="18">
        <f>M265+N262-N263</f>
        <v>171.09999999999997</v>
      </c>
      <c r="O265" s="18">
        <f t="shared" ref="O265" si="202">N265+O262-O263</f>
        <v>171.09999999999997</v>
      </c>
      <c r="P265" s="18">
        <f>O265+P262-P263</f>
        <v>171.09999999999997</v>
      </c>
      <c r="Q265" s="18">
        <f>P265+Q262-Q263</f>
        <v>171.09999999999997</v>
      </c>
      <c r="R265" s="18">
        <f t="shared" ref="R265:T265" si="203">Q265+R262-R263</f>
        <v>171.09999999999997</v>
      </c>
      <c r="S265" s="18">
        <f t="shared" si="203"/>
        <v>171.09999999999997</v>
      </c>
      <c r="T265" s="18">
        <f t="shared" si="203"/>
        <v>171.09999999999997</v>
      </c>
      <c r="U265" s="18">
        <f>T265+U262-U263</f>
        <v>171.09999999999997</v>
      </c>
      <c r="V265" s="18">
        <f t="shared" ref="V265:AD265" si="204">U265+V262-V263</f>
        <v>171.09999999999997</v>
      </c>
      <c r="W265" s="18">
        <f t="shared" si="204"/>
        <v>171.09999999999997</v>
      </c>
      <c r="X265" s="18">
        <f t="shared" si="204"/>
        <v>171.09999999999997</v>
      </c>
      <c r="Y265" s="18">
        <f t="shared" si="204"/>
        <v>171.09999999999997</v>
      </c>
      <c r="Z265" s="18">
        <f t="shared" si="204"/>
        <v>171.09999999999997</v>
      </c>
      <c r="AA265" s="18">
        <f t="shared" si="204"/>
        <v>171.09999999999997</v>
      </c>
      <c r="AB265" s="18">
        <f t="shared" si="204"/>
        <v>171.09999999999997</v>
      </c>
      <c r="AC265" s="18">
        <f t="shared" si="204"/>
        <v>171.09999999999997</v>
      </c>
      <c r="AD265" s="18">
        <f t="shared" si="204"/>
        <v>171.09999999999997</v>
      </c>
      <c r="AE265" s="18">
        <f>AD265+AE262-AE263</f>
        <v>171.09999999999997</v>
      </c>
      <c r="AF265" s="18">
        <f>AE265+AF262-AF263</f>
        <v>171.09999999999997</v>
      </c>
      <c r="AG265" s="18">
        <f t="shared" ref="AG265:AH265" si="205">AF265+AG262-AG263</f>
        <v>171.09999999999997</v>
      </c>
      <c r="AH265" s="18">
        <f t="shared" si="205"/>
        <v>171.09999999999997</v>
      </c>
      <c r="AI265" s="18">
        <f t="shared" ref="AI265:AJ265" si="206">AG265+AI262-AI263</f>
        <v>171.09999999999997</v>
      </c>
      <c r="AJ265" s="18">
        <f t="shared" si="206"/>
        <v>171.09999999999997</v>
      </c>
      <c r="AK265" s="18">
        <f>AJ265</f>
        <v>171.09999999999997</v>
      </c>
    </row>
    <row r="266" spans="1:37" x14ac:dyDescent="0.25">
      <c r="A266" s="10" t="s">
        <v>79</v>
      </c>
      <c r="B266" s="50">
        <f>VLOOKUP(A266,[1]INTI!$F$4:$G$317,2,FALSE)</f>
        <v>26.55</v>
      </c>
      <c r="C266" s="11" t="s">
        <v>8</v>
      </c>
      <c r="D266" s="11" t="s">
        <v>9</v>
      </c>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f>SUM(F266:AJ266)</f>
        <v>0</v>
      </c>
    </row>
    <row r="267" spans="1:37" hidden="1" x14ac:dyDescent="0.25">
      <c r="A267" s="13" t="str">
        <f t="shared" si="130"/>
        <v>K01</v>
      </c>
      <c r="B267" s="51"/>
      <c r="C267" s="50" t="s">
        <v>10</v>
      </c>
      <c r="D267" s="11" t="s">
        <v>9</v>
      </c>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f>SUM(F267:AJ267)</f>
        <v>0</v>
      </c>
    </row>
    <row r="268" spans="1:37" hidden="1" x14ac:dyDescent="0.25">
      <c r="A268" s="13" t="str">
        <f t="shared" si="130"/>
        <v>K01</v>
      </c>
      <c r="B268" s="51"/>
      <c r="C268" s="52"/>
      <c r="D268" s="11" t="s">
        <v>11</v>
      </c>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f>SUM(F268:AJ268)</f>
        <v>0</v>
      </c>
    </row>
    <row r="269" spans="1:37" hidden="1" x14ac:dyDescent="0.25">
      <c r="A269" s="16" t="str">
        <f t="shared" si="130"/>
        <v>K01</v>
      </c>
      <c r="B269" s="52"/>
      <c r="C269" s="17" t="s">
        <v>12</v>
      </c>
      <c r="D269" s="17" t="s">
        <v>9</v>
      </c>
      <c r="E269" s="12">
        <v>93.8</v>
      </c>
      <c r="F269" s="18">
        <f>E269+F266-F267</f>
        <v>93.8</v>
      </c>
      <c r="G269" s="18">
        <f t="shared" ref="G269:M269" si="207">F269+G266-G267</f>
        <v>93.8</v>
      </c>
      <c r="H269" s="18">
        <f t="shared" si="207"/>
        <v>93.8</v>
      </c>
      <c r="I269" s="18">
        <f t="shared" si="207"/>
        <v>93.8</v>
      </c>
      <c r="J269" s="18">
        <f t="shared" si="207"/>
        <v>93.8</v>
      </c>
      <c r="K269" s="18">
        <f t="shared" si="207"/>
        <v>93.8</v>
      </c>
      <c r="L269" s="18">
        <f t="shared" si="207"/>
        <v>93.8</v>
      </c>
      <c r="M269" s="18">
        <f t="shared" si="207"/>
        <v>93.8</v>
      </c>
      <c r="N269" s="18">
        <f>M269+N266-N267</f>
        <v>93.8</v>
      </c>
      <c r="O269" s="18">
        <f t="shared" ref="O269" si="208">N269+O266-O267</f>
        <v>93.8</v>
      </c>
      <c r="P269" s="18">
        <f>O269+P266-P267</f>
        <v>93.8</v>
      </c>
      <c r="Q269" s="18">
        <f>P269+Q266-Q267</f>
        <v>93.8</v>
      </c>
      <c r="R269" s="18">
        <f t="shared" ref="R269:T269" si="209">Q269+R266-R267</f>
        <v>93.8</v>
      </c>
      <c r="S269" s="18">
        <f t="shared" si="209"/>
        <v>93.8</v>
      </c>
      <c r="T269" s="18">
        <f t="shared" si="209"/>
        <v>93.8</v>
      </c>
      <c r="U269" s="18">
        <f>T269+U266-U267</f>
        <v>93.8</v>
      </c>
      <c r="V269" s="18">
        <f t="shared" ref="V269:AD269" si="210">U269+V266-V267</f>
        <v>93.8</v>
      </c>
      <c r="W269" s="18">
        <f t="shared" si="210"/>
        <v>93.8</v>
      </c>
      <c r="X269" s="18">
        <f t="shared" si="210"/>
        <v>93.8</v>
      </c>
      <c r="Y269" s="18">
        <f t="shared" si="210"/>
        <v>93.8</v>
      </c>
      <c r="Z269" s="18">
        <f t="shared" si="210"/>
        <v>93.8</v>
      </c>
      <c r="AA269" s="18">
        <f t="shared" si="210"/>
        <v>93.8</v>
      </c>
      <c r="AB269" s="18">
        <f t="shared" si="210"/>
        <v>93.8</v>
      </c>
      <c r="AC269" s="18">
        <f t="shared" si="210"/>
        <v>93.8</v>
      </c>
      <c r="AD269" s="18">
        <f t="shared" si="210"/>
        <v>93.8</v>
      </c>
      <c r="AE269" s="18">
        <f>AD269+AE266-AE267</f>
        <v>93.8</v>
      </c>
      <c r="AF269" s="18">
        <f>AE269+AF266-AF267</f>
        <v>93.8</v>
      </c>
      <c r="AG269" s="18">
        <f t="shared" ref="AG269:AH269" si="211">AF269+AG266-AG267</f>
        <v>93.8</v>
      </c>
      <c r="AH269" s="18">
        <f t="shared" si="211"/>
        <v>93.8</v>
      </c>
      <c r="AI269" s="18">
        <f t="shared" ref="AI269:AJ269" si="212">AG269+AI266-AI267</f>
        <v>93.8</v>
      </c>
      <c r="AJ269" s="18">
        <f t="shared" si="212"/>
        <v>93.8</v>
      </c>
      <c r="AK269" s="18">
        <f>AJ269</f>
        <v>93.8</v>
      </c>
    </row>
    <row r="270" spans="1:37" x14ac:dyDescent="0.25">
      <c r="A270" s="10" t="s">
        <v>80</v>
      </c>
      <c r="B270" s="50">
        <f>VLOOKUP(A270,[1]INTI!$F$4:$G$317,2,FALSE)</f>
        <v>16.622</v>
      </c>
      <c r="C270" s="11" t="s">
        <v>8</v>
      </c>
      <c r="D270" s="11" t="s">
        <v>9</v>
      </c>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f>SUM(F270:AJ270)</f>
        <v>0</v>
      </c>
    </row>
    <row r="271" spans="1:37" hidden="1" x14ac:dyDescent="0.25">
      <c r="A271" s="13" t="str">
        <f t="shared" ref="A271:A333" si="213">A270</f>
        <v>I04</v>
      </c>
      <c r="B271" s="51"/>
      <c r="C271" s="50" t="s">
        <v>10</v>
      </c>
      <c r="D271" s="11" t="s">
        <v>9</v>
      </c>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f>SUM(F271:AJ271)</f>
        <v>0</v>
      </c>
    </row>
    <row r="272" spans="1:37" hidden="1" x14ac:dyDescent="0.25">
      <c r="A272" s="13" t="str">
        <f t="shared" si="213"/>
        <v>I04</v>
      </c>
      <c r="B272" s="51"/>
      <c r="C272" s="52"/>
      <c r="D272" s="11" t="s">
        <v>11</v>
      </c>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f>SUM(F272:AJ272)</f>
        <v>0</v>
      </c>
    </row>
    <row r="273" spans="1:37" hidden="1" x14ac:dyDescent="0.25">
      <c r="A273" s="16" t="str">
        <f t="shared" si="213"/>
        <v>I04</v>
      </c>
      <c r="B273" s="52"/>
      <c r="C273" s="17" t="s">
        <v>12</v>
      </c>
      <c r="D273" s="17" t="s">
        <v>9</v>
      </c>
      <c r="E273" s="12">
        <v>-187.04</v>
      </c>
      <c r="F273" s="18">
        <f>E273+F270-F271</f>
        <v>-187.04</v>
      </c>
      <c r="G273" s="18">
        <f t="shared" ref="G273:M273" si="214">F273+G270-G271</f>
        <v>-187.04</v>
      </c>
      <c r="H273" s="18">
        <f t="shared" si="214"/>
        <v>-187.04</v>
      </c>
      <c r="I273" s="18">
        <f t="shared" si="214"/>
        <v>-187.04</v>
      </c>
      <c r="J273" s="18">
        <f t="shared" si="214"/>
        <v>-187.04</v>
      </c>
      <c r="K273" s="18">
        <f t="shared" si="214"/>
        <v>-187.04</v>
      </c>
      <c r="L273" s="18">
        <f t="shared" si="214"/>
        <v>-187.04</v>
      </c>
      <c r="M273" s="18">
        <f t="shared" si="214"/>
        <v>-187.04</v>
      </c>
      <c r="N273" s="18">
        <f>M273+N270-N271</f>
        <v>-187.04</v>
      </c>
      <c r="O273" s="18">
        <f t="shared" ref="O273" si="215">N273+O270-O271</f>
        <v>-187.04</v>
      </c>
      <c r="P273" s="18">
        <f>O273+P270-P271</f>
        <v>-187.04</v>
      </c>
      <c r="Q273" s="18">
        <f>P273+Q270-Q271</f>
        <v>-187.04</v>
      </c>
      <c r="R273" s="18">
        <f t="shared" ref="R273:T273" si="216">Q273+R270-R271</f>
        <v>-187.04</v>
      </c>
      <c r="S273" s="18">
        <f t="shared" si="216"/>
        <v>-187.04</v>
      </c>
      <c r="T273" s="18">
        <f t="shared" si="216"/>
        <v>-187.04</v>
      </c>
      <c r="U273" s="18">
        <f>T273+U270-U271</f>
        <v>-187.04</v>
      </c>
      <c r="V273" s="18">
        <f t="shared" ref="V273:AD273" si="217">U273+V270-V271</f>
        <v>-187.04</v>
      </c>
      <c r="W273" s="18">
        <f t="shared" si="217"/>
        <v>-187.04</v>
      </c>
      <c r="X273" s="18">
        <f t="shared" si="217"/>
        <v>-187.04</v>
      </c>
      <c r="Y273" s="18">
        <f t="shared" si="217"/>
        <v>-187.04</v>
      </c>
      <c r="Z273" s="18">
        <f t="shared" si="217"/>
        <v>-187.04</v>
      </c>
      <c r="AA273" s="18">
        <f t="shared" si="217"/>
        <v>-187.04</v>
      </c>
      <c r="AB273" s="18">
        <f t="shared" si="217"/>
        <v>-187.04</v>
      </c>
      <c r="AC273" s="18">
        <f t="shared" si="217"/>
        <v>-187.04</v>
      </c>
      <c r="AD273" s="18">
        <f t="shared" si="217"/>
        <v>-187.04</v>
      </c>
      <c r="AE273" s="18">
        <f>AD273+AE270-AE271</f>
        <v>-187.04</v>
      </c>
      <c r="AF273" s="18">
        <f>AE273+AF270-AF271</f>
        <v>-187.04</v>
      </c>
      <c r="AG273" s="18">
        <f t="shared" ref="AG273:AH273" si="218">AF273+AG270-AG271</f>
        <v>-187.04</v>
      </c>
      <c r="AH273" s="18">
        <f t="shared" si="218"/>
        <v>-187.04</v>
      </c>
      <c r="AI273" s="18">
        <f t="shared" ref="AI273:AJ273" si="219">AG273+AI270-AI271</f>
        <v>-187.04</v>
      </c>
      <c r="AJ273" s="18">
        <f t="shared" si="219"/>
        <v>-187.04</v>
      </c>
      <c r="AK273" s="18">
        <f>AJ273</f>
        <v>-187.04</v>
      </c>
    </row>
    <row r="274" spans="1:37" x14ac:dyDescent="0.25">
      <c r="A274" s="10" t="s">
        <v>81</v>
      </c>
      <c r="B274" s="50">
        <f>VLOOKUP(A274,[1]INTI!$F$4:$G$317,2,FALSE)</f>
        <v>23.317</v>
      </c>
      <c r="C274" s="11" t="s">
        <v>8</v>
      </c>
      <c r="D274" s="11" t="s">
        <v>9</v>
      </c>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f>SUM(F274:AJ274)</f>
        <v>0</v>
      </c>
    </row>
    <row r="275" spans="1:37" hidden="1" x14ac:dyDescent="0.25">
      <c r="A275" s="13" t="str">
        <f t="shared" si="213"/>
        <v>N12</v>
      </c>
      <c r="B275" s="51"/>
      <c r="C275" s="50" t="s">
        <v>10</v>
      </c>
      <c r="D275" s="11" t="s">
        <v>9</v>
      </c>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f>SUM(F275:AJ275)</f>
        <v>0</v>
      </c>
    </row>
    <row r="276" spans="1:37" hidden="1" x14ac:dyDescent="0.25">
      <c r="A276" s="13" t="str">
        <f t="shared" si="213"/>
        <v>N12</v>
      </c>
      <c r="B276" s="51"/>
      <c r="C276" s="52"/>
      <c r="D276" s="11" t="s">
        <v>11</v>
      </c>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f>SUM(F276:AJ276)</f>
        <v>0</v>
      </c>
    </row>
    <row r="277" spans="1:37" hidden="1" x14ac:dyDescent="0.25">
      <c r="A277" s="16" t="str">
        <f t="shared" si="213"/>
        <v>N12</v>
      </c>
      <c r="B277" s="52"/>
      <c r="C277" s="17" t="s">
        <v>12</v>
      </c>
      <c r="D277" s="17" t="s">
        <v>9</v>
      </c>
      <c r="E277" s="12">
        <v>-157.92000000000002</v>
      </c>
      <c r="F277" s="18">
        <f>E277+F274-F275</f>
        <v>-157.92000000000002</v>
      </c>
      <c r="G277" s="18">
        <f t="shared" ref="G277:M277" si="220">F277+G274-G275</f>
        <v>-157.92000000000002</v>
      </c>
      <c r="H277" s="18">
        <f t="shared" si="220"/>
        <v>-157.92000000000002</v>
      </c>
      <c r="I277" s="18">
        <f t="shared" si="220"/>
        <v>-157.92000000000002</v>
      </c>
      <c r="J277" s="18">
        <f t="shared" si="220"/>
        <v>-157.92000000000002</v>
      </c>
      <c r="K277" s="18">
        <f t="shared" si="220"/>
        <v>-157.92000000000002</v>
      </c>
      <c r="L277" s="18">
        <f t="shared" si="220"/>
        <v>-157.92000000000002</v>
      </c>
      <c r="M277" s="18">
        <f t="shared" si="220"/>
        <v>-157.92000000000002</v>
      </c>
      <c r="N277" s="18">
        <f>M277+N274-N275</f>
        <v>-157.92000000000002</v>
      </c>
      <c r="O277" s="18">
        <f t="shared" ref="O277" si="221">N277+O274-O275</f>
        <v>-157.92000000000002</v>
      </c>
      <c r="P277" s="18">
        <f>O277+P274-P275</f>
        <v>-157.92000000000002</v>
      </c>
      <c r="Q277" s="18">
        <f>P277+Q274-Q275</f>
        <v>-157.92000000000002</v>
      </c>
      <c r="R277" s="18">
        <f t="shared" ref="R277:T277" si="222">Q277+R274-R275</f>
        <v>-157.92000000000002</v>
      </c>
      <c r="S277" s="18">
        <f t="shared" si="222"/>
        <v>-157.92000000000002</v>
      </c>
      <c r="T277" s="18">
        <f t="shared" si="222"/>
        <v>-157.92000000000002</v>
      </c>
      <c r="U277" s="18">
        <f>T277+U274-U275</f>
        <v>-157.92000000000002</v>
      </c>
      <c r="V277" s="18">
        <f t="shared" ref="V277:AD277" si="223">U277+V274-V275</f>
        <v>-157.92000000000002</v>
      </c>
      <c r="W277" s="18">
        <f t="shared" si="223"/>
        <v>-157.92000000000002</v>
      </c>
      <c r="X277" s="18">
        <f t="shared" si="223"/>
        <v>-157.92000000000002</v>
      </c>
      <c r="Y277" s="18">
        <f t="shared" si="223"/>
        <v>-157.92000000000002</v>
      </c>
      <c r="Z277" s="18">
        <f t="shared" si="223"/>
        <v>-157.92000000000002</v>
      </c>
      <c r="AA277" s="18">
        <f t="shared" si="223"/>
        <v>-157.92000000000002</v>
      </c>
      <c r="AB277" s="18">
        <f t="shared" si="223"/>
        <v>-157.92000000000002</v>
      </c>
      <c r="AC277" s="18">
        <f t="shared" si="223"/>
        <v>-157.92000000000002</v>
      </c>
      <c r="AD277" s="18">
        <f t="shared" si="223"/>
        <v>-157.92000000000002</v>
      </c>
      <c r="AE277" s="18">
        <f>AD277+AE274-AE275</f>
        <v>-157.92000000000002</v>
      </c>
      <c r="AF277" s="18">
        <f>AE277+AF274-AF275</f>
        <v>-157.92000000000002</v>
      </c>
      <c r="AG277" s="18">
        <f t="shared" ref="AG277:AH277" si="224">AF277+AG274-AG275</f>
        <v>-157.92000000000002</v>
      </c>
      <c r="AH277" s="18">
        <f t="shared" si="224"/>
        <v>-157.92000000000002</v>
      </c>
      <c r="AI277" s="18">
        <f t="shared" ref="AI277:AJ277" si="225">AG277+AI274-AI275</f>
        <v>-157.92000000000002</v>
      </c>
      <c r="AJ277" s="18">
        <f t="shared" si="225"/>
        <v>-157.92000000000002</v>
      </c>
      <c r="AK277" s="18">
        <f>AJ277</f>
        <v>-157.92000000000002</v>
      </c>
    </row>
    <row r="278" spans="1:37" x14ac:dyDescent="0.25">
      <c r="A278" s="10" t="s">
        <v>83</v>
      </c>
      <c r="B278" s="50">
        <f>VLOOKUP(A278,[1]INTI!$F$4:$G$317,2,FALSE)</f>
        <v>24.82</v>
      </c>
      <c r="C278" s="11" t="s">
        <v>8</v>
      </c>
      <c r="D278" s="11" t="s">
        <v>9</v>
      </c>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f>SUM(F278:AJ278)</f>
        <v>0</v>
      </c>
    </row>
    <row r="279" spans="1:37" hidden="1" x14ac:dyDescent="0.25">
      <c r="A279" s="13" t="str">
        <f t="shared" si="213"/>
        <v>L13</v>
      </c>
      <c r="B279" s="51"/>
      <c r="C279" s="50" t="s">
        <v>10</v>
      </c>
      <c r="D279" s="11" t="s">
        <v>9</v>
      </c>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f>SUM(F279:AJ279)</f>
        <v>0</v>
      </c>
    </row>
    <row r="280" spans="1:37" hidden="1" x14ac:dyDescent="0.25">
      <c r="A280" s="13" t="str">
        <f t="shared" si="213"/>
        <v>L13</v>
      </c>
      <c r="B280" s="51"/>
      <c r="C280" s="52"/>
      <c r="D280" s="11" t="s">
        <v>11</v>
      </c>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f>SUM(F280:AJ280)</f>
        <v>0</v>
      </c>
    </row>
    <row r="281" spans="1:37" hidden="1" x14ac:dyDescent="0.25">
      <c r="A281" s="16" t="str">
        <f t="shared" si="213"/>
        <v>L13</v>
      </c>
      <c r="B281" s="52"/>
      <c r="C281" s="17" t="s">
        <v>12</v>
      </c>
      <c r="D281" s="17" t="s">
        <v>9</v>
      </c>
      <c r="E281" s="12">
        <v>810.47999999999945</v>
      </c>
      <c r="F281" s="18">
        <f>E281+F278-F279</f>
        <v>810.47999999999945</v>
      </c>
      <c r="G281" s="18">
        <f t="shared" ref="G281:M281" si="226">F281+G278-G279</f>
        <v>810.47999999999945</v>
      </c>
      <c r="H281" s="18">
        <f t="shared" si="226"/>
        <v>810.47999999999945</v>
      </c>
      <c r="I281" s="18">
        <f t="shared" si="226"/>
        <v>810.47999999999945</v>
      </c>
      <c r="J281" s="18">
        <f t="shared" si="226"/>
        <v>810.47999999999945</v>
      </c>
      <c r="K281" s="18">
        <f t="shared" si="226"/>
        <v>810.47999999999945</v>
      </c>
      <c r="L281" s="18">
        <f t="shared" si="226"/>
        <v>810.47999999999945</v>
      </c>
      <c r="M281" s="18">
        <f t="shared" si="226"/>
        <v>810.47999999999945</v>
      </c>
      <c r="N281" s="18">
        <f>M281+N278-N279</f>
        <v>810.47999999999945</v>
      </c>
      <c r="O281" s="18">
        <f t="shared" ref="O281" si="227">N281+O278-O279</f>
        <v>810.47999999999945</v>
      </c>
      <c r="P281" s="18">
        <f>O281+P278-P279</f>
        <v>810.47999999999945</v>
      </c>
      <c r="Q281" s="18">
        <f>P281+Q278-Q279</f>
        <v>810.47999999999945</v>
      </c>
      <c r="R281" s="18">
        <f t="shared" ref="R281:T281" si="228">Q281+R278-R279</f>
        <v>810.47999999999945</v>
      </c>
      <c r="S281" s="18">
        <f t="shared" si="228"/>
        <v>810.47999999999945</v>
      </c>
      <c r="T281" s="18">
        <f t="shared" si="228"/>
        <v>810.47999999999945</v>
      </c>
      <c r="U281" s="18">
        <f>T281+U278-U279</f>
        <v>810.47999999999945</v>
      </c>
      <c r="V281" s="18">
        <f t="shared" ref="V281:AD281" si="229">U281+V278-V279</f>
        <v>810.47999999999945</v>
      </c>
      <c r="W281" s="18">
        <f t="shared" si="229"/>
        <v>810.47999999999945</v>
      </c>
      <c r="X281" s="18">
        <f t="shared" si="229"/>
        <v>810.47999999999945</v>
      </c>
      <c r="Y281" s="18">
        <f t="shared" si="229"/>
        <v>810.47999999999945</v>
      </c>
      <c r="Z281" s="18">
        <f t="shared" si="229"/>
        <v>810.47999999999945</v>
      </c>
      <c r="AA281" s="18">
        <f t="shared" si="229"/>
        <v>810.47999999999945</v>
      </c>
      <c r="AB281" s="18">
        <f t="shared" si="229"/>
        <v>810.47999999999945</v>
      </c>
      <c r="AC281" s="18">
        <f t="shared" si="229"/>
        <v>810.47999999999945</v>
      </c>
      <c r="AD281" s="18">
        <f t="shared" si="229"/>
        <v>810.47999999999945</v>
      </c>
      <c r="AE281" s="18">
        <f>AD281+AE278-AE279</f>
        <v>810.47999999999945</v>
      </c>
      <c r="AF281" s="18">
        <f>AE281+AF278-AF279</f>
        <v>810.47999999999945</v>
      </c>
      <c r="AG281" s="18">
        <f t="shared" ref="AG281:AH281" si="230">AF281+AG278-AG279</f>
        <v>810.47999999999945</v>
      </c>
      <c r="AH281" s="18">
        <f t="shared" si="230"/>
        <v>810.47999999999945</v>
      </c>
      <c r="AI281" s="18">
        <f t="shared" ref="AI281:AJ281" si="231">AG281+AI278-AI279</f>
        <v>810.47999999999945</v>
      </c>
      <c r="AJ281" s="18">
        <f t="shared" si="231"/>
        <v>810.47999999999945</v>
      </c>
      <c r="AK281" s="18">
        <f>AJ281</f>
        <v>810.47999999999945</v>
      </c>
    </row>
    <row r="282" spans="1:37" x14ac:dyDescent="0.25">
      <c r="A282" s="10" t="s">
        <v>84</v>
      </c>
      <c r="B282" s="50">
        <f>VLOOKUP(A282,[1]INTI!$F$4:$G$317,2,FALSE)</f>
        <v>32.610999999999997</v>
      </c>
      <c r="C282" s="11" t="s">
        <v>8</v>
      </c>
      <c r="D282" s="11" t="s">
        <v>9</v>
      </c>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f>SUM(F282:AJ282)</f>
        <v>0</v>
      </c>
    </row>
    <row r="283" spans="1:37" hidden="1" x14ac:dyDescent="0.25">
      <c r="A283" s="13" t="str">
        <f t="shared" si="213"/>
        <v>K10</v>
      </c>
      <c r="B283" s="51"/>
      <c r="C283" s="50" t="s">
        <v>10</v>
      </c>
      <c r="D283" s="11" t="s">
        <v>9</v>
      </c>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f>SUM(F283:AJ283)</f>
        <v>0</v>
      </c>
    </row>
    <row r="284" spans="1:37" hidden="1" x14ac:dyDescent="0.25">
      <c r="A284" s="13" t="str">
        <f t="shared" si="213"/>
        <v>K10</v>
      </c>
      <c r="B284" s="51"/>
      <c r="C284" s="52"/>
      <c r="D284" s="11" t="s">
        <v>11</v>
      </c>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f>SUM(F284:AJ284)</f>
        <v>0</v>
      </c>
    </row>
    <row r="285" spans="1:37" hidden="1" x14ac:dyDescent="0.25">
      <c r="A285" s="16" t="str">
        <f t="shared" si="213"/>
        <v>K10</v>
      </c>
      <c r="B285" s="52"/>
      <c r="C285" s="17" t="s">
        <v>12</v>
      </c>
      <c r="D285" s="17" t="s">
        <v>9</v>
      </c>
      <c r="E285" s="12">
        <v>-51</v>
      </c>
      <c r="F285" s="18">
        <f>E285+F282-F283</f>
        <v>-51</v>
      </c>
      <c r="G285" s="18">
        <f t="shared" ref="G285:M285" si="232">F285+G282-G283</f>
        <v>-51</v>
      </c>
      <c r="H285" s="18">
        <f t="shared" si="232"/>
        <v>-51</v>
      </c>
      <c r="I285" s="18">
        <f t="shared" si="232"/>
        <v>-51</v>
      </c>
      <c r="J285" s="18">
        <f t="shared" si="232"/>
        <v>-51</v>
      </c>
      <c r="K285" s="18">
        <f t="shared" si="232"/>
        <v>-51</v>
      </c>
      <c r="L285" s="18">
        <f t="shared" si="232"/>
        <v>-51</v>
      </c>
      <c r="M285" s="18">
        <f t="shared" si="232"/>
        <v>-51</v>
      </c>
      <c r="N285" s="18">
        <f>M285+N282-N283</f>
        <v>-51</v>
      </c>
      <c r="O285" s="18">
        <f t="shared" ref="O285" si="233">N285+O282-O283</f>
        <v>-51</v>
      </c>
      <c r="P285" s="18">
        <f>O285+P282-P283</f>
        <v>-51</v>
      </c>
      <c r="Q285" s="18">
        <f>P285+Q282-Q283</f>
        <v>-51</v>
      </c>
      <c r="R285" s="18">
        <f t="shared" ref="R285:T285" si="234">Q285+R282-R283</f>
        <v>-51</v>
      </c>
      <c r="S285" s="18">
        <f t="shared" si="234"/>
        <v>-51</v>
      </c>
      <c r="T285" s="18">
        <f t="shared" si="234"/>
        <v>-51</v>
      </c>
      <c r="U285" s="18">
        <f>T285+U282-U283</f>
        <v>-51</v>
      </c>
      <c r="V285" s="18">
        <f t="shared" ref="V285:AD285" si="235">U285+V282-V283</f>
        <v>-51</v>
      </c>
      <c r="W285" s="18">
        <f t="shared" si="235"/>
        <v>-51</v>
      </c>
      <c r="X285" s="18">
        <f t="shared" si="235"/>
        <v>-51</v>
      </c>
      <c r="Y285" s="18">
        <f t="shared" si="235"/>
        <v>-51</v>
      </c>
      <c r="Z285" s="18">
        <f t="shared" si="235"/>
        <v>-51</v>
      </c>
      <c r="AA285" s="18">
        <f t="shared" si="235"/>
        <v>-51</v>
      </c>
      <c r="AB285" s="18">
        <f t="shared" si="235"/>
        <v>-51</v>
      </c>
      <c r="AC285" s="18">
        <f t="shared" si="235"/>
        <v>-51</v>
      </c>
      <c r="AD285" s="18">
        <f t="shared" si="235"/>
        <v>-51</v>
      </c>
      <c r="AE285" s="18">
        <f>AD285+AE282-AE283</f>
        <v>-51</v>
      </c>
      <c r="AF285" s="18">
        <f>AE285+AF282-AF283</f>
        <v>-51</v>
      </c>
      <c r="AG285" s="18">
        <f t="shared" ref="AG285:AH285" si="236">AF285+AG282-AG283</f>
        <v>-51</v>
      </c>
      <c r="AH285" s="18">
        <f t="shared" si="236"/>
        <v>-51</v>
      </c>
      <c r="AI285" s="18">
        <f t="shared" ref="AI285:AJ285" si="237">AG285+AI282-AI283</f>
        <v>-51</v>
      </c>
      <c r="AJ285" s="18">
        <f t="shared" si="237"/>
        <v>-51</v>
      </c>
      <c r="AK285" s="18">
        <f>AJ285</f>
        <v>-51</v>
      </c>
    </row>
    <row r="286" spans="1:37" x14ac:dyDescent="0.25">
      <c r="A286" s="10" t="s">
        <v>85</v>
      </c>
      <c r="B286" s="50">
        <f>VLOOKUP(A286,[1]INTI!$F$4:$G$317,2,FALSE)</f>
        <v>29.19</v>
      </c>
      <c r="C286" s="11" t="s">
        <v>8</v>
      </c>
      <c r="D286" s="11" t="s">
        <v>9</v>
      </c>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f>SUM(F286:AJ286)</f>
        <v>0</v>
      </c>
    </row>
    <row r="287" spans="1:37" hidden="1" x14ac:dyDescent="0.25">
      <c r="A287" s="13" t="str">
        <f t="shared" si="213"/>
        <v>K11</v>
      </c>
      <c r="B287" s="51"/>
      <c r="C287" s="50" t="s">
        <v>10</v>
      </c>
      <c r="D287" s="11" t="s">
        <v>9</v>
      </c>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f>SUM(F287:AJ287)</f>
        <v>0</v>
      </c>
    </row>
    <row r="288" spans="1:37" hidden="1" x14ac:dyDescent="0.25">
      <c r="A288" s="13" t="str">
        <f t="shared" si="213"/>
        <v>K11</v>
      </c>
      <c r="B288" s="51"/>
      <c r="C288" s="52"/>
      <c r="D288" s="11" t="s">
        <v>11</v>
      </c>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f>SUM(F288:AJ288)</f>
        <v>0</v>
      </c>
    </row>
    <row r="289" spans="1:37" hidden="1" x14ac:dyDescent="0.25">
      <c r="A289" s="16" t="str">
        <f t="shared" si="213"/>
        <v>K11</v>
      </c>
      <c r="B289" s="52"/>
      <c r="C289" s="17" t="s">
        <v>12</v>
      </c>
      <c r="D289" s="17" t="s">
        <v>9</v>
      </c>
      <c r="E289" s="12">
        <v>-9</v>
      </c>
      <c r="F289" s="18">
        <f>E289+F286-F287</f>
        <v>-9</v>
      </c>
      <c r="G289" s="18">
        <f t="shared" ref="G289:M289" si="238">F289+G286-G287</f>
        <v>-9</v>
      </c>
      <c r="H289" s="18">
        <f t="shared" si="238"/>
        <v>-9</v>
      </c>
      <c r="I289" s="18">
        <f t="shared" si="238"/>
        <v>-9</v>
      </c>
      <c r="J289" s="18">
        <f t="shared" si="238"/>
        <v>-9</v>
      </c>
      <c r="K289" s="18">
        <f t="shared" si="238"/>
        <v>-9</v>
      </c>
      <c r="L289" s="18">
        <f t="shared" si="238"/>
        <v>-9</v>
      </c>
      <c r="M289" s="18">
        <f t="shared" si="238"/>
        <v>-9</v>
      </c>
      <c r="N289" s="18">
        <f>M289+N286-N287</f>
        <v>-9</v>
      </c>
      <c r="O289" s="18">
        <f t="shared" ref="O289" si="239">N289+O286-O287</f>
        <v>-9</v>
      </c>
      <c r="P289" s="18">
        <f>O289+P286-P287</f>
        <v>-9</v>
      </c>
      <c r="Q289" s="18">
        <f>P289+Q286-Q287</f>
        <v>-9</v>
      </c>
      <c r="R289" s="18">
        <f t="shared" ref="R289:T289" si="240">Q289+R286-R287</f>
        <v>-9</v>
      </c>
      <c r="S289" s="18">
        <f t="shared" si="240"/>
        <v>-9</v>
      </c>
      <c r="T289" s="18">
        <f t="shared" si="240"/>
        <v>-9</v>
      </c>
      <c r="U289" s="18">
        <f>T289+U286-U287</f>
        <v>-9</v>
      </c>
      <c r="V289" s="18">
        <f t="shared" ref="V289:AD289" si="241">U289+V286-V287</f>
        <v>-9</v>
      </c>
      <c r="W289" s="18">
        <f t="shared" si="241"/>
        <v>-9</v>
      </c>
      <c r="X289" s="18">
        <f t="shared" si="241"/>
        <v>-9</v>
      </c>
      <c r="Y289" s="18">
        <f t="shared" si="241"/>
        <v>-9</v>
      </c>
      <c r="Z289" s="18">
        <f t="shared" si="241"/>
        <v>-9</v>
      </c>
      <c r="AA289" s="18">
        <f t="shared" si="241"/>
        <v>-9</v>
      </c>
      <c r="AB289" s="18">
        <f t="shared" si="241"/>
        <v>-9</v>
      </c>
      <c r="AC289" s="18">
        <f t="shared" si="241"/>
        <v>-9</v>
      </c>
      <c r="AD289" s="18">
        <f t="shared" si="241"/>
        <v>-9</v>
      </c>
      <c r="AE289" s="18">
        <f>AD289+AE286-AE287</f>
        <v>-9</v>
      </c>
      <c r="AF289" s="18">
        <f>AE289+AF286-AF287</f>
        <v>-9</v>
      </c>
      <c r="AG289" s="18">
        <f t="shared" ref="AG289:AH289" si="242">AF289+AG286-AG287</f>
        <v>-9</v>
      </c>
      <c r="AH289" s="18">
        <f t="shared" si="242"/>
        <v>-9</v>
      </c>
      <c r="AI289" s="18">
        <f t="shared" ref="AI289:AJ289" si="243">AG289+AI286-AI287</f>
        <v>-9</v>
      </c>
      <c r="AJ289" s="18">
        <f t="shared" si="243"/>
        <v>-9</v>
      </c>
      <c r="AK289" s="18">
        <f>AJ289</f>
        <v>-9</v>
      </c>
    </row>
    <row r="290" spans="1:37" x14ac:dyDescent="0.25">
      <c r="A290" s="10" t="s">
        <v>86</v>
      </c>
      <c r="B290" s="50">
        <f>VLOOKUP(A290,[1]INTI!$F$4:$G$317,2,FALSE)</f>
        <v>16.71</v>
      </c>
      <c r="C290" s="11" t="s">
        <v>8</v>
      </c>
      <c r="D290" s="11" t="s">
        <v>9</v>
      </c>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f>SUM(F290:AJ290)</f>
        <v>0</v>
      </c>
    </row>
    <row r="291" spans="1:37" hidden="1" x14ac:dyDescent="0.25">
      <c r="A291" s="13" t="str">
        <f t="shared" si="213"/>
        <v>T21</v>
      </c>
      <c r="B291" s="51"/>
      <c r="C291" s="50" t="s">
        <v>10</v>
      </c>
      <c r="D291" s="11" t="s">
        <v>9</v>
      </c>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f>SUM(F291:AJ291)</f>
        <v>0</v>
      </c>
    </row>
    <row r="292" spans="1:37" hidden="1" x14ac:dyDescent="0.25">
      <c r="A292" s="13" t="str">
        <f t="shared" si="213"/>
        <v>T21</v>
      </c>
      <c r="B292" s="51"/>
      <c r="C292" s="52"/>
      <c r="D292" s="11" t="s">
        <v>11</v>
      </c>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f>SUM(F292:AJ292)</f>
        <v>0</v>
      </c>
    </row>
    <row r="293" spans="1:37" hidden="1" x14ac:dyDescent="0.25">
      <c r="A293" s="16" t="str">
        <f t="shared" si="213"/>
        <v>T21</v>
      </c>
      <c r="B293" s="52"/>
      <c r="C293" s="17" t="s">
        <v>12</v>
      </c>
      <c r="D293" s="17" t="s">
        <v>9</v>
      </c>
      <c r="E293" s="12">
        <v>-154.89999999999995</v>
      </c>
      <c r="F293" s="18">
        <f>E293+F290-F291</f>
        <v>-154.89999999999995</v>
      </c>
      <c r="G293" s="18">
        <f t="shared" ref="G293:M293" si="244">F293+G290-G291</f>
        <v>-154.89999999999995</v>
      </c>
      <c r="H293" s="18">
        <f t="shared" si="244"/>
        <v>-154.89999999999995</v>
      </c>
      <c r="I293" s="18">
        <f t="shared" si="244"/>
        <v>-154.89999999999995</v>
      </c>
      <c r="J293" s="18">
        <f t="shared" si="244"/>
        <v>-154.89999999999995</v>
      </c>
      <c r="K293" s="18">
        <f t="shared" si="244"/>
        <v>-154.89999999999995</v>
      </c>
      <c r="L293" s="18">
        <f t="shared" si="244"/>
        <v>-154.89999999999995</v>
      </c>
      <c r="M293" s="18">
        <f t="shared" si="244"/>
        <v>-154.89999999999995</v>
      </c>
      <c r="N293" s="18">
        <f>M293+N290-N291</f>
        <v>-154.89999999999995</v>
      </c>
      <c r="O293" s="18">
        <f t="shared" ref="O293" si="245">N293+O290-O291</f>
        <v>-154.89999999999995</v>
      </c>
      <c r="P293" s="18">
        <f>O293+P290-P291</f>
        <v>-154.89999999999995</v>
      </c>
      <c r="Q293" s="18">
        <f>P293+Q290-Q291</f>
        <v>-154.89999999999995</v>
      </c>
      <c r="R293" s="18">
        <f t="shared" ref="R293:T293" si="246">Q293+R290-R291</f>
        <v>-154.89999999999995</v>
      </c>
      <c r="S293" s="18">
        <f t="shared" si="246"/>
        <v>-154.89999999999995</v>
      </c>
      <c r="T293" s="18">
        <f t="shared" si="246"/>
        <v>-154.89999999999995</v>
      </c>
      <c r="U293" s="18">
        <f>T293+U290-U291</f>
        <v>-154.89999999999995</v>
      </c>
      <c r="V293" s="18">
        <f t="shared" ref="V293:AD293" si="247">U293+V290-V291</f>
        <v>-154.89999999999995</v>
      </c>
      <c r="W293" s="18">
        <f t="shared" si="247"/>
        <v>-154.89999999999995</v>
      </c>
      <c r="X293" s="18">
        <f t="shared" si="247"/>
        <v>-154.89999999999995</v>
      </c>
      <c r="Y293" s="18">
        <f t="shared" si="247"/>
        <v>-154.89999999999995</v>
      </c>
      <c r="Z293" s="18">
        <f t="shared" si="247"/>
        <v>-154.89999999999995</v>
      </c>
      <c r="AA293" s="18">
        <f t="shared" si="247"/>
        <v>-154.89999999999995</v>
      </c>
      <c r="AB293" s="18">
        <f t="shared" si="247"/>
        <v>-154.89999999999995</v>
      </c>
      <c r="AC293" s="18">
        <f t="shared" si="247"/>
        <v>-154.89999999999995</v>
      </c>
      <c r="AD293" s="18">
        <f t="shared" si="247"/>
        <v>-154.89999999999995</v>
      </c>
      <c r="AE293" s="18">
        <f>AD293+AE290-AE291</f>
        <v>-154.89999999999995</v>
      </c>
      <c r="AF293" s="18">
        <f>AE293+AF290-AF291</f>
        <v>-154.89999999999995</v>
      </c>
      <c r="AG293" s="18">
        <f t="shared" ref="AG293:AH293" si="248">AF293+AG290-AG291</f>
        <v>-154.89999999999995</v>
      </c>
      <c r="AH293" s="18">
        <f t="shared" si="248"/>
        <v>-154.89999999999995</v>
      </c>
      <c r="AI293" s="18">
        <f t="shared" ref="AI293:AJ293" si="249">AG293+AI290-AI291</f>
        <v>-154.89999999999995</v>
      </c>
      <c r="AJ293" s="18">
        <f t="shared" si="249"/>
        <v>-154.89999999999995</v>
      </c>
      <c r="AK293" s="18">
        <f>AJ293</f>
        <v>-154.89999999999995</v>
      </c>
    </row>
    <row r="294" spans="1:37" x14ac:dyDescent="0.25">
      <c r="A294" s="10" t="s">
        <v>87</v>
      </c>
      <c r="B294" s="50">
        <f>VLOOKUP(A294,[1]INTI!$F$4:$G$317,2,FALSE)</f>
        <v>26.282</v>
      </c>
      <c r="C294" s="11" t="s">
        <v>8</v>
      </c>
      <c r="D294" s="11" t="s">
        <v>9</v>
      </c>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f>SUM(F294:AJ294)</f>
        <v>0</v>
      </c>
    </row>
    <row r="295" spans="1:37" hidden="1" x14ac:dyDescent="0.25">
      <c r="A295" s="13" t="str">
        <f t="shared" si="213"/>
        <v>K12</v>
      </c>
      <c r="B295" s="51"/>
      <c r="C295" s="50" t="s">
        <v>10</v>
      </c>
      <c r="D295" s="11" t="s">
        <v>9</v>
      </c>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f>SUM(F295:AJ295)</f>
        <v>0</v>
      </c>
    </row>
    <row r="296" spans="1:37" hidden="1" x14ac:dyDescent="0.25">
      <c r="A296" s="13" t="str">
        <f t="shared" si="213"/>
        <v>K12</v>
      </c>
      <c r="B296" s="51"/>
      <c r="C296" s="52"/>
      <c r="D296" s="11" t="s">
        <v>11</v>
      </c>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f>SUM(F296:AJ296)</f>
        <v>0</v>
      </c>
    </row>
    <row r="297" spans="1:37" hidden="1" x14ac:dyDescent="0.25">
      <c r="A297" s="16" t="str">
        <f t="shared" si="213"/>
        <v>K12</v>
      </c>
      <c r="B297" s="52"/>
      <c r="C297" s="17" t="s">
        <v>12</v>
      </c>
      <c r="D297" s="17" t="s">
        <v>9</v>
      </c>
      <c r="E297" s="12">
        <v>0</v>
      </c>
      <c r="F297" s="18">
        <f>E297+F294-F295</f>
        <v>0</v>
      </c>
      <c r="G297" s="18">
        <f t="shared" ref="G297:M297" si="250">F297+G294-G295</f>
        <v>0</v>
      </c>
      <c r="H297" s="18">
        <f t="shared" si="250"/>
        <v>0</v>
      </c>
      <c r="I297" s="18">
        <f t="shared" si="250"/>
        <v>0</v>
      </c>
      <c r="J297" s="18">
        <f t="shared" si="250"/>
        <v>0</v>
      </c>
      <c r="K297" s="18">
        <f t="shared" si="250"/>
        <v>0</v>
      </c>
      <c r="L297" s="18">
        <f t="shared" si="250"/>
        <v>0</v>
      </c>
      <c r="M297" s="18">
        <f t="shared" si="250"/>
        <v>0</v>
      </c>
      <c r="N297" s="18">
        <f>M297+N294-N295</f>
        <v>0</v>
      </c>
      <c r="O297" s="18">
        <f t="shared" ref="O297" si="251">N297+O294-O295</f>
        <v>0</v>
      </c>
      <c r="P297" s="18">
        <f>O297+P294-P295</f>
        <v>0</v>
      </c>
      <c r="Q297" s="18">
        <f>P297+Q294-Q295</f>
        <v>0</v>
      </c>
      <c r="R297" s="18">
        <f t="shared" ref="R297:T297" si="252">Q297+R294-R295</f>
        <v>0</v>
      </c>
      <c r="S297" s="18">
        <f t="shared" si="252"/>
        <v>0</v>
      </c>
      <c r="T297" s="18">
        <f t="shared" si="252"/>
        <v>0</v>
      </c>
      <c r="U297" s="18">
        <f>T297+U294-U295</f>
        <v>0</v>
      </c>
      <c r="V297" s="18">
        <f t="shared" ref="V297:AD297" si="253">U297+V294-V295</f>
        <v>0</v>
      </c>
      <c r="W297" s="18">
        <f t="shared" si="253"/>
        <v>0</v>
      </c>
      <c r="X297" s="18">
        <f t="shared" si="253"/>
        <v>0</v>
      </c>
      <c r="Y297" s="18">
        <f t="shared" si="253"/>
        <v>0</v>
      </c>
      <c r="Z297" s="18">
        <f t="shared" si="253"/>
        <v>0</v>
      </c>
      <c r="AA297" s="18">
        <f t="shared" si="253"/>
        <v>0</v>
      </c>
      <c r="AB297" s="18">
        <f t="shared" si="253"/>
        <v>0</v>
      </c>
      <c r="AC297" s="18">
        <f t="shared" si="253"/>
        <v>0</v>
      </c>
      <c r="AD297" s="18">
        <f t="shared" si="253"/>
        <v>0</v>
      </c>
      <c r="AE297" s="18">
        <f>AD297+AE294-AE295</f>
        <v>0</v>
      </c>
      <c r="AF297" s="18">
        <f>AE297+AF294-AF295</f>
        <v>0</v>
      </c>
      <c r="AG297" s="18">
        <f t="shared" ref="AG297:AH297" si="254">AF297+AG294-AG295</f>
        <v>0</v>
      </c>
      <c r="AH297" s="18">
        <f t="shared" si="254"/>
        <v>0</v>
      </c>
      <c r="AI297" s="18">
        <f t="shared" ref="AI297:AJ297" si="255">AG297+AI294-AI295</f>
        <v>0</v>
      </c>
      <c r="AJ297" s="18">
        <f t="shared" si="255"/>
        <v>0</v>
      </c>
      <c r="AK297" s="18">
        <f>AJ297</f>
        <v>0</v>
      </c>
    </row>
    <row r="298" spans="1:37" x14ac:dyDescent="0.25">
      <c r="A298" s="10" t="s">
        <v>88</v>
      </c>
      <c r="B298" s="50">
        <f>VLOOKUP(A298,[1]INTI!$F$4:$G$317,2,FALSE)</f>
        <v>27.55</v>
      </c>
      <c r="C298" s="11" t="s">
        <v>8</v>
      </c>
      <c r="D298" s="11" t="s">
        <v>9</v>
      </c>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f>SUM(F298:AJ298)</f>
        <v>0</v>
      </c>
    </row>
    <row r="299" spans="1:37" hidden="1" x14ac:dyDescent="0.25">
      <c r="A299" s="13" t="str">
        <f t="shared" si="213"/>
        <v>N05</v>
      </c>
      <c r="B299" s="51"/>
      <c r="C299" s="50" t="s">
        <v>10</v>
      </c>
      <c r="D299" s="11" t="s">
        <v>9</v>
      </c>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f>SUM(F299:AJ299)</f>
        <v>0</v>
      </c>
    </row>
    <row r="300" spans="1:37" hidden="1" x14ac:dyDescent="0.25">
      <c r="A300" s="13" t="str">
        <f t="shared" si="213"/>
        <v>N05</v>
      </c>
      <c r="B300" s="51"/>
      <c r="C300" s="52"/>
      <c r="D300" s="11" t="s">
        <v>11</v>
      </c>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f>SUM(F300:AJ300)</f>
        <v>0</v>
      </c>
    </row>
    <row r="301" spans="1:37" hidden="1" x14ac:dyDescent="0.25">
      <c r="A301" s="16" t="str">
        <f t="shared" si="213"/>
        <v>N05</v>
      </c>
      <c r="B301" s="52"/>
      <c r="C301" s="17" t="s">
        <v>12</v>
      </c>
      <c r="D301" s="17" t="s">
        <v>9</v>
      </c>
      <c r="E301" s="12">
        <v>295.60000000000014</v>
      </c>
      <c r="F301" s="18">
        <f>E301+F298-F299</f>
        <v>295.60000000000014</v>
      </c>
      <c r="G301" s="18">
        <f t="shared" ref="G301:M301" si="256">F301+G298-G299</f>
        <v>295.60000000000014</v>
      </c>
      <c r="H301" s="18">
        <f t="shared" si="256"/>
        <v>295.60000000000014</v>
      </c>
      <c r="I301" s="18">
        <f t="shared" si="256"/>
        <v>295.60000000000014</v>
      </c>
      <c r="J301" s="18">
        <f t="shared" si="256"/>
        <v>295.60000000000014</v>
      </c>
      <c r="K301" s="18">
        <f t="shared" si="256"/>
        <v>295.60000000000014</v>
      </c>
      <c r="L301" s="18">
        <f t="shared" si="256"/>
        <v>295.60000000000014</v>
      </c>
      <c r="M301" s="18">
        <f t="shared" si="256"/>
        <v>295.60000000000014</v>
      </c>
      <c r="N301" s="18">
        <f>M301+N298-N299</f>
        <v>295.60000000000014</v>
      </c>
      <c r="O301" s="18">
        <f t="shared" ref="O301" si="257">N301+O298-O299</f>
        <v>295.60000000000014</v>
      </c>
      <c r="P301" s="18">
        <f>O301+P298-P299</f>
        <v>295.60000000000014</v>
      </c>
      <c r="Q301" s="18">
        <f>P301+Q298-Q299</f>
        <v>295.60000000000014</v>
      </c>
      <c r="R301" s="18">
        <f t="shared" ref="R301:T301" si="258">Q301+R298-R299</f>
        <v>295.60000000000014</v>
      </c>
      <c r="S301" s="18">
        <f t="shared" si="258"/>
        <v>295.60000000000014</v>
      </c>
      <c r="T301" s="18">
        <f t="shared" si="258"/>
        <v>295.60000000000014</v>
      </c>
      <c r="U301" s="18">
        <f>T301+U298-U299</f>
        <v>295.60000000000014</v>
      </c>
      <c r="V301" s="18">
        <f t="shared" ref="V301:AD301" si="259">U301+V298-V299</f>
        <v>295.60000000000014</v>
      </c>
      <c r="W301" s="18">
        <f t="shared" si="259"/>
        <v>295.60000000000014</v>
      </c>
      <c r="X301" s="18">
        <f t="shared" si="259"/>
        <v>295.60000000000014</v>
      </c>
      <c r="Y301" s="18">
        <f t="shared" si="259"/>
        <v>295.60000000000014</v>
      </c>
      <c r="Z301" s="18">
        <f t="shared" si="259"/>
        <v>295.60000000000014</v>
      </c>
      <c r="AA301" s="18">
        <f t="shared" si="259"/>
        <v>295.60000000000014</v>
      </c>
      <c r="AB301" s="18">
        <f t="shared" si="259"/>
        <v>295.60000000000014</v>
      </c>
      <c r="AC301" s="18">
        <f t="shared" si="259"/>
        <v>295.60000000000014</v>
      </c>
      <c r="AD301" s="18">
        <f t="shared" si="259"/>
        <v>295.60000000000014</v>
      </c>
      <c r="AE301" s="18">
        <f>AD301+AE298-AE299</f>
        <v>295.60000000000014</v>
      </c>
      <c r="AF301" s="18">
        <f>AE301+AF298-AF299</f>
        <v>295.60000000000014</v>
      </c>
      <c r="AG301" s="18">
        <f t="shared" ref="AG301:AH301" si="260">AF301+AG298-AG299</f>
        <v>295.60000000000014</v>
      </c>
      <c r="AH301" s="18">
        <f t="shared" si="260"/>
        <v>295.60000000000014</v>
      </c>
      <c r="AI301" s="18">
        <f t="shared" ref="AI301:AJ301" si="261">AG301+AI298-AI299</f>
        <v>295.60000000000014</v>
      </c>
      <c r="AJ301" s="18">
        <f t="shared" si="261"/>
        <v>295.60000000000014</v>
      </c>
      <c r="AK301" s="18">
        <f>AJ301</f>
        <v>295.60000000000014</v>
      </c>
    </row>
    <row r="302" spans="1:37" x14ac:dyDescent="0.25">
      <c r="A302" s="10" t="s">
        <v>83</v>
      </c>
      <c r="B302" s="50">
        <f>VLOOKUP(A302,[1]INTI!$F$4:$G$317,2,FALSE)</f>
        <v>24.82</v>
      </c>
      <c r="C302" s="11" t="s">
        <v>8</v>
      </c>
      <c r="D302" s="11" t="s">
        <v>9</v>
      </c>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f>SUM(F302:AJ302)</f>
        <v>0</v>
      </c>
    </row>
    <row r="303" spans="1:37" hidden="1" x14ac:dyDescent="0.25">
      <c r="A303" s="13" t="str">
        <f t="shared" si="213"/>
        <v>L13</v>
      </c>
      <c r="B303" s="51"/>
      <c r="C303" s="50" t="s">
        <v>10</v>
      </c>
      <c r="D303" s="11" t="s">
        <v>9</v>
      </c>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f>SUM(F303:AJ303)</f>
        <v>0</v>
      </c>
    </row>
    <row r="304" spans="1:37" hidden="1" x14ac:dyDescent="0.25">
      <c r="A304" s="13" t="str">
        <f t="shared" si="213"/>
        <v>L13</v>
      </c>
      <c r="B304" s="51"/>
      <c r="C304" s="52"/>
      <c r="D304" s="11" t="s">
        <v>11</v>
      </c>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f>SUM(F304:AJ304)</f>
        <v>0</v>
      </c>
    </row>
    <row r="305" spans="1:37" hidden="1" x14ac:dyDescent="0.25">
      <c r="A305" s="16" t="str">
        <f t="shared" si="213"/>
        <v>L13</v>
      </c>
      <c r="B305" s="52"/>
      <c r="C305" s="17" t="s">
        <v>12</v>
      </c>
      <c r="D305" s="17" t="s">
        <v>9</v>
      </c>
      <c r="E305" s="12"/>
      <c r="F305" s="18">
        <f>E305+F302-F303</f>
        <v>0</v>
      </c>
      <c r="G305" s="18">
        <f t="shared" ref="G305:M305" si="262">F305+G302-G303</f>
        <v>0</v>
      </c>
      <c r="H305" s="18">
        <f t="shared" si="262"/>
        <v>0</v>
      </c>
      <c r="I305" s="18">
        <f t="shared" si="262"/>
        <v>0</v>
      </c>
      <c r="J305" s="18">
        <f t="shared" si="262"/>
        <v>0</v>
      </c>
      <c r="K305" s="18">
        <f t="shared" si="262"/>
        <v>0</v>
      </c>
      <c r="L305" s="18">
        <f t="shared" si="262"/>
        <v>0</v>
      </c>
      <c r="M305" s="18">
        <f t="shared" si="262"/>
        <v>0</v>
      </c>
      <c r="N305" s="18">
        <f>M305+N302-N303</f>
        <v>0</v>
      </c>
      <c r="O305" s="18">
        <f t="shared" ref="O305" si="263">N305+O302-O303</f>
        <v>0</v>
      </c>
      <c r="P305" s="18">
        <f>O305+P302-P303</f>
        <v>0</v>
      </c>
      <c r="Q305" s="18">
        <f>P305+Q302-Q303</f>
        <v>0</v>
      </c>
      <c r="R305" s="18">
        <f t="shared" ref="R305:T305" si="264">Q305+R302-R303</f>
        <v>0</v>
      </c>
      <c r="S305" s="18">
        <f t="shared" si="264"/>
        <v>0</v>
      </c>
      <c r="T305" s="18">
        <f t="shared" si="264"/>
        <v>0</v>
      </c>
      <c r="U305" s="18">
        <f>T305+U302-U303</f>
        <v>0</v>
      </c>
      <c r="V305" s="18">
        <f t="shared" ref="V305:AD305" si="265">U305+V302-V303</f>
        <v>0</v>
      </c>
      <c r="W305" s="18">
        <f t="shared" si="265"/>
        <v>0</v>
      </c>
      <c r="X305" s="18">
        <f t="shared" si="265"/>
        <v>0</v>
      </c>
      <c r="Y305" s="18">
        <f t="shared" si="265"/>
        <v>0</v>
      </c>
      <c r="Z305" s="18">
        <f t="shared" si="265"/>
        <v>0</v>
      </c>
      <c r="AA305" s="18">
        <f t="shared" si="265"/>
        <v>0</v>
      </c>
      <c r="AB305" s="18">
        <f t="shared" si="265"/>
        <v>0</v>
      </c>
      <c r="AC305" s="18">
        <f t="shared" si="265"/>
        <v>0</v>
      </c>
      <c r="AD305" s="18">
        <f t="shared" si="265"/>
        <v>0</v>
      </c>
      <c r="AE305" s="18">
        <f>AD305+AE302-AE303</f>
        <v>0</v>
      </c>
      <c r="AF305" s="18">
        <f>AE305+AF302-AF303</f>
        <v>0</v>
      </c>
      <c r="AG305" s="18">
        <f t="shared" ref="AG305:AH305" si="266">AF305+AG302-AG303</f>
        <v>0</v>
      </c>
      <c r="AH305" s="18">
        <f t="shared" si="266"/>
        <v>0</v>
      </c>
      <c r="AI305" s="18">
        <f t="shared" ref="AI305:AJ305" si="267">AG305+AI302-AI303</f>
        <v>0</v>
      </c>
      <c r="AJ305" s="18">
        <f t="shared" si="267"/>
        <v>0</v>
      </c>
      <c r="AK305" s="18">
        <f>AJ305</f>
        <v>0</v>
      </c>
    </row>
    <row r="306" spans="1:37" x14ac:dyDescent="0.25">
      <c r="A306" s="10" t="s">
        <v>89</v>
      </c>
      <c r="B306" s="50">
        <f>VLOOKUP(A306,[1]INTI!$F$4:$G$317,2,FALSE)</f>
        <v>37.56</v>
      </c>
      <c r="C306" s="11" t="s">
        <v>8</v>
      </c>
      <c r="D306" s="11" t="s">
        <v>9</v>
      </c>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f>SUM(F306:AJ306)</f>
        <v>0</v>
      </c>
    </row>
    <row r="307" spans="1:37" hidden="1" x14ac:dyDescent="0.25">
      <c r="A307" s="13" t="str">
        <f t="shared" si="213"/>
        <v>J04</v>
      </c>
      <c r="B307" s="51"/>
      <c r="C307" s="50" t="s">
        <v>10</v>
      </c>
      <c r="D307" s="11" t="s">
        <v>9</v>
      </c>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f>SUM(F307:AJ307)</f>
        <v>0</v>
      </c>
    </row>
    <row r="308" spans="1:37" hidden="1" x14ac:dyDescent="0.25">
      <c r="A308" s="13" t="str">
        <f t="shared" si="213"/>
        <v>J04</v>
      </c>
      <c r="B308" s="51"/>
      <c r="C308" s="52"/>
      <c r="D308" s="11" t="s">
        <v>11</v>
      </c>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f>SUM(F308:AJ308)</f>
        <v>0</v>
      </c>
    </row>
    <row r="309" spans="1:37" hidden="1" x14ac:dyDescent="0.25">
      <c r="A309" s="16" t="str">
        <f t="shared" si="213"/>
        <v>J04</v>
      </c>
      <c r="B309" s="52"/>
      <c r="C309" s="17" t="s">
        <v>12</v>
      </c>
      <c r="D309" s="17" t="s">
        <v>9</v>
      </c>
      <c r="E309" s="12">
        <v>-264</v>
      </c>
      <c r="F309" s="18">
        <f>E309+F306-F307</f>
        <v>-264</v>
      </c>
      <c r="G309" s="18">
        <f t="shared" ref="G309:M309" si="268">F309+G306-G307</f>
        <v>-264</v>
      </c>
      <c r="H309" s="18">
        <f t="shared" si="268"/>
        <v>-264</v>
      </c>
      <c r="I309" s="18">
        <f t="shared" si="268"/>
        <v>-264</v>
      </c>
      <c r="J309" s="18">
        <f t="shared" si="268"/>
        <v>-264</v>
      </c>
      <c r="K309" s="18">
        <f t="shared" si="268"/>
        <v>-264</v>
      </c>
      <c r="L309" s="18">
        <f t="shared" si="268"/>
        <v>-264</v>
      </c>
      <c r="M309" s="18">
        <f t="shared" si="268"/>
        <v>-264</v>
      </c>
      <c r="N309" s="18">
        <f>M309+N306-N307</f>
        <v>-264</v>
      </c>
      <c r="O309" s="18">
        <f t="shared" ref="O309" si="269">N309+O306-O307</f>
        <v>-264</v>
      </c>
      <c r="P309" s="18">
        <f>O309+P306-P307</f>
        <v>-264</v>
      </c>
      <c r="Q309" s="18">
        <f>P309+Q306-Q307</f>
        <v>-264</v>
      </c>
      <c r="R309" s="18">
        <f t="shared" ref="R309:T309" si="270">Q309+R306-R307</f>
        <v>-264</v>
      </c>
      <c r="S309" s="18">
        <f t="shared" si="270"/>
        <v>-264</v>
      </c>
      <c r="T309" s="18">
        <f t="shared" si="270"/>
        <v>-264</v>
      </c>
      <c r="U309" s="18">
        <f>T309+U306-U307</f>
        <v>-264</v>
      </c>
      <c r="V309" s="18">
        <f t="shared" ref="V309:AD309" si="271">U309+V306-V307</f>
        <v>-264</v>
      </c>
      <c r="W309" s="18">
        <f t="shared" si="271"/>
        <v>-264</v>
      </c>
      <c r="X309" s="18">
        <f t="shared" si="271"/>
        <v>-264</v>
      </c>
      <c r="Y309" s="18">
        <f t="shared" si="271"/>
        <v>-264</v>
      </c>
      <c r="Z309" s="18">
        <f t="shared" si="271"/>
        <v>-264</v>
      </c>
      <c r="AA309" s="18">
        <f t="shared" si="271"/>
        <v>-264</v>
      </c>
      <c r="AB309" s="18">
        <f t="shared" si="271"/>
        <v>-264</v>
      </c>
      <c r="AC309" s="18">
        <f t="shared" si="271"/>
        <v>-264</v>
      </c>
      <c r="AD309" s="18">
        <f t="shared" si="271"/>
        <v>-264</v>
      </c>
      <c r="AE309" s="18">
        <f>AD309+AE306-AE307</f>
        <v>-264</v>
      </c>
      <c r="AF309" s="18">
        <f>AE309+AF306-AF307</f>
        <v>-264</v>
      </c>
      <c r="AG309" s="18">
        <f t="shared" ref="AG309:AH309" si="272">AF309+AG306-AG307</f>
        <v>-264</v>
      </c>
      <c r="AH309" s="18">
        <f t="shared" si="272"/>
        <v>-264</v>
      </c>
      <c r="AI309" s="18">
        <f t="shared" ref="AI309:AJ309" si="273">AG309+AI306-AI307</f>
        <v>-264</v>
      </c>
      <c r="AJ309" s="18">
        <f t="shared" si="273"/>
        <v>-264</v>
      </c>
      <c r="AK309" s="18">
        <f>AJ309</f>
        <v>-264</v>
      </c>
    </row>
    <row r="310" spans="1:37" x14ac:dyDescent="0.25">
      <c r="A310" s="10" t="s">
        <v>90</v>
      </c>
      <c r="B310" s="50">
        <f>VLOOKUP(A310,[1]INTI!$F$4:$G$317,2,FALSE)</f>
        <v>37.119999999999997</v>
      </c>
      <c r="C310" s="11" t="s">
        <v>8</v>
      </c>
      <c r="D310" s="11" t="s">
        <v>9</v>
      </c>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f>SUM(F310:AJ310)</f>
        <v>0</v>
      </c>
    </row>
    <row r="311" spans="1:37" hidden="1" x14ac:dyDescent="0.25">
      <c r="A311" s="13" t="str">
        <f t="shared" si="213"/>
        <v>S21</v>
      </c>
      <c r="B311" s="51"/>
      <c r="C311" s="50" t="s">
        <v>10</v>
      </c>
      <c r="D311" s="11" t="s">
        <v>9</v>
      </c>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f>SUM(F311:AJ311)</f>
        <v>0</v>
      </c>
    </row>
    <row r="312" spans="1:37" hidden="1" x14ac:dyDescent="0.25">
      <c r="A312" s="13" t="str">
        <f t="shared" si="213"/>
        <v>S21</v>
      </c>
      <c r="B312" s="51"/>
      <c r="C312" s="52"/>
      <c r="D312" s="11" t="s">
        <v>11</v>
      </c>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f>SUM(F312:AJ312)</f>
        <v>0</v>
      </c>
    </row>
    <row r="313" spans="1:37" hidden="1" x14ac:dyDescent="0.25">
      <c r="A313" s="16" t="str">
        <f t="shared" si="213"/>
        <v>S21</v>
      </c>
      <c r="B313" s="52"/>
      <c r="C313" s="17" t="s">
        <v>12</v>
      </c>
      <c r="D313" s="17" t="s">
        <v>9</v>
      </c>
      <c r="E313" s="12">
        <v>-325.14000000000004</v>
      </c>
      <c r="F313" s="18">
        <f>E313+F310-F311</f>
        <v>-325.14000000000004</v>
      </c>
      <c r="G313" s="18">
        <f t="shared" ref="G313:M313" si="274">F313+G310-G311</f>
        <v>-325.14000000000004</v>
      </c>
      <c r="H313" s="18">
        <f t="shared" si="274"/>
        <v>-325.14000000000004</v>
      </c>
      <c r="I313" s="18">
        <f t="shared" si="274"/>
        <v>-325.14000000000004</v>
      </c>
      <c r="J313" s="18">
        <f t="shared" si="274"/>
        <v>-325.14000000000004</v>
      </c>
      <c r="K313" s="18">
        <f t="shared" si="274"/>
        <v>-325.14000000000004</v>
      </c>
      <c r="L313" s="18">
        <f t="shared" si="274"/>
        <v>-325.14000000000004</v>
      </c>
      <c r="M313" s="18">
        <f t="shared" si="274"/>
        <v>-325.14000000000004</v>
      </c>
      <c r="N313" s="18">
        <f>M313+N310-N311</f>
        <v>-325.14000000000004</v>
      </c>
      <c r="O313" s="18">
        <f t="shared" ref="O313" si="275">N313+O310-O311</f>
        <v>-325.14000000000004</v>
      </c>
      <c r="P313" s="18">
        <f>O313+P310-P311</f>
        <v>-325.14000000000004</v>
      </c>
      <c r="Q313" s="18">
        <f>P313+Q310-Q311</f>
        <v>-325.14000000000004</v>
      </c>
      <c r="R313" s="18">
        <f t="shared" ref="R313:T313" si="276">Q313+R310-R311</f>
        <v>-325.14000000000004</v>
      </c>
      <c r="S313" s="18">
        <f t="shared" si="276"/>
        <v>-325.14000000000004</v>
      </c>
      <c r="T313" s="18">
        <f t="shared" si="276"/>
        <v>-325.14000000000004</v>
      </c>
      <c r="U313" s="18">
        <f>T313+U310-U311</f>
        <v>-325.14000000000004</v>
      </c>
      <c r="V313" s="18">
        <f t="shared" ref="V313:AD313" si="277">U313+V310-V311</f>
        <v>-325.14000000000004</v>
      </c>
      <c r="W313" s="18">
        <f t="shared" si="277"/>
        <v>-325.14000000000004</v>
      </c>
      <c r="X313" s="18">
        <f t="shared" si="277"/>
        <v>-325.14000000000004</v>
      </c>
      <c r="Y313" s="18">
        <f t="shared" si="277"/>
        <v>-325.14000000000004</v>
      </c>
      <c r="Z313" s="18">
        <f t="shared" si="277"/>
        <v>-325.14000000000004</v>
      </c>
      <c r="AA313" s="18">
        <f t="shared" si="277"/>
        <v>-325.14000000000004</v>
      </c>
      <c r="AB313" s="18">
        <f t="shared" si="277"/>
        <v>-325.14000000000004</v>
      </c>
      <c r="AC313" s="18">
        <f t="shared" si="277"/>
        <v>-325.14000000000004</v>
      </c>
      <c r="AD313" s="18">
        <f t="shared" si="277"/>
        <v>-325.14000000000004</v>
      </c>
      <c r="AE313" s="18">
        <f>AD313+AE310-AE311</f>
        <v>-325.14000000000004</v>
      </c>
      <c r="AF313" s="18">
        <f>AE313+AF310-AF311</f>
        <v>-325.14000000000004</v>
      </c>
      <c r="AG313" s="18">
        <f t="shared" ref="AG313:AH313" si="278">AF313+AG310-AG311</f>
        <v>-325.14000000000004</v>
      </c>
      <c r="AH313" s="18">
        <f t="shared" si="278"/>
        <v>-325.14000000000004</v>
      </c>
      <c r="AI313" s="18">
        <f t="shared" ref="AI313:AJ313" si="279">AG313+AI310-AI311</f>
        <v>-325.14000000000004</v>
      </c>
      <c r="AJ313" s="18">
        <f t="shared" si="279"/>
        <v>-325.14000000000004</v>
      </c>
      <c r="AK313" s="18">
        <f>AJ313</f>
        <v>-325.14000000000004</v>
      </c>
    </row>
    <row r="314" spans="1:37" x14ac:dyDescent="0.25">
      <c r="A314" s="10" t="s">
        <v>91</v>
      </c>
      <c r="B314" s="50">
        <f>VLOOKUP(A314,[1]INTI!$F$4:$G$317,2,FALSE)</f>
        <v>21.207000000000001</v>
      </c>
      <c r="C314" s="11" t="s">
        <v>8</v>
      </c>
      <c r="D314" s="11" t="s">
        <v>9</v>
      </c>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f>SUM(F314:AJ314)</f>
        <v>0</v>
      </c>
    </row>
    <row r="315" spans="1:37" hidden="1" x14ac:dyDescent="0.25">
      <c r="A315" s="13" t="str">
        <f t="shared" si="213"/>
        <v>Q20</v>
      </c>
      <c r="B315" s="51"/>
      <c r="C315" s="50" t="s">
        <v>10</v>
      </c>
      <c r="D315" s="11" t="s">
        <v>9</v>
      </c>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f>SUM(F315:AJ315)</f>
        <v>0</v>
      </c>
    </row>
    <row r="316" spans="1:37" hidden="1" x14ac:dyDescent="0.25">
      <c r="A316" s="13" t="str">
        <f t="shared" si="213"/>
        <v>Q20</v>
      </c>
      <c r="B316" s="51"/>
      <c r="C316" s="52"/>
      <c r="D316" s="11" t="s">
        <v>11</v>
      </c>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f>SUM(F316:AJ316)</f>
        <v>0</v>
      </c>
    </row>
    <row r="317" spans="1:37" hidden="1" x14ac:dyDescent="0.25">
      <c r="A317" s="16" t="str">
        <f t="shared" si="213"/>
        <v>Q20</v>
      </c>
      <c r="B317" s="52"/>
      <c r="C317" s="17" t="s">
        <v>12</v>
      </c>
      <c r="D317" s="17" t="s">
        <v>9</v>
      </c>
      <c r="E317" s="12">
        <v>648.43999999999994</v>
      </c>
      <c r="F317" s="18">
        <f>E317+F314-F315</f>
        <v>648.43999999999994</v>
      </c>
      <c r="G317" s="18">
        <f t="shared" ref="G317:M317" si="280">F317+G314-G315</f>
        <v>648.43999999999994</v>
      </c>
      <c r="H317" s="18">
        <f t="shared" si="280"/>
        <v>648.43999999999994</v>
      </c>
      <c r="I317" s="18">
        <f t="shared" si="280"/>
        <v>648.43999999999994</v>
      </c>
      <c r="J317" s="18">
        <f t="shared" si="280"/>
        <v>648.43999999999994</v>
      </c>
      <c r="K317" s="18">
        <f t="shared" si="280"/>
        <v>648.43999999999994</v>
      </c>
      <c r="L317" s="18">
        <f t="shared" si="280"/>
        <v>648.43999999999994</v>
      </c>
      <c r="M317" s="18">
        <f t="shared" si="280"/>
        <v>648.43999999999994</v>
      </c>
      <c r="N317" s="18">
        <f>M317+N314-N315</f>
        <v>648.43999999999994</v>
      </c>
      <c r="O317" s="18">
        <f t="shared" ref="O317" si="281">N317+O314-O315</f>
        <v>648.43999999999994</v>
      </c>
      <c r="P317" s="18">
        <f>O317+P314-P315</f>
        <v>648.43999999999994</v>
      </c>
      <c r="Q317" s="18">
        <f>P317+Q314-Q315</f>
        <v>648.43999999999994</v>
      </c>
      <c r="R317" s="18">
        <f t="shared" ref="R317:T317" si="282">Q317+R314-R315</f>
        <v>648.43999999999994</v>
      </c>
      <c r="S317" s="18">
        <f t="shared" si="282"/>
        <v>648.43999999999994</v>
      </c>
      <c r="T317" s="18">
        <f t="shared" si="282"/>
        <v>648.43999999999994</v>
      </c>
      <c r="U317" s="18">
        <f>T317+U314-U315</f>
        <v>648.43999999999994</v>
      </c>
      <c r="V317" s="18">
        <f t="shared" ref="V317:AD317" si="283">U317+V314-V315</f>
        <v>648.43999999999994</v>
      </c>
      <c r="W317" s="18">
        <f t="shared" si="283"/>
        <v>648.43999999999994</v>
      </c>
      <c r="X317" s="18">
        <f t="shared" si="283"/>
        <v>648.43999999999994</v>
      </c>
      <c r="Y317" s="18">
        <f t="shared" si="283"/>
        <v>648.43999999999994</v>
      </c>
      <c r="Z317" s="18">
        <f t="shared" si="283"/>
        <v>648.43999999999994</v>
      </c>
      <c r="AA317" s="18">
        <f t="shared" si="283"/>
        <v>648.43999999999994</v>
      </c>
      <c r="AB317" s="18">
        <f t="shared" si="283"/>
        <v>648.43999999999994</v>
      </c>
      <c r="AC317" s="18">
        <f t="shared" si="283"/>
        <v>648.43999999999994</v>
      </c>
      <c r="AD317" s="18">
        <f t="shared" si="283"/>
        <v>648.43999999999994</v>
      </c>
      <c r="AE317" s="18">
        <f>AD317+AE314-AE315</f>
        <v>648.43999999999994</v>
      </c>
      <c r="AF317" s="18">
        <f>AE317+AF314-AF315</f>
        <v>648.43999999999994</v>
      </c>
      <c r="AG317" s="18">
        <f t="shared" ref="AG317:AH317" si="284">AF317+AG314-AG315</f>
        <v>648.43999999999994</v>
      </c>
      <c r="AH317" s="18">
        <f t="shared" si="284"/>
        <v>648.43999999999994</v>
      </c>
      <c r="AI317" s="18">
        <f t="shared" ref="AI317:AJ317" si="285">AG317+AI314-AI315</f>
        <v>648.43999999999994</v>
      </c>
      <c r="AJ317" s="18">
        <f t="shared" si="285"/>
        <v>648.43999999999994</v>
      </c>
      <c r="AK317" s="18">
        <f>AJ317</f>
        <v>648.43999999999994</v>
      </c>
    </row>
    <row r="318" spans="1:37" x14ac:dyDescent="0.25">
      <c r="A318" s="10" t="s">
        <v>92</v>
      </c>
      <c r="B318" s="50">
        <f>VLOOKUP(A318,[1]INTI!$F$4:$G$317,2,FALSE)</f>
        <v>34.097999999999999</v>
      </c>
      <c r="C318" s="11" t="s">
        <v>8</v>
      </c>
      <c r="D318" s="11" t="s">
        <v>9</v>
      </c>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f>SUM(F318:AJ318)</f>
        <v>0</v>
      </c>
    </row>
    <row r="319" spans="1:37" hidden="1" x14ac:dyDescent="0.25">
      <c r="A319" s="13" t="str">
        <f t="shared" si="213"/>
        <v>T23</v>
      </c>
      <c r="B319" s="51"/>
      <c r="C319" s="50" t="s">
        <v>10</v>
      </c>
      <c r="D319" s="11" t="s">
        <v>9</v>
      </c>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f>SUM(F319:AJ319)</f>
        <v>0</v>
      </c>
    </row>
    <row r="320" spans="1:37" hidden="1" x14ac:dyDescent="0.25">
      <c r="A320" s="13" t="str">
        <f t="shared" si="213"/>
        <v>T23</v>
      </c>
      <c r="B320" s="51"/>
      <c r="C320" s="52"/>
      <c r="D320" s="11" t="s">
        <v>11</v>
      </c>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f>SUM(F320:AJ320)</f>
        <v>0</v>
      </c>
    </row>
    <row r="321" spans="1:37" hidden="1" x14ac:dyDescent="0.25">
      <c r="A321" s="16" t="str">
        <f t="shared" si="213"/>
        <v>T23</v>
      </c>
      <c r="B321" s="52"/>
      <c r="C321" s="17" t="s">
        <v>12</v>
      </c>
      <c r="D321" s="17" t="s">
        <v>9</v>
      </c>
      <c r="E321" s="12">
        <v>-543.83999999999992</v>
      </c>
      <c r="F321" s="18">
        <f>E321+F318-F319</f>
        <v>-543.83999999999992</v>
      </c>
      <c r="G321" s="18">
        <f t="shared" ref="G321:M321" si="286">F321+G318-G319</f>
        <v>-543.83999999999992</v>
      </c>
      <c r="H321" s="18">
        <f t="shared" si="286"/>
        <v>-543.83999999999992</v>
      </c>
      <c r="I321" s="18">
        <f t="shared" si="286"/>
        <v>-543.83999999999992</v>
      </c>
      <c r="J321" s="18">
        <f t="shared" si="286"/>
        <v>-543.83999999999992</v>
      </c>
      <c r="K321" s="18">
        <f t="shared" si="286"/>
        <v>-543.83999999999992</v>
      </c>
      <c r="L321" s="18">
        <f t="shared" si="286"/>
        <v>-543.83999999999992</v>
      </c>
      <c r="M321" s="18">
        <f t="shared" si="286"/>
        <v>-543.83999999999992</v>
      </c>
      <c r="N321" s="18">
        <f>M321+N318-N319</f>
        <v>-543.83999999999992</v>
      </c>
      <c r="O321" s="18">
        <f t="shared" ref="O321" si="287">N321+O318-O319</f>
        <v>-543.83999999999992</v>
      </c>
      <c r="P321" s="18">
        <f>O321+P318-P319</f>
        <v>-543.83999999999992</v>
      </c>
      <c r="Q321" s="18">
        <f>P321+Q318-Q319</f>
        <v>-543.83999999999992</v>
      </c>
      <c r="R321" s="18">
        <f t="shared" ref="R321:T321" si="288">Q321+R318-R319</f>
        <v>-543.83999999999992</v>
      </c>
      <c r="S321" s="18">
        <f t="shared" si="288"/>
        <v>-543.83999999999992</v>
      </c>
      <c r="T321" s="18">
        <f t="shared" si="288"/>
        <v>-543.83999999999992</v>
      </c>
      <c r="U321" s="18">
        <f>T321+U318-U319</f>
        <v>-543.83999999999992</v>
      </c>
      <c r="V321" s="18">
        <f t="shared" ref="V321:AD321" si="289">U321+V318-V319</f>
        <v>-543.83999999999992</v>
      </c>
      <c r="W321" s="18">
        <f t="shared" si="289"/>
        <v>-543.83999999999992</v>
      </c>
      <c r="X321" s="18">
        <f t="shared" si="289"/>
        <v>-543.83999999999992</v>
      </c>
      <c r="Y321" s="18">
        <f t="shared" si="289"/>
        <v>-543.83999999999992</v>
      </c>
      <c r="Z321" s="18">
        <f t="shared" si="289"/>
        <v>-543.83999999999992</v>
      </c>
      <c r="AA321" s="18">
        <f t="shared" si="289"/>
        <v>-543.83999999999992</v>
      </c>
      <c r="AB321" s="18">
        <f t="shared" si="289"/>
        <v>-543.83999999999992</v>
      </c>
      <c r="AC321" s="18">
        <f t="shared" si="289"/>
        <v>-543.83999999999992</v>
      </c>
      <c r="AD321" s="18">
        <f t="shared" si="289"/>
        <v>-543.83999999999992</v>
      </c>
      <c r="AE321" s="18">
        <f>AD321+AE318-AE319</f>
        <v>-543.83999999999992</v>
      </c>
      <c r="AF321" s="18">
        <f>AE321+AF318-AF319</f>
        <v>-543.83999999999992</v>
      </c>
      <c r="AG321" s="18">
        <f t="shared" ref="AG321:AH321" si="290">AF321+AG318-AG319</f>
        <v>-543.83999999999992</v>
      </c>
      <c r="AH321" s="18">
        <f t="shared" si="290"/>
        <v>-543.83999999999992</v>
      </c>
      <c r="AI321" s="18">
        <f t="shared" ref="AI321:AJ321" si="291">AG321+AI318-AI319</f>
        <v>-543.83999999999992</v>
      </c>
      <c r="AJ321" s="18">
        <f t="shared" si="291"/>
        <v>-543.83999999999992</v>
      </c>
      <c r="AK321" s="18">
        <f>AJ321</f>
        <v>-543.83999999999992</v>
      </c>
    </row>
    <row r="322" spans="1:37" x14ac:dyDescent="0.25">
      <c r="A322" s="10" t="s">
        <v>93</v>
      </c>
      <c r="B322" s="50">
        <f>VLOOKUP(A322,[1]INTI!$F$4:$G$317,2,FALSE)</f>
        <v>0.18099999999999999</v>
      </c>
      <c r="C322" s="11" t="s">
        <v>8</v>
      </c>
      <c r="D322" s="11" t="s">
        <v>9</v>
      </c>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f>SUM(F322:AJ322)</f>
        <v>0</v>
      </c>
    </row>
    <row r="323" spans="1:37" hidden="1" x14ac:dyDescent="0.25">
      <c r="A323" s="13" t="str">
        <f t="shared" si="213"/>
        <v>J02</v>
      </c>
      <c r="B323" s="51"/>
      <c r="C323" s="50" t="s">
        <v>10</v>
      </c>
      <c r="D323" s="11" t="s">
        <v>9</v>
      </c>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f>SUM(F323:AJ323)</f>
        <v>0</v>
      </c>
    </row>
    <row r="324" spans="1:37" hidden="1" x14ac:dyDescent="0.25">
      <c r="A324" s="13" t="str">
        <f t="shared" si="213"/>
        <v>J02</v>
      </c>
      <c r="B324" s="51"/>
      <c r="C324" s="52"/>
      <c r="D324" s="11" t="s">
        <v>11</v>
      </c>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f>SUM(F324:AJ324)</f>
        <v>0</v>
      </c>
    </row>
    <row r="325" spans="1:37" hidden="1" x14ac:dyDescent="0.25">
      <c r="A325" s="16" t="str">
        <f t="shared" si="213"/>
        <v>J02</v>
      </c>
      <c r="B325" s="52"/>
      <c r="C325" s="17" t="s">
        <v>12</v>
      </c>
      <c r="D325" s="17" t="s">
        <v>9</v>
      </c>
      <c r="E325" s="12">
        <v>222.12</v>
      </c>
      <c r="F325" s="18">
        <f>E325+F322-F323</f>
        <v>222.12</v>
      </c>
      <c r="G325" s="18">
        <f t="shared" ref="G325:M325" si="292">F325+G322-G323</f>
        <v>222.12</v>
      </c>
      <c r="H325" s="18">
        <f t="shared" si="292"/>
        <v>222.12</v>
      </c>
      <c r="I325" s="18">
        <f t="shared" si="292"/>
        <v>222.12</v>
      </c>
      <c r="J325" s="18">
        <f t="shared" si="292"/>
        <v>222.12</v>
      </c>
      <c r="K325" s="18">
        <f t="shared" si="292"/>
        <v>222.12</v>
      </c>
      <c r="L325" s="18">
        <f t="shared" si="292"/>
        <v>222.12</v>
      </c>
      <c r="M325" s="18">
        <f t="shared" si="292"/>
        <v>222.12</v>
      </c>
      <c r="N325" s="18">
        <f>M325+N322-N323</f>
        <v>222.12</v>
      </c>
      <c r="O325" s="18">
        <f t="shared" ref="O325" si="293">N325+O322-O323</f>
        <v>222.12</v>
      </c>
      <c r="P325" s="18">
        <f>O325+P322-P323</f>
        <v>222.12</v>
      </c>
      <c r="Q325" s="18">
        <f>P325+Q322-Q323</f>
        <v>222.12</v>
      </c>
      <c r="R325" s="18">
        <f t="shared" ref="R325:T325" si="294">Q325+R322-R323</f>
        <v>222.12</v>
      </c>
      <c r="S325" s="18">
        <f t="shared" si="294"/>
        <v>222.12</v>
      </c>
      <c r="T325" s="18">
        <f t="shared" si="294"/>
        <v>222.12</v>
      </c>
      <c r="U325" s="18">
        <f>T325+U322-U323</f>
        <v>222.12</v>
      </c>
      <c r="V325" s="18">
        <f t="shared" ref="V325:AD325" si="295">U325+V322-V323</f>
        <v>222.12</v>
      </c>
      <c r="W325" s="18">
        <f t="shared" si="295"/>
        <v>222.12</v>
      </c>
      <c r="X325" s="18">
        <f t="shared" si="295"/>
        <v>222.12</v>
      </c>
      <c r="Y325" s="18">
        <f t="shared" si="295"/>
        <v>222.12</v>
      </c>
      <c r="Z325" s="18">
        <f t="shared" si="295"/>
        <v>222.12</v>
      </c>
      <c r="AA325" s="18">
        <f t="shared" si="295"/>
        <v>222.12</v>
      </c>
      <c r="AB325" s="18">
        <f t="shared" si="295"/>
        <v>222.12</v>
      </c>
      <c r="AC325" s="18">
        <f t="shared" si="295"/>
        <v>222.12</v>
      </c>
      <c r="AD325" s="18">
        <f t="shared" si="295"/>
        <v>222.12</v>
      </c>
      <c r="AE325" s="18">
        <f>AD325+AE322-AE323</f>
        <v>222.12</v>
      </c>
      <c r="AF325" s="18">
        <f>AE325+AF322-AF323</f>
        <v>222.12</v>
      </c>
      <c r="AG325" s="18">
        <f t="shared" ref="AG325:AH325" si="296">AF325+AG322-AG323</f>
        <v>222.12</v>
      </c>
      <c r="AH325" s="18">
        <f t="shared" si="296"/>
        <v>222.12</v>
      </c>
      <c r="AI325" s="18">
        <f t="shared" ref="AI325:AJ325" si="297">AG325+AI322-AI323</f>
        <v>222.12</v>
      </c>
      <c r="AJ325" s="18">
        <f t="shared" si="297"/>
        <v>222.12</v>
      </c>
      <c r="AK325" s="18">
        <f>AJ325</f>
        <v>222.12</v>
      </c>
    </row>
    <row r="326" spans="1:37" x14ac:dyDescent="0.25">
      <c r="A326" s="10" t="s">
        <v>102</v>
      </c>
      <c r="B326" s="50">
        <f>VLOOKUP(A326,[1]INTI!$F$4:$G$317,2,FALSE)</f>
        <v>33.75</v>
      </c>
      <c r="C326" s="11" t="s">
        <v>8</v>
      </c>
      <c r="D326" s="11" t="s">
        <v>9</v>
      </c>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f>SUM(F326:AJ326)</f>
        <v>0</v>
      </c>
    </row>
    <row r="327" spans="1:37" hidden="1" x14ac:dyDescent="0.25">
      <c r="A327" s="13" t="str">
        <f t="shared" si="213"/>
        <v>J06</v>
      </c>
      <c r="B327" s="51"/>
      <c r="C327" s="50" t="s">
        <v>10</v>
      </c>
      <c r="D327" s="11" t="s">
        <v>9</v>
      </c>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f>SUM(F327:AJ327)</f>
        <v>0</v>
      </c>
    </row>
    <row r="328" spans="1:37" hidden="1" x14ac:dyDescent="0.25">
      <c r="A328" s="13" t="str">
        <f t="shared" si="213"/>
        <v>J06</v>
      </c>
      <c r="B328" s="51"/>
      <c r="C328" s="52"/>
      <c r="D328" s="11" t="s">
        <v>11</v>
      </c>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f>SUM(F328:AJ328)</f>
        <v>0</v>
      </c>
    </row>
    <row r="329" spans="1:37" hidden="1" x14ac:dyDescent="0.25">
      <c r="A329" s="16" t="str">
        <f t="shared" si="213"/>
        <v>J06</v>
      </c>
      <c r="B329" s="52"/>
      <c r="C329" s="17" t="s">
        <v>12</v>
      </c>
      <c r="D329" s="17" t="s">
        <v>9</v>
      </c>
      <c r="E329" s="12">
        <v>0</v>
      </c>
      <c r="F329" s="18">
        <f>E329+F326-F327</f>
        <v>0</v>
      </c>
      <c r="G329" s="18">
        <f t="shared" ref="G329:M329" si="298">F329+G326-G327</f>
        <v>0</v>
      </c>
      <c r="H329" s="18">
        <f t="shared" si="298"/>
        <v>0</v>
      </c>
      <c r="I329" s="18">
        <f t="shared" si="298"/>
        <v>0</v>
      </c>
      <c r="J329" s="18">
        <f t="shared" si="298"/>
        <v>0</v>
      </c>
      <c r="K329" s="18">
        <f t="shared" si="298"/>
        <v>0</v>
      </c>
      <c r="L329" s="18">
        <f t="shared" si="298"/>
        <v>0</v>
      </c>
      <c r="M329" s="18">
        <f t="shared" si="298"/>
        <v>0</v>
      </c>
      <c r="N329" s="18">
        <f>M329+N326-N327</f>
        <v>0</v>
      </c>
      <c r="O329" s="18">
        <f t="shared" ref="O329" si="299">N329+O326-O327</f>
        <v>0</v>
      </c>
      <c r="P329" s="18">
        <f>O329+P326-P327</f>
        <v>0</v>
      </c>
      <c r="Q329" s="18">
        <f>P329+Q326-Q327</f>
        <v>0</v>
      </c>
      <c r="R329" s="18">
        <f t="shared" ref="R329:T329" si="300">Q329+R326-R327</f>
        <v>0</v>
      </c>
      <c r="S329" s="18">
        <f t="shared" si="300"/>
        <v>0</v>
      </c>
      <c r="T329" s="18">
        <f t="shared" si="300"/>
        <v>0</v>
      </c>
      <c r="U329" s="18">
        <f>T329+U326-U327</f>
        <v>0</v>
      </c>
      <c r="V329" s="18">
        <f t="shared" ref="V329:AD329" si="301">U329+V326-V327</f>
        <v>0</v>
      </c>
      <c r="W329" s="18">
        <f t="shared" si="301"/>
        <v>0</v>
      </c>
      <c r="X329" s="18">
        <f t="shared" si="301"/>
        <v>0</v>
      </c>
      <c r="Y329" s="18">
        <f t="shared" si="301"/>
        <v>0</v>
      </c>
      <c r="Z329" s="18">
        <f t="shared" si="301"/>
        <v>0</v>
      </c>
      <c r="AA329" s="18">
        <f t="shared" si="301"/>
        <v>0</v>
      </c>
      <c r="AB329" s="18">
        <f t="shared" si="301"/>
        <v>0</v>
      </c>
      <c r="AC329" s="18">
        <f t="shared" si="301"/>
        <v>0</v>
      </c>
      <c r="AD329" s="18">
        <f t="shared" si="301"/>
        <v>0</v>
      </c>
      <c r="AE329" s="18">
        <f>AD329+AE326-AE327</f>
        <v>0</v>
      </c>
      <c r="AF329" s="18">
        <f>AE329+AF326-AF327</f>
        <v>0</v>
      </c>
      <c r="AG329" s="18">
        <f t="shared" ref="AG329:AH329" si="302">AF329+AG326-AG327</f>
        <v>0</v>
      </c>
      <c r="AH329" s="18">
        <f t="shared" si="302"/>
        <v>0</v>
      </c>
      <c r="AI329" s="18">
        <f t="shared" ref="AI329:AJ329" si="303">AG329+AI326-AI327</f>
        <v>0</v>
      </c>
      <c r="AJ329" s="18">
        <f t="shared" si="303"/>
        <v>0</v>
      </c>
      <c r="AK329" s="18">
        <f>AJ329</f>
        <v>0</v>
      </c>
    </row>
    <row r="330" spans="1:37" x14ac:dyDescent="0.25">
      <c r="A330" s="10" t="s">
        <v>103</v>
      </c>
      <c r="B330" s="50">
        <f>VLOOKUP(A330,[1]INTI!$F$4:$G$317,2,FALSE)</f>
        <v>33.484000000000002</v>
      </c>
      <c r="C330" s="11" t="s">
        <v>8</v>
      </c>
      <c r="D330" s="11" t="s">
        <v>9</v>
      </c>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f>SUM(F330:AJ330)</f>
        <v>0</v>
      </c>
    </row>
    <row r="331" spans="1:37" hidden="1" x14ac:dyDescent="0.25">
      <c r="A331" s="13" t="str">
        <f t="shared" si="213"/>
        <v>J07</v>
      </c>
      <c r="B331" s="51"/>
      <c r="C331" s="50" t="s">
        <v>10</v>
      </c>
      <c r="D331" s="11" t="s">
        <v>9</v>
      </c>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f>SUM(F331:AJ331)</f>
        <v>0</v>
      </c>
    </row>
    <row r="332" spans="1:37" hidden="1" x14ac:dyDescent="0.25">
      <c r="A332" s="13" t="str">
        <f t="shared" si="213"/>
        <v>J07</v>
      </c>
      <c r="B332" s="51"/>
      <c r="C332" s="52"/>
      <c r="D332" s="11" t="s">
        <v>11</v>
      </c>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f>SUM(F332:AJ332)</f>
        <v>0</v>
      </c>
    </row>
    <row r="333" spans="1:37" hidden="1" x14ac:dyDescent="0.25">
      <c r="A333" s="16" t="str">
        <f t="shared" si="213"/>
        <v>J07</v>
      </c>
      <c r="B333" s="52"/>
      <c r="C333" s="17" t="s">
        <v>12</v>
      </c>
      <c r="D333" s="17" t="s">
        <v>9</v>
      </c>
      <c r="E333" s="12">
        <v>0</v>
      </c>
      <c r="F333" s="18">
        <f>E333+F330-F331</f>
        <v>0</v>
      </c>
      <c r="G333" s="18">
        <f t="shared" ref="G333:M333" si="304">F333+G330-G331</f>
        <v>0</v>
      </c>
      <c r="H333" s="18">
        <f t="shared" si="304"/>
        <v>0</v>
      </c>
      <c r="I333" s="18">
        <f t="shared" si="304"/>
        <v>0</v>
      </c>
      <c r="J333" s="18">
        <f t="shared" si="304"/>
        <v>0</v>
      </c>
      <c r="K333" s="18">
        <f t="shared" si="304"/>
        <v>0</v>
      </c>
      <c r="L333" s="18">
        <f t="shared" si="304"/>
        <v>0</v>
      </c>
      <c r="M333" s="18">
        <f t="shared" si="304"/>
        <v>0</v>
      </c>
      <c r="N333" s="18">
        <f>M333+N330-N331</f>
        <v>0</v>
      </c>
      <c r="O333" s="18">
        <f t="shared" ref="O333" si="305">N333+O330-O331</f>
        <v>0</v>
      </c>
      <c r="P333" s="18">
        <f>O333+P330-P331</f>
        <v>0</v>
      </c>
      <c r="Q333" s="18">
        <f>P333+Q330-Q331</f>
        <v>0</v>
      </c>
      <c r="R333" s="18">
        <f t="shared" ref="R333:T333" si="306">Q333+R330-R331</f>
        <v>0</v>
      </c>
      <c r="S333" s="18">
        <f t="shared" si="306"/>
        <v>0</v>
      </c>
      <c r="T333" s="18">
        <f t="shared" si="306"/>
        <v>0</v>
      </c>
      <c r="U333" s="18">
        <f>T333+U330-U331</f>
        <v>0</v>
      </c>
      <c r="V333" s="18">
        <f t="shared" ref="V333:AD333" si="307">U333+V330-V331</f>
        <v>0</v>
      </c>
      <c r="W333" s="18">
        <f t="shared" si="307"/>
        <v>0</v>
      </c>
      <c r="X333" s="18">
        <f t="shared" si="307"/>
        <v>0</v>
      </c>
      <c r="Y333" s="18">
        <f t="shared" si="307"/>
        <v>0</v>
      </c>
      <c r="Z333" s="18">
        <f t="shared" si="307"/>
        <v>0</v>
      </c>
      <c r="AA333" s="18">
        <f t="shared" si="307"/>
        <v>0</v>
      </c>
      <c r="AB333" s="18">
        <f t="shared" si="307"/>
        <v>0</v>
      </c>
      <c r="AC333" s="18">
        <f t="shared" si="307"/>
        <v>0</v>
      </c>
      <c r="AD333" s="18">
        <f t="shared" si="307"/>
        <v>0</v>
      </c>
      <c r="AE333" s="18">
        <f>AD333+AE330-AE331</f>
        <v>0</v>
      </c>
      <c r="AF333" s="18">
        <f>AE333+AF330-AF331</f>
        <v>0</v>
      </c>
      <c r="AG333" s="18">
        <f t="shared" ref="AG333:AH333" si="308">AF333+AG330-AG331</f>
        <v>0</v>
      </c>
      <c r="AH333" s="18">
        <f t="shared" si="308"/>
        <v>0</v>
      </c>
      <c r="AI333" s="18">
        <f t="shared" ref="AI333:AJ333" si="309">AG333+AI330-AI331</f>
        <v>0</v>
      </c>
      <c r="AJ333" s="18">
        <f t="shared" si="309"/>
        <v>0</v>
      </c>
      <c r="AK333" s="18">
        <f>AJ333</f>
        <v>0</v>
      </c>
    </row>
    <row r="334" spans="1:37" x14ac:dyDescent="0.25">
      <c r="A334" s="10" t="s">
        <v>104</v>
      </c>
      <c r="B334" s="50">
        <f>VLOOKUP(A334,[1]INTI!$F$4:$G$317,2,FALSE)</f>
        <v>15.500999999999999</v>
      </c>
      <c r="C334" s="11" t="s">
        <v>8</v>
      </c>
      <c r="D334" s="11" t="s">
        <v>9</v>
      </c>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f>SUM(F334:AJ334)</f>
        <v>0</v>
      </c>
    </row>
    <row r="335" spans="1:37" hidden="1" x14ac:dyDescent="0.25">
      <c r="A335" s="13" t="str">
        <f t="shared" ref="A335:A337" si="310">A334</f>
        <v>T24</v>
      </c>
      <c r="B335" s="51"/>
      <c r="C335" s="50" t="s">
        <v>10</v>
      </c>
      <c r="D335" s="11" t="s">
        <v>9</v>
      </c>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f>SUM(F335:AJ335)</f>
        <v>0</v>
      </c>
    </row>
    <row r="336" spans="1:37" hidden="1" x14ac:dyDescent="0.25">
      <c r="A336" s="13" t="str">
        <f t="shared" si="310"/>
        <v>T24</v>
      </c>
      <c r="B336" s="51"/>
      <c r="C336" s="52"/>
      <c r="D336" s="11" t="s">
        <v>11</v>
      </c>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f>SUM(F336:AJ336)</f>
        <v>0</v>
      </c>
    </row>
    <row r="337" spans="1:37" hidden="1" x14ac:dyDescent="0.25">
      <c r="A337" s="16" t="str">
        <f t="shared" si="310"/>
        <v>T24</v>
      </c>
      <c r="B337" s="52"/>
      <c r="C337" s="17" t="s">
        <v>12</v>
      </c>
      <c r="D337" s="17" t="s">
        <v>9</v>
      </c>
      <c r="E337" s="12">
        <v>0</v>
      </c>
      <c r="F337" s="18">
        <f>E337+F334-F335</f>
        <v>0</v>
      </c>
      <c r="G337" s="18">
        <f t="shared" ref="G337:M337" si="311">F337+G334-G335</f>
        <v>0</v>
      </c>
      <c r="H337" s="18">
        <f t="shared" si="311"/>
        <v>0</v>
      </c>
      <c r="I337" s="18">
        <f t="shared" si="311"/>
        <v>0</v>
      </c>
      <c r="J337" s="18">
        <f t="shared" si="311"/>
        <v>0</v>
      </c>
      <c r="K337" s="18">
        <f t="shared" si="311"/>
        <v>0</v>
      </c>
      <c r="L337" s="18">
        <f t="shared" si="311"/>
        <v>0</v>
      </c>
      <c r="M337" s="18">
        <f t="shared" si="311"/>
        <v>0</v>
      </c>
      <c r="N337" s="18">
        <f>M337+N334-N335</f>
        <v>0</v>
      </c>
      <c r="O337" s="18">
        <f t="shared" ref="O337" si="312">N337+O334-O335</f>
        <v>0</v>
      </c>
      <c r="P337" s="18">
        <f>O337+P334-P335</f>
        <v>0</v>
      </c>
      <c r="Q337" s="18">
        <f>P337+Q334-Q335</f>
        <v>0</v>
      </c>
      <c r="R337" s="18">
        <f t="shared" ref="R337:T337" si="313">Q337+R334-R335</f>
        <v>0</v>
      </c>
      <c r="S337" s="18">
        <f t="shared" si="313"/>
        <v>0</v>
      </c>
      <c r="T337" s="18">
        <f t="shared" si="313"/>
        <v>0</v>
      </c>
      <c r="U337" s="18">
        <f>T337+U334-U335</f>
        <v>0</v>
      </c>
      <c r="V337" s="18">
        <f t="shared" ref="V337:AD337" si="314">U337+V334-V335</f>
        <v>0</v>
      </c>
      <c r="W337" s="18">
        <f t="shared" si="314"/>
        <v>0</v>
      </c>
      <c r="X337" s="18">
        <f t="shared" si="314"/>
        <v>0</v>
      </c>
      <c r="Y337" s="18">
        <f t="shared" si="314"/>
        <v>0</v>
      </c>
      <c r="Z337" s="18">
        <f t="shared" si="314"/>
        <v>0</v>
      </c>
      <c r="AA337" s="18">
        <f t="shared" si="314"/>
        <v>0</v>
      </c>
      <c r="AB337" s="18">
        <f t="shared" si="314"/>
        <v>0</v>
      </c>
      <c r="AC337" s="18">
        <f t="shared" si="314"/>
        <v>0</v>
      </c>
      <c r="AD337" s="18">
        <f t="shared" si="314"/>
        <v>0</v>
      </c>
      <c r="AE337" s="18">
        <f>AD337+AE334-AE335</f>
        <v>0</v>
      </c>
      <c r="AF337" s="18">
        <f>AE337+AF334-AF335</f>
        <v>0</v>
      </c>
      <c r="AG337" s="18">
        <f t="shared" ref="AG337:AH337" si="315">AF337+AG334-AG335</f>
        <v>0</v>
      </c>
      <c r="AH337" s="18">
        <f t="shared" si="315"/>
        <v>0</v>
      </c>
      <c r="AI337" s="18">
        <f t="shared" ref="AI337:AJ337" si="316">AG337+AI334-AI335</f>
        <v>0</v>
      </c>
      <c r="AJ337" s="18">
        <f t="shared" si="316"/>
        <v>0</v>
      </c>
      <c r="AK337" s="18">
        <f>AJ337</f>
        <v>0</v>
      </c>
    </row>
    <row r="338" spans="1:37" x14ac:dyDescent="0.25">
      <c r="A338" s="10" t="s">
        <v>105</v>
      </c>
      <c r="B338" s="50">
        <f>VLOOKUP(A338,[1]INTI!$F$4:$G$317,2,FALSE)</f>
        <v>29.878</v>
      </c>
      <c r="C338" s="11" t="s">
        <v>8</v>
      </c>
      <c r="D338" s="11" t="s">
        <v>9</v>
      </c>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f>SUM(F338:AJ338)</f>
        <v>0</v>
      </c>
    </row>
    <row r="339" spans="1:37" hidden="1" x14ac:dyDescent="0.25">
      <c r="A339" s="13" t="str">
        <f t="shared" ref="A339:A403" si="317">A338</f>
        <v>J08</v>
      </c>
      <c r="B339" s="51"/>
      <c r="C339" s="50" t="s">
        <v>10</v>
      </c>
      <c r="D339" s="11" t="s">
        <v>9</v>
      </c>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f>SUM(F339:AJ339)</f>
        <v>0</v>
      </c>
    </row>
    <row r="340" spans="1:37" hidden="1" x14ac:dyDescent="0.25">
      <c r="A340" s="13" t="str">
        <f t="shared" si="317"/>
        <v>J08</v>
      </c>
      <c r="B340" s="51"/>
      <c r="C340" s="52"/>
      <c r="D340" s="11" t="s">
        <v>11</v>
      </c>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f>SUM(F340:AJ340)</f>
        <v>0</v>
      </c>
    </row>
    <row r="341" spans="1:37" hidden="1" x14ac:dyDescent="0.25">
      <c r="A341" s="16" t="str">
        <f t="shared" si="317"/>
        <v>J08</v>
      </c>
      <c r="B341" s="52"/>
      <c r="C341" s="17" t="s">
        <v>12</v>
      </c>
      <c r="D341" s="17" t="s">
        <v>9</v>
      </c>
      <c r="E341" s="12">
        <v>0</v>
      </c>
      <c r="F341" s="18">
        <f>E341+F338-F339</f>
        <v>0</v>
      </c>
      <c r="G341" s="18">
        <f t="shared" ref="G341:M341" si="318">F341+G338-G339</f>
        <v>0</v>
      </c>
      <c r="H341" s="18">
        <f t="shared" si="318"/>
        <v>0</v>
      </c>
      <c r="I341" s="18">
        <f t="shared" si="318"/>
        <v>0</v>
      </c>
      <c r="J341" s="18">
        <f t="shared" si="318"/>
        <v>0</v>
      </c>
      <c r="K341" s="18">
        <f t="shared" si="318"/>
        <v>0</v>
      </c>
      <c r="L341" s="18">
        <f t="shared" si="318"/>
        <v>0</v>
      </c>
      <c r="M341" s="18">
        <f t="shared" si="318"/>
        <v>0</v>
      </c>
      <c r="N341" s="18">
        <f>M341+N338-N339</f>
        <v>0</v>
      </c>
      <c r="O341" s="18">
        <f t="shared" ref="O341" si="319">N341+O338-O339</f>
        <v>0</v>
      </c>
      <c r="P341" s="18">
        <f>O341+P338-P339</f>
        <v>0</v>
      </c>
      <c r="Q341" s="18">
        <f>P341+Q338-Q339</f>
        <v>0</v>
      </c>
      <c r="R341" s="18">
        <f t="shared" ref="R341:T341" si="320">Q341+R338-R339</f>
        <v>0</v>
      </c>
      <c r="S341" s="18">
        <f t="shared" si="320"/>
        <v>0</v>
      </c>
      <c r="T341" s="18">
        <f t="shared" si="320"/>
        <v>0</v>
      </c>
      <c r="U341" s="18">
        <f>T341+U338-U339</f>
        <v>0</v>
      </c>
      <c r="V341" s="18">
        <f t="shared" ref="V341:AD341" si="321">U341+V338-V339</f>
        <v>0</v>
      </c>
      <c r="W341" s="18">
        <f t="shared" si="321"/>
        <v>0</v>
      </c>
      <c r="X341" s="18">
        <f t="shared" si="321"/>
        <v>0</v>
      </c>
      <c r="Y341" s="18">
        <f t="shared" si="321"/>
        <v>0</v>
      </c>
      <c r="Z341" s="18">
        <f t="shared" si="321"/>
        <v>0</v>
      </c>
      <c r="AA341" s="18">
        <f t="shared" si="321"/>
        <v>0</v>
      </c>
      <c r="AB341" s="18">
        <f t="shared" si="321"/>
        <v>0</v>
      </c>
      <c r="AC341" s="18">
        <f t="shared" si="321"/>
        <v>0</v>
      </c>
      <c r="AD341" s="18">
        <f t="shared" si="321"/>
        <v>0</v>
      </c>
      <c r="AE341" s="18">
        <f>AD341+AE338-AE339</f>
        <v>0</v>
      </c>
      <c r="AF341" s="18">
        <f>AE341+AF338-AF339</f>
        <v>0</v>
      </c>
      <c r="AG341" s="18">
        <f t="shared" ref="AG341:AH341" si="322">AF341+AG338-AG339</f>
        <v>0</v>
      </c>
      <c r="AH341" s="18">
        <f t="shared" si="322"/>
        <v>0</v>
      </c>
      <c r="AI341" s="18">
        <f t="shared" ref="AI341:AJ341" si="323">AG341+AI338-AI339</f>
        <v>0</v>
      </c>
      <c r="AJ341" s="18">
        <f t="shared" si="323"/>
        <v>0</v>
      </c>
      <c r="AK341" s="18">
        <f>AJ341</f>
        <v>0</v>
      </c>
    </row>
    <row r="342" spans="1:37" x14ac:dyDescent="0.25">
      <c r="A342" s="10" t="s">
        <v>106</v>
      </c>
      <c r="B342" s="50">
        <f>VLOOKUP(A342,[1]INTI!$F$4:$G$317,2,FALSE)</f>
        <v>26.78</v>
      </c>
      <c r="C342" s="11" t="s">
        <v>8</v>
      </c>
      <c r="D342" s="11" t="s">
        <v>9</v>
      </c>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f>SUM(F342:AJ342)</f>
        <v>0</v>
      </c>
    </row>
    <row r="343" spans="1:37" hidden="1" x14ac:dyDescent="0.25">
      <c r="A343" s="13" t="str">
        <f t="shared" si="317"/>
        <v>H03</v>
      </c>
      <c r="B343" s="51"/>
      <c r="C343" s="50" t="s">
        <v>10</v>
      </c>
      <c r="D343" s="11" t="s">
        <v>9</v>
      </c>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f>SUM(F343:AJ343)</f>
        <v>0</v>
      </c>
    </row>
    <row r="344" spans="1:37" hidden="1" x14ac:dyDescent="0.25">
      <c r="A344" s="13" t="str">
        <f t="shared" si="317"/>
        <v>H03</v>
      </c>
      <c r="B344" s="51"/>
      <c r="C344" s="52"/>
      <c r="D344" s="11" t="s">
        <v>11</v>
      </c>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f>SUM(F344:AJ344)</f>
        <v>0</v>
      </c>
    </row>
    <row r="345" spans="1:37" hidden="1" x14ac:dyDescent="0.25">
      <c r="A345" s="16" t="str">
        <f t="shared" si="317"/>
        <v>H03</v>
      </c>
      <c r="B345" s="52"/>
      <c r="C345" s="17" t="s">
        <v>12</v>
      </c>
      <c r="D345" s="17" t="s">
        <v>9</v>
      </c>
      <c r="E345" s="12">
        <v>0</v>
      </c>
      <c r="F345" s="18">
        <f>E345+F342-F343</f>
        <v>0</v>
      </c>
      <c r="G345" s="18">
        <f t="shared" ref="G345:M345" si="324">F345+G342-G343</f>
        <v>0</v>
      </c>
      <c r="H345" s="18">
        <f t="shared" si="324"/>
        <v>0</v>
      </c>
      <c r="I345" s="18">
        <f t="shared" si="324"/>
        <v>0</v>
      </c>
      <c r="J345" s="18">
        <f t="shared" si="324"/>
        <v>0</v>
      </c>
      <c r="K345" s="18">
        <f t="shared" si="324"/>
        <v>0</v>
      </c>
      <c r="L345" s="18">
        <f t="shared" si="324"/>
        <v>0</v>
      </c>
      <c r="M345" s="18">
        <f t="shared" si="324"/>
        <v>0</v>
      </c>
      <c r="N345" s="18">
        <f>M345+N342-N343</f>
        <v>0</v>
      </c>
      <c r="O345" s="18">
        <f t="shared" ref="O345" si="325">N345+O342-O343</f>
        <v>0</v>
      </c>
      <c r="P345" s="18">
        <f>O345+P342-P343</f>
        <v>0</v>
      </c>
      <c r="Q345" s="18">
        <f>P345+Q342-Q343</f>
        <v>0</v>
      </c>
      <c r="R345" s="18">
        <f t="shared" ref="R345:T345" si="326">Q345+R342-R343</f>
        <v>0</v>
      </c>
      <c r="S345" s="18">
        <f t="shared" si="326"/>
        <v>0</v>
      </c>
      <c r="T345" s="18">
        <f t="shared" si="326"/>
        <v>0</v>
      </c>
      <c r="U345" s="18">
        <f>T345+U342-U343</f>
        <v>0</v>
      </c>
      <c r="V345" s="18">
        <f t="shared" ref="V345:AD345" si="327">U345+V342-V343</f>
        <v>0</v>
      </c>
      <c r="W345" s="18">
        <f t="shared" si="327"/>
        <v>0</v>
      </c>
      <c r="X345" s="18">
        <f t="shared" si="327"/>
        <v>0</v>
      </c>
      <c r="Y345" s="18">
        <f t="shared" si="327"/>
        <v>0</v>
      </c>
      <c r="Z345" s="18">
        <f t="shared" si="327"/>
        <v>0</v>
      </c>
      <c r="AA345" s="18">
        <f t="shared" si="327"/>
        <v>0</v>
      </c>
      <c r="AB345" s="18">
        <f t="shared" si="327"/>
        <v>0</v>
      </c>
      <c r="AC345" s="18">
        <f t="shared" si="327"/>
        <v>0</v>
      </c>
      <c r="AD345" s="18">
        <f t="shared" si="327"/>
        <v>0</v>
      </c>
      <c r="AE345" s="18">
        <f>AD345+AE342-AE343</f>
        <v>0</v>
      </c>
      <c r="AF345" s="18">
        <f>AE345+AF342-AF343</f>
        <v>0</v>
      </c>
      <c r="AG345" s="18">
        <f t="shared" ref="AG345:AH345" si="328">AF345+AG342-AG343</f>
        <v>0</v>
      </c>
      <c r="AH345" s="18">
        <f t="shared" si="328"/>
        <v>0</v>
      </c>
      <c r="AI345" s="18">
        <f t="shared" ref="AI345:AJ345" si="329">AG345+AI342-AI343</f>
        <v>0</v>
      </c>
      <c r="AJ345" s="18">
        <f t="shared" si="329"/>
        <v>0</v>
      </c>
      <c r="AK345" s="18">
        <f>AJ345</f>
        <v>0</v>
      </c>
    </row>
    <row r="346" spans="1:37" x14ac:dyDescent="0.25">
      <c r="A346" s="10" t="s">
        <v>107</v>
      </c>
      <c r="B346" s="50">
        <f>VLOOKUP(A346,[1]INTI!$F$4:$G$317,2,FALSE)</f>
        <v>30.38</v>
      </c>
      <c r="C346" s="11" t="s">
        <v>8</v>
      </c>
      <c r="D346" s="11" t="s">
        <v>9</v>
      </c>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f>SUM(F346:AJ346)</f>
        <v>0</v>
      </c>
    </row>
    <row r="347" spans="1:37" hidden="1" x14ac:dyDescent="0.25">
      <c r="A347" s="13" t="str">
        <f t="shared" si="317"/>
        <v>I03</v>
      </c>
      <c r="B347" s="51"/>
      <c r="C347" s="50" t="s">
        <v>10</v>
      </c>
      <c r="D347" s="11" t="s">
        <v>9</v>
      </c>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f>SUM(F347:AJ347)</f>
        <v>0</v>
      </c>
    </row>
    <row r="348" spans="1:37" hidden="1" x14ac:dyDescent="0.25">
      <c r="A348" s="13" t="str">
        <f t="shared" si="317"/>
        <v>I03</v>
      </c>
      <c r="B348" s="51"/>
      <c r="C348" s="52"/>
      <c r="D348" s="11" t="s">
        <v>11</v>
      </c>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f>SUM(F348:AJ348)</f>
        <v>0</v>
      </c>
    </row>
    <row r="349" spans="1:37" hidden="1" x14ac:dyDescent="0.25">
      <c r="A349" s="16" t="str">
        <f t="shared" si="317"/>
        <v>I03</v>
      </c>
      <c r="B349" s="52"/>
      <c r="C349" s="17" t="s">
        <v>12</v>
      </c>
      <c r="D349" s="17" t="s">
        <v>9</v>
      </c>
      <c r="E349" s="12">
        <v>0</v>
      </c>
      <c r="F349" s="18">
        <f>E349+F346-F347</f>
        <v>0</v>
      </c>
      <c r="G349" s="18">
        <f t="shared" ref="G349:M349" si="330">F349+G346-G347</f>
        <v>0</v>
      </c>
      <c r="H349" s="18">
        <f t="shared" si="330"/>
        <v>0</v>
      </c>
      <c r="I349" s="18">
        <f t="shared" si="330"/>
        <v>0</v>
      </c>
      <c r="J349" s="18">
        <f t="shared" si="330"/>
        <v>0</v>
      </c>
      <c r="K349" s="18">
        <f t="shared" si="330"/>
        <v>0</v>
      </c>
      <c r="L349" s="18">
        <f t="shared" si="330"/>
        <v>0</v>
      </c>
      <c r="M349" s="18">
        <f t="shared" si="330"/>
        <v>0</v>
      </c>
      <c r="N349" s="18">
        <f>M349+N346-N347</f>
        <v>0</v>
      </c>
      <c r="O349" s="18">
        <f t="shared" ref="O349" si="331">N349+O346-O347</f>
        <v>0</v>
      </c>
      <c r="P349" s="18">
        <f>O349+P346-P347</f>
        <v>0</v>
      </c>
      <c r="Q349" s="18">
        <f>P349+Q346-Q347</f>
        <v>0</v>
      </c>
      <c r="R349" s="18">
        <f t="shared" ref="R349:T349" si="332">Q349+R346-R347</f>
        <v>0</v>
      </c>
      <c r="S349" s="18">
        <f t="shared" si="332"/>
        <v>0</v>
      </c>
      <c r="T349" s="18">
        <f t="shared" si="332"/>
        <v>0</v>
      </c>
      <c r="U349" s="18">
        <f>T349+U346-U347</f>
        <v>0</v>
      </c>
      <c r="V349" s="18">
        <f t="shared" ref="V349:AD349" si="333">U349+V346-V347</f>
        <v>0</v>
      </c>
      <c r="W349" s="18">
        <f t="shared" si="333"/>
        <v>0</v>
      </c>
      <c r="X349" s="18">
        <f t="shared" si="333"/>
        <v>0</v>
      </c>
      <c r="Y349" s="18">
        <f t="shared" si="333"/>
        <v>0</v>
      </c>
      <c r="Z349" s="18">
        <f t="shared" si="333"/>
        <v>0</v>
      </c>
      <c r="AA349" s="18">
        <f t="shared" si="333"/>
        <v>0</v>
      </c>
      <c r="AB349" s="18">
        <f t="shared" si="333"/>
        <v>0</v>
      </c>
      <c r="AC349" s="18">
        <f t="shared" si="333"/>
        <v>0</v>
      </c>
      <c r="AD349" s="18">
        <f t="shared" si="333"/>
        <v>0</v>
      </c>
      <c r="AE349" s="18">
        <f>AD349+AE346-AE347</f>
        <v>0</v>
      </c>
      <c r="AF349" s="18">
        <f>AE349+AF346-AF347</f>
        <v>0</v>
      </c>
      <c r="AG349" s="18">
        <f t="shared" ref="AG349:AH349" si="334">AF349+AG346-AG347</f>
        <v>0</v>
      </c>
      <c r="AH349" s="18">
        <f t="shared" si="334"/>
        <v>0</v>
      </c>
      <c r="AI349" s="18">
        <f t="shared" ref="AI349:AJ349" si="335">AG349+AI346-AI347</f>
        <v>0</v>
      </c>
      <c r="AJ349" s="18">
        <f t="shared" si="335"/>
        <v>0</v>
      </c>
      <c r="AK349" s="18">
        <f>AJ349</f>
        <v>0</v>
      </c>
    </row>
    <row r="350" spans="1:37" x14ac:dyDescent="0.25">
      <c r="A350" s="10" t="s">
        <v>108</v>
      </c>
      <c r="B350" s="50">
        <f>VLOOKUP(A350,[1]INTI!$F$4:$G$317,2,FALSE)</f>
        <v>14.651999999999999</v>
      </c>
      <c r="C350" s="11" t="s">
        <v>8</v>
      </c>
      <c r="D350" s="11" t="s">
        <v>9</v>
      </c>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f>SUM(F350:AJ350)</f>
        <v>0</v>
      </c>
    </row>
    <row r="351" spans="1:37" hidden="1" x14ac:dyDescent="0.25">
      <c r="A351" s="13" t="str">
        <f t="shared" si="317"/>
        <v>Q11</v>
      </c>
      <c r="B351" s="51"/>
      <c r="C351" s="50" t="s">
        <v>10</v>
      </c>
      <c r="D351" s="11" t="s">
        <v>9</v>
      </c>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f>SUM(F351:AJ351)</f>
        <v>0</v>
      </c>
    </row>
    <row r="352" spans="1:37" hidden="1" x14ac:dyDescent="0.25">
      <c r="A352" s="13" t="str">
        <f t="shared" si="317"/>
        <v>Q11</v>
      </c>
      <c r="B352" s="51"/>
      <c r="C352" s="52"/>
      <c r="D352" s="11" t="s">
        <v>11</v>
      </c>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f>SUM(F352:AJ352)</f>
        <v>0</v>
      </c>
    </row>
    <row r="353" spans="1:37" hidden="1" x14ac:dyDescent="0.25">
      <c r="A353" s="16" t="str">
        <f t="shared" si="317"/>
        <v>Q11</v>
      </c>
      <c r="B353" s="52"/>
      <c r="C353" s="17" t="s">
        <v>12</v>
      </c>
      <c r="D353" s="17" t="s">
        <v>9</v>
      </c>
      <c r="E353" s="12">
        <v>292.48</v>
      </c>
      <c r="F353" s="18">
        <f>E353+F350-F351</f>
        <v>292.48</v>
      </c>
      <c r="G353" s="18">
        <f t="shared" ref="G353:M353" si="336">F353+G350-G351</f>
        <v>292.48</v>
      </c>
      <c r="H353" s="18">
        <f t="shared" si="336"/>
        <v>292.48</v>
      </c>
      <c r="I353" s="18">
        <f t="shared" si="336"/>
        <v>292.48</v>
      </c>
      <c r="J353" s="18">
        <f t="shared" si="336"/>
        <v>292.48</v>
      </c>
      <c r="K353" s="18">
        <f t="shared" si="336"/>
        <v>292.48</v>
      </c>
      <c r="L353" s="18">
        <f t="shared" si="336"/>
        <v>292.48</v>
      </c>
      <c r="M353" s="18">
        <f t="shared" si="336"/>
        <v>292.48</v>
      </c>
      <c r="N353" s="18">
        <f>M353+N350-N351</f>
        <v>292.48</v>
      </c>
      <c r="O353" s="18">
        <f t="shared" ref="O353" si="337">N353+O350-O351</f>
        <v>292.48</v>
      </c>
      <c r="P353" s="18">
        <f>O353+P350-P351</f>
        <v>292.48</v>
      </c>
      <c r="Q353" s="18">
        <f>P353+Q350-Q351</f>
        <v>292.48</v>
      </c>
      <c r="R353" s="18">
        <f t="shared" ref="R353:T353" si="338">Q353+R350-R351</f>
        <v>292.48</v>
      </c>
      <c r="S353" s="18">
        <f t="shared" si="338"/>
        <v>292.48</v>
      </c>
      <c r="T353" s="18">
        <f t="shared" si="338"/>
        <v>292.48</v>
      </c>
      <c r="U353" s="18">
        <f>T353+U350-U351</f>
        <v>292.48</v>
      </c>
      <c r="V353" s="18">
        <f t="shared" ref="V353:AD353" si="339">U353+V350-V351</f>
        <v>292.48</v>
      </c>
      <c r="W353" s="18">
        <f t="shared" si="339"/>
        <v>292.48</v>
      </c>
      <c r="X353" s="18">
        <f t="shared" si="339"/>
        <v>292.48</v>
      </c>
      <c r="Y353" s="18">
        <f t="shared" si="339"/>
        <v>292.48</v>
      </c>
      <c r="Z353" s="18">
        <f t="shared" si="339"/>
        <v>292.48</v>
      </c>
      <c r="AA353" s="18">
        <f t="shared" si="339"/>
        <v>292.48</v>
      </c>
      <c r="AB353" s="18">
        <f t="shared" si="339"/>
        <v>292.48</v>
      </c>
      <c r="AC353" s="18">
        <f t="shared" si="339"/>
        <v>292.48</v>
      </c>
      <c r="AD353" s="18">
        <f t="shared" si="339"/>
        <v>292.48</v>
      </c>
      <c r="AE353" s="18">
        <f>AD353+AE350-AE351</f>
        <v>292.48</v>
      </c>
      <c r="AF353" s="18">
        <f>AE353+AF350-AF351</f>
        <v>292.48</v>
      </c>
      <c r="AG353" s="18">
        <f t="shared" ref="AG353:AH353" si="340">AF353+AG350-AG351</f>
        <v>292.48</v>
      </c>
      <c r="AH353" s="18">
        <f t="shared" si="340"/>
        <v>292.48</v>
      </c>
      <c r="AI353" s="18">
        <f t="shared" ref="AI353:AJ353" si="341">AG353+AI350-AI351</f>
        <v>292.48</v>
      </c>
      <c r="AJ353" s="18">
        <f t="shared" si="341"/>
        <v>292.48</v>
      </c>
      <c r="AK353" s="18">
        <f>AJ353</f>
        <v>292.48</v>
      </c>
    </row>
    <row r="354" spans="1:37" x14ac:dyDescent="0.25">
      <c r="A354" s="10" t="s">
        <v>109</v>
      </c>
      <c r="B354" s="50">
        <f>VLOOKUP(A354,[1]INTI!$F$4:$G$317,2,FALSE)</f>
        <v>10.18</v>
      </c>
      <c r="C354" s="11" t="s">
        <v>8</v>
      </c>
      <c r="D354" s="11" t="s">
        <v>9</v>
      </c>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f>SUM(F354:AJ354)</f>
        <v>0</v>
      </c>
    </row>
    <row r="355" spans="1:37" hidden="1" x14ac:dyDescent="0.25">
      <c r="A355" s="13" t="str">
        <f t="shared" si="317"/>
        <v>Q13</v>
      </c>
      <c r="B355" s="51"/>
      <c r="C355" s="50" t="s">
        <v>10</v>
      </c>
      <c r="D355" s="11" t="s">
        <v>9</v>
      </c>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f>SUM(F355:AJ355)</f>
        <v>0</v>
      </c>
    </row>
    <row r="356" spans="1:37" hidden="1" x14ac:dyDescent="0.25">
      <c r="A356" s="13" t="str">
        <f t="shared" si="317"/>
        <v>Q13</v>
      </c>
      <c r="B356" s="51"/>
      <c r="C356" s="52"/>
      <c r="D356" s="11" t="s">
        <v>11</v>
      </c>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f>SUM(F356:AJ356)</f>
        <v>0</v>
      </c>
    </row>
    <row r="357" spans="1:37" hidden="1" x14ac:dyDescent="0.25">
      <c r="A357" s="16" t="str">
        <f t="shared" si="317"/>
        <v>Q13</v>
      </c>
      <c r="B357" s="52"/>
      <c r="C357" s="17" t="s">
        <v>12</v>
      </c>
      <c r="D357" s="17" t="s">
        <v>9</v>
      </c>
      <c r="E357" s="12">
        <v>183.62</v>
      </c>
      <c r="F357" s="18">
        <f>E357+F354-F355</f>
        <v>183.62</v>
      </c>
      <c r="G357" s="18">
        <f t="shared" ref="G357:M357" si="342">F357+G354-G355</f>
        <v>183.62</v>
      </c>
      <c r="H357" s="18">
        <f t="shared" si="342"/>
        <v>183.62</v>
      </c>
      <c r="I357" s="18">
        <f t="shared" si="342"/>
        <v>183.62</v>
      </c>
      <c r="J357" s="18">
        <f t="shared" si="342"/>
        <v>183.62</v>
      </c>
      <c r="K357" s="18">
        <f t="shared" si="342"/>
        <v>183.62</v>
      </c>
      <c r="L357" s="18">
        <f t="shared" si="342"/>
        <v>183.62</v>
      </c>
      <c r="M357" s="18">
        <f t="shared" si="342"/>
        <v>183.62</v>
      </c>
      <c r="N357" s="18">
        <f>M357+N354-N355</f>
        <v>183.62</v>
      </c>
      <c r="O357" s="18">
        <f t="shared" ref="O357" si="343">N357+O354-O355</f>
        <v>183.62</v>
      </c>
      <c r="P357" s="18">
        <f>O357+P354-P355</f>
        <v>183.62</v>
      </c>
      <c r="Q357" s="18">
        <f>P357+Q354-Q355</f>
        <v>183.62</v>
      </c>
      <c r="R357" s="18">
        <f t="shared" ref="R357:T357" si="344">Q357+R354-R355</f>
        <v>183.62</v>
      </c>
      <c r="S357" s="18">
        <f t="shared" si="344"/>
        <v>183.62</v>
      </c>
      <c r="T357" s="18">
        <f t="shared" si="344"/>
        <v>183.62</v>
      </c>
      <c r="U357" s="18">
        <f>T357+U354-U355</f>
        <v>183.62</v>
      </c>
      <c r="V357" s="18">
        <f t="shared" ref="V357:AD357" si="345">U357+V354-V355</f>
        <v>183.62</v>
      </c>
      <c r="W357" s="18">
        <f t="shared" si="345"/>
        <v>183.62</v>
      </c>
      <c r="X357" s="18">
        <f t="shared" si="345"/>
        <v>183.62</v>
      </c>
      <c r="Y357" s="18">
        <f t="shared" si="345"/>
        <v>183.62</v>
      </c>
      <c r="Z357" s="18">
        <f t="shared" si="345"/>
        <v>183.62</v>
      </c>
      <c r="AA357" s="18">
        <f t="shared" si="345"/>
        <v>183.62</v>
      </c>
      <c r="AB357" s="18">
        <f t="shared" si="345"/>
        <v>183.62</v>
      </c>
      <c r="AC357" s="18">
        <f t="shared" si="345"/>
        <v>183.62</v>
      </c>
      <c r="AD357" s="18">
        <f t="shared" si="345"/>
        <v>183.62</v>
      </c>
      <c r="AE357" s="18">
        <f>AD357+AE354-AE355</f>
        <v>183.62</v>
      </c>
      <c r="AF357" s="18">
        <f>AE357+AF354-AF355</f>
        <v>183.62</v>
      </c>
      <c r="AG357" s="18">
        <f t="shared" ref="AG357:AH357" si="346">AF357+AG354-AG355</f>
        <v>183.62</v>
      </c>
      <c r="AH357" s="18">
        <f t="shared" si="346"/>
        <v>183.62</v>
      </c>
      <c r="AI357" s="18">
        <f t="shared" ref="AI357:AJ357" si="347">AG357+AI354-AI355</f>
        <v>183.62</v>
      </c>
      <c r="AJ357" s="18">
        <f t="shared" si="347"/>
        <v>183.62</v>
      </c>
      <c r="AK357" s="18">
        <f>AJ357</f>
        <v>183.62</v>
      </c>
    </row>
    <row r="358" spans="1:37" x14ac:dyDescent="0.25">
      <c r="A358" s="10" t="s">
        <v>110</v>
      </c>
      <c r="B358" s="50">
        <f>VLOOKUP(A358,[1]INTI!$F$4:$G$317,2,FALSE)</f>
        <v>10.130000000000001</v>
      </c>
      <c r="C358" s="11" t="s">
        <v>8</v>
      </c>
      <c r="D358" s="11" t="s">
        <v>9</v>
      </c>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f>SUM(F358:AJ358)</f>
        <v>0</v>
      </c>
    </row>
    <row r="359" spans="1:37" hidden="1" x14ac:dyDescent="0.25">
      <c r="A359" s="13" t="str">
        <f t="shared" si="317"/>
        <v>P14</v>
      </c>
      <c r="B359" s="51"/>
      <c r="C359" s="50" t="s">
        <v>10</v>
      </c>
      <c r="D359" s="11" t="s">
        <v>9</v>
      </c>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f>SUM(F359:AJ359)</f>
        <v>0</v>
      </c>
    </row>
    <row r="360" spans="1:37" hidden="1" x14ac:dyDescent="0.25">
      <c r="A360" s="13" t="str">
        <f t="shared" si="317"/>
        <v>P14</v>
      </c>
      <c r="B360" s="51"/>
      <c r="C360" s="52"/>
      <c r="D360" s="11" t="s">
        <v>11</v>
      </c>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f>SUM(F360:AJ360)</f>
        <v>0</v>
      </c>
    </row>
    <row r="361" spans="1:37" hidden="1" x14ac:dyDescent="0.25">
      <c r="A361" s="16" t="str">
        <f t="shared" si="317"/>
        <v>P14</v>
      </c>
      <c r="B361" s="52"/>
      <c r="C361" s="17" t="s">
        <v>12</v>
      </c>
      <c r="D361" s="17" t="s">
        <v>9</v>
      </c>
      <c r="E361" s="12">
        <v>10.200000000000017</v>
      </c>
      <c r="F361" s="18">
        <f>E361+F358-F359</f>
        <v>10.200000000000017</v>
      </c>
      <c r="G361" s="18">
        <f t="shared" ref="G361:M361" si="348">F361+G358-G359</f>
        <v>10.200000000000017</v>
      </c>
      <c r="H361" s="18">
        <f t="shared" si="348"/>
        <v>10.200000000000017</v>
      </c>
      <c r="I361" s="18">
        <f t="shared" si="348"/>
        <v>10.200000000000017</v>
      </c>
      <c r="J361" s="18">
        <f t="shared" si="348"/>
        <v>10.200000000000017</v>
      </c>
      <c r="K361" s="18">
        <f t="shared" si="348"/>
        <v>10.200000000000017</v>
      </c>
      <c r="L361" s="18">
        <f t="shared" si="348"/>
        <v>10.200000000000017</v>
      </c>
      <c r="M361" s="18">
        <f t="shared" si="348"/>
        <v>10.200000000000017</v>
      </c>
      <c r="N361" s="18">
        <f>M361+N358-N359</f>
        <v>10.200000000000017</v>
      </c>
      <c r="O361" s="18">
        <f t="shared" ref="O361" si="349">N361+O358-O359</f>
        <v>10.200000000000017</v>
      </c>
      <c r="P361" s="18">
        <f>O361+P358-P359</f>
        <v>10.200000000000017</v>
      </c>
      <c r="Q361" s="18">
        <f>P361+Q358-Q359</f>
        <v>10.200000000000017</v>
      </c>
      <c r="R361" s="18">
        <f t="shared" ref="R361:T361" si="350">Q361+R358-R359</f>
        <v>10.200000000000017</v>
      </c>
      <c r="S361" s="18">
        <f t="shared" si="350"/>
        <v>10.200000000000017</v>
      </c>
      <c r="T361" s="18">
        <f t="shared" si="350"/>
        <v>10.200000000000017</v>
      </c>
      <c r="U361" s="18">
        <f>T361+U358-U359</f>
        <v>10.200000000000017</v>
      </c>
      <c r="V361" s="18">
        <f t="shared" ref="V361:AD361" si="351">U361+V358-V359</f>
        <v>10.200000000000017</v>
      </c>
      <c r="W361" s="18">
        <f t="shared" si="351"/>
        <v>10.200000000000017</v>
      </c>
      <c r="X361" s="18">
        <f t="shared" si="351"/>
        <v>10.200000000000017</v>
      </c>
      <c r="Y361" s="18">
        <f t="shared" si="351"/>
        <v>10.200000000000017</v>
      </c>
      <c r="Z361" s="18">
        <f t="shared" si="351"/>
        <v>10.200000000000017</v>
      </c>
      <c r="AA361" s="18">
        <f t="shared" si="351"/>
        <v>10.200000000000017</v>
      </c>
      <c r="AB361" s="18">
        <f t="shared" si="351"/>
        <v>10.200000000000017</v>
      </c>
      <c r="AC361" s="18">
        <f t="shared" si="351"/>
        <v>10.200000000000017</v>
      </c>
      <c r="AD361" s="18">
        <f t="shared" si="351"/>
        <v>10.200000000000017</v>
      </c>
      <c r="AE361" s="18">
        <f>AD361+AE358-AE359</f>
        <v>10.200000000000017</v>
      </c>
      <c r="AF361" s="18">
        <f>AE361+AF358-AF359</f>
        <v>10.200000000000017</v>
      </c>
      <c r="AG361" s="18">
        <f t="shared" ref="AG361:AH361" si="352">AF361+AG358-AG359</f>
        <v>10.200000000000017</v>
      </c>
      <c r="AH361" s="18">
        <f t="shared" si="352"/>
        <v>10.200000000000017</v>
      </c>
      <c r="AI361" s="18">
        <f t="shared" ref="AI361:AJ361" si="353">AG361+AI358-AI359</f>
        <v>10.200000000000017</v>
      </c>
      <c r="AJ361" s="18">
        <f t="shared" si="353"/>
        <v>10.200000000000017</v>
      </c>
      <c r="AK361" s="18">
        <f>AJ361</f>
        <v>10.200000000000017</v>
      </c>
    </row>
    <row r="362" spans="1:37" x14ac:dyDescent="0.25">
      <c r="A362" s="10" t="s">
        <v>111</v>
      </c>
      <c r="B362" s="50">
        <f>VLOOKUP(A362,[1]INTI!$F$4:$G$317,2,FALSE)</f>
        <v>17.82</v>
      </c>
      <c r="C362" s="11" t="s">
        <v>8</v>
      </c>
      <c r="D362" s="11" t="s">
        <v>9</v>
      </c>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f>SUM(F362:AJ362)</f>
        <v>0</v>
      </c>
    </row>
    <row r="363" spans="1:37" hidden="1" x14ac:dyDescent="0.25">
      <c r="A363" s="13" t="str">
        <f t="shared" si="317"/>
        <v>P15</v>
      </c>
      <c r="B363" s="51"/>
      <c r="C363" s="50" t="s">
        <v>10</v>
      </c>
      <c r="D363" s="11" t="s">
        <v>9</v>
      </c>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f>SUM(F363:AJ363)</f>
        <v>0</v>
      </c>
    </row>
    <row r="364" spans="1:37" hidden="1" x14ac:dyDescent="0.25">
      <c r="A364" s="13" t="str">
        <f t="shared" si="317"/>
        <v>P15</v>
      </c>
      <c r="B364" s="51"/>
      <c r="C364" s="52"/>
      <c r="D364" s="11" t="s">
        <v>11</v>
      </c>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f>SUM(F364:AJ364)</f>
        <v>0</v>
      </c>
    </row>
    <row r="365" spans="1:37" hidden="1" x14ac:dyDescent="0.25">
      <c r="A365" s="16" t="str">
        <f t="shared" si="317"/>
        <v>P15</v>
      </c>
      <c r="B365" s="52"/>
      <c r="C365" s="17" t="s">
        <v>12</v>
      </c>
      <c r="D365" s="17" t="s">
        <v>9</v>
      </c>
      <c r="E365" s="12">
        <v>-207.98999999999995</v>
      </c>
      <c r="F365" s="18">
        <f>E365+F362-F363</f>
        <v>-207.98999999999995</v>
      </c>
      <c r="G365" s="18">
        <f t="shared" ref="G365:M365" si="354">F365+G362-G363</f>
        <v>-207.98999999999995</v>
      </c>
      <c r="H365" s="18">
        <f t="shared" si="354"/>
        <v>-207.98999999999995</v>
      </c>
      <c r="I365" s="18">
        <f t="shared" si="354"/>
        <v>-207.98999999999995</v>
      </c>
      <c r="J365" s="18">
        <f t="shared" si="354"/>
        <v>-207.98999999999995</v>
      </c>
      <c r="K365" s="18">
        <f t="shared" si="354"/>
        <v>-207.98999999999995</v>
      </c>
      <c r="L365" s="18">
        <f t="shared" si="354"/>
        <v>-207.98999999999995</v>
      </c>
      <c r="M365" s="18">
        <f t="shared" si="354"/>
        <v>-207.98999999999995</v>
      </c>
      <c r="N365" s="18">
        <f>M365+N362-N363</f>
        <v>-207.98999999999995</v>
      </c>
      <c r="O365" s="18">
        <f t="shared" ref="O365" si="355">N365+O362-O363</f>
        <v>-207.98999999999995</v>
      </c>
      <c r="P365" s="18">
        <f>O365+P362-P363</f>
        <v>-207.98999999999995</v>
      </c>
      <c r="Q365" s="18">
        <f>P365+Q362-Q363</f>
        <v>-207.98999999999995</v>
      </c>
      <c r="R365" s="18">
        <f t="shared" ref="R365:T365" si="356">Q365+R362-R363</f>
        <v>-207.98999999999995</v>
      </c>
      <c r="S365" s="18">
        <f t="shared" si="356"/>
        <v>-207.98999999999995</v>
      </c>
      <c r="T365" s="18">
        <f t="shared" si="356"/>
        <v>-207.98999999999995</v>
      </c>
      <c r="U365" s="18">
        <f>T365+U362-U363</f>
        <v>-207.98999999999995</v>
      </c>
      <c r="V365" s="18">
        <f t="shared" ref="V365:AD365" si="357">U365+V362-V363</f>
        <v>-207.98999999999995</v>
      </c>
      <c r="W365" s="18">
        <f t="shared" si="357"/>
        <v>-207.98999999999995</v>
      </c>
      <c r="X365" s="18">
        <f t="shared" si="357"/>
        <v>-207.98999999999995</v>
      </c>
      <c r="Y365" s="18">
        <f t="shared" si="357"/>
        <v>-207.98999999999995</v>
      </c>
      <c r="Z365" s="18">
        <f t="shared" si="357"/>
        <v>-207.98999999999995</v>
      </c>
      <c r="AA365" s="18">
        <f t="shared" si="357"/>
        <v>-207.98999999999995</v>
      </c>
      <c r="AB365" s="18">
        <f t="shared" si="357"/>
        <v>-207.98999999999995</v>
      </c>
      <c r="AC365" s="18">
        <f t="shared" si="357"/>
        <v>-207.98999999999995</v>
      </c>
      <c r="AD365" s="18">
        <f t="shared" si="357"/>
        <v>-207.98999999999995</v>
      </c>
      <c r="AE365" s="18">
        <f>AD365+AE362-AE363</f>
        <v>-207.98999999999995</v>
      </c>
      <c r="AF365" s="18">
        <f>AE365+AF362-AF363</f>
        <v>-207.98999999999995</v>
      </c>
      <c r="AG365" s="18">
        <f t="shared" ref="AG365:AH365" si="358">AF365+AG362-AG363</f>
        <v>-207.98999999999995</v>
      </c>
      <c r="AH365" s="18">
        <f t="shared" si="358"/>
        <v>-207.98999999999995</v>
      </c>
      <c r="AI365" s="18">
        <f t="shared" ref="AI365:AJ365" si="359">AG365+AI362-AI363</f>
        <v>-207.98999999999995</v>
      </c>
      <c r="AJ365" s="18">
        <f t="shared" si="359"/>
        <v>-207.98999999999995</v>
      </c>
      <c r="AK365" s="18">
        <f>AJ365</f>
        <v>-207.98999999999995</v>
      </c>
    </row>
    <row r="366" spans="1:37" x14ac:dyDescent="0.25">
      <c r="A366" s="10" t="s">
        <v>113</v>
      </c>
      <c r="B366" s="50">
        <f>VLOOKUP(A366,[1]INTI!$F$4:$G$317,2,FALSE)</f>
        <v>7.2</v>
      </c>
      <c r="C366" s="11" t="s">
        <v>8</v>
      </c>
      <c r="D366" s="11" t="s">
        <v>9</v>
      </c>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f>SUM(F366:AJ366)</f>
        <v>0</v>
      </c>
    </row>
    <row r="367" spans="1:37" hidden="1" x14ac:dyDescent="0.25">
      <c r="A367" s="13" t="str">
        <f t="shared" si="317"/>
        <v>P16</v>
      </c>
      <c r="B367" s="51"/>
      <c r="C367" s="50" t="s">
        <v>10</v>
      </c>
      <c r="D367" s="11" t="s">
        <v>9</v>
      </c>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f>SUM(F367:AJ367)</f>
        <v>0</v>
      </c>
    </row>
    <row r="368" spans="1:37" hidden="1" x14ac:dyDescent="0.25">
      <c r="A368" s="13" t="str">
        <f t="shared" si="317"/>
        <v>P16</v>
      </c>
      <c r="B368" s="51"/>
      <c r="C368" s="52"/>
      <c r="D368" s="11" t="s">
        <v>11</v>
      </c>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f>SUM(F368:AJ368)</f>
        <v>0</v>
      </c>
    </row>
    <row r="369" spans="1:37" hidden="1" x14ac:dyDescent="0.25">
      <c r="A369" s="16" t="str">
        <f t="shared" si="317"/>
        <v>P16</v>
      </c>
      <c r="B369" s="52"/>
      <c r="C369" s="17" t="s">
        <v>12</v>
      </c>
      <c r="D369" s="17" t="s">
        <v>9</v>
      </c>
      <c r="E369" s="12">
        <v>-52.480000000000018</v>
      </c>
      <c r="F369" s="18">
        <f>E369+F366-F367</f>
        <v>-52.480000000000018</v>
      </c>
      <c r="G369" s="18">
        <f t="shared" ref="G369:M369" si="360">F369+G366-G367</f>
        <v>-52.480000000000018</v>
      </c>
      <c r="H369" s="18">
        <f t="shared" si="360"/>
        <v>-52.480000000000018</v>
      </c>
      <c r="I369" s="18">
        <f t="shared" si="360"/>
        <v>-52.480000000000018</v>
      </c>
      <c r="J369" s="18">
        <f t="shared" si="360"/>
        <v>-52.480000000000018</v>
      </c>
      <c r="K369" s="18">
        <f t="shared" si="360"/>
        <v>-52.480000000000018</v>
      </c>
      <c r="L369" s="18">
        <f t="shared" si="360"/>
        <v>-52.480000000000018</v>
      </c>
      <c r="M369" s="18">
        <f t="shared" si="360"/>
        <v>-52.480000000000018</v>
      </c>
      <c r="N369" s="18">
        <f>M369+N366-N367</f>
        <v>-52.480000000000018</v>
      </c>
      <c r="O369" s="18">
        <f t="shared" ref="O369" si="361">N369+O366-O367</f>
        <v>-52.480000000000018</v>
      </c>
      <c r="P369" s="18">
        <f>O369+P366-P367</f>
        <v>-52.480000000000018</v>
      </c>
      <c r="Q369" s="18">
        <f>P369+Q366-Q367</f>
        <v>-52.480000000000018</v>
      </c>
      <c r="R369" s="18">
        <f t="shared" ref="R369:T369" si="362">Q369+R366-R367</f>
        <v>-52.480000000000018</v>
      </c>
      <c r="S369" s="18">
        <f t="shared" si="362"/>
        <v>-52.480000000000018</v>
      </c>
      <c r="T369" s="18">
        <f t="shared" si="362"/>
        <v>-52.480000000000018</v>
      </c>
      <c r="U369" s="18">
        <f>T369+U366-U367</f>
        <v>-52.480000000000018</v>
      </c>
      <c r="V369" s="18">
        <f t="shared" ref="V369:AD369" si="363">U369+V366-V367</f>
        <v>-52.480000000000018</v>
      </c>
      <c r="W369" s="18">
        <f t="shared" si="363"/>
        <v>-52.480000000000018</v>
      </c>
      <c r="X369" s="18">
        <f t="shared" si="363"/>
        <v>-52.480000000000018</v>
      </c>
      <c r="Y369" s="18">
        <f t="shared" si="363"/>
        <v>-52.480000000000018</v>
      </c>
      <c r="Z369" s="18">
        <f t="shared" si="363"/>
        <v>-52.480000000000018</v>
      </c>
      <c r="AA369" s="18">
        <f t="shared" si="363"/>
        <v>-52.480000000000018</v>
      </c>
      <c r="AB369" s="18">
        <f t="shared" si="363"/>
        <v>-52.480000000000018</v>
      </c>
      <c r="AC369" s="18">
        <f t="shared" si="363"/>
        <v>-52.480000000000018</v>
      </c>
      <c r="AD369" s="18">
        <f t="shared" si="363"/>
        <v>-52.480000000000018</v>
      </c>
      <c r="AE369" s="18">
        <f>AD369+AE366-AE367</f>
        <v>-52.480000000000018</v>
      </c>
      <c r="AF369" s="18">
        <f>AE369+AF366-AF367</f>
        <v>-52.480000000000018</v>
      </c>
      <c r="AG369" s="18">
        <f t="shared" ref="AG369:AH369" si="364">AF369+AG366-AG367</f>
        <v>-52.480000000000018</v>
      </c>
      <c r="AH369" s="18">
        <f t="shared" si="364"/>
        <v>-52.480000000000018</v>
      </c>
      <c r="AI369" s="18">
        <f t="shared" ref="AI369:AJ369" si="365">AG369+AI366-AI367</f>
        <v>-52.480000000000018</v>
      </c>
      <c r="AJ369" s="18">
        <f t="shared" si="365"/>
        <v>-52.480000000000018</v>
      </c>
      <c r="AK369" s="18">
        <f>AJ369</f>
        <v>-52.480000000000018</v>
      </c>
    </row>
    <row r="370" spans="1:37" x14ac:dyDescent="0.25">
      <c r="A370" s="10" t="s">
        <v>114</v>
      </c>
      <c r="B370" s="50">
        <f>VLOOKUP(A370,[1]INTI!$F$4:$G$317,2,FALSE)</f>
        <v>23.585000000000001</v>
      </c>
      <c r="C370" s="11" t="s">
        <v>8</v>
      </c>
      <c r="D370" s="11" t="s">
        <v>9</v>
      </c>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f>SUM(F370:AJ370)</f>
        <v>0</v>
      </c>
    </row>
    <row r="371" spans="1:37" hidden="1" x14ac:dyDescent="0.25">
      <c r="A371" s="13" t="str">
        <f t="shared" si="317"/>
        <v>Q24</v>
      </c>
      <c r="B371" s="51"/>
      <c r="C371" s="50" t="s">
        <v>10</v>
      </c>
      <c r="D371" s="11" t="s">
        <v>9</v>
      </c>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f>SUM(F371:AJ371)</f>
        <v>0</v>
      </c>
    </row>
    <row r="372" spans="1:37" hidden="1" x14ac:dyDescent="0.25">
      <c r="A372" s="13" t="str">
        <f t="shared" si="317"/>
        <v>Q24</v>
      </c>
      <c r="B372" s="51"/>
      <c r="C372" s="52"/>
      <c r="D372" s="11" t="s">
        <v>11</v>
      </c>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f>SUM(F372:AJ372)</f>
        <v>0</v>
      </c>
    </row>
    <row r="373" spans="1:37" hidden="1" x14ac:dyDescent="0.25">
      <c r="A373" s="16" t="str">
        <f t="shared" si="317"/>
        <v>Q24</v>
      </c>
      <c r="B373" s="52"/>
      <c r="C373" s="17" t="s">
        <v>12</v>
      </c>
      <c r="D373" s="17" t="s">
        <v>9</v>
      </c>
      <c r="E373" s="12">
        <v>-444.94999999999993</v>
      </c>
      <c r="F373" s="18">
        <f>E373+F370-F371</f>
        <v>-444.94999999999993</v>
      </c>
      <c r="G373" s="18">
        <f t="shared" ref="G373:M373" si="366">F373+G370-G371</f>
        <v>-444.94999999999993</v>
      </c>
      <c r="H373" s="18">
        <f t="shared" si="366"/>
        <v>-444.94999999999993</v>
      </c>
      <c r="I373" s="18">
        <f t="shared" si="366"/>
        <v>-444.94999999999993</v>
      </c>
      <c r="J373" s="18">
        <f t="shared" si="366"/>
        <v>-444.94999999999993</v>
      </c>
      <c r="K373" s="18">
        <f t="shared" si="366"/>
        <v>-444.94999999999993</v>
      </c>
      <c r="L373" s="18">
        <f t="shared" si="366"/>
        <v>-444.94999999999993</v>
      </c>
      <c r="M373" s="18">
        <f t="shared" si="366"/>
        <v>-444.94999999999993</v>
      </c>
      <c r="N373" s="18">
        <f>M373+N370-N371</f>
        <v>-444.94999999999993</v>
      </c>
      <c r="O373" s="18">
        <f t="shared" ref="O373" si="367">N373+O370-O371</f>
        <v>-444.94999999999993</v>
      </c>
      <c r="P373" s="18">
        <f>O373+P370-P371</f>
        <v>-444.94999999999993</v>
      </c>
      <c r="Q373" s="18">
        <f>P373+Q370-Q371</f>
        <v>-444.94999999999993</v>
      </c>
      <c r="R373" s="18">
        <f t="shared" ref="R373:T373" si="368">Q373+R370-R371</f>
        <v>-444.94999999999993</v>
      </c>
      <c r="S373" s="18">
        <f t="shared" si="368"/>
        <v>-444.94999999999993</v>
      </c>
      <c r="T373" s="18">
        <f t="shared" si="368"/>
        <v>-444.94999999999993</v>
      </c>
      <c r="U373" s="18">
        <f>T373+U370-U371</f>
        <v>-444.94999999999993</v>
      </c>
      <c r="V373" s="18">
        <f t="shared" ref="V373:AD373" si="369">U373+V370-V371</f>
        <v>-444.94999999999993</v>
      </c>
      <c r="W373" s="18">
        <f t="shared" si="369"/>
        <v>-444.94999999999993</v>
      </c>
      <c r="X373" s="18">
        <f t="shared" si="369"/>
        <v>-444.94999999999993</v>
      </c>
      <c r="Y373" s="18">
        <f t="shared" si="369"/>
        <v>-444.94999999999993</v>
      </c>
      <c r="Z373" s="18">
        <f t="shared" si="369"/>
        <v>-444.94999999999993</v>
      </c>
      <c r="AA373" s="18">
        <f t="shared" si="369"/>
        <v>-444.94999999999993</v>
      </c>
      <c r="AB373" s="18">
        <f t="shared" si="369"/>
        <v>-444.94999999999993</v>
      </c>
      <c r="AC373" s="18">
        <f t="shared" si="369"/>
        <v>-444.94999999999993</v>
      </c>
      <c r="AD373" s="18">
        <f t="shared" si="369"/>
        <v>-444.94999999999993</v>
      </c>
      <c r="AE373" s="18">
        <f>AD373+AE370-AE371</f>
        <v>-444.94999999999993</v>
      </c>
      <c r="AF373" s="18">
        <f>AE373+AF370-AF371</f>
        <v>-444.94999999999993</v>
      </c>
      <c r="AG373" s="18">
        <f t="shared" ref="AG373:AH373" si="370">AF373+AG370-AG371</f>
        <v>-444.94999999999993</v>
      </c>
      <c r="AH373" s="18">
        <f t="shared" si="370"/>
        <v>-444.94999999999993</v>
      </c>
      <c r="AI373" s="18">
        <f t="shared" ref="AI373:AJ373" si="371">AG373+AI370-AI371</f>
        <v>-444.94999999999993</v>
      </c>
      <c r="AJ373" s="18">
        <f t="shared" si="371"/>
        <v>-444.94999999999993</v>
      </c>
      <c r="AK373" s="18">
        <f>AJ373</f>
        <v>-444.94999999999993</v>
      </c>
    </row>
    <row r="374" spans="1:37" x14ac:dyDescent="0.25">
      <c r="A374" s="10" t="s">
        <v>115</v>
      </c>
      <c r="B374" s="50">
        <f>VLOOKUP(A374,[1]INTI!$F$4:$G$317,2,FALSE)</f>
        <v>28.99</v>
      </c>
      <c r="C374" s="11" t="s">
        <v>8</v>
      </c>
      <c r="D374" s="11" t="s">
        <v>9</v>
      </c>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f>SUM(F374:AJ374)</f>
        <v>0</v>
      </c>
    </row>
    <row r="375" spans="1:37" hidden="1" x14ac:dyDescent="0.25">
      <c r="A375" s="13" t="str">
        <f t="shared" si="317"/>
        <v>P22</v>
      </c>
      <c r="B375" s="51"/>
      <c r="C375" s="50" t="s">
        <v>10</v>
      </c>
      <c r="D375" s="11" t="s">
        <v>9</v>
      </c>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f>SUM(F375:AJ375)</f>
        <v>0</v>
      </c>
    </row>
    <row r="376" spans="1:37" hidden="1" x14ac:dyDescent="0.25">
      <c r="A376" s="13" t="str">
        <f t="shared" si="317"/>
        <v>P22</v>
      </c>
      <c r="B376" s="51"/>
      <c r="C376" s="52"/>
      <c r="D376" s="11" t="s">
        <v>11</v>
      </c>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f>SUM(F376:AJ376)</f>
        <v>0</v>
      </c>
    </row>
    <row r="377" spans="1:37" hidden="1" x14ac:dyDescent="0.25">
      <c r="A377" s="16" t="str">
        <f t="shared" si="317"/>
        <v>P22</v>
      </c>
      <c r="B377" s="52"/>
      <c r="C377" s="17" t="s">
        <v>12</v>
      </c>
      <c r="D377" s="17" t="s">
        <v>9</v>
      </c>
      <c r="E377" s="12">
        <v>349.59999999999997</v>
      </c>
      <c r="F377" s="18">
        <f>E377+F374-F375</f>
        <v>349.59999999999997</v>
      </c>
      <c r="G377" s="18">
        <f t="shared" ref="G377:M377" si="372">F377+G374-G375</f>
        <v>349.59999999999997</v>
      </c>
      <c r="H377" s="18">
        <f t="shared" si="372"/>
        <v>349.59999999999997</v>
      </c>
      <c r="I377" s="18">
        <f t="shared" si="372"/>
        <v>349.59999999999997</v>
      </c>
      <c r="J377" s="18">
        <f t="shared" si="372"/>
        <v>349.59999999999997</v>
      </c>
      <c r="K377" s="18">
        <f t="shared" si="372"/>
        <v>349.59999999999997</v>
      </c>
      <c r="L377" s="18">
        <f t="shared" si="372"/>
        <v>349.59999999999997</v>
      </c>
      <c r="M377" s="18">
        <f t="shared" si="372"/>
        <v>349.59999999999997</v>
      </c>
      <c r="N377" s="18">
        <f>M377+N374-N375</f>
        <v>349.59999999999997</v>
      </c>
      <c r="O377" s="18">
        <f t="shared" ref="O377" si="373">N377+O374-O375</f>
        <v>349.59999999999997</v>
      </c>
      <c r="P377" s="18">
        <f>O377+P374-P375</f>
        <v>349.59999999999997</v>
      </c>
      <c r="Q377" s="18">
        <f>P377+Q374-Q375</f>
        <v>349.59999999999997</v>
      </c>
      <c r="R377" s="18">
        <f t="shared" ref="R377:T377" si="374">Q377+R374-R375</f>
        <v>349.59999999999997</v>
      </c>
      <c r="S377" s="18">
        <f t="shared" si="374"/>
        <v>349.59999999999997</v>
      </c>
      <c r="T377" s="18">
        <f t="shared" si="374"/>
        <v>349.59999999999997</v>
      </c>
      <c r="U377" s="18">
        <f>T377+U374-U375</f>
        <v>349.59999999999997</v>
      </c>
      <c r="V377" s="18">
        <f t="shared" ref="V377:AD377" si="375">U377+V374-V375</f>
        <v>349.59999999999997</v>
      </c>
      <c r="W377" s="18">
        <f t="shared" si="375"/>
        <v>349.59999999999997</v>
      </c>
      <c r="X377" s="18">
        <f t="shared" si="375"/>
        <v>349.59999999999997</v>
      </c>
      <c r="Y377" s="18">
        <f t="shared" si="375"/>
        <v>349.59999999999997</v>
      </c>
      <c r="Z377" s="18">
        <f t="shared" si="375"/>
        <v>349.59999999999997</v>
      </c>
      <c r="AA377" s="18">
        <f t="shared" si="375"/>
        <v>349.59999999999997</v>
      </c>
      <c r="AB377" s="18">
        <f t="shared" si="375"/>
        <v>349.59999999999997</v>
      </c>
      <c r="AC377" s="18">
        <f t="shared" si="375"/>
        <v>349.59999999999997</v>
      </c>
      <c r="AD377" s="18">
        <f t="shared" si="375"/>
        <v>349.59999999999997</v>
      </c>
      <c r="AE377" s="18">
        <f>AD377+AE374-AE375</f>
        <v>349.59999999999997</v>
      </c>
      <c r="AF377" s="18">
        <f>AE377+AF374-AF375</f>
        <v>349.59999999999997</v>
      </c>
      <c r="AG377" s="18">
        <f t="shared" ref="AG377:AH377" si="376">AF377+AG374-AG375</f>
        <v>349.59999999999997</v>
      </c>
      <c r="AH377" s="18">
        <f t="shared" si="376"/>
        <v>349.59999999999997</v>
      </c>
      <c r="AI377" s="18">
        <f t="shared" ref="AI377:AJ377" si="377">AG377+AI374-AI375</f>
        <v>349.59999999999997</v>
      </c>
      <c r="AJ377" s="18">
        <f t="shared" si="377"/>
        <v>349.59999999999997</v>
      </c>
      <c r="AK377" s="18">
        <f>AJ377</f>
        <v>349.59999999999997</v>
      </c>
    </row>
    <row r="378" spans="1:37" x14ac:dyDescent="0.25">
      <c r="A378" s="10" t="s">
        <v>116</v>
      </c>
      <c r="B378" s="50">
        <f>VLOOKUP(A378,[1]INTI!$F$4:$G$317,2,FALSE)</f>
        <v>21.324000000000002</v>
      </c>
      <c r="C378" s="11" t="s">
        <v>8</v>
      </c>
      <c r="D378" s="11" t="s">
        <v>9</v>
      </c>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f>SUM(F378:AJ378)</f>
        <v>0</v>
      </c>
    </row>
    <row r="379" spans="1:37" hidden="1" x14ac:dyDescent="0.25">
      <c r="A379" s="13" t="str">
        <f t="shared" si="317"/>
        <v>H01</v>
      </c>
      <c r="B379" s="51"/>
      <c r="C379" s="50" t="s">
        <v>10</v>
      </c>
      <c r="D379" s="11" t="s">
        <v>9</v>
      </c>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f>SUM(F379:AJ379)</f>
        <v>0</v>
      </c>
    </row>
    <row r="380" spans="1:37" hidden="1" x14ac:dyDescent="0.25">
      <c r="A380" s="13" t="str">
        <f t="shared" si="317"/>
        <v>H01</v>
      </c>
      <c r="B380" s="51"/>
      <c r="C380" s="52"/>
      <c r="D380" s="11" t="s">
        <v>11</v>
      </c>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f>SUM(F380:AJ380)</f>
        <v>0</v>
      </c>
    </row>
    <row r="381" spans="1:37" hidden="1" x14ac:dyDescent="0.25">
      <c r="A381" s="16" t="str">
        <f t="shared" si="317"/>
        <v>H01</v>
      </c>
      <c r="B381" s="52"/>
      <c r="C381" s="17" t="s">
        <v>12</v>
      </c>
      <c r="D381" s="17" t="s">
        <v>9</v>
      </c>
      <c r="E381" s="12">
        <v>-198.85999999999996</v>
      </c>
      <c r="F381" s="18">
        <f>E381+F378-F379</f>
        <v>-198.85999999999996</v>
      </c>
      <c r="G381" s="18">
        <f t="shared" ref="G381:M381" si="378">F381+G378-G379</f>
        <v>-198.85999999999996</v>
      </c>
      <c r="H381" s="18">
        <f t="shared" si="378"/>
        <v>-198.85999999999996</v>
      </c>
      <c r="I381" s="18">
        <f t="shared" si="378"/>
        <v>-198.85999999999996</v>
      </c>
      <c r="J381" s="18">
        <f t="shared" si="378"/>
        <v>-198.85999999999996</v>
      </c>
      <c r="K381" s="18">
        <f t="shared" si="378"/>
        <v>-198.85999999999996</v>
      </c>
      <c r="L381" s="18">
        <f t="shared" si="378"/>
        <v>-198.85999999999996</v>
      </c>
      <c r="M381" s="18">
        <f t="shared" si="378"/>
        <v>-198.85999999999996</v>
      </c>
      <c r="N381" s="18">
        <f>M381+N378-N379</f>
        <v>-198.85999999999996</v>
      </c>
      <c r="O381" s="18">
        <f t="shared" ref="O381" si="379">N381+O378-O379</f>
        <v>-198.85999999999996</v>
      </c>
      <c r="P381" s="18">
        <f>O381+P378-P379</f>
        <v>-198.85999999999996</v>
      </c>
      <c r="Q381" s="18">
        <f>P381+Q378-Q379</f>
        <v>-198.85999999999996</v>
      </c>
      <c r="R381" s="18">
        <f t="shared" ref="R381:T381" si="380">Q381+R378-R379</f>
        <v>-198.85999999999996</v>
      </c>
      <c r="S381" s="18">
        <f t="shared" si="380"/>
        <v>-198.85999999999996</v>
      </c>
      <c r="T381" s="18">
        <f t="shared" si="380"/>
        <v>-198.85999999999996</v>
      </c>
      <c r="U381" s="18">
        <f>T381+U378-U379</f>
        <v>-198.85999999999996</v>
      </c>
      <c r="V381" s="18">
        <f t="shared" ref="V381:AD381" si="381">U381+V378-V379</f>
        <v>-198.85999999999996</v>
      </c>
      <c r="W381" s="18">
        <f t="shared" si="381"/>
        <v>-198.85999999999996</v>
      </c>
      <c r="X381" s="18">
        <f t="shared" si="381"/>
        <v>-198.85999999999996</v>
      </c>
      <c r="Y381" s="18">
        <f t="shared" si="381"/>
        <v>-198.85999999999996</v>
      </c>
      <c r="Z381" s="18">
        <f t="shared" si="381"/>
        <v>-198.85999999999996</v>
      </c>
      <c r="AA381" s="18">
        <f t="shared" si="381"/>
        <v>-198.85999999999996</v>
      </c>
      <c r="AB381" s="18">
        <f t="shared" si="381"/>
        <v>-198.85999999999996</v>
      </c>
      <c r="AC381" s="18">
        <f t="shared" si="381"/>
        <v>-198.85999999999996</v>
      </c>
      <c r="AD381" s="18">
        <f t="shared" si="381"/>
        <v>-198.85999999999996</v>
      </c>
      <c r="AE381" s="18">
        <f>AD381+AE378-AE379</f>
        <v>-198.85999999999996</v>
      </c>
      <c r="AF381" s="18">
        <f>AE381+AF378-AF379</f>
        <v>-198.85999999999996</v>
      </c>
      <c r="AG381" s="18">
        <f t="shared" ref="AG381:AH381" si="382">AF381+AG378-AG379</f>
        <v>-198.85999999999996</v>
      </c>
      <c r="AH381" s="18">
        <f t="shared" si="382"/>
        <v>-198.85999999999996</v>
      </c>
      <c r="AI381" s="18">
        <f t="shared" ref="AI381:AJ381" si="383">AG381+AI378-AI379</f>
        <v>-198.85999999999996</v>
      </c>
      <c r="AJ381" s="18">
        <f t="shared" si="383"/>
        <v>-198.85999999999996</v>
      </c>
      <c r="AK381" s="18">
        <f>AJ381</f>
        <v>-198.85999999999996</v>
      </c>
    </row>
    <row r="382" spans="1:37" x14ac:dyDescent="0.25">
      <c r="A382" s="10" t="s">
        <v>117</v>
      </c>
      <c r="B382" s="50">
        <f>VLOOKUP(A382,[1]INTI!$F$4:$G$317,2,FALSE)</f>
        <v>22.018000000000001</v>
      </c>
      <c r="C382" s="11" t="s">
        <v>8</v>
      </c>
      <c r="D382" s="11" t="s">
        <v>9</v>
      </c>
      <c r="E382" s="12"/>
      <c r="F382" s="12">
        <f>30*1.7</f>
        <v>51</v>
      </c>
      <c r="G382" s="12">
        <f>41*2.3</f>
        <v>94.3</v>
      </c>
      <c r="H382" s="12">
        <f>(34+30)*2</f>
        <v>128</v>
      </c>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f>SUM(F382:AJ382)</f>
        <v>273.3</v>
      </c>
    </row>
    <row r="383" spans="1:37" hidden="1" x14ac:dyDescent="0.25">
      <c r="A383" s="13" t="str">
        <f t="shared" si="317"/>
        <v>Q26</v>
      </c>
      <c r="B383" s="51"/>
      <c r="C383" s="50" t="s">
        <v>10</v>
      </c>
      <c r="D383" s="11" t="s">
        <v>9</v>
      </c>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f>SUM(F383:AJ383)</f>
        <v>0</v>
      </c>
    </row>
    <row r="384" spans="1:37" hidden="1" x14ac:dyDescent="0.25">
      <c r="A384" s="13" t="str">
        <f t="shared" si="317"/>
        <v>Q26</v>
      </c>
      <c r="B384" s="51"/>
      <c r="C384" s="52"/>
      <c r="D384" s="11" t="s">
        <v>11</v>
      </c>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f>SUM(F384:AJ384)</f>
        <v>0</v>
      </c>
    </row>
    <row r="385" spans="1:37" hidden="1" x14ac:dyDescent="0.25">
      <c r="A385" s="16" t="str">
        <f t="shared" si="317"/>
        <v>Q26</v>
      </c>
      <c r="B385" s="52"/>
      <c r="C385" s="17" t="s">
        <v>12</v>
      </c>
      <c r="D385" s="17" t="s">
        <v>9</v>
      </c>
      <c r="E385" s="12">
        <v>485.17999999999984</v>
      </c>
      <c r="F385" s="18">
        <f>E385+F382-F383</f>
        <v>536.17999999999984</v>
      </c>
      <c r="G385" s="18">
        <f t="shared" ref="G385" si="384">F385+G382-G383</f>
        <v>630.47999999999979</v>
      </c>
      <c r="H385" s="18">
        <f t="shared" ref="H385" si="385">G385+H382-H383</f>
        <v>758.47999999999979</v>
      </c>
      <c r="I385" s="18">
        <f t="shared" ref="I385" si="386">H385+I382-I383</f>
        <v>758.47999999999979</v>
      </c>
      <c r="J385" s="18">
        <f t="shared" ref="J385" si="387">I385+J382-J383</f>
        <v>758.47999999999979</v>
      </c>
      <c r="K385" s="18">
        <f t="shared" ref="K385" si="388">J385+K382-K383</f>
        <v>758.47999999999979</v>
      </c>
      <c r="L385" s="18">
        <f t="shared" ref="L385" si="389">K385+L382-L383</f>
        <v>758.47999999999979</v>
      </c>
      <c r="M385" s="18">
        <f t="shared" ref="M385" si="390">L385+M382-M383</f>
        <v>758.47999999999979</v>
      </c>
      <c r="N385" s="18">
        <f>M385+N382-N383</f>
        <v>758.47999999999979</v>
      </c>
      <c r="O385" s="18">
        <f t="shared" ref="O385" si="391">N385+O382-O383</f>
        <v>758.47999999999979</v>
      </c>
      <c r="P385" s="18">
        <f>O385+P382-P383</f>
        <v>758.47999999999979</v>
      </c>
      <c r="Q385" s="18">
        <f>P385+Q382-Q383</f>
        <v>758.47999999999979</v>
      </c>
      <c r="R385" s="18">
        <f t="shared" ref="R385" si="392">Q385+R382-R383</f>
        <v>758.47999999999979</v>
      </c>
      <c r="S385" s="18">
        <f t="shared" ref="S385" si="393">R385+S382-S383</f>
        <v>758.47999999999979</v>
      </c>
      <c r="T385" s="18">
        <f t="shared" ref="T385" si="394">S385+T382-T383</f>
        <v>758.47999999999979</v>
      </c>
      <c r="U385" s="18">
        <f>T385+U382-U383</f>
        <v>758.47999999999979</v>
      </c>
      <c r="V385" s="18">
        <f t="shared" ref="V385" si="395">U385+V382-V383</f>
        <v>758.47999999999979</v>
      </c>
      <c r="W385" s="18">
        <f t="shared" ref="W385" si="396">V385+W382-W383</f>
        <v>758.47999999999979</v>
      </c>
      <c r="X385" s="18">
        <f t="shared" ref="X385" si="397">W385+X382-X383</f>
        <v>758.47999999999979</v>
      </c>
      <c r="Y385" s="18">
        <f t="shared" ref="Y385" si="398">X385+Y382-Y383</f>
        <v>758.47999999999979</v>
      </c>
      <c r="Z385" s="18">
        <f t="shared" ref="Z385" si="399">Y385+Z382-Z383</f>
        <v>758.47999999999979</v>
      </c>
      <c r="AA385" s="18">
        <f t="shared" ref="AA385" si="400">Z385+AA382-AA383</f>
        <v>758.47999999999979</v>
      </c>
      <c r="AB385" s="18">
        <f t="shared" ref="AB385" si="401">AA385+AB382-AB383</f>
        <v>758.47999999999979</v>
      </c>
      <c r="AC385" s="18">
        <f t="shared" ref="AC385" si="402">AB385+AC382-AC383</f>
        <v>758.47999999999979</v>
      </c>
      <c r="AD385" s="18">
        <f t="shared" ref="AD385" si="403">AC385+AD382-AD383</f>
        <v>758.47999999999979</v>
      </c>
      <c r="AE385" s="18">
        <f>AD385+AE382-AE383</f>
        <v>758.47999999999979</v>
      </c>
      <c r="AF385" s="18">
        <f>AE385+AF382-AF383</f>
        <v>758.47999999999979</v>
      </c>
      <c r="AG385" s="18">
        <f t="shared" ref="AG385" si="404">AF385+AG382-AG383</f>
        <v>758.47999999999979</v>
      </c>
      <c r="AH385" s="18">
        <f t="shared" ref="AH385" si="405">AG385+AH382-AH383</f>
        <v>758.47999999999979</v>
      </c>
      <c r="AI385" s="18">
        <f t="shared" ref="AI385" si="406">AG385+AI382-AI383</f>
        <v>758.47999999999979</v>
      </c>
      <c r="AJ385" s="18">
        <f t="shared" ref="AJ385" si="407">AH385+AJ382-AJ383</f>
        <v>758.47999999999979</v>
      </c>
      <c r="AK385" s="18">
        <f>AJ385</f>
        <v>758.47999999999979</v>
      </c>
    </row>
    <row r="386" spans="1:37" x14ac:dyDescent="0.25">
      <c r="A386" s="10" t="s">
        <v>119</v>
      </c>
      <c r="B386" s="50">
        <f>VLOOKUP(A386,[1]INTI!$F$4:$G$317,2,FALSE)</f>
        <v>24.716999999999999</v>
      </c>
      <c r="C386" s="11" t="s">
        <v>8</v>
      </c>
      <c r="D386" s="11" t="s">
        <v>9</v>
      </c>
      <c r="E386" s="12"/>
      <c r="F386" s="12"/>
      <c r="G386" s="12"/>
      <c r="H386" s="12"/>
      <c r="I386" s="12"/>
      <c r="J386" s="12"/>
      <c r="K386" s="12"/>
      <c r="L386" s="49">
        <f>(31+29)*2.39</f>
        <v>143.4</v>
      </c>
      <c r="M386" s="12">
        <f>(36+33)*2.2</f>
        <v>151.80000000000001</v>
      </c>
      <c r="N386" s="12">
        <f>48*1.6</f>
        <v>76.800000000000011</v>
      </c>
      <c r="O386" s="12"/>
      <c r="P386" s="12"/>
      <c r="Q386" s="12">
        <f>29*1.83</f>
        <v>53.07</v>
      </c>
      <c r="R386" s="12">
        <f>22*1.83</f>
        <v>40.260000000000005</v>
      </c>
      <c r="S386" s="12">
        <f>(28+32)*2.5</f>
        <v>150</v>
      </c>
      <c r="T386" s="12"/>
      <c r="U386" s="12">
        <f>27*2.14</f>
        <v>57.78</v>
      </c>
      <c r="V386" s="12"/>
      <c r="W386" s="12"/>
      <c r="X386" s="12"/>
      <c r="Y386" s="12"/>
      <c r="Z386" s="12"/>
      <c r="AA386" s="12"/>
      <c r="AB386" s="12">
        <f>28*1.59</f>
        <v>44.52</v>
      </c>
      <c r="AC386" s="20">
        <f>(27+24)*1.59</f>
        <v>81.09</v>
      </c>
      <c r="AD386" s="12">
        <f>(18+25)*2.05</f>
        <v>88.149999999999991</v>
      </c>
      <c r="AE386" s="12"/>
      <c r="AF386" s="12">
        <f>(37+23)*2</f>
        <v>120</v>
      </c>
      <c r="AG386" s="12">
        <f>(36+49)*1.79</f>
        <v>152.15</v>
      </c>
      <c r="AH386" s="12"/>
      <c r="AI386" s="12"/>
      <c r="AJ386" s="12"/>
      <c r="AK386" s="12">
        <f>SUM(F386:AJ386)</f>
        <v>1159.02</v>
      </c>
    </row>
    <row r="387" spans="1:37" hidden="1" x14ac:dyDescent="0.25">
      <c r="A387" s="13" t="str">
        <f t="shared" si="317"/>
        <v>R24</v>
      </c>
      <c r="B387" s="51"/>
      <c r="C387" s="50" t="s">
        <v>10</v>
      </c>
      <c r="D387" s="11" t="s">
        <v>9</v>
      </c>
      <c r="E387" s="12"/>
      <c r="F387" s="12"/>
      <c r="G387" s="12"/>
      <c r="H387" s="12"/>
      <c r="I387" s="12"/>
      <c r="J387" s="12"/>
      <c r="K387" s="12"/>
      <c r="L387" s="12"/>
      <c r="M387" s="12">
        <v>141.96</v>
      </c>
      <c r="N387" s="12">
        <v>99.96</v>
      </c>
      <c r="O387" s="12">
        <v>119.84</v>
      </c>
      <c r="P387" s="12">
        <v>122.92</v>
      </c>
      <c r="Q387" s="12">
        <v>111.72</v>
      </c>
      <c r="R387" s="12">
        <v>108.92</v>
      </c>
      <c r="S387" s="12">
        <v>114.24</v>
      </c>
      <c r="T387" s="12">
        <v>130.6</v>
      </c>
      <c r="U387" s="12">
        <v>119.392</v>
      </c>
      <c r="V387" s="12"/>
      <c r="W387" s="12"/>
      <c r="X387" s="12"/>
      <c r="Y387" s="12"/>
      <c r="Z387" s="12"/>
      <c r="AA387" s="12"/>
      <c r="AB387" s="12"/>
      <c r="AC387" s="12"/>
      <c r="AD387" s="12"/>
      <c r="AE387" s="12"/>
      <c r="AF387" s="12"/>
      <c r="AG387" s="12">
        <v>24.08</v>
      </c>
      <c r="AH387" s="12"/>
      <c r="AI387" s="12"/>
      <c r="AJ387" s="12"/>
      <c r="AK387" s="12">
        <f>SUM(F387:AJ387)</f>
        <v>1093.6319999999998</v>
      </c>
    </row>
    <row r="388" spans="1:37" hidden="1" x14ac:dyDescent="0.25">
      <c r="A388" s="13" t="str">
        <f t="shared" si="317"/>
        <v>R24</v>
      </c>
      <c r="B388" s="51"/>
      <c r="C388" s="52"/>
      <c r="D388" s="11" t="s">
        <v>11</v>
      </c>
      <c r="E388" s="12"/>
      <c r="F388" s="12"/>
      <c r="G388" s="12"/>
      <c r="H388" s="12"/>
      <c r="I388" s="12"/>
      <c r="J388" s="12"/>
      <c r="K388" s="12"/>
      <c r="L388" s="12"/>
      <c r="M388" s="12">
        <v>3.23</v>
      </c>
      <c r="N388" s="12">
        <v>2.27</v>
      </c>
      <c r="O388" s="12">
        <v>2.72</v>
      </c>
      <c r="P388" s="12">
        <v>2.8</v>
      </c>
      <c r="Q388" s="12">
        <v>2.54</v>
      </c>
      <c r="R388" s="12">
        <v>2.48</v>
      </c>
      <c r="S388" s="12">
        <v>2.6</v>
      </c>
      <c r="T388" s="12">
        <v>2.8</v>
      </c>
      <c r="U388" s="12">
        <v>2.72</v>
      </c>
      <c r="V388" s="12"/>
      <c r="W388" s="12"/>
      <c r="X388" s="12"/>
      <c r="Y388" s="12"/>
      <c r="Z388" s="12"/>
      <c r="AA388" s="12"/>
      <c r="AB388" s="12"/>
      <c r="AC388" s="12"/>
      <c r="AD388" s="12"/>
      <c r="AE388" s="12"/>
      <c r="AF388" s="12"/>
      <c r="AG388" s="12">
        <v>0.55000000000000004</v>
      </c>
      <c r="AH388" s="12"/>
      <c r="AI388" s="12"/>
      <c r="AJ388" s="12"/>
      <c r="AK388" s="12">
        <f>SUM(F388:AJ388)</f>
        <v>24.71</v>
      </c>
    </row>
    <row r="389" spans="1:37" hidden="1" x14ac:dyDescent="0.25">
      <c r="A389" s="16" t="str">
        <f t="shared" si="317"/>
        <v>R24</v>
      </c>
      <c r="B389" s="52"/>
      <c r="C389" s="17" t="s">
        <v>12</v>
      </c>
      <c r="D389" s="17" t="s">
        <v>9</v>
      </c>
      <c r="E389" s="12"/>
      <c r="F389" s="18">
        <f>E389+F386-F387</f>
        <v>0</v>
      </c>
      <c r="G389" s="18">
        <f t="shared" ref="G389" si="408">F389+G386-G387</f>
        <v>0</v>
      </c>
      <c r="H389" s="18">
        <f t="shared" ref="H389" si="409">G389+H386-H387</f>
        <v>0</v>
      </c>
      <c r="I389" s="18">
        <f t="shared" ref="I389" si="410">H389+I386-I387</f>
        <v>0</v>
      </c>
      <c r="J389" s="18">
        <f t="shared" ref="J389" si="411">I389+J386-J387</f>
        <v>0</v>
      </c>
      <c r="K389" s="18">
        <f t="shared" ref="K389" si="412">J389+K386-K387</f>
        <v>0</v>
      </c>
      <c r="L389" s="18">
        <f t="shared" ref="L389" si="413">K389+L386-L387</f>
        <v>143.4</v>
      </c>
      <c r="M389" s="18">
        <f t="shared" ref="M389" si="414">L389+M386-M387</f>
        <v>153.24000000000004</v>
      </c>
      <c r="N389" s="18">
        <f>M389+N386-N387</f>
        <v>130.08000000000004</v>
      </c>
      <c r="O389" s="18">
        <f t="shared" ref="O389" si="415">N389+O386-O387</f>
        <v>10.240000000000038</v>
      </c>
      <c r="P389" s="18">
        <f>O389+P386-P387</f>
        <v>-112.67999999999996</v>
      </c>
      <c r="Q389" s="18">
        <f>P389+Q386-Q387</f>
        <v>-171.32999999999996</v>
      </c>
      <c r="R389" s="18">
        <f t="shared" ref="R389" si="416">Q389+R386-R387</f>
        <v>-239.98999999999995</v>
      </c>
      <c r="S389" s="18">
        <f t="shared" ref="S389" si="417">R389+S386-S387</f>
        <v>-204.22999999999996</v>
      </c>
      <c r="T389" s="18">
        <f t="shared" ref="T389" si="418">S389+T386-T387</f>
        <v>-334.82999999999993</v>
      </c>
      <c r="U389" s="18">
        <f>T389+U386-U387</f>
        <v>-396.44199999999995</v>
      </c>
      <c r="V389" s="18">
        <f t="shared" ref="V389" si="419">U389+V386-V387</f>
        <v>-396.44199999999995</v>
      </c>
      <c r="W389" s="18">
        <f t="shared" ref="W389" si="420">V389+W386-W387</f>
        <v>-396.44199999999995</v>
      </c>
      <c r="X389" s="18">
        <f t="shared" ref="X389" si="421">W389+X386-X387</f>
        <v>-396.44199999999995</v>
      </c>
      <c r="Y389" s="18">
        <f t="shared" ref="Y389" si="422">X389+Y386-Y387</f>
        <v>-396.44199999999995</v>
      </c>
      <c r="Z389" s="18">
        <f t="shared" ref="Z389" si="423">Y389+Z386-Z387</f>
        <v>-396.44199999999995</v>
      </c>
      <c r="AA389" s="18">
        <f t="shared" ref="AA389" si="424">Z389+AA386-AA387</f>
        <v>-396.44199999999995</v>
      </c>
      <c r="AB389" s="18">
        <f t="shared" ref="AB389" si="425">AA389+AB386-AB387</f>
        <v>-351.92199999999997</v>
      </c>
      <c r="AC389" s="18">
        <f t="shared" ref="AC389" si="426">AB389+AC386-AC387</f>
        <v>-270.83199999999999</v>
      </c>
      <c r="AD389" s="18">
        <f t="shared" ref="AD389" si="427">AC389+AD386-AD387</f>
        <v>-182.68200000000002</v>
      </c>
      <c r="AE389" s="18">
        <f>AD389+AE386-AE387</f>
        <v>-182.68200000000002</v>
      </c>
      <c r="AF389" s="18">
        <f>AE389+AF386-AF387</f>
        <v>-62.682000000000016</v>
      </c>
      <c r="AG389" s="18">
        <f t="shared" ref="AG389" si="428">AF389+AG386-AG387</f>
        <v>65.387999999999991</v>
      </c>
      <c r="AH389" s="18">
        <f t="shared" ref="AH389" si="429">AG389+AH386-AH387</f>
        <v>65.387999999999991</v>
      </c>
      <c r="AI389" s="18">
        <f t="shared" ref="AI389" si="430">AG389+AI386-AI387</f>
        <v>65.387999999999991</v>
      </c>
      <c r="AJ389" s="18">
        <f t="shared" ref="AJ389" si="431">AH389+AJ386-AJ387</f>
        <v>65.387999999999991</v>
      </c>
      <c r="AK389" s="18">
        <f>AJ389</f>
        <v>65.387999999999991</v>
      </c>
    </row>
    <row r="390" spans="1:37" x14ac:dyDescent="0.25">
      <c r="A390" s="10" t="s">
        <v>120</v>
      </c>
      <c r="B390" s="50">
        <f>VLOOKUP(A390,[1]INTI!$F$4:$G$317,2,FALSE)</f>
        <v>17.446000000000002</v>
      </c>
      <c r="C390" s="11" t="s">
        <v>8</v>
      </c>
      <c r="D390" s="11" t="s">
        <v>9</v>
      </c>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f>SUM(F390:AJ390)</f>
        <v>0</v>
      </c>
    </row>
    <row r="391" spans="1:37" hidden="1" x14ac:dyDescent="0.25">
      <c r="A391" s="13" t="str">
        <f t="shared" si="317"/>
        <v>R25</v>
      </c>
      <c r="B391" s="51"/>
      <c r="C391" s="50" t="s">
        <v>10</v>
      </c>
      <c r="D391" s="11" t="s">
        <v>9</v>
      </c>
      <c r="E391" s="12"/>
      <c r="F391" s="12"/>
      <c r="G391" s="12">
        <v>125.44</v>
      </c>
      <c r="H391" s="12">
        <v>120.68</v>
      </c>
      <c r="I391" s="12">
        <v>119</v>
      </c>
      <c r="J391" s="12"/>
      <c r="K391" s="12">
        <v>147.56</v>
      </c>
      <c r="L391" s="12">
        <v>138.04</v>
      </c>
      <c r="M391" s="12"/>
      <c r="N391" s="12"/>
      <c r="O391" s="12"/>
      <c r="P391" s="12"/>
      <c r="Q391" s="12"/>
      <c r="R391" s="12"/>
      <c r="S391" s="12"/>
      <c r="T391" s="12"/>
      <c r="U391" s="12"/>
      <c r="V391" s="12"/>
      <c r="W391" s="12"/>
      <c r="X391" s="12"/>
      <c r="Y391" s="12"/>
      <c r="Z391" s="12"/>
      <c r="AA391" s="12"/>
      <c r="AB391" s="12"/>
      <c r="AC391" s="12"/>
      <c r="AD391" s="12"/>
      <c r="AE391" s="12"/>
      <c r="AF391" s="12"/>
      <c r="AG391" s="12">
        <v>8.68</v>
      </c>
      <c r="AH391" s="12"/>
      <c r="AI391" s="12"/>
      <c r="AJ391" s="12"/>
      <c r="AK391" s="12">
        <f>SUM(F391:AJ391)</f>
        <v>659.4</v>
      </c>
    </row>
    <row r="392" spans="1:37" hidden="1" x14ac:dyDescent="0.25">
      <c r="A392" s="13" t="str">
        <f t="shared" si="317"/>
        <v>R25</v>
      </c>
      <c r="B392" s="51"/>
      <c r="C392" s="52"/>
      <c r="D392" s="11" t="s">
        <v>11</v>
      </c>
      <c r="E392" s="12"/>
      <c r="F392" s="12"/>
      <c r="G392" s="12">
        <v>3.32</v>
      </c>
      <c r="H392" s="12">
        <v>3.19</v>
      </c>
      <c r="I392" s="12">
        <v>3.15</v>
      </c>
      <c r="J392" s="12"/>
      <c r="K392" s="12">
        <v>3.91</v>
      </c>
      <c r="L392" s="12">
        <v>3.65</v>
      </c>
      <c r="M392" s="12"/>
      <c r="N392" s="12"/>
      <c r="O392" s="12"/>
      <c r="P392" s="12"/>
      <c r="Q392" s="12"/>
      <c r="R392" s="12"/>
      <c r="S392" s="12"/>
      <c r="T392" s="12"/>
      <c r="U392" s="12"/>
      <c r="V392" s="12"/>
      <c r="W392" s="12"/>
      <c r="X392" s="12"/>
      <c r="Y392" s="12"/>
      <c r="Z392" s="12"/>
      <c r="AA392" s="12"/>
      <c r="AB392" s="12"/>
      <c r="AC392" s="12"/>
      <c r="AD392" s="12"/>
      <c r="AE392" s="12"/>
      <c r="AF392" s="12"/>
      <c r="AG392" s="12">
        <v>0.23</v>
      </c>
      <c r="AH392" s="12"/>
      <c r="AI392" s="12"/>
      <c r="AJ392" s="12"/>
      <c r="AK392" s="12">
        <f>SUM(F392:AJ392)</f>
        <v>17.45</v>
      </c>
    </row>
    <row r="393" spans="1:37" hidden="1" x14ac:dyDescent="0.25">
      <c r="A393" s="16" t="str">
        <f t="shared" si="317"/>
        <v>R25</v>
      </c>
      <c r="B393" s="52"/>
      <c r="C393" s="17" t="s">
        <v>12</v>
      </c>
      <c r="D393" s="17" t="s">
        <v>9</v>
      </c>
      <c r="E393" s="12"/>
      <c r="F393" s="18">
        <f>E393+F390-F391</f>
        <v>0</v>
      </c>
      <c r="G393" s="18">
        <f t="shared" ref="G393" si="432">F393+G390-G391</f>
        <v>-125.44</v>
      </c>
      <c r="H393" s="18">
        <f t="shared" ref="H393" si="433">G393+H390-H391</f>
        <v>-246.12</v>
      </c>
      <c r="I393" s="18">
        <f t="shared" ref="I393" si="434">H393+I390-I391</f>
        <v>-365.12</v>
      </c>
      <c r="J393" s="18">
        <f t="shared" ref="J393" si="435">I393+J390-J391</f>
        <v>-365.12</v>
      </c>
      <c r="K393" s="18">
        <f t="shared" ref="K393" si="436">J393+K390-K391</f>
        <v>-512.68000000000006</v>
      </c>
      <c r="L393" s="18">
        <f t="shared" ref="L393" si="437">K393+L390-L391</f>
        <v>-650.72</v>
      </c>
      <c r="M393" s="18">
        <f t="shared" ref="M393" si="438">L393+M390-M391</f>
        <v>-650.72</v>
      </c>
      <c r="N393" s="18">
        <f>M393+N390-N391</f>
        <v>-650.72</v>
      </c>
      <c r="O393" s="18">
        <f t="shared" ref="O393" si="439">N393+O390-O391</f>
        <v>-650.72</v>
      </c>
      <c r="P393" s="18">
        <f>O393+P390-P391</f>
        <v>-650.72</v>
      </c>
      <c r="Q393" s="18">
        <f>P393+Q390-Q391</f>
        <v>-650.72</v>
      </c>
      <c r="R393" s="18">
        <f t="shared" ref="R393" si="440">Q393+R390-R391</f>
        <v>-650.72</v>
      </c>
      <c r="S393" s="18">
        <f t="shared" ref="S393" si="441">R393+S390-S391</f>
        <v>-650.72</v>
      </c>
      <c r="T393" s="18">
        <f t="shared" ref="T393" si="442">S393+T390-T391</f>
        <v>-650.72</v>
      </c>
      <c r="U393" s="18">
        <f>T393+U390-U391</f>
        <v>-650.72</v>
      </c>
      <c r="V393" s="18">
        <f t="shared" ref="V393" si="443">U393+V390-V391</f>
        <v>-650.72</v>
      </c>
      <c r="W393" s="18">
        <f t="shared" ref="W393" si="444">V393+W390-W391</f>
        <v>-650.72</v>
      </c>
      <c r="X393" s="18">
        <f t="shared" ref="X393" si="445">W393+X390-X391</f>
        <v>-650.72</v>
      </c>
      <c r="Y393" s="18">
        <f t="shared" ref="Y393" si="446">X393+Y390-Y391</f>
        <v>-650.72</v>
      </c>
      <c r="Z393" s="18">
        <f t="shared" ref="Z393" si="447">Y393+Z390-Z391</f>
        <v>-650.72</v>
      </c>
      <c r="AA393" s="18">
        <f t="shared" ref="AA393" si="448">Z393+AA390-AA391</f>
        <v>-650.72</v>
      </c>
      <c r="AB393" s="18">
        <f t="shared" ref="AB393" si="449">AA393+AB390-AB391</f>
        <v>-650.72</v>
      </c>
      <c r="AC393" s="18">
        <f t="shared" ref="AC393" si="450">AB393+AC390-AC391</f>
        <v>-650.72</v>
      </c>
      <c r="AD393" s="18">
        <f t="shared" ref="AD393" si="451">AC393+AD390-AD391</f>
        <v>-650.72</v>
      </c>
      <c r="AE393" s="18">
        <f>AD393+AE390-AE391</f>
        <v>-650.72</v>
      </c>
      <c r="AF393" s="18">
        <f>AE393+AF390-AF391</f>
        <v>-650.72</v>
      </c>
      <c r="AG393" s="18">
        <f t="shared" ref="AG393" si="452">AF393+AG390-AG391</f>
        <v>-659.4</v>
      </c>
      <c r="AH393" s="18">
        <f t="shared" ref="AH393" si="453">AG393+AH390-AH391</f>
        <v>-659.4</v>
      </c>
      <c r="AI393" s="18">
        <f t="shared" ref="AI393" si="454">AG393+AI390-AI391</f>
        <v>-659.4</v>
      </c>
      <c r="AJ393" s="18">
        <f t="shared" ref="AJ393" si="455">AH393+AJ390-AJ391</f>
        <v>-659.4</v>
      </c>
      <c r="AK393" s="18">
        <f>AJ393</f>
        <v>-659.4</v>
      </c>
    </row>
    <row r="394" spans="1:37" x14ac:dyDescent="0.25">
      <c r="A394" s="10" t="s">
        <v>121</v>
      </c>
      <c r="B394" s="50">
        <f>VLOOKUP(A394,[1]INTI!$F$4:$G$317,2,FALSE)</f>
        <v>23.023</v>
      </c>
      <c r="C394" s="11" t="s">
        <v>8</v>
      </c>
      <c r="D394" s="11" t="s">
        <v>9</v>
      </c>
      <c r="E394" s="12"/>
      <c r="F394" s="12"/>
      <c r="G394" s="12"/>
      <c r="H394" s="12"/>
      <c r="I394" s="12"/>
      <c r="J394" s="12"/>
      <c r="K394" s="12"/>
      <c r="L394" s="12"/>
      <c r="M394" s="12"/>
      <c r="N394" s="12"/>
      <c r="O394" s="12">
        <f>(26+22)*1.67</f>
        <v>80.16</v>
      </c>
      <c r="P394" s="12">
        <f>(28+38)*2.16</f>
        <v>142.56</v>
      </c>
      <c r="Q394" s="12"/>
      <c r="R394" s="12"/>
      <c r="S394" s="12"/>
      <c r="T394" s="12"/>
      <c r="U394" s="12"/>
      <c r="V394" s="12"/>
      <c r="W394" s="12"/>
      <c r="X394" s="12"/>
      <c r="Y394" s="12"/>
      <c r="Z394" s="12"/>
      <c r="AA394" s="12"/>
      <c r="AB394" s="12"/>
      <c r="AC394" s="12"/>
      <c r="AD394" s="12"/>
      <c r="AE394" s="12"/>
      <c r="AF394" s="12"/>
      <c r="AG394" s="12"/>
      <c r="AH394" s="12"/>
      <c r="AI394" s="12"/>
      <c r="AJ394" s="12"/>
      <c r="AK394" s="12">
        <f>SUM(F394:AJ394)</f>
        <v>222.72</v>
      </c>
    </row>
    <row r="395" spans="1:37" hidden="1" x14ac:dyDescent="0.25">
      <c r="A395" s="13" t="str">
        <f t="shared" si="317"/>
        <v>R22</v>
      </c>
      <c r="B395" s="51"/>
      <c r="C395" s="50" t="s">
        <v>10</v>
      </c>
      <c r="D395" s="11" t="s">
        <v>9</v>
      </c>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v>41.72</v>
      </c>
      <c r="AG395" s="12">
        <v>77.84</v>
      </c>
      <c r="AH395" s="12">
        <v>97.72</v>
      </c>
      <c r="AI395" s="12">
        <v>110.88</v>
      </c>
      <c r="AJ395" s="12">
        <v>120.12</v>
      </c>
      <c r="AK395" s="12">
        <f>SUM(F395:AJ395)</f>
        <v>448.28</v>
      </c>
    </row>
    <row r="396" spans="1:37" hidden="1" x14ac:dyDescent="0.25">
      <c r="A396" s="13" t="str">
        <f t="shared" si="317"/>
        <v>R22</v>
      </c>
      <c r="B396" s="51"/>
      <c r="C396" s="52"/>
      <c r="D396" s="11" t="s">
        <v>11</v>
      </c>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v>1.01</v>
      </c>
      <c r="AG396" s="12">
        <v>1.89</v>
      </c>
      <c r="AH396" s="12">
        <v>2.57</v>
      </c>
      <c r="AI396" s="12">
        <v>2.7</v>
      </c>
      <c r="AJ396" s="12">
        <v>2.92</v>
      </c>
      <c r="AK396" s="12">
        <f>SUM(F396:AJ396)</f>
        <v>11.09</v>
      </c>
    </row>
    <row r="397" spans="1:37" hidden="1" x14ac:dyDescent="0.25">
      <c r="A397" s="16" t="str">
        <f t="shared" si="317"/>
        <v>R22</v>
      </c>
      <c r="B397" s="52"/>
      <c r="C397" s="17" t="s">
        <v>12</v>
      </c>
      <c r="D397" s="17" t="s">
        <v>9</v>
      </c>
      <c r="E397" s="12"/>
      <c r="F397" s="18">
        <f>E397+F394-F395</f>
        <v>0</v>
      </c>
      <c r="G397" s="18">
        <f t="shared" ref="G397" si="456">F397+G394-G395</f>
        <v>0</v>
      </c>
      <c r="H397" s="18">
        <f t="shared" ref="H397" si="457">G397+H394-H395</f>
        <v>0</v>
      </c>
      <c r="I397" s="18">
        <f t="shared" ref="I397" si="458">H397+I394-I395</f>
        <v>0</v>
      </c>
      <c r="J397" s="18">
        <f t="shared" ref="J397" si="459">I397+J394-J395</f>
        <v>0</v>
      </c>
      <c r="K397" s="18">
        <f t="shared" ref="K397" si="460">J397+K394-K395</f>
        <v>0</v>
      </c>
      <c r="L397" s="18">
        <f t="shared" ref="L397" si="461">K397+L394-L395</f>
        <v>0</v>
      </c>
      <c r="M397" s="18">
        <f t="shared" ref="M397" si="462">L397+M394-M395</f>
        <v>0</v>
      </c>
      <c r="N397" s="18">
        <f>M397+N394-N395</f>
        <v>0</v>
      </c>
      <c r="O397" s="18">
        <f t="shared" ref="O397" si="463">N397+O394-O395</f>
        <v>80.16</v>
      </c>
      <c r="P397" s="18">
        <f>O397+P394-P395</f>
        <v>222.72</v>
      </c>
      <c r="Q397" s="18">
        <f>P397+Q394-Q395</f>
        <v>222.72</v>
      </c>
      <c r="R397" s="18">
        <f t="shared" ref="R397" si="464">Q397+R394-R395</f>
        <v>222.72</v>
      </c>
      <c r="S397" s="18">
        <f t="shared" ref="S397" si="465">R397+S394-S395</f>
        <v>222.72</v>
      </c>
      <c r="T397" s="18">
        <f t="shared" ref="T397" si="466">S397+T394-T395</f>
        <v>222.72</v>
      </c>
      <c r="U397" s="18">
        <f>T397+U394-U395</f>
        <v>222.72</v>
      </c>
      <c r="V397" s="18">
        <f t="shared" ref="V397" si="467">U397+V394-V395</f>
        <v>222.72</v>
      </c>
      <c r="W397" s="18">
        <f t="shared" ref="W397" si="468">V397+W394-W395</f>
        <v>222.72</v>
      </c>
      <c r="X397" s="18">
        <f t="shared" ref="X397" si="469">W397+X394-X395</f>
        <v>222.72</v>
      </c>
      <c r="Y397" s="18">
        <f t="shared" ref="Y397" si="470">X397+Y394-Y395</f>
        <v>222.72</v>
      </c>
      <c r="Z397" s="18">
        <f t="shared" ref="Z397" si="471">Y397+Z394-Z395</f>
        <v>222.72</v>
      </c>
      <c r="AA397" s="18">
        <f t="shared" ref="AA397" si="472">Z397+AA394-AA395</f>
        <v>222.72</v>
      </c>
      <c r="AB397" s="18">
        <f t="shared" ref="AB397" si="473">AA397+AB394-AB395</f>
        <v>222.72</v>
      </c>
      <c r="AC397" s="18">
        <f t="shared" ref="AC397" si="474">AB397+AC394-AC395</f>
        <v>222.72</v>
      </c>
      <c r="AD397" s="18">
        <f t="shared" ref="AD397" si="475">AC397+AD394-AD395</f>
        <v>222.72</v>
      </c>
      <c r="AE397" s="18">
        <f>AD397+AE394-AE395</f>
        <v>222.72</v>
      </c>
      <c r="AF397" s="18">
        <f>AE397+AF394-AF395</f>
        <v>181</v>
      </c>
      <c r="AG397" s="18">
        <f t="shared" ref="AG397" si="476">AF397+AG394-AG395</f>
        <v>103.16</v>
      </c>
      <c r="AH397" s="18">
        <f t="shared" ref="AH397" si="477">AG397+AH394-AH395</f>
        <v>5.4399999999999977</v>
      </c>
      <c r="AI397" s="18">
        <f t="shared" ref="AI397" si="478">AG397+AI394-AI395</f>
        <v>-7.7199999999999989</v>
      </c>
      <c r="AJ397" s="18">
        <f t="shared" ref="AJ397" si="479">AH397+AJ394-AJ395</f>
        <v>-114.68</v>
      </c>
      <c r="AK397" s="18">
        <f>AJ397</f>
        <v>-114.68</v>
      </c>
    </row>
    <row r="398" spans="1:37" x14ac:dyDescent="0.25">
      <c r="A398" s="10" t="s">
        <v>122</v>
      </c>
      <c r="B398" s="50">
        <f>VLOOKUP(A398,[1]INTI!$F$4:$G$317,2,FALSE)</f>
        <v>30.934999999999999</v>
      </c>
      <c r="C398" s="11" t="s">
        <v>8</v>
      </c>
      <c r="D398" s="11" t="s">
        <v>9</v>
      </c>
      <c r="E398" s="12"/>
      <c r="F398" s="12"/>
      <c r="G398" s="12"/>
      <c r="H398" s="12"/>
      <c r="I398" s="12"/>
      <c r="J398" s="12"/>
      <c r="K398" s="12"/>
      <c r="L398" s="12"/>
      <c r="M398" s="12"/>
      <c r="N398" s="12"/>
      <c r="O398" s="12"/>
      <c r="P398" s="12"/>
      <c r="Q398" s="12"/>
      <c r="R398" s="12"/>
      <c r="S398" s="12"/>
      <c r="T398" s="12">
        <f>(32+39)*1.58</f>
        <v>112.18</v>
      </c>
      <c r="U398" s="12">
        <f>36*2.14</f>
        <v>77.040000000000006</v>
      </c>
      <c r="V398" s="12">
        <f>(22+38)*2.02</f>
        <v>121.2</v>
      </c>
      <c r="W398" s="12">
        <f>(33+19)*1.99</f>
        <v>103.48</v>
      </c>
      <c r="X398" s="12">
        <f>43*1.63</f>
        <v>70.089999999999989</v>
      </c>
      <c r="Y398" s="12">
        <f>17*1.62</f>
        <v>27.540000000000003</v>
      </c>
      <c r="Z398" s="12">
        <f>27*2.52</f>
        <v>68.040000000000006</v>
      </c>
      <c r="AA398" s="12">
        <f>32*2.48</f>
        <v>79.36</v>
      </c>
      <c r="AB398" s="12"/>
      <c r="AC398" s="12"/>
      <c r="AD398" s="12"/>
      <c r="AE398" s="12"/>
      <c r="AF398" s="12"/>
      <c r="AG398" s="12"/>
      <c r="AH398" s="12"/>
      <c r="AI398" s="12"/>
      <c r="AJ398" s="12">
        <f>(27+15)*2.02</f>
        <v>84.84</v>
      </c>
      <c r="AK398" s="12">
        <f>SUM(F398:AJ398)</f>
        <v>743.7700000000001</v>
      </c>
    </row>
    <row r="399" spans="1:37" hidden="1" x14ac:dyDescent="0.25">
      <c r="A399" s="13" t="str">
        <f t="shared" si="317"/>
        <v>R23</v>
      </c>
      <c r="B399" s="51"/>
      <c r="C399" s="50" t="s">
        <v>10</v>
      </c>
      <c r="D399" s="11" t="s">
        <v>9</v>
      </c>
      <c r="E399" s="12"/>
      <c r="F399" s="12"/>
      <c r="G399" s="12"/>
      <c r="H399" s="12"/>
      <c r="I399" s="12"/>
      <c r="J399" s="12"/>
      <c r="K399" s="12"/>
      <c r="L399" s="12"/>
      <c r="M399" s="12"/>
      <c r="N399" s="12"/>
      <c r="O399" s="12"/>
      <c r="P399" s="12"/>
      <c r="Q399" s="12"/>
      <c r="R399" s="12"/>
      <c r="S399" s="12"/>
      <c r="T399" s="12"/>
      <c r="U399" s="12"/>
      <c r="V399" s="12">
        <v>106.12</v>
      </c>
      <c r="W399" s="12">
        <v>92.96</v>
      </c>
      <c r="X399" s="12">
        <v>116.76</v>
      </c>
      <c r="Y399" s="12">
        <v>101.08</v>
      </c>
      <c r="Z399" s="12">
        <v>106.4</v>
      </c>
      <c r="AA399" s="12">
        <v>107.52</v>
      </c>
      <c r="AB399" s="12">
        <v>223.72</v>
      </c>
      <c r="AC399" s="12">
        <v>132.72</v>
      </c>
      <c r="AD399" s="12"/>
      <c r="AE399" s="12"/>
      <c r="AF399" s="12"/>
      <c r="AG399" s="12">
        <v>18.2</v>
      </c>
      <c r="AH399" s="12"/>
      <c r="AI399" s="12"/>
      <c r="AJ399" s="12"/>
      <c r="AK399" s="12">
        <f>SUM(F399:AJ399)</f>
        <v>1005.48</v>
      </c>
    </row>
    <row r="400" spans="1:37" hidden="1" x14ac:dyDescent="0.25">
      <c r="A400" s="13" t="str">
        <f t="shared" si="317"/>
        <v>R23</v>
      </c>
      <c r="B400" s="51"/>
      <c r="C400" s="52"/>
      <c r="D400" s="11" t="s">
        <v>11</v>
      </c>
      <c r="E400" s="12"/>
      <c r="F400" s="12"/>
      <c r="G400" s="12"/>
      <c r="H400" s="12"/>
      <c r="I400" s="12"/>
      <c r="J400" s="12"/>
      <c r="K400" s="12"/>
      <c r="L400" s="12"/>
      <c r="M400" s="12"/>
      <c r="N400" s="12"/>
      <c r="O400" s="12"/>
      <c r="P400" s="12"/>
      <c r="Q400" s="12"/>
      <c r="R400" s="12"/>
      <c r="S400" s="12"/>
      <c r="T400" s="12"/>
      <c r="U400" s="12"/>
      <c r="V400" s="12">
        <v>3.27</v>
      </c>
      <c r="W400" s="12">
        <v>2.86</v>
      </c>
      <c r="X400" s="12">
        <v>3.59</v>
      </c>
      <c r="Y400" s="12">
        <v>3.11</v>
      </c>
      <c r="Z400" s="12">
        <v>3.28</v>
      </c>
      <c r="AA400" s="12">
        <v>3.31</v>
      </c>
      <c r="AB400" s="12">
        <v>6.89</v>
      </c>
      <c r="AC400" s="12">
        <v>4.09</v>
      </c>
      <c r="AD400" s="12"/>
      <c r="AE400" s="12"/>
      <c r="AF400" s="12"/>
      <c r="AG400" s="12">
        <v>0.56000000000000005</v>
      </c>
      <c r="AH400" s="12"/>
      <c r="AI400" s="12"/>
      <c r="AJ400" s="12"/>
      <c r="AK400" s="12">
        <f>SUM(F400:AJ400)</f>
        <v>30.959999999999997</v>
      </c>
    </row>
    <row r="401" spans="1:37" hidden="1" x14ac:dyDescent="0.25">
      <c r="A401" s="16" t="str">
        <f t="shared" si="317"/>
        <v>R23</v>
      </c>
      <c r="B401" s="52"/>
      <c r="C401" s="17" t="s">
        <v>12</v>
      </c>
      <c r="D401" s="17" t="s">
        <v>9</v>
      </c>
      <c r="E401" s="12"/>
      <c r="F401" s="18">
        <f>E401+F398-F399</f>
        <v>0</v>
      </c>
      <c r="G401" s="18">
        <f t="shared" ref="G401" si="480">F401+G398-G399</f>
        <v>0</v>
      </c>
      <c r="H401" s="18">
        <f t="shared" ref="H401" si="481">G401+H398-H399</f>
        <v>0</v>
      </c>
      <c r="I401" s="18">
        <f t="shared" ref="I401" si="482">H401+I398-I399</f>
        <v>0</v>
      </c>
      <c r="J401" s="18">
        <f t="shared" ref="J401" si="483">I401+J398-J399</f>
        <v>0</v>
      </c>
      <c r="K401" s="18">
        <f t="shared" ref="K401" si="484">J401+K398-K399</f>
        <v>0</v>
      </c>
      <c r="L401" s="18">
        <f t="shared" ref="L401" si="485">K401+L398-L399</f>
        <v>0</v>
      </c>
      <c r="M401" s="18">
        <f t="shared" ref="M401" si="486">L401+M398-M399</f>
        <v>0</v>
      </c>
      <c r="N401" s="18">
        <f>M401+N398-N399</f>
        <v>0</v>
      </c>
      <c r="O401" s="18">
        <f t="shared" ref="O401" si="487">N401+O398-O399</f>
        <v>0</v>
      </c>
      <c r="P401" s="18">
        <f>O401+P398-P399</f>
        <v>0</v>
      </c>
      <c r="Q401" s="18">
        <f>P401+Q398-Q399</f>
        <v>0</v>
      </c>
      <c r="R401" s="18">
        <f t="shared" ref="R401" si="488">Q401+R398-R399</f>
        <v>0</v>
      </c>
      <c r="S401" s="18">
        <f t="shared" ref="S401" si="489">R401+S398-S399</f>
        <v>0</v>
      </c>
      <c r="T401" s="18">
        <f t="shared" ref="T401" si="490">S401+T398-T399</f>
        <v>112.18</v>
      </c>
      <c r="U401" s="18">
        <f>T401+U398-U399</f>
        <v>189.22000000000003</v>
      </c>
      <c r="V401" s="18">
        <f t="shared" ref="V401" si="491">U401+V398-V399</f>
        <v>204.3</v>
      </c>
      <c r="W401" s="18">
        <f t="shared" ref="W401" si="492">V401+W398-W399</f>
        <v>214.82000000000005</v>
      </c>
      <c r="X401" s="18">
        <f t="shared" ref="X401" si="493">W401+X398-X399</f>
        <v>168.15000000000003</v>
      </c>
      <c r="Y401" s="18">
        <f t="shared" ref="Y401" si="494">X401+Y398-Y399</f>
        <v>94.610000000000028</v>
      </c>
      <c r="Z401" s="18">
        <f t="shared" ref="Z401" si="495">Y401+Z398-Z399</f>
        <v>56.250000000000028</v>
      </c>
      <c r="AA401" s="18">
        <f t="shared" ref="AA401" si="496">Z401+AA398-AA399</f>
        <v>28.090000000000018</v>
      </c>
      <c r="AB401" s="18">
        <f t="shared" ref="AB401" si="497">AA401+AB398-AB399</f>
        <v>-195.63</v>
      </c>
      <c r="AC401" s="18">
        <f t="shared" ref="AC401" si="498">AB401+AC398-AC399</f>
        <v>-328.35</v>
      </c>
      <c r="AD401" s="18">
        <f t="shared" ref="AD401" si="499">AC401+AD398-AD399</f>
        <v>-328.35</v>
      </c>
      <c r="AE401" s="18">
        <f>AD401+AE398-AE399</f>
        <v>-328.35</v>
      </c>
      <c r="AF401" s="18">
        <f>AE401+AF398-AF399</f>
        <v>-328.35</v>
      </c>
      <c r="AG401" s="18">
        <f t="shared" ref="AG401" si="500">AF401+AG398-AG399</f>
        <v>-346.55</v>
      </c>
      <c r="AH401" s="18">
        <f t="shared" ref="AH401" si="501">AG401+AH398-AH399</f>
        <v>-346.55</v>
      </c>
      <c r="AI401" s="18">
        <f t="shared" ref="AI401" si="502">AG401+AI398-AI399</f>
        <v>-346.55</v>
      </c>
      <c r="AJ401" s="18">
        <f t="shared" ref="AJ401" si="503">AH401+AJ398-AJ399</f>
        <v>-261.71000000000004</v>
      </c>
      <c r="AK401" s="18">
        <f>AJ401</f>
        <v>-261.71000000000004</v>
      </c>
    </row>
    <row r="402" spans="1:37" x14ac:dyDescent="0.25">
      <c r="A402" s="10" t="s">
        <v>123</v>
      </c>
      <c r="B402" s="50">
        <f>VLOOKUP(A402,[1]INTI!$F$4:$G$317,2,FALSE)</f>
        <v>24.87</v>
      </c>
      <c r="C402" s="11" t="s">
        <v>8</v>
      </c>
      <c r="D402" s="11" t="s">
        <v>9</v>
      </c>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f>(31+34)*1.98</f>
        <v>128.69999999999999</v>
      </c>
      <c r="AI402" s="12"/>
      <c r="AJ402" s="12">
        <f>10*2.02</f>
        <v>20.2</v>
      </c>
      <c r="AK402" s="12">
        <f>SUM(F402:AJ402)</f>
        <v>148.89999999999998</v>
      </c>
    </row>
    <row r="403" spans="1:37" hidden="1" x14ac:dyDescent="0.25">
      <c r="A403" s="13" t="str">
        <f t="shared" si="317"/>
        <v>S22</v>
      </c>
      <c r="B403" s="51"/>
      <c r="C403" s="50" t="s">
        <v>10</v>
      </c>
      <c r="D403" s="11" t="s">
        <v>9</v>
      </c>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f>SUM(F403:AJ403)</f>
        <v>0</v>
      </c>
    </row>
    <row r="404" spans="1:37" hidden="1" x14ac:dyDescent="0.25">
      <c r="A404" s="13" t="str">
        <f t="shared" ref="A404:A405" si="504">A403</f>
        <v>S22</v>
      </c>
      <c r="B404" s="51"/>
      <c r="C404" s="52"/>
      <c r="D404" s="11" t="s">
        <v>11</v>
      </c>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f>SUM(F404:AJ404)</f>
        <v>0</v>
      </c>
    </row>
    <row r="405" spans="1:37" hidden="1" x14ac:dyDescent="0.25">
      <c r="A405" s="16" t="str">
        <f t="shared" si="504"/>
        <v>S22</v>
      </c>
      <c r="B405" s="52"/>
      <c r="C405" s="17" t="s">
        <v>12</v>
      </c>
      <c r="D405" s="17" t="s">
        <v>9</v>
      </c>
      <c r="E405" s="12"/>
      <c r="F405" s="18">
        <f>E405+F402-F403</f>
        <v>0</v>
      </c>
      <c r="G405" s="18">
        <f t="shared" ref="G405" si="505">F405+G402-G403</f>
        <v>0</v>
      </c>
      <c r="H405" s="18">
        <f t="shared" ref="H405" si="506">G405+H402-H403</f>
        <v>0</v>
      </c>
      <c r="I405" s="18">
        <f t="shared" ref="I405" si="507">H405+I402-I403</f>
        <v>0</v>
      </c>
      <c r="J405" s="18">
        <f t="shared" ref="J405" si="508">I405+J402-J403</f>
        <v>0</v>
      </c>
      <c r="K405" s="18">
        <f t="shared" ref="K405" si="509">J405+K402-K403</f>
        <v>0</v>
      </c>
      <c r="L405" s="18">
        <f t="shared" ref="L405" si="510">K405+L402-L403</f>
        <v>0</v>
      </c>
      <c r="M405" s="18">
        <f t="shared" ref="M405" si="511">L405+M402-M403</f>
        <v>0</v>
      </c>
      <c r="N405" s="18">
        <f>M405+N402-N403</f>
        <v>0</v>
      </c>
      <c r="O405" s="18">
        <f t="shared" ref="O405" si="512">N405+O402-O403</f>
        <v>0</v>
      </c>
      <c r="P405" s="18">
        <f>O405+P402-P403</f>
        <v>0</v>
      </c>
      <c r="Q405" s="18">
        <f>P405+Q402-Q403</f>
        <v>0</v>
      </c>
      <c r="R405" s="18">
        <f t="shared" ref="R405" si="513">Q405+R402-R403</f>
        <v>0</v>
      </c>
      <c r="S405" s="18">
        <f t="shared" ref="S405" si="514">R405+S402-S403</f>
        <v>0</v>
      </c>
      <c r="T405" s="18">
        <f t="shared" ref="T405" si="515">S405+T402-T403</f>
        <v>0</v>
      </c>
      <c r="U405" s="18">
        <f>T405+U402-U403</f>
        <v>0</v>
      </c>
      <c r="V405" s="18">
        <f t="shared" ref="V405" si="516">U405+V402-V403</f>
        <v>0</v>
      </c>
      <c r="W405" s="18">
        <f t="shared" ref="W405" si="517">V405+W402-W403</f>
        <v>0</v>
      </c>
      <c r="X405" s="18">
        <f t="shared" ref="X405" si="518">W405+X402-X403</f>
        <v>0</v>
      </c>
      <c r="Y405" s="18">
        <f t="shared" ref="Y405" si="519">X405+Y402-Y403</f>
        <v>0</v>
      </c>
      <c r="Z405" s="18">
        <f t="shared" ref="Z405" si="520">Y405+Z402-Z403</f>
        <v>0</v>
      </c>
      <c r="AA405" s="18">
        <f t="shared" ref="AA405" si="521">Z405+AA402-AA403</f>
        <v>0</v>
      </c>
      <c r="AB405" s="18">
        <f t="shared" ref="AB405" si="522">AA405+AB402-AB403</f>
        <v>0</v>
      </c>
      <c r="AC405" s="18">
        <f t="shared" ref="AC405" si="523">AB405+AC402-AC403</f>
        <v>0</v>
      </c>
      <c r="AD405" s="18">
        <f t="shared" ref="AD405" si="524">AC405+AD402-AD403</f>
        <v>0</v>
      </c>
      <c r="AE405" s="18">
        <f>AD405+AE402-AE403</f>
        <v>0</v>
      </c>
      <c r="AF405" s="18">
        <f>AE405+AF402-AF403</f>
        <v>0</v>
      </c>
      <c r="AG405" s="18">
        <f t="shared" ref="AG405" si="525">AF405+AG402-AG403</f>
        <v>0</v>
      </c>
      <c r="AH405" s="18">
        <f t="shared" ref="AH405" si="526">AG405+AH402-AH403</f>
        <v>128.69999999999999</v>
      </c>
      <c r="AI405" s="18">
        <f t="shared" ref="AI405" si="527">AG405+AI402-AI403</f>
        <v>0</v>
      </c>
      <c r="AJ405" s="18">
        <f t="shared" ref="AJ405" si="528">AH405+AJ402-AJ403</f>
        <v>148.89999999999998</v>
      </c>
      <c r="AK405" s="18">
        <f>AJ405</f>
        <v>148.89999999999998</v>
      </c>
    </row>
  </sheetData>
  <autoFilter ref="A17:AL405">
    <filterColumn colId="2">
      <filters>
        <filter val="KIRIM"/>
      </filters>
    </filterColumn>
  </autoFilter>
  <mergeCells count="204">
    <mergeCell ref="B22:B25"/>
    <mergeCell ref="C23:C24"/>
    <mergeCell ref="B26:B29"/>
    <mergeCell ref="C27:C28"/>
    <mergeCell ref="B30:B33"/>
    <mergeCell ref="C31:C32"/>
    <mergeCell ref="B34:B37"/>
    <mergeCell ref="C35:C36"/>
    <mergeCell ref="AK7:AK8"/>
    <mergeCell ref="A9:A16"/>
    <mergeCell ref="B9:B16"/>
    <mergeCell ref="C10:C11"/>
    <mergeCell ref="B18:B21"/>
    <mergeCell ref="C19:C20"/>
    <mergeCell ref="A7:A8"/>
    <mergeCell ref="B7:B8"/>
    <mergeCell ref="C7:C8"/>
    <mergeCell ref="D7:D8"/>
    <mergeCell ref="E7:E8"/>
    <mergeCell ref="F7:AJ7"/>
    <mergeCell ref="B38:B41"/>
    <mergeCell ref="C39:C40"/>
    <mergeCell ref="B50:B53"/>
    <mergeCell ref="C51:C52"/>
    <mergeCell ref="B74:B77"/>
    <mergeCell ref="C75:C76"/>
    <mergeCell ref="B54:B57"/>
    <mergeCell ref="C55:C56"/>
    <mergeCell ref="B58:B61"/>
    <mergeCell ref="C59:C60"/>
    <mergeCell ref="B62:B65"/>
    <mergeCell ref="C63:C64"/>
    <mergeCell ref="B66:B69"/>
    <mergeCell ref="C67:C68"/>
    <mergeCell ref="B70:B73"/>
    <mergeCell ref="C71:C72"/>
    <mergeCell ref="B42:B45"/>
    <mergeCell ref="C43:C44"/>
    <mergeCell ref="B46:B49"/>
    <mergeCell ref="C47:C48"/>
    <mergeCell ref="B90:B93"/>
    <mergeCell ref="C91:C92"/>
    <mergeCell ref="C79:C80"/>
    <mergeCell ref="B78:B81"/>
    <mergeCell ref="B94:B97"/>
    <mergeCell ref="C95:C96"/>
    <mergeCell ref="B98:B101"/>
    <mergeCell ref="C99:C100"/>
    <mergeCell ref="B82:B85"/>
    <mergeCell ref="C83:C84"/>
    <mergeCell ref="B86:B89"/>
    <mergeCell ref="C87:C88"/>
    <mergeCell ref="B114:B117"/>
    <mergeCell ref="C115:C116"/>
    <mergeCell ref="B118:B121"/>
    <mergeCell ref="C119:C120"/>
    <mergeCell ref="B122:B125"/>
    <mergeCell ref="C123:C124"/>
    <mergeCell ref="B102:B105"/>
    <mergeCell ref="C103:C104"/>
    <mergeCell ref="B106:B109"/>
    <mergeCell ref="C107:C108"/>
    <mergeCell ref="B110:B113"/>
    <mergeCell ref="C111:C112"/>
    <mergeCell ref="B138:B141"/>
    <mergeCell ref="C139:C140"/>
    <mergeCell ref="B142:B145"/>
    <mergeCell ref="C143:C144"/>
    <mergeCell ref="B146:B149"/>
    <mergeCell ref="C147:C148"/>
    <mergeCell ref="B126:B129"/>
    <mergeCell ref="C127:C128"/>
    <mergeCell ref="B130:B133"/>
    <mergeCell ref="C131:C132"/>
    <mergeCell ref="B134:B137"/>
    <mergeCell ref="C135:C136"/>
    <mergeCell ref="B162:B165"/>
    <mergeCell ref="C163:C164"/>
    <mergeCell ref="B166:B169"/>
    <mergeCell ref="C167:C168"/>
    <mergeCell ref="B170:B173"/>
    <mergeCell ref="C171:C172"/>
    <mergeCell ref="B150:B153"/>
    <mergeCell ref="C151:C152"/>
    <mergeCell ref="B154:B157"/>
    <mergeCell ref="C155:C156"/>
    <mergeCell ref="B158:B161"/>
    <mergeCell ref="C159:C160"/>
    <mergeCell ref="B186:B189"/>
    <mergeCell ref="C187:C188"/>
    <mergeCell ref="B190:B193"/>
    <mergeCell ref="C191:C192"/>
    <mergeCell ref="B194:B197"/>
    <mergeCell ref="C195:C196"/>
    <mergeCell ref="B174:B177"/>
    <mergeCell ref="C175:C176"/>
    <mergeCell ref="B178:B181"/>
    <mergeCell ref="C179:C180"/>
    <mergeCell ref="B182:B185"/>
    <mergeCell ref="C183:C184"/>
    <mergeCell ref="B210:B213"/>
    <mergeCell ref="C211:C212"/>
    <mergeCell ref="B214:B217"/>
    <mergeCell ref="C215:C216"/>
    <mergeCell ref="B218:B221"/>
    <mergeCell ref="C219:C220"/>
    <mergeCell ref="B198:B201"/>
    <mergeCell ref="C199:C200"/>
    <mergeCell ref="B202:B205"/>
    <mergeCell ref="C203:C204"/>
    <mergeCell ref="B206:B209"/>
    <mergeCell ref="C207:C208"/>
    <mergeCell ref="B234:B237"/>
    <mergeCell ref="C235:C236"/>
    <mergeCell ref="B238:B241"/>
    <mergeCell ref="C239:C240"/>
    <mergeCell ref="B242:B245"/>
    <mergeCell ref="C243:C244"/>
    <mergeCell ref="B222:B225"/>
    <mergeCell ref="C223:C224"/>
    <mergeCell ref="B226:B229"/>
    <mergeCell ref="C227:C228"/>
    <mergeCell ref="B230:B233"/>
    <mergeCell ref="C231:C232"/>
    <mergeCell ref="B258:B261"/>
    <mergeCell ref="C259:C260"/>
    <mergeCell ref="B262:B265"/>
    <mergeCell ref="C263:C264"/>
    <mergeCell ref="B266:B269"/>
    <mergeCell ref="C267:C268"/>
    <mergeCell ref="B246:B249"/>
    <mergeCell ref="C247:C248"/>
    <mergeCell ref="B250:B253"/>
    <mergeCell ref="C251:C252"/>
    <mergeCell ref="B254:B257"/>
    <mergeCell ref="C255:C256"/>
    <mergeCell ref="B282:B285"/>
    <mergeCell ref="C283:C284"/>
    <mergeCell ref="B286:B289"/>
    <mergeCell ref="C287:C288"/>
    <mergeCell ref="B290:B293"/>
    <mergeCell ref="C291:C292"/>
    <mergeCell ref="B270:B273"/>
    <mergeCell ref="C271:C272"/>
    <mergeCell ref="B274:B277"/>
    <mergeCell ref="C275:C276"/>
    <mergeCell ref="B278:B281"/>
    <mergeCell ref="C279:C280"/>
    <mergeCell ref="B306:B309"/>
    <mergeCell ref="C307:C308"/>
    <mergeCell ref="B310:B313"/>
    <mergeCell ref="C311:C312"/>
    <mergeCell ref="B314:B317"/>
    <mergeCell ref="C315:C316"/>
    <mergeCell ref="B294:B297"/>
    <mergeCell ref="C295:C296"/>
    <mergeCell ref="B298:B301"/>
    <mergeCell ref="C299:C300"/>
    <mergeCell ref="B302:B305"/>
    <mergeCell ref="C303:C304"/>
    <mergeCell ref="B330:B333"/>
    <mergeCell ref="C331:C332"/>
    <mergeCell ref="B334:B337"/>
    <mergeCell ref="C335:C336"/>
    <mergeCell ref="B338:B341"/>
    <mergeCell ref="C339:C340"/>
    <mergeCell ref="B318:B321"/>
    <mergeCell ref="C319:C320"/>
    <mergeCell ref="B322:B325"/>
    <mergeCell ref="C323:C324"/>
    <mergeCell ref="B326:B329"/>
    <mergeCell ref="C327:C328"/>
    <mergeCell ref="B354:B357"/>
    <mergeCell ref="C355:C356"/>
    <mergeCell ref="B358:B361"/>
    <mergeCell ref="C359:C360"/>
    <mergeCell ref="B362:B365"/>
    <mergeCell ref="C363:C364"/>
    <mergeCell ref="B342:B345"/>
    <mergeCell ref="C343:C344"/>
    <mergeCell ref="B346:B349"/>
    <mergeCell ref="C347:C348"/>
    <mergeCell ref="B350:B353"/>
    <mergeCell ref="C351:C352"/>
    <mergeCell ref="B402:B405"/>
    <mergeCell ref="C403:C404"/>
    <mergeCell ref="B382:B385"/>
    <mergeCell ref="C383:C384"/>
    <mergeCell ref="B378:B381"/>
    <mergeCell ref="C379:C380"/>
    <mergeCell ref="B366:B369"/>
    <mergeCell ref="C367:C368"/>
    <mergeCell ref="B370:B373"/>
    <mergeCell ref="C371:C372"/>
    <mergeCell ref="B374:B377"/>
    <mergeCell ref="C375:C376"/>
    <mergeCell ref="B398:B401"/>
    <mergeCell ref="C399:C400"/>
    <mergeCell ref="B386:B389"/>
    <mergeCell ref="C387:C388"/>
    <mergeCell ref="B390:B393"/>
    <mergeCell ref="C391:C392"/>
    <mergeCell ref="B394:B397"/>
    <mergeCell ref="C395:C396"/>
  </mergeCells>
  <conditionalFormatting sqref="A194 A18 A22 A26 A30 A34 A38 A42 A46 A50 A54 A58 A62 A66 A70 A74 A78 A82 A86 A90 A94 A98 A102 A106 A110 A114 A118 A122 A126 A130 A134 A138 A142 A146 A150 A154 A158 A162 A166 A170 A174 A178 A182 A186 A190 A198 A202 A206 A210">
    <cfRule type="duplicateValues" dxfId="345" priority="343"/>
  </conditionalFormatting>
  <conditionalFormatting sqref="A194">
    <cfRule type="duplicateValues" dxfId="344" priority="337"/>
    <cfRule type="duplicateValues" dxfId="343" priority="338"/>
    <cfRule type="duplicateValues" dxfId="342" priority="339"/>
    <cfRule type="duplicateValues" dxfId="341" priority="340"/>
    <cfRule type="duplicateValues" dxfId="340" priority="341"/>
    <cfRule type="duplicateValues" dxfId="339" priority="342"/>
  </conditionalFormatting>
  <conditionalFormatting sqref="A214">
    <cfRule type="duplicateValues" dxfId="338" priority="330"/>
    <cfRule type="duplicateValues" dxfId="337" priority="331"/>
    <cfRule type="duplicateValues" dxfId="336" priority="332"/>
    <cfRule type="duplicateValues" dxfId="335" priority="333"/>
    <cfRule type="duplicateValues" dxfId="334" priority="334"/>
    <cfRule type="duplicateValues" dxfId="333" priority="335"/>
    <cfRule type="duplicateValues" dxfId="332" priority="336"/>
  </conditionalFormatting>
  <conditionalFormatting sqref="A218">
    <cfRule type="duplicateValues" dxfId="331" priority="323"/>
    <cfRule type="duplicateValues" dxfId="330" priority="324"/>
    <cfRule type="duplicateValues" dxfId="329" priority="325"/>
    <cfRule type="duplicateValues" dxfId="328" priority="326"/>
    <cfRule type="duplicateValues" dxfId="327" priority="327"/>
    <cfRule type="duplicateValues" dxfId="326" priority="328"/>
    <cfRule type="duplicateValues" dxfId="325" priority="329"/>
  </conditionalFormatting>
  <conditionalFormatting sqref="A222">
    <cfRule type="duplicateValues" dxfId="324" priority="316"/>
    <cfRule type="duplicateValues" dxfId="323" priority="317"/>
    <cfRule type="duplicateValues" dxfId="322" priority="318"/>
    <cfRule type="duplicateValues" dxfId="321" priority="319"/>
    <cfRule type="duplicateValues" dxfId="320" priority="320"/>
    <cfRule type="duplicateValues" dxfId="319" priority="321"/>
    <cfRule type="duplicateValues" dxfId="318" priority="322"/>
  </conditionalFormatting>
  <conditionalFormatting sqref="A226">
    <cfRule type="duplicateValues" dxfId="317" priority="309"/>
    <cfRule type="duplicateValues" dxfId="316" priority="310"/>
    <cfRule type="duplicateValues" dxfId="315" priority="311"/>
    <cfRule type="duplicateValues" dxfId="314" priority="312"/>
    <cfRule type="duplicateValues" dxfId="313" priority="313"/>
    <cfRule type="duplicateValues" dxfId="312" priority="314"/>
    <cfRule type="duplicateValues" dxfId="311" priority="315"/>
  </conditionalFormatting>
  <conditionalFormatting sqref="A230">
    <cfRule type="duplicateValues" dxfId="310" priority="302"/>
    <cfRule type="duplicateValues" dxfId="309" priority="303"/>
    <cfRule type="duplicateValues" dxfId="308" priority="304"/>
    <cfRule type="duplicateValues" dxfId="307" priority="305"/>
    <cfRule type="duplicateValues" dxfId="306" priority="306"/>
    <cfRule type="duplicateValues" dxfId="305" priority="307"/>
    <cfRule type="duplicateValues" dxfId="304" priority="308"/>
  </conditionalFormatting>
  <conditionalFormatting sqref="A234">
    <cfRule type="duplicateValues" dxfId="303" priority="295"/>
    <cfRule type="duplicateValues" dxfId="302" priority="296"/>
    <cfRule type="duplicateValues" dxfId="301" priority="297"/>
    <cfRule type="duplicateValues" dxfId="300" priority="298"/>
    <cfRule type="duplicateValues" dxfId="299" priority="299"/>
    <cfRule type="duplicateValues" dxfId="298" priority="300"/>
    <cfRule type="duplicateValues" dxfId="297" priority="301"/>
  </conditionalFormatting>
  <conditionalFormatting sqref="A238">
    <cfRule type="duplicateValues" dxfId="296" priority="288"/>
    <cfRule type="duplicateValues" dxfId="295" priority="289"/>
    <cfRule type="duplicateValues" dxfId="294" priority="290"/>
    <cfRule type="duplicateValues" dxfId="293" priority="291"/>
    <cfRule type="duplicateValues" dxfId="292" priority="292"/>
    <cfRule type="duplicateValues" dxfId="291" priority="293"/>
    <cfRule type="duplicateValues" dxfId="290" priority="294"/>
  </conditionalFormatting>
  <conditionalFormatting sqref="A242">
    <cfRule type="duplicateValues" dxfId="289" priority="281"/>
    <cfRule type="duplicateValues" dxfId="288" priority="282"/>
    <cfRule type="duplicateValues" dxfId="287" priority="283"/>
    <cfRule type="duplicateValues" dxfId="286" priority="284"/>
    <cfRule type="duplicateValues" dxfId="285" priority="285"/>
    <cfRule type="duplicateValues" dxfId="284" priority="286"/>
    <cfRule type="duplicateValues" dxfId="283" priority="287"/>
  </conditionalFormatting>
  <conditionalFormatting sqref="A246">
    <cfRule type="duplicateValues" dxfId="282" priority="274"/>
    <cfRule type="duplicateValues" dxfId="281" priority="275"/>
    <cfRule type="duplicateValues" dxfId="280" priority="276"/>
    <cfRule type="duplicateValues" dxfId="279" priority="277"/>
    <cfRule type="duplicateValues" dxfId="278" priority="278"/>
    <cfRule type="duplicateValues" dxfId="277" priority="279"/>
    <cfRule type="duplicateValues" dxfId="276" priority="280"/>
  </conditionalFormatting>
  <conditionalFormatting sqref="A250">
    <cfRule type="duplicateValues" dxfId="275" priority="267"/>
    <cfRule type="duplicateValues" dxfId="274" priority="268"/>
    <cfRule type="duplicateValues" dxfId="273" priority="269"/>
    <cfRule type="duplicateValues" dxfId="272" priority="270"/>
    <cfRule type="duplicateValues" dxfId="271" priority="271"/>
    <cfRule type="duplicateValues" dxfId="270" priority="272"/>
    <cfRule type="duplicateValues" dxfId="269" priority="273"/>
  </conditionalFormatting>
  <conditionalFormatting sqref="A254">
    <cfRule type="duplicateValues" dxfId="268" priority="260"/>
    <cfRule type="duplicateValues" dxfId="267" priority="261"/>
    <cfRule type="duplicateValues" dxfId="266" priority="262"/>
    <cfRule type="duplicateValues" dxfId="265" priority="263"/>
    <cfRule type="duplicateValues" dxfId="264" priority="264"/>
    <cfRule type="duplicateValues" dxfId="263" priority="265"/>
    <cfRule type="duplicateValues" dxfId="262" priority="266"/>
  </conditionalFormatting>
  <conditionalFormatting sqref="A258">
    <cfRule type="duplicateValues" dxfId="261" priority="253"/>
    <cfRule type="duplicateValues" dxfId="260" priority="254"/>
    <cfRule type="duplicateValues" dxfId="259" priority="255"/>
    <cfRule type="duplicateValues" dxfId="258" priority="256"/>
    <cfRule type="duplicateValues" dxfId="257" priority="257"/>
    <cfRule type="duplicateValues" dxfId="256" priority="258"/>
    <cfRule type="duplicateValues" dxfId="255" priority="259"/>
  </conditionalFormatting>
  <conditionalFormatting sqref="A262">
    <cfRule type="duplicateValues" dxfId="254" priority="246"/>
    <cfRule type="duplicateValues" dxfId="253" priority="247"/>
    <cfRule type="duplicateValues" dxfId="252" priority="248"/>
    <cfRule type="duplicateValues" dxfId="251" priority="249"/>
    <cfRule type="duplicateValues" dxfId="250" priority="250"/>
    <cfRule type="duplicateValues" dxfId="249" priority="251"/>
    <cfRule type="duplicateValues" dxfId="248" priority="252"/>
  </conditionalFormatting>
  <conditionalFormatting sqref="A266">
    <cfRule type="duplicateValues" dxfId="247" priority="239"/>
    <cfRule type="duplicateValues" dxfId="246" priority="240"/>
    <cfRule type="duplicateValues" dxfId="245" priority="241"/>
    <cfRule type="duplicateValues" dxfId="244" priority="242"/>
    <cfRule type="duplicateValues" dxfId="243" priority="243"/>
    <cfRule type="duplicateValues" dxfId="242" priority="244"/>
    <cfRule type="duplicateValues" dxfId="241" priority="245"/>
  </conditionalFormatting>
  <conditionalFormatting sqref="A270">
    <cfRule type="duplicateValues" dxfId="240" priority="232"/>
    <cfRule type="duplicateValues" dxfId="239" priority="233"/>
    <cfRule type="duplicateValues" dxfId="238" priority="234"/>
    <cfRule type="duplicateValues" dxfId="237" priority="235"/>
    <cfRule type="duplicateValues" dxfId="236" priority="236"/>
    <cfRule type="duplicateValues" dxfId="235" priority="237"/>
    <cfRule type="duplicateValues" dxfId="234" priority="238"/>
  </conditionalFormatting>
  <conditionalFormatting sqref="A274">
    <cfRule type="duplicateValues" dxfId="233" priority="225"/>
    <cfRule type="duplicateValues" dxfId="232" priority="226"/>
    <cfRule type="duplicateValues" dxfId="231" priority="227"/>
    <cfRule type="duplicateValues" dxfId="230" priority="228"/>
    <cfRule type="duplicateValues" dxfId="229" priority="229"/>
    <cfRule type="duplicateValues" dxfId="228" priority="230"/>
    <cfRule type="duplicateValues" dxfId="227" priority="231"/>
  </conditionalFormatting>
  <conditionalFormatting sqref="A278">
    <cfRule type="duplicateValues" dxfId="226" priority="218"/>
    <cfRule type="duplicateValues" dxfId="225" priority="219"/>
    <cfRule type="duplicateValues" dxfId="224" priority="220"/>
    <cfRule type="duplicateValues" dxfId="223" priority="221"/>
    <cfRule type="duplicateValues" dxfId="222" priority="222"/>
    <cfRule type="duplicateValues" dxfId="221" priority="223"/>
    <cfRule type="duplicateValues" dxfId="220" priority="224"/>
  </conditionalFormatting>
  <conditionalFormatting sqref="A282">
    <cfRule type="duplicateValues" dxfId="219" priority="211"/>
    <cfRule type="duplicateValues" dxfId="218" priority="212"/>
    <cfRule type="duplicateValues" dxfId="217" priority="213"/>
    <cfRule type="duplicateValues" dxfId="216" priority="214"/>
    <cfRule type="duplicateValues" dxfId="215" priority="215"/>
    <cfRule type="duplicateValues" dxfId="214" priority="216"/>
    <cfRule type="duplicateValues" dxfId="213" priority="217"/>
  </conditionalFormatting>
  <conditionalFormatting sqref="A286">
    <cfRule type="duplicateValues" dxfId="212" priority="204"/>
    <cfRule type="duplicateValues" dxfId="211" priority="205"/>
    <cfRule type="duplicateValues" dxfId="210" priority="206"/>
    <cfRule type="duplicateValues" dxfId="209" priority="207"/>
    <cfRule type="duplicateValues" dxfId="208" priority="208"/>
    <cfRule type="duplicateValues" dxfId="207" priority="209"/>
    <cfRule type="duplicateValues" dxfId="206" priority="210"/>
  </conditionalFormatting>
  <conditionalFormatting sqref="A290">
    <cfRule type="duplicateValues" dxfId="205" priority="197"/>
    <cfRule type="duplicateValues" dxfId="204" priority="198"/>
    <cfRule type="duplicateValues" dxfId="203" priority="199"/>
    <cfRule type="duplicateValues" dxfId="202" priority="200"/>
    <cfRule type="duplicateValues" dxfId="201" priority="201"/>
    <cfRule type="duplicateValues" dxfId="200" priority="202"/>
    <cfRule type="duplicateValues" dxfId="199" priority="203"/>
  </conditionalFormatting>
  <conditionalFormatting sqref="A294">
    <cfRule type="duplicateValues" dxfId="198" priority="190"/>
    <cfRule type="duplicateValues" dxfId="197" priority="191"/>
    <cfRule type="duplicateValues" dxfId="196" priority="192"/>
    <cfRule type="duplicateValues" dxfId="195" priority="193"/>
    <cfRule type="duplicateValues" dxfId="194" priority="194"/>
    <cfRule type="duplicateValues" dxfId="193" priority="195"/>
    <cfRule type="duplicateValues" dxfId="192" priority="196"/>
  </conditionalFormatting>
  <conditionalFormatting sqref="A298">
    <cfRule type="duplicateValues" dxfId="191" priority="183"/>
    <cfRule type="duplicateValues" dxfId="190" priority="184"/>
    <cfRule type="duplicateValues" dxfId="189" priority="185"/>
    <cfRule type="duplicateValues" dxfId="188" priority="186"/>
    <cfRule type="duplicateValues" dxfId="187" priority="187"/>
    <cfRule type="duplicateValues" dxfId="186" priority="188"/>
    <cfRule type="duplicateValues" dxfId="185" priority="189"/>
  </conditionalFormatting>
  <conditionalFormatting sqref="A302">
    <cfRule type="duplicateValues" dxfId="184" priority="176"/>
    <cfRule type="duplicateValues" dxfId="183" priority="177"/>
    <cfRule type="duplicateValues" dxfId="182" priority="178"/>
    <cfRule type="duplicateValues" dxfId="181" priority="179"/>
    <cfRule type="duplicateValues" dxfId="180" priority="180"/>
    <cfRule type="duplicateValues" dxfId="179" priority="181"/>
    <cfRule type="duplicateValues" dxfId="178" priority="182"/>
  </conditionalFormatting>
  <conditionalFormatting sqref="A306">
    <cfRule type="duplicateValues" dxfId="177" priority="169"/>
    <cfRule type="duplicateValues" dxfId="176" priority="170"/>
    <cfRule type="duplicateValues" dxfId="175" priority="171"/>
    <cfRule type="duplicateValues" dxfId="174" priority="172"/>
    <cfRule type="duplicateValues" dxfId="173" priority="173"/>
    <cfRule type="duplicateValues" dxfId="172" priority="174"/>
    <cfRule type="duplicateValues" dxfId="171" priority="175"/>
  </conditionalFormatting>
  <conditionalFormatting sqref="A310">
    <cfRule type="duplicateValues" dxfId="170" priority="162"/>
    <cfRule type="duplicateValues" dxfId="169" priority="163"/>
    <cfRule type="duplicateValues" dxfId="168" priority="164"/>
    <cfRule type="duplicateValues" dxfId="167" priority="165"/>
    <cfRule type="duplicateValues" dxfId="166" priority="166"/>
    <cfRule type="duplicateValues" dxfId="165" priority="167"/>
    <cfRule type="duplicateValues" dxfId="164" priority="168"/>
  </conditionalFormatting>
  <conditionalFormatting sqref="A314">
    <cfRule type="duplicateValues" dxfId="163" priority="155"/>
    <cfRule type="duplicateValues" dxfId="162" priority="156"/>
    <cfRule type="duplicateValues" dxfId="161" priority="157"/>
    <cfRule type="duplicateValues" dxfId="160" priority="158"/>
    <cfRule type="duplicateValues" dxfId="159" priority="159"/>
    <cfRule type="duplicateValues" dxfId="158" priority="160"/>
    <cfRule type="duplicateValues" dxfId="157" priority="161"/>
  </conditionalFormatting>
  <conditionalFormatting sqref="A318">
    <cfRule type="duplicateValues" dxfId="156" priority="148"/>
    <cfRule type="duplicateValues" dxfId="155" priority="149"/>
    <cfRule type="duplicateValues" dxfId="154" priority="150"/>
    <cfRule type="duplicateValues" dxfId="153" priority="151"/>
    <cfRule type="duplicateValues" dxfId="152" priority="152"/>
    <cfRule type="duplicateValues" dxfId="151" priority="153"/>
    <cfRule type="duplicateValues" dxfId="150" priority="154"/>
  </conditionalFormatting>
  <conditionalFormatting sqref="A322">
    <cfRule type="duplicateValues" dxfId="149" priority="141"/>
    <cfRule type="duplicateValues" dxfId="148" priority="142"/>
    <cfRule type="duplicateValues" dxfId="147" priority="143"/>
    <cfRule type="duplicateValues" dxfId="146" priority="144"/>
    <cfRule type="duplicateValues" dxfId="145" priority="145"/>
    <cfRule type="duplicateValues" dxfId="144" priority="146"/>
    <cfRule type="duplicateValues" dxfId="143" priority="147"/>
  </conditionalFormatting>
  <conditionalFormatting sqref="A326">
    <cfRule type="duplicateValues" dxfId="142" priority="134"/>
    <cfRule type="duplicateValues" dxfId="141" priority="135"/>
    <cfRule type="duplicateValues" dxfId="140" priority="136"/>
    <cfRule type="duplicateValues" dxfId="139" priority="137"/>
    <cfRule type="duplicateValues" dxfId="138" priority="138"/>
    <cfRule type="duplicateValues" dxfId="137" priority="139"/>
    <cfRule type="duplicateValues" dxfId="136" priority="140"/>
  </conditionalFormatting>
  <conditionalFormatting sqref="A330">
    <cfRule type="duplicateValues" dxfId="135" priority="127"/>
    <cfRule type="duplicateValues" dxfId="134" priority="128"/>
    <cfRule type="duplicateValues" dxfId="133" priority="129"/>
    <cfRule type="duplicateValues" dxfId="132" priority="130"/>
    <cfRule type="duplicateValues" dxfId="131" priority="131"/>
    <cfRule type="duplicateValues" dxfId="130" priority="132"/>
    <cfRule type="duplicateValues" dxfId="129" priority="133"/>
  </conditionalFormatting>
  <conditionalFormatting sqref="A334">
    <cfRule type="duplicateValues" dxfId="128" priority="120"/>
    <cfRule type="duplicateValues" dxfId="127" priority="121"/>
    <cfRule type="duplicateValues" dxfId="126" priority="122"/>
    <cfRule type="duplicateValues" dxfId="125" priority="123"/>
    <cfRule type="duplicateValues" dxfId="124" priority="124"/>
    <cfRule type="duplicateValues" dxfId="123" priority="125"/>
    <cfRule type="duplicateValues" dxfId="122" priority="126"/>
  </conditionalFormatting>
  <conditionalFormatting sqref="A338">
    <cfRule type="duplicateValues" dxfId="121" priority="113"/>
    <cfRule type="duplicateValues" dxfId="120" priority="114"/>
    <cfRule type="duplicateValues" dxfId="119" priority="115"/>
    <cfRule type="duplicateValues" dxfId="118" priority="116"/>
    <cfRule type="duplicateValues" dxfId="117" priority="117"/>
    <cfRule type="duplicateValues" dxfId="116" priority="118"/>
    <cfRule type="duplicateValues" dxfId="115" priority="119"/>
  </conditionalFormatting>
  <conditionalFormatting sqref="A342">
    <cfRule type="duplicateValues" dxfId="114" priority="106"/>
    <cfRule type="duplicateValues" dxfId="113" priority="107"/>
    <cfRule type="duplicateValues" dxfId="112" priority="108"/>
    <cfRule type="duplicateValues" dxfId="111" priority="109"/>
    <cfRule type="duplicateValues" dxfId="110" priority="110"/>
    <cfRule type="duplicateValues" dxfId="109" priority="111"/>
    <cfRule type="duplicateValues" dxfId="108" priority="112"/>
  </conditionalFormatting>
  <conditionalFormatting sqref="A346">
    <cfRule type="duplicateValues" dxfId="107" priority="99"/>
    <cfRule type="duplicateValues" dxfId="106" priority="100"/>
    <cfRule type="duplicateValues" dxfId="105" priority="101"/>
    <cfRule type="duplicateValues" dxfId="104" priority="102"/>
    <cfRule type="duplicateValues" dxfId="103" priority="103"/>
    <cfRule type="duplicateValues" dxfId="102" priority="104"/>
    <cfRule type="duplicateValues" dxfId="101" priority="105"/>
  </conditionalFormatting>
  <conditionalFormatting sqref="A350">
    <cfRule type="duplicateValues" dxfId="100" priority="92"/>
    <cfRule type="duplicateValues" dxfId="99" priority="93"/>
    <cfRule type="duplicateValues" dxfId="98" priority="94"/>
    <cfRule type="duplicateValues" dxfId="97" priority="95"/>
    <cfRule type="duplicateValues" dxfId="96" priority="96"/>
    <cfRule type="duplicateValues" dxfId="95" priority="97"/>
    <cfRule type="duplicateValues" dxfId="94" priority="98"/>
  </conditionalFormatting>
  <conditionalFormatting sqref="A354">
    <cfRule type="duplicateValues" dxfId="93" priority="85"/>
    <cfRule type="duplicateValues" dxfId="92" priority="86"/>
    <cfRule type="duplicateValues" dxfId="91" priority="87"/>
    <cfRule type="duplicateValues" dxfId="90" priority="88"/>
    <cfRule type="duplicateValues" dxfId="89" priority="89"/>
    <cfRule type="duplicateValues" dxfId="88" priority="90"/>
    <cfRule type="duplicateValues" dxfId="87" priority="91"/>
  </conditionalFormatting>
  <conditionalFormatting sqref="A358">
    <cfRule type="duplicateValues" dxfId="86" priority="78"/>
    <cfRule type="duplicateValues" dxfId="85" priority="79"/>
    <cfRule type="duplicateValues" dxfId="84" priority="80"/>
    <cfRule type="duplicateValues" dxfId="83" priority="81"/>
    <cfRule type="duplicateValues" dxfId="82" priority="82"/>
    <cfRule type="duplicateValues" dxfId="81" priority="83"/>
    <cfRule type="duplicateValues" dxfId="80" priority="84"/>
  </conditionalFormatting>
  <conditionalFormatting sqref="A362">
    <cfRule type="duplicateValues" dxfId="79" priority="71"/>
    <cfRule type="duplicateValues" dxfId="78" priority="72"/>
    <cfRule type="duplicateValues" dxfId="77" priority="73"/>
    <cfRule type="duplicateValues" dxfId="76" priority="74"/>
    <cfRule type="duplicateValues" dxfId="75" priority="75"/>
    <cfRule type="duplicateValues" dxfId="74" priority="76"/>
    <cfRule type="duplicateValues" dxfId="73" priority="77"/>
  </conditionalFormatting>
  <conditionalFormatting sqref="A366">
    <cfRule type="duplicateValues" dxfId="72" priority="64"/>
    <cfRule type="duplicateValues" dxfId="71" priority="65"/>
    <cfRule type="duplicateValues" dxfId="70" priority="66"/>
    <cfRule type="duplicateValues" dxfId="69" priority="67"/>
    <cfRule type="duplicateValues" dxfId="68" priority="68"/>
    <cfRule type="duplicateValues" dxfId="67" priority="69"/>
    <cfRule type="duplicateValues" dxfId="66" priority="70"/>
  </conditionalFormatting>
  <conditionalFormatting sqref="A370">
    <cfRule type="duplicateValues" dxfId="65" priority="57"/>
    <cfRule type="duplicateValues" dxfId="64" priority="58"/>
    <cfRule type="duplicateValues" dxfId="63" priority="59"/>
    <cfRule type="duplicateValues" dxfId="62" priority="60"/>
    <cfRule type="duplicateValues" dxfId="61" priority="61"/>
    <cfRule type="duplicateValues" dxfId="60" priority="62"/>
    <cfRule type="duplicateValues" dxfId="59" priority="63"/>
  </conditionalFormatting>
  <conditionalFormatting sqref="A374">
    <cfRule type="duplicateValues" dxfId="58" priority="50"/>
    <cfRule type="duplicateValues" dxfId="57" priority="51"/>
    <cfRule type="duplicateValues" dxfId="56" priority="52"/>
    <cfRule type="duplicateValues" dxfId="55" priority="53"/>
    <cfRule type="duplicateValues" dxfId="54" priority="54"/>
    <cfRule type="duplicateValues" dxfId="53" priority="55"/>
    <cfRule type="duplicateValues" dxfId="52" priority="56"/>
  </conditionalFormatting>
  <conditionalFormatting sqref="A378">
    <cfRule type="duplicateValues" dxfId="51" priority="43"/>
    <cfRule type="duplicateValues" dxfId="50" priority="44"/>
    <cfRule type="duplicateValues" dxfId="49" priority="45"/>
    <cfRule type="duplicateValues" dxfId="48" priority="46"/>
    <cfRule type="duplicateValues" dxfId="47" priority="47"/>
    <cfRule type="duplicateValues" dxfId="46" priority="48"/>
    <cfRule type="duplicateValues" dxfId="45" priority="49"/>
  </conditionalFormatting>
  <conditionalFormatting sqref="A406:A1048576 A1:A17">
    <cfRule type="duplicateValues" dxfId="44" priority="346"/>
  </conditionalFormatting>
  <conditionalFormatting sqref="A406:A1048576">
    <cfRule type="duplicateValues" dxfId="43" priority="344"/>
    <cfRule type="duplicateValues" dxfId="42" priority="345"/>
  </conditionalFormatting>
  <conditionalFormatting sqref="A382">
    <cfRule type="duplicateValues" dxfId="41" priority="36"/>
    <cfRule type="duplicateValues" dxfId="40" priority="37"/>
    <cfRule type="duplicateValues" dxfId="39" priority="38"/>
    <cfRule type="duplicateValues" dxfId="38" priority="39"/>
    <cfRule type="duplicateValues" dxfId="37" priority="40"/>
    <cfRule type="duplicateValues" dxfId="36" priority="41"/>
    <cfRule type="duplicateValues" dxfId="35" priority="42"/>
  </conditionalFormatting>
  <conditionalFormatting sqref="A386">
    <cfRule type="duplicateValues" dxfId="34" priority="29"/>
    <cfRule type="duplicateValues" dxfId="33" priority="30"/>
    <cfRule type="duplicateValues" dxfId="32" priority="31"/>
    <cfRule type="duplicateValues" dxfId="31" priority="32"/>
    <cfRule type="duplicateValues" dxfId="30" priority="33"/>
    <cfRule type="duplicateValues" dxfId="29" priority="34"/>
    <cfRule type="duplicateValues" dxfId="28" priority="35"/>
  </conditionalFormatting>
  <conditionalFormatting sqref="A390">
    <cfRule type="duplicateValues" dxfId="27" priority="22"/>
    <cfRule type="duplicateValues" dxfId="26" priority="23"/>
    <cfRule type="duplicateValues" dxfId="25" priority="24"/>
    <cfRule type="duplicateValues" dxfId="24" priority="25"/>
    <cfRule type="duplicateValues" dxfId="23" priority="26"/>
    <cfRule type="duplicateValues" dxfId="22" priority="27"/>
    <cfRule type="duplicateValues" dxfId="21" priority="28"/>
  </conditionalFormatting>
  <conditionalFormatting sqref="A394">
    <cfRule type="duplicateValues" dxfId="20" priority="15"/>
    <cfRule type="duplicateValues" dxfId="19" priority="16"/>
    <cfRule type="duplicateValues" dxfId="18" priority="17"/>
    <cfRule type="duplicateValues" dxfId="17" priority="18"/>
    <cfRule type="duplicateValues" dxfId="16" priority="19"/>
    <cfRule type="duplicateValues" dxfId="15" priority="20"/>
    <cfRule type="duplicateValues" dxfId="14" priority="21"/>
  </conditionalFormatting>
  <conditionalFormatting sqref="A398">
    <cfRule type="duplicateValues" dxfId="13" priority="8"/>
    <cfRule type="duplicateValues" dxfId="12" priority="9"/>
    <cfRule type="duplicateValues" dxfId="11" priority="10"/>
    <cfRule type="duplicateValues" dxfId="10" priority="11"/>
    <cfRule type="duplicateValues" dxfId="9" priority="12"/>
    <cfRule type="duplicateValues" dxfId="8" priority="13"/>
    <cfRule type="duplicateValues" dxfId="7" priority="14"/>
  </conditionalFormatting>
  <conditionalFormatting sqref="A402">
    <cfRule type="duplicateValues" dxfId="6" priority="1"/>
    <cfRule type="duplicateValues" dxfId="5" priority="2"/>
    <cfRule type="duplicateValues" dxfId="4" priority="3"/>
    <cfRule type="duplicateValues" dxfId="3" priority="4"/>
    <cfRule type="duplicateValues" dxfId="2" priority="5"/>
    <cfRule type="duplicateValues" dxfId="1" priority="6"/>
    <cfRule type="duplicateValues" dxfId="0" priority="7"/>
  </conditionalFormatting>
  <printOptions horizontalCentered="1"/>
  <pageMargins left="0" right="0" top="0" bottom="0" header="0" footer="0"/>
  <pageSetup paperSize="9" scale="30" orientation="landscape" r:id="rId1"/>
  <rowBreaks count="2" manualBreakCount="2">
    <brk id="145" max="36" man="1"/>
    <brk id="269" max="3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view="pageBreakPreview" zoomScaleNormal="100" zoomScaleSheetLayoutView="100" workbookViewId="0">
      <pane xSplit="1" ySplit="4" topLeftCell="B32" activePane="bottomRight" state="frozen"/>
      <selection pane="topRight" activeCell="B1" sqref="B1"/>
      <selection pane="bottomLeft" activeCell="A5" sqref="A5"/>
      <selection pane="bottomRight" activeCell="L35" sqref="L35"/>
    </sheetView>
  </sheetViews>
  <sheetFormatPr defaultRowHeight="15" x14ac:dyDescent="0.25"/>
  <cols>
    <col min="1" max="1" width="11.7109375" customWidth="1"/>
  </cols>
  <sheetData>
    <row r="1" spans="1:12" x14ac:dyDescent="0.25">
      <c r="A1" s="63" t="s">
        <v>94</v>
      </c>
      <c r="B1" s="63"/>
      <c r="C1" s="63"/>
      <c r="D1" s="63"/>
      <c r="E1" s="63"/>
      <c r="F1" s="63"/>
      <c r="G1" s="63"/>
      <c r="H1" s="63"/>
      <c r="I1" s="63"/>
      <c r="J1" s="63"/>
      <c r="K1" s="63"/>
      <c r="L1" s="63"/>
    </row>
    <row r="3" spans="1:12" ht="29.25" customHeight="1" x14ac:dyDescent="0.25">
      <c r="A3" s="66" t="s">
        <v>82</v>
      </c>
      <c r="B3" s="65" t="s">
        <v>95</v>
      </c>
      <c r="C3" s="67" t="s">
        <v>96</v>
      </c>
      <c r="D3" s="68"/>
      <c r="E3" s="69" t="s">
        <v>100</v>
      </c>
      <c r="F3" s="70"/>
      <c r="G3" s="71" t="s">
        <v>99</v>
      </c>
      <c r="H3" s="72"/>
      <c r="I3" s="64" t="s">
        <v>101</v>
      </c>
      <c r="J3" s="64"/>
      <c r="K3" s="62" t="s">
        <v>12</v>
      </c>
      <c r="L3" s="62"/>
    </row>
    <row r="4" spans="1:12" x14ac:dyDescent="0.25">
      <c r="A4" s="66"/>
      <c r="B4" s="65"/>
      <c r="C4" s="22" t="s">
        <v>97</v>
      </c>
      <c r="D4" s="22" t="s">
        <v>98</v>
      </c>
      <c r="E4" s="22" t="s">
        <v>97</v>
      </c>
      <c r="F4" s="22" t="s">
        <v>98</v>
      </c>
      <c r="G4" s="22" t="s">
        <v>97</v>
      </c>
      <c r="H4" s="22" t="s">
        <v>98</v>
      </c>
      <c r="I4" s="22" t="s">
        <v>97</v>
      </c>
      <c r="J4" s="22" t="s">
        <v>98</v>
      </c>
      <c r="K4" s="12"/>
      <c r="L4" s="12"/>
    </row>
    <row r="5" spans="1:12" x14ac:dyDescent="0.25">
      <c r="A5" s="21">
        <v>45200</v>
      </c>
      <c r="B5" s="12">
        <v>424</v>
      </c>
      <c r="C5" s="12">
        <v>65</v>
      </c>
      <c r="D5" s="12">
        <f>C5</f>
        <v>65</v>
      </c>
      <c r="E5" s="12">
        <v>65</v>
      </c>
      <c r="F5" s="12">
        <f>E5</f>
        <v>65</v>
      </c>
      <c r="G5" s="26">
        <v>78.2</v>
      </c>
      <c r="H5" s="26">
        <f>G5</f>
        <v>78.2</v>
      </c>
      <c r="I5" s="26">
        <v>117.36</v>
      </c>
      <c r="J5" s="26">
        <f>I5</f>
        <v>117.36</v>
      </c>
      <c r="K5" s="26">
        <v>1408.8759999999988</v>
      </c>
      <c r="L5" s="26">
        <f>K5+G5-I5</f>
        <v>1369.715999999999</v>
      </c>
    </row>
    <row r="6" spans="1:12" x14ac:dyDescent="0.25">
      <c r="A6" s="21">
        <f>A5+1</f>
        <v>45201</v>
      </c>
      <c r="B6" s="12">
        <v>889</v>
      </c>
      <c r="C6" s="12">
        <v>136</v>
      </c>
      <c r="D6" s="12">
        <f>C6+D5</f>
        <v>201</v>
      </c>
      <c r="E6" s="12">
        <v>136</v>
      </c>
      <c r="F6" s="12">
        <f>E6+F5</f>
        <v>201</v>
      </c>
      <c r="G6" s="26">
        <v>159.80000000000001</v>
      </c>
      <c r="H6" s="26">
        <f>G6+H5</f>
        <v>238</v>
      </c>
      <c r="I6" s="26">
        <v>152.32</v>
      </c>
      <c r="J6" s="26">
        <f>I6+J5</f>
        <v>269.68</v>
      </c>
      <c r="K6" s="26">
        <f>L5</f>
        <v>1369.715999999999</v>
      </c>
      <c r="L6" s="26">
        <f>K6+G6-I6</f>
        <v>1377.195999999999</v>
      </c>
    </row>
    <row r="7" spans="1:12" x14ac:dyDescent="0.25">
      <c r="A7" s="21">
        <f t="shared" ref="A7:A35" si="0">A6+1</f>
        <v>45202</v>
      </c>
      <c r="B7" s="12">
        <v>732</v>
      </c>
      <c r="C7" s="12">
        <v>112</v>
      </c>
      <c r="D7" s="12">
        <f t="shared" ref="D7:J27" si="1">C7+D6</f>
        <v>313</v>
      </c>
      <c r="E7" s="12">
        <v>112</v>
      </c>
      <c r="F7" s="12">
        <f t="shared" si="1"/>
        <v>313</v>
      </c>
      <c r="G7" s="26">
        <v>98.600000000000009</v>
      </c>
      <c r="H7" s="26">
        <f t="shared" si="1"/>
        <v>336.6</v>
      </c>
      <c r="I7" s="26">
        <v>162.32</v>
      </c>
      <c r="J7" s="26">
        <f t="shared" si="1"/>
        <v>432</v>
      </c>
      <c r="K7" s="26">
        <f t="shared" ref="K7:K35" si="2">L6</f>
        <v>1377.195999999999</v>
      </c>
      <c r="L7" s="26">
        <f t="shared" ref="L7:L35" si="3">K7+G7-I7</f>
        <v>1313.475999999999</v>
      </c>
    </row>
    <row r="8" spans="1:12" x14ac:dyDescent="0.25">
      <c r="A8" s="21">
        <f t="shared" si="0"/>
        <v>45203</v>
      </c>
      <c r="B8" s="12">
        <v>1000</v>
      </c>
      <c r="C8" s="12">
        <v>153</v>
      </c>
      <c r="D8" s="12">
        <f t="shared" si="1"/>
        <v>466</v>
      </c>
      <c r="E8" s="12">
        <v>153</v>
      </c>
      <c r="F8" s="12">
        <f t="shared" si="1"/>
        <v>466</v>
      </c>
      <c r="G8" s="26">
        <v>163.19999999999999</v>
      </c>
      <c r="H8" s="26">
        <f t="shared" si="1"/>
        <v>499.8</v>
      </c>
      <c r="I8" s="26">
        <v>171.52</v>
      </c>
      <c r="J8" s="26">
        <f t="shared" si="1"/>
        <v>603.52</v>
      </c>
      <c r="K8" s="26">
        <f t="shared" si="2"/>
        <v>1313.475999999999</v>
      </c>
      <c r="L8" s="26">
        <f t="shared" si="3"/>
        <v>1305.155999999999</v>
      </c>
    </row>
    <row r="9" spans="1:12" x14ac:dyDescent="0.25">
      <c r="A9" s="21">
        <f t="shared" si="0"/>
        <v>45204</v>
      </c>
      <c r="B9" s="12">
        <v>1079</v>
      </c>
      <c r="C9" s="12">
        <v>165</v>
      </c>
      <c r="D9" s="12">
        <f t="shared" si="1"/>
        <v>631</v>
      </c>
      <c r="E9" s="12">
        <v>165</v>
      </c>
      <c r="F9" s="12">
        <f t="shared" si="1"/>
        <v>631</v>
      </c>
      <c r="G9" s="26">
        <v>137.69999999999999</v>
      </c>
      <c r="H9" s="26">
        <f t="shared" si="1"/>
        <v>637.5</v>
      </c>
      <c r="I9" s="26">
        <v>177.12</v>
      </c>
      <c r="J9" s="26">
        <f t="shared" si="1"/>
        <v>780.64</v>
      </c>
      <c r="K9" s="26">
        <f t="shared" si="2"/>
        <v>1305.155999999999</v>
      </c>
      <c r="L9" s="26">
        <f t="shared" si="3"/>
        <v>1265.735999999999</v>
      </c>
    </row>
    <row r="10" spans="1:12" x14ac:dyDescent="0.25">
      <c r="A10" s="21">
        <f t="shared" si="0"/>
        <v>45205</v>
      </c>
      <c r="B10" s="12">
        <v>926</v>
      </c>
      <c r="C10" s="12">
        <v>142</v>
      </c>
      <c r="D10" s="12">
        <f t="shared" si="1"/>
        <v>773</v>
      </c>
      <c r="E10" s="12">
        <v>142</v>
      </c>
      <c r="F10" s="12">
        <f t="shared" si="1"/>
        <v>773</v>
      </c>
      <c r="G10" s="26">
        <v>159.80000000000001</v>
      </c>
      <c r="H10" s="26">
        <f t="shared" si="1"/>
        <v>797.3</v>
      </c>
      <c r="I10" s="26">
        <v>150.12</v>
      </c>
      <c r="J10" s="26">
        <f t="shared" si="1"/>
        <v>930.76</v>
      </c>
      <c r="K10" s="26">
        <f t="shared" si="2"/>
        <v>1265.735999999999</v>
      </c>
      <c r="L10" s="26">
        <f t="shared" si="3"/>
        <v>1275.4159999999988</v>
      </c>
    </row>
    <row r="11" spans="1:12" x14ac:dyDescent="0.25">
      <c r="A11" s="21">
        <f t="shared" si="0"/>
        <v>45206</v>
      </c>
      <c r="B11" s="12">
        <v>782</v>
      </c>
      <c r="C11" s="12">
        <v>120</v>
      </c>
      <c r="D11" s="12">
        <f t="shared" si="1"/>
        <v>893</v>
      </c>
      <c r="E11" s="12">
        <v>120</v>
      </c>
      <c r="F11" s="12">
        <f t="shared" si="1"/>
        <v>893</v>
      </c>
      <c r="G11" s="26">
        <v>151.29999999999998</v>
      </c>
      <c r="H11" s="26">
        <f t="shared" si="1"/>
        <v>948.59999999999991</v>
      </c>
      <c r="I11" s="26">
        <v>176.92</v>
      </c>
      <c r="J11" s="26">
        <f t="shared" si="1"/>
        <v>1107.68</v>
      </c>
      <c r="K11" s="26">
        <f t="shared" si="2"/>
        <v>1275.4159999999988</v>
      </c>
      <c r="L11" s="26">
        <f t="shared" si="3"/>
        <v>1249.7959999999987</v>
      </c>
    </row>
    <row r="12" spans="1:12" x14ac:dyDescent="0.25">
      <c r="A12" s="21">
        <f t="shared" si="0"/>
        <v>45207</v>
      </c>
      <c r="B12" s="12">
        <v>0</v>
      </c>
      <c r="C12" s="12">
        <v>0</v>
      </c>
      <c r="D12" s="12">
        <f t="shared" si="1"/>
        <v>893</v>
      </c>
      <c r="E12" s="12">
        <v>0</v>
      </c>
      <c r="F12" s="12">
        <f t="shared" si="1"/>
        <v>893</v>
      </c>
      <c r="G12" s="26">
        <v>49.3</v>
      </c>
      <c r="H12" s="26">
        <f t="shared" si="1"/>
        <v>997.89999999999986</v>
      </c>
      <c r="I12" s="26">
        <v>69.44</v>
      </c>
      <c r="J12" s="26">
        <f t="shared" si="1"/>
        <v>1177.1200000000001</v>
      </c>
      <c r="K12" s="26">
        <f t="shared" si="2"/>
        <v>1249.7959999999987</v>
      </c>
      <c r="L12" s="26">
        <f t="shared" si="3"/>
        <v>1229.6559999999986</v>
      </c>
    </row>
    <row r="13" spans="1:12" x14ac:dyDescent="0.25">
      <c r="A13" s="21">
        <f t="shared" si="0"/>
        <v>45208</v>
      </c>
      <c r="B13" s="12">
        <v>966</v>
      </c>
      <c r="C13" s="12">
        <v>148</v>
      </c>
      <c r="D13" s="12">
        <f t="shared" si="1"/>
        <v>1041</v>
      </c>
      <c r="E13" s="12">
        <v>148</v>
      </c>
      <c r="F13" s="12">
        <f t="shared" si="1"/>
        <v>1041</v>
      </c>
      <c r="G13" s="26">
        <v>108.8</v>
      </c>
      <c r="H13" s="26">
        <f t="shared" si="1"/>
        <v>1106.6999999999998</v>
      </c>
      <c r="I13" s="26">
        <v>186.52</v>
      </c>
      <c r="J13" s="26">
        <f t="shared" si="1"/>
        <v>1363.64</v>
      </c>
      <c r="K13" s="26">
        <f t="shared" si="2"/>
        <v>1229.6559999999986</v>
      </c>
      <c r="L13" s="26">
        <f t="shared" si="3"/>
        <v>1151.9359999999986</v>
      </c>
    </row>
    <row r="14" spans="1:12" x14ac:dyDescent="0.25">
      <c r="A14" s="21">
        <f t="shared" si="0"/>
        <v>45209</v>
      </c>
      <c r="B14" s="12">
        <v>848</v>
      </c>
      <c r="C14" s="12">
        <v>130</v>
      </c>
      <c r="D14" s="12">
        <f t="shared" si="1"/>
        <v>1171</v>
      </c>
      <c r="E14" s="12">
        <v>130</v>
      </c>
      <c r="F14" s="12">
        <f t="shared" si="1"/>
        <v>1171</v>
      </c>
      <c r="G14" s="26">
        <v>168.3</v>
      </c>
      <c r="H14" s="26">
        <f t="shared" si="1"/>
        <v>1274.9999999999998</v>
      </c>
      <c r="I14" s="26">
        <v>93.52</v>
      </c>
      <c r="J14" s="26">
        <f t="shared" si="1"/>
        <v>1457.16</v>
      </c>
      <c r="K14" s="26">
        <f t="shared" si="2"/>
        <v>1151.9359999999986</v>
      </c>
      <c r="L14" s="26">
        <f t="shared" si="3"/>
        <v>1226.7159999999985</v>
      </c>
    </row>
    <row r="15" spans="1:12" x14ac:dyDescent="0.25">
      <c r="A15" s="21">
        <f t="shared" si="0"/>
        <v>45210</v>
      </c>
      <c r="B15" s="12">
        <v>823</v>
      </c>
      <c r="C15" s="12">
        <v>126</v>
      </c>
      <c r="D15" s="12">
        <f t="shared" si="1"/>
        <v>1297</v>
      </c>
      <c r="E15" s="12">
        <v>126</v>
      </c>
      <c r="F15" s="12">
        <f t="shared" si="1"/>
        <v>1297</v>
      </c>
      <c r="G15" s="26">
        <v>103.69999999999999</v>
      </c>
      <c r="H15" s="26">
        <f t="shared" si="1"/>
        <v>1378.6999999999998</v>
      </c>
      <c r="I15" s="26">
        <v>168.52</v>
      </c>
      <c r="J15" s="26">
        <f t="shared" si="1"/>
        <v>1625.68</v>
      </c>
      <c r="K15" s="26">
        <f t="shared" si="2"/>
        <v>1226.7159999999985</v>
      </c>
      <c r="L15" s="26">
        <f t="shared" si="3"/>
        <v>1161.8959999999986</v>
      </c>
    </row>
    <row r="16" spans="1:12" x14ac:dyDescent="0.25">
      <c r="A16" s="21">
        <f t="shared" si="0"/>
        <v>45211</v>
      </c>
      <c r="B16" s="12">
        <v>1022</v>
      </c>
      <c r="C16" s="12">
        <v>156</v>
      </c>
      <c r="D16" s="12">
        <f t="shared" si="1"/>
        <v>1453</v>
      </c>
      <c r="E16" s="12">
        <v>156</v>
      </c>
      <c r="F16" s="12">
        <f t="shared" si="1"/>
        <v>1453</v>
      </c>
      <c r="G16" s="26">
        <v>159.80000000000001</v>
      </c>
      <c r="H16" s="26">
        <f t="shared" si="1"/>
        <v>1538.4999999999998</v>
      </c>
      <c r="I16" s="26">
        <v>174.52</v>
      </c>
      <c r="J16" s="26">
        <f t="shared" si="1"/>
        <v>1800.2</v>
      </c>
      <c r="K16" s="26">
        <f t="shared" si="2"/>
        <v>1161.8959999999986</v>
      </c>
      <c r="L16" s="26">
        <f t="shared" si="3"/>
        <v>1147.1759999999986</v>
      </c>
    </row>
    <row r="17" spans="1:12" x14ac:dyDescent="0.25">
      <c r="A17" s="21">
        <f t="shared" si="0"/>
        <v>45212</v>
      </c>
      <c r="B17" s="12">
        <v>906</v>
      </c>
      <c r="C17" s="12">
        <v>139</v>
      </c>
      <c r="D17" s="12">
        <f t="shared" si="1"/>
        <v>1592</v>
      </c>
      <c r="E17" s="12">
        <v>139</v>
      </c>
      <c r="F17" s="12">
        <f t="shared" si="1"/>
        <v>1592</v>
      </c>
      <c r="G17" s="26">
        <v>136</v>
      </c>
      <c r="H17" s="26">
        <f t="shared" si="1"/>
        <v>1674.4999999999998</v>
      </c>
      <c r="I17" s="26">
        <v>150.38</v>
      </c>
      <c r="J17" s="26">
        <f t="shared" si="1"/>
        <v>1950.58</v>
      </c>
      <c r="K17" s="26">
        <f t="shared" si="2"/>
        <v>1147.1759999999986</v>
      </c>
      <c r="L17" s="26">
        <f t="shared" si="3"/>
        <v>1132.7959999999985</v>
      </c>
    </row>
    <row r="18" spans="1:12" x14ac:dyDescent="0.25">
      <c r="A18" s="21">
        <f t="shared" si="0"/>
        <v>45213</v>
      </c>
      <c r="B18" s="12">
        <v>1044</v>
      </c>
      <c r="C18" s="12">
        <v>160</v>
      </c>
      <c r="D18" s="12">
        <f t="shared" si="1"/>
        <v>1752</v>
      </c>
      <c r="E18" s="12">
        <v>160</v>
      </c>
      <c r="F18" s="12">
        <f t="shared" si="1"/>
        <v>1752</v>
      </c>
      <c r="G18" s="26">
        <v>146.19999999999999</v>
      </c>
      <c r="H18" s="26">
        <f t="shared" si="1"/>
        <v>1820.6999999999998</v>
      </c>
      <c r="I18" s="26">
        <v>179.52</v>
      </c>
      <c r="J18" s="26">
        <f t="shared" si="1"/>
        <v>2130.1</v>
      </c>
      <c r="K18" s="26">
        <f t="shared" si="2"/>
        <v>1132.7959999999985</v>
      </c>
      <c r="L18" s="26">
        <f t="shared" si="3"/>
        <v>1099.4759999999985</v>
      </c>
    </row>
    <row r="19" spans="1:12" x14ac:dyDescent="0.25">
      <c r="A19" s="21">
        <f t="shared" si="0"/>
        <v>45214</v>
      </c>
      <c r="B19" s="12">
        <v>233</v>
      </c>
      <c r="C19" s="12">
        <v>36</v>
      </c>
      <c r="D19" s="12">
        <f t="shared" si="1"/>
        <v>1788</v>
      </c>
      <c r="E19" s="12">
        <v>36</v>
      </c>
      <c r="F19" s="12">
        <f t="shared" si="1"/>
        <v>1788</v>
      </c>
      <c r="G19" s="26">
        <v>81.599999999999994</v>
      </c>
      <c r="H19" s="26">
        <f t="shared" si="1"/>
        <v>1902.2999999999997</v>
      </c>
      <c r="I19" s="26">
        <v>150.04</v>
      </c>
      <c r="J19" s="26">
        <f t="shared" si="1"/>
        <v>2280.14</v>
      </c>
      <c r="K19" s="26">
        <f t="shared" si="2"/>
        <v>1099.4759999999985</v>
      </c>
      <c r="L19" s="26">
        <f t="shared" si="3"/>
        <v>1031.0359999999985</v>
      </c>
    </row>
    <row r="20" spans="1:12" x14ac:dyDescent="0.25">
      <c r="A20" s="21">
        <f t="shared" si="0"/>
        <v>45215</v>
      </c>
      <c r="B20" s="12">
        <v>950</v>
      </c>
      <c r="C20" s="12">
        <v>145</v>
      </c>
      <c r="D20" s="12">
        <f t="shared" si="1"/>
        <v>1933</v>
      </c>
      <c r="E20" s="12">
        <v>145</v>
      </c>
      <c r="F20" s="12">
        <f t="shared" si="1"/>
        <v>1933</v>
      </c>
      <c r="G20" s="26">
        <v>163.19999999999999</v>
      </c>
      <c r="H20" s="26">
        <f t="shared" si="1"/>
        <v>2065.4999999999995</v>
      </c>
      <c r="I20" s="26">
        <v>176.12</v>
      </c>
      <c r="J20" s="26">
        <f t="shared" si="1"/>
        <v>2456.2599999999998</v>
      </c>
      <c r="K20" s="26">
        <f t="shared" si="2"/>
        <v>1031.0359999999985</v>
      </c>
      <c r="L20" s="26">
        <f t="shared" si="3"/>
        <v>1018.1159999999985</v>
      </c>
    </row>
    <row r="21" spans="1:12" x14ac:dyDescent="0.25">
      <c r="A21" s="21">
        <f t="shared" si="0"/>
        <v>45216</v>
      </c>
      <c r="B21" s="12">
        <v>944</v>
      </c>
      <c r="C21" s="12">
        <v>145</v>
      </c>
      <c r="D21" s="12">
        <f t="shared" si="1"/>
        <v>2078</v>
      </c>
      <c r="E21" s="12">
        <v>145</v>
      </c>
      <c r="F21" s="12">
        <f t="shared" si="1"/>
        <v>2078</v>
      </c>
      <c r="G21" s="26">
        <v>144.5</v>
      </c>
      <c r="H21" s="26">
        <f t="shared" si="1"/>
        <v>2209.9999999999995</v>
      </c>
      <c r="I21" s="26">
        <v>178.52</v>
      </c>
      <c r="J21" s="26">
        <f t="shared" si="1"/>
        <v>2634.7799999999997</v>
      </c>
      <c r="K21" s="26">
        <f t="shared" si="2"/>
        <v>1018.1159999999985</v>
      </c>
      <c r="L21" s="26">
        <f t="shared" si="3"/>
        <v>984.09599999999864</v>
      </c>
    </row>
    <row r="22" spans="1:12" x14ac:dyDescent="0.25">
      <c r="A22" s="21">
        <f t="shared" si="0"/>
        <v>45217</v>
      </c>
      <c r="B22" s="12">
        <v>1039</v>
      </c>
      <c r="C22" s="12">
        <v>159</v>
      </c>
      <c r="D22" s="12">
        <f t="shared" si="1"/>
        <v>2237</v>
      </c>
      <c r="E22" s="12">
        <v>159</v>
      </c>
      <c r="F22" s="12">
        <f t="shared" si="1"/>
        <v>2237</v>
      </c>
      <c r="G22" s="26">
        <v>151.30000000000001</v>
      </c>
      <c r="H22" s="26">
        <f t="shared" si="1"/>
        <v>2361.2999999999997</v>
      </c>
      <c r="I22" s="26">
        <v>185.92</v>
      </c>
      <c r="J22" s="26">
        <f t="shared" si="1"/>
        <v>2820.7</v>
      </c>
      <c r="K22" s="26">
        <f t="shared" si="2"/>
        <v>984.09599999999864</v>
      </c>
      <c r="L22" s="26">
        <f t="shared" si="3"/>
        <v>949.47599999999863</v>
      </c>
    </row>
    <row r="23" spans="1:12" x14ac:dyDescent="0.25">
      <c r="A23" s="21">
        <f t="shared" si="0"/>
        <v>45218</v>
      </c>
      <c r="B23" s="12">
        <v>876</v>
      </c>
      <c r="C23" s="12">
        <v>134</v>
      </c>
      <c r="D23" s="12">
        <f t="shared" si="1"/>
        <v>2371</v>
      </c>
      <c r="E23" s="12">
        <v>134</v>
      </c>
      <c r="F23" s="12">
        <f t="shared" si="1"/>
        <v>2371</v>
      </c>
      <c r="G23" s="26">
        <v>151.30000000000001</v>
      </c>
      <c r="H23" s="26">
        <f t="shared" si="1"/>
        <v>2512.6</v>
      </c>
      <c r="I23" s="26">
        <v>191.92</v>
      </c>
      <c r="J23" s="26">
        <f t="shared" si="1"/>
        <v>3012.62</v>
      </c>
      <c r="K23" s="26">
        <f t="shared" si="2"/>
        <v>949.47599999999863</v>
      </c>
      <c r="L23" s="26">
        <f t="shared" si="3"/>
        <v>908.85599999999874</v>
      </c>
    </row>
    <row r="24" spans="1:12" x14ac:dyDescent="0.25">
      <c r="A24" s="21">
        <f t="shared" si="0"/>
        <v>45219</v>
      </c>
      <c r="B24" s="12">
        <v>967</v>
      </c>
      <c r="C24" s="12">
        <v>148</v>
      </c>
      <c r="D24" s="12">
        <f t="shared" si="1"/>
        <v>2519</v>
      </c>
      <c r="E24" s="12">
        <v>148</v>
      </c>
      <c r="F24" s="12">
        <f t="shared" si="1"/>
        <v>2519</v>
      </c>
      <c r="G24" s="26">
        <v>134.29999999999998</v>
      </c>
      <c r="H24" s="26">
        <f t="shared" si="1"/>
        <v>2646.9</v>
      </c>
      <c r="I24" s="26">
        <v>149.12</v>
      </c>
      <c r="J24" s="26">
        <f t="shared" si="1"/>
        <v>3161.74</v>
      </c>
      <c r="K24" s="26">
        <f t="shared" si="2"/>
        <v>908.85599999999874</v>
      </c>
      <c r="L24" s="26">
        <f t="shared" si="3"/>
        <v>894.03599999999881</v>
      </c>
    </row>
    <row r="25" spans="1:12" x14ac:dyDescent="0.25">
      <c r="A25" s="21">
        <f t="shared" si="0"/>
        <v>45220</v>
      </c>
      <c r="B25" s="12">
        <v>823</v>
      </c>
      <c r="C25" s="12">
        <v>126</v>
      </c>
      <c r="D25" s="12">
        <f t="shared" si="1"/>
        <v>2645</v>
      </c>
      <c r="E25" s="12">
        <v>126</v>
      </c>
      <c r="F25" s="12">
        <f t="shared" si="1"/>
        <v>2645</v>
      </c>
      <c r="G25" s="26">
        <v>122.39999999999999</v>
      </c>
      <c r="H25" s="26">
        <f t="shared" si="1"/>
        <v>2769.3</v>
      </c>
      <c r="I25" s="26">
        <v>184.72</v>
      </c>
      <c r="J25" s="26">
        <f t="shared" si="1"/>
        <v>3346.4599999999996</v>
      </c>
      <c r="K25" s="26">
        <f t="shared" si="2"/>
        <v>894.03599999999881</v>
      </c>
      <c r="L25" s="26">
        <f t="shared" si="3"/>
        <v>831.71599999999876</v>
      </c>
    </row>
    <row r="26" spans="1:12" x14ac:dyDescent="0.25">
      <c r="A26" s="21">
        <f t="shared" si="0"/>
        <v>45221</v>
      </c>
      <c r="B26" s="12">
        <v>0</v>
      </c>
      <c r="C26" s="12">
        <v>0</v>
      </c>
      <c r="D26" s="12">
        <f t="shared" si="1"/>
        <v>2645</v>
      </c>
      <c r="E26" s="12">
        <v>0</v>
      </c>
      <c r="F26" s="12">
        <f t="shared" si="1"/>
        <v>2645</v>
      </c>
      <c r="G26" s="26">
        <v>64.599999999999994</v>
      </c>
      <c r="H26" s="26">
        <f t="shared" si="1"/>
        <v>2833.9</v>
      </c>
      <c r="I26" s="26">
        <v>128.42000000000002</v>
      </c>
      <c r="J26" s="26">
        <f t="shared" si="1"/>
        <v>3474.8799999999997</v>
      </c>
      <c r="K26" s="26">
        <f t="shared" si="2"/>
        <v>831.71599999999876</v>
      </c>
      <c r="L26" s="26">
        <f t="shared" si="3"/>
        <v>767.89599999999882</v>
      </c>
    </row>
    <row r="27" spans="1:12" x14ac:dyDescent="0.25">
      <c r="A27" s="21">
        <f t="shared" si="0"/>
        <v>45222</v>
      </c>
      <c r="B27" s="12">
        <v>1065</v>
      </c>
      <c r="C27" s="12">
        <v>163</v>
      </c>
      <c r="D27" s="12">
        <f t="shared" ref="D27:D35" si="4">C27+D26</f>
        <v>2808</v>
      </c>
      <c r="E27" s="12">
        <v>163</v>
      </c>
      <c r="F27" s="12">
        <f t="shared" ref="F27:F35" si="5">E27+F26</f>
        <v>2808</v>
      </c>
      <c r="G27" s="26">
        <v>93.5</v>
      </c>
      <c r="H27" s="26">
        <f t="shared" si="1"/>
        <v>2927.4</v>
      </c>
      <c r="I27" s="26">
        <v>181.12</v>
      </c>
      <c r="J27" s="26">
        <f t="shared" si="1"/>
        <v>3655.9999999999995</v>
      </c>
      <c r="K27" s="26">
        <f t="shared" si="2"/>
        <v>767.89599999999882</v>
      </c>
      <c r="L27" s="26">
        <f t="shared" si="3"/>
        <v>680.27599999999882</v>
      </c>
    </row>
    <row r="28" spans="1:12" x14ac:dyDescent="0.25">
      <c r="A28" s="21">
        <f t="shared" si="0"/>
        <v>45223</v>
      </c>
      <c r="B28" s="12">
        <v>974</v>
      </c>
      <c r="C28" s="12">
        <v>149</v>
      </c>
      <c r="D28" s="12">
        <f t="shared" si="4"/>
        <v>2957</v>
      </c>
      <c r="E28" s="12">
        <v>149</v>
      </c>
      <c r="F28" s="12">
        <f t="shared" si="5"/>
        <v>2957</v>
      </c>
      <c r="G28" s="26">
        <v>151.29999999999998</v>
      </c>
      <c r="H28" s="26">
        <f t="shared" ref="H28:H35" si="6">G28+H27</f>
        <v>3078.7000000000003</v>
      </c>
      <c r="I28" s="26">
        <v>177.51999999999998</v>
      </c>
      <c r="J28" s="26">
        <f t="shared" ref="J28:J35" si="7">I28+J27</f>
        <v>3833.5199999999995</v>
      </c>
      <c r="K28" s="26">
        <f t="shared" si="2"/>
        <v>680.27599999999882</v>
      </c>
      <c r="L28" s="26">
        <f t="shared" si="3"/>
        <v>654.05599999999879</v>
      </c>
    </row>
    <row r="29" spans="1:12" x14ac:dyDescent="0.25">
      <c r="A29" s="21">
        <f t="shared" si="0"/>
        <v>45224</v>
      </c>
      <c r="B29" s="12">
        <v>974</v>
      </c>
      <c r="C29" s="12">
        <v>149</v>
      </c>
      <c r="D29" s="12">
        <f t="shared" si="4"/>
        <v>3106</v>
      </c>
      <c r="E29" s="12">
        <v>149</v>
      </c>
      <c r="F29" s="12">
        <f t="shared" si="5"/>
        <v>3106</v>
      </c>
      <c r="G29" s="26">
        <v>168.29999999999998</v>
      </c>
      <c r="H29" s="26">
        <f t="shared" si="6"/>
        <v>3247.0000000000005</v>
      </c>
      <c r="I29" s="26">
        <v>187.22</v>
      </c>
      <c r="J29" s="26">
        <f t="shared" si="7"/>
        <v>4020.7399999999993</v>
      </c>
      <c r="K29" s="26">
        <f t="shared" si="2"/>
        <v>654.05599999999879</v>
      </c>
      <c r="L29" s="26">
        <f t="shared" si="3"/>
        <v>635.13599999999872</v>
      </c>
    </row>
    <row r="30" spans="1:12" x14ac:dyDescent="0.25">
      <c r="A30" s="21">
        <f t="shared" si="0"/>
        <v>45225</v>
      </c>
      <c r="B30" s="12">
        <v>953</v>
      </c>
      <c r="C30" s="12">
        <v>146</v>
      </c>
      <c r="D30" s="12">
        <f t="shared" si="4"/>
        <v>3252</v>
      </c>
      <c r="E30" s="12">
        <v>146</v>
      </c>
      <c r="F30" s="12">
        <f t="shared" si="5"/>
        <v>3252</v>
      </c>
      <c r="G30" s="26">
        <v>119</v>
      </c>
      <c r="H30" s="26">
        <f t="shared" si="6"/>
        <v>3366.0000000000005</v>
      </c>
      <c r="I30" s="26">
        <v>191.92000000000002</v>
      </c>
      <c r="J30" s="26">
        <f t="shared" si="7"/>
        <v>4212.6599999999989</v>
      </c>
      <c r="K30" s="26">
        <f t="shared" si="2"/>
        <v>635.13599999999872</v>
      </c>
      <c r="L30" s="26">
        <f t="shared" si="3"/>
        <v>562.21599999999876</v>
      </c>
    </row>
    <row r="31" spans="1:12" x14ac:dyDescent="0.25">
      <c r="A31" s="21">
        <f t="shared" si="0"/>
        <v>45226</v>
      </c>
      <c r="B31" s="12">
        <v>930</v>
      </c>
      <c r="C31" s="12">
        <v>142</v>
      </c>
      <c r="D31" s="12">
        <f t="shared" si="4"/>
        <v>3394</v>
      </c>
      <c r="E31" s="12">
        <v>142</v>
      </c>
      <c r="F31" s="12">
        <f t="shared" si="5"/>
        <v>3394</v>
      </c>
      <c r="G31" s="26">
        <v>170</v>
      </c>
      <c r="H31" s="26">
        <f t="shared" si="6"/>
        <v>3536.0000000000005</v>
      </c>
      <c r="I31" s="26">
        <v>152.12</v>
      </c>
      <c r="J31" s="26">
        <f t="shared" si="7"/>
        <v>4364.7799999999988</v>
      </c>
      <c r="K31" s="26">
        <f t="shared" si="2"/>
        <v>562.21599999999876</v>
      </c>
      <c r="L31" s="26">
        <f t="shared" si="3"/>
        <v>580.09599999999875</v>
      </c>
    </row>
    <row r="32" spans="1:12" x14ac:dyDescent="0.25">
      <c r="A32" s="21">
        <f t="shared" si="0"/>
        <v>45227</v>
      </c>
      <c r="B32" s="12">
        <v>850</v>
      </c>
      <c r="C32" s="12">
        <v>130</v>
      </c>
      <c r="D32" s="12">
        <f t="shared" si="4"/>
        <v>3524</v>
      </c>
      <c r="E32" s="12">
        <v>130</v>
      </c>
      <c r="F32" s="12">
        <f t="shared" si="5"/>
        <v>3524</v>
      </c>
      <c r="G32" s="26">
        <v>108.8</v>
      </c>
      <c r="H32" s="26">
        <f t="shared" si="6"/>
        <v>3644.8000000000006</v>
      </c>
      <c r="I32" s="26">
        <v>197.51999999999998</v>
      </c>
      <c r="J32" s="26">
        <f t="shared" si="7"/>
        <v>4562.2999999999993</v>
      </c>
      <c r="K32" s="26">
        <f t="shared" si="2"/>
        <v>580.09599999999875</v>
      </c>
      <c r="L32" s="26">
        <f t="shared" si="3"/>
        <v>491.37599999999873</v>
      </c>
    </row>
    <row r="33" spans="1:12" x14ac:dyDescent="0.25">
      <c r="A33" s="21">
        <f t="shared" si="0"/>
        <v>45228</v>
      </c>
      <c r="B33" s="12">
        <v>0</v>
      </c>
      <c r="C33" s="12">
        <v>0</v>
      </c>
      <c r="D33" s="12">
        <f t="shared" si="4"/>
        <v>3524</v>
      </c>
      <c r="E33" s="12">
        <v>0</v>
      </c>
      <c r="F33" s="12">
        <f t="shared" si="5"/>
        <v>3524</v>
      </c>
      <c r="G33" s="26">
        <v>73.099999999999994</v>
      </c>
      <c r="H33" s="26">
        <f t="shared" si="6"/>
        <v>3717.9000000000005</v>
      </c>
      <c r="I33" s="26">
        <v>154.76</v>
      </c>
      <c r="J33" s="26">
        <f t="shared" si="7"/>
        <v>4717.0599999999995</v>
      </c>
      <c r="K33" s="26">
        <f t="shared" si="2"/>
        <v>491.37599999999873</v>
      </c>
      <c r="L33" s="26">
        <f t="shared" si="3"/>
        <v>409.71599999999876</v>
      </c>
    </row>
    <row r="34" spans="1:12" x14ac:dyDescent="0.25">
      <c r="A34" s="21">
        <f t="shared" si="0"/>
        <v>45229</v>
      </c>
      <c r="B34" s="12">
        <v>1040</v>
      </c>
      <c r="C34" s="12">
        <v>159</v>
      </c>
      <c r="D34" s="12">
        <f t="shared" si="4"/>
        <v>3683</v>
      </c>
      <c r="E34" s="12">
        <v>159</v>
      </c>
      <c r="F34" s="12">
        <f t="shared" si="5"/>
        <v>3683</v>
      </c>
      <c r="G34" s="26">
        <v>122.39999999999999</v>
      </c>
      <c r="H34" s="26">
        <f t="shared" si="6"/>
        <v>3840.3000000000006</v>
      </c>
      <c r="I34" s="26">
        <v>197.72</v>
      </c>
      <c r="J34" s="26">
        <f t="shared" si="7"/>
        <v>4914.78</v>
      </c>
      <c r="K34" s="26">
        <f t="shared" si="2"/>
        <v>409.71599999999876</v>
      </c>
      <c r="L34" s="26">
        <f t="shared" si="3"/>
        <v>334.39599999999871</v>
      </c>
    </row>
    <row r="35" spans="1:12" x14ac:dyDescent="0.25">
      <c r="A35" s="21">
        <f t="shared" si="0"/>
        <v>45230</v>
      </c>
      <c r="B35" s="12">
        <v>1060</v>
      </c>
      <c r="C35" s="12">
        <v>162</v>
      </c>
      <c r="D35" s="12">
        <f t="shared" si="4"/>
        <v>3845</v>
      </c>
      <c r="E35" s="12">
        <v>162</v>
      </c>
      <c r="F35" s="12">
        <f t="shared" si="5"/>
        <v>3845</v>
      </c>
      <c r="G35" s="26">
        <v>159.79999999999998</v>
      </c>
      <c r="H35" s="26">
        <f t="shared" si="6"/>
        <v>4000.1000000000008</v>
      </c>
      <c r="I35" s="26">
        <v>179.32</v>
      </c>
      <c r="J35" s="26">
        <f t="shared" si="7"/>
        <v>5094.0999999999995</v>
      </c>
      <c r="K35" s="26">
        <f t="shared" si="2"/>
        <v>334.39599999999871</v>
      </c>
      <c r="L35" s="26">
        <f t="shared" si="3"/>
        <v>314.87599999999867</v>
      </c>
    </row>
    <row r="36" spans="1:12" x14ac:dyDescent="0.25">
      <c r="A36" s="23" t="s">
        <v>7</v>
      </c>
      <c r="B36" s="24"/>
      <c r="C36" s="25">
        <f>SUM(C5:C35)</f>
        <v>3845</v>
      </c>
      <c r="D36" s="24"/>
      <c r="E36" s="25">
        <f>SUM(E5:E35)</f>
        <v>3845</v>
      </c>
      <c r="F36" s="24"/>
      <c r="G36" s="27">
        <f>SUM(G5:G35)</f>
        <v>4000.1000000000008</v>
      </c>
      <c r="H36" s="24"/>
      <c r="I36" s="27">
        <f>SUM(I5:I35)</f>
        <v>5094.0999999999995</v>
      </c>
      <c r="J36" s="24"/>
      <c r="K36" s="25"/>
      <c r="L36" s="25"/>
    </row>
  </sheetData>
  <mergeCells count="8">
    <mergeCell ref="K3:L3"/>
    <mergeCell ref="A1:L1"/>
    <mergeCell ref="I3:J3"/>
    <mergeCell ref="B3:B4"/>
    <mergeCell ref="A3:A4"/>
    <mergeCell ref="C3:D3"/>
    <mergeCell ref="E3:F3"/>
    <mergeCell ref="G3:H3"/>
  </mergeCells>
  <printOptions horizontalCentered="1"/>
  <pageMargins left="0" right="0" top="0.75" bottom="0.75" header="0.3" footer="0.3"/>
  <pageSetup paperSize="9" scale="8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view="pageBreakPreview" zoomScaleNormal="100" zoomScaleSheetLayoutView="100" workbookViewId="0">
      <pane xSplit="1" ySplit="4" topLeftCell="B29" activePane="bottomRight" state="frozen"/>
      <selection pane="topRight" activeCell="B1" sqref="B1"/>
      <selection pane="bottomLeft" activeCell="A5" sqref="A5"/>
      <selection pane="bottomRight" activeCell="C5" sqref="C5:C34"/>
    </sheetView>
  </sheetViews>
  <sheetFormatPr defaultRowHeight="15" x14ac:dyDescent="0.25"/>
  <cols>
    <col min="1" max="1" width="11.7109375" customWidth="1"/>
  </cols>
  <sheetData>
    <row r="1" spans="1:12" x14ac:dyDescent="0.25">
      <c r="A1" s="63" t="s">
        <v>94</v>
      </c>
      <c r="B1" s="63"/>
      <c r="C1" s="63"/>
      <c r="D1" s="63"/>
      <c r="E1" s="63"/>
      <c r="F1" s="63"/>
      <c r="G1" s="63"/>
      <c r="H1" s="63"/>
      <c r="I1" s="63"/>
      <c r="J1" s="63"/>
      <c r="K1" s="63"/>
      <c r="L1" s="63"/>
    </row>
    <row r="3" spans="1:12" ht="29.25" customHeight="1" x14ac:dyDescent="0.25">
      <c r="A3" s="66" t="s">
        <v>82</v>
      </c>
      <c r="B3" s="65" t="s">
        <v>95</v>
      </c>
      <c r="C3" s="67" t="s">
        <v>96</v>
      </c>
      <c r="D3" s="68"/>
      <c r="E3" s="69" t="s">
        <v>100</v>
      </c>
      <c r="F3" s="70"/>
      <c r="G3" s="71" t="s">
        <v>99</v>
      </c>
      <c r="H3" s="72"/>
      <c r="I3" s="64" t="s">
        <v>101</v>
      </c>
      <c r="J3" s="64"/>
      <c r="K3" s="62" t="s">
        <v>12</v>
      </c>
      <c r="L3" s="62"/>
    </row>
    <row r="4" spans="1:12" x14ac:dyDescent="0.25">
      <c r="A4" s="66"/>
      <c r="B4" s="65"/>
      <c r="C4" s="22" t="s">
        <v>97</v>
      </c>
      <c r="D4" s="22" t="s">
        <v>98</v>
      </c>
      <c r="E4" s="22" t="s">
        <v>97</v>
      </c>
      <c r="F4" s="22" t="s">
        <v>98</v>
      </c>
      <c r="G4" s="22" t="s">
        <v>97</v>
      </c>
      <c r="H4" s="22" t="s">
        <v>98</v>
      </c>
      <c r="I4" s="22" t="s">
        <v>97</v>
      </c>
      <c r="J4" s="22" t="s">
        <v>98</v>
      </c>
      <c r="K4" s="12"/>
      <c r="L4" s="12"/>
    </row>
    <row r="5" spans="1:12" x14ac:dyDescent="0.25">
      <c r="A5" s="21">
        <v>45231</v>
      </c>
      <c r="B5" s="26">
        <v>797.13</v>
      </c>
      <c r="C5" s="26">
        <v>122.04060300000002</v>
      </c>
      <c r="D5" s="26">
        <f>C5</f>
        <v>122.04060300000002</v>
      </c>
      <c r="E5" s="26">
        <v>122.04060300000002</v>
      </c>
      <c r="F5" s="26">
        <f>E5</f>
        <v>122.04060300000002</v>
      </c>
      <c r="G5" s="15"/>
      <c r="H5" s="26">
        <f>G5</f>
        <v>0</v>
      </c>
      <c r="I5" s="26"/>
      <c r="J5" s="26">
        <f>I5</f>
        <v>0</v>
      </c>
      <c r="K5" s="26">
        <v>314.87599999999867</v>
      </c>
      <c r="L5" s="26">
        <f>K5+G5-I5</f>
        <v>314.87599999999867</v>
      </c>
    </row>
    <row r="6" spans="1:12" x14ac:dyDescent="0.25">
      <c r="A6" s="21">
        <f>A5+1</f>
        <v>45232</v>
      </c>
      <c r="B6" s="26">
        <v>879.25599999999997</v>
      </c>
      <c r="C6" s="26">
        <v>134.61409360000002</v>
      </c>
      <c r="D6" s="26">
        <f>C6+D5</f>
        <v>256.65469660000002</v>
      </c>
      <c r="E6" s="26">
        <v>134.61409360000002</v>
      </c>
      <c r="F6" s="26">
        <f>E6+F5</f>
        <v>256.65469660000002</v>
      </c>
      <c r="G6" s="26"/>
      <c r="H6" s="26">
        <f>G6+H5</f>
        <v>0</v>
      </c>
      <c r="I6" s="26"/>
      <c r="J6" s="26">
        <f>I6+J5</f>
        <v>0</v>
      </c>
      <c r="K6" s="26">
        <f>L5</f>
        <v>314.87599999999867</v>
      </c>
      <c r="L6" s="26">
        <f>K6+G6-I6</f>
        <v>314.87599999999867</v>
      </c>
    </row>
    <row r="7" spans="1:12" x14ac:dyDescent="0.25">
      <c r="A7" s="21">
        <f t="shared" ref="A7:A35" si="0">A6+1</f>
        <v>45233</v>
      </c>
      <c r="B7" s="26">
        <v>901.53</v>
      </c>
      <c r="C7" s="26">
        <v>135.42001200000001</v>
      </c>
      <c r="D7" s="26">
        <f t="shared" ref="D7:J22" si="1">C7+D6</f>
        <v>392.07470860000001</v>
      </c>
      <c r="E7" s="26">
        <v>135.42001200000001</v>
      </c>
      <c r="F7" s="26">
        <f t="shared" si="1"/>
        <v>392.07470860000001</v>
      </c>
      <c r="G7" s="26"/>
      <c r="H7" s="26">
        <f t="shared" si="1"/>
        <v>0</v>
      </c>
      <c r="I7" s="26"/>
      <c r="J7" s="26">
        <f t="shared" si="1"/>
        <v>0</v>
      </c>
      <c r="K7" s="26">
        <f t="shared" ref="K7:K35" si="2">L6</f>
        <v>314.87599999999867</v>
      </c>
      <c r="L7" s="26">
        <f t="shared" ref="L7:L35" si="3">K7+G7-I7</f>
        <v>314.87599999999867</v>
      </c>
    </row>
    <row r="8" spans="1:12" x14ac:dyDescent="0.25">
      <c r="A8" s="21">
        <f t="shared" si="0"/>
        <v>45234</v>
      </c>
      <c r="B8" s="26">
        <v>1049.3699999999999</v>
      </c>
      <c r="C8" s="26">
        <v>160.65854700000003</v>
      </c>
      <c r="D8" s="26">
        <f t="shared" si="1"/>
        <v>552.73325560000001</v>
      </c>
      <c r="E8" s="26">
        <v>160.65854700000003</v>
      </c>
      <c r="F8" s="26">
        <f t="shared" si="1"/>
        <v>552.73325560000001</v>
      </c>
      <c r="G8" s="26"/>
      <c r="H8" s="26">
        <f t="shared" si="1"/>
        <v>0</v>
      </c>
      <c r="I8" s="26"/>
      <c r="J8" s="26">
        <f t="shared" si="1"/>
        <v>0</v>
      </c>
      <c r="K8" s="26">
        <f t="shared" si="2"/>
        <v>314.87599999999867</v>
      </c>
      <c r="L8" s="26">
        <f t="shared" si="3"/>
        <v>314.87599999999867</v>
      </c>
    </row>
    <row r="9" spans="1:12" x14ac:dyDescent="0.25">
      <c r="A9" s="21">
        <f t="shared" si="0"/>
        <v>45235</v>
      </c>
      <c r="B9" s="26">
        <v>450.702</v>
      </c>
      <c r="C9" s="26">
        <v>69.002476200000004</v>
      </c>
      <c r="D9" s="26">
        <f t="shared" si="1"/>
        <v>621.73573180000005</v>
      </c>
      <c r="E9" s="26">
        <v>69.002476200000004</v>
      </c>
      <c r="F9" s="26">
        <f t="shared" si="1"/>
        <v>621.73573180000005</v>
      </c>
      <c r="G9" s="26"/>
      <c r="H9" s="26">
        <f t="shared" si="1"/>
        <v>0</v>
      </c>
      <c r="I9" s="26"/>
      <c r="J9" s="26">
        <f t="shared" si="1"/>
        <v>0</v>
      </c>
      <c r="K9" s="26">
        <f t="shared" si="2"/>
        <v>314.87599999999867</v>
      </c>
      <c r="L9" s="26">
        <f t="shared" si="3"/>
        <v>314.87599999999867</v>
      </c>
    </row>
    <row r="10" spans="1:12" x14ac:dyDescent="0.25">
      <c r="A10" s="21">
        <f t="shared" si="0"/>
        <v>45236</v>
      </c>
      <c r="B10" s="26">
        <v>1020.18</v>
      </c>
      <c r="C10" s="26">
        <v>156.18955800000001</v>
      </c>
      <c r="D10" s="26">
        <f t="shared" si="1"/>
        <v>777.92528980000009</v>
      </c>
      <c r="E10" s="26">
        <v>156.18955800000001</v>
      </c>
      <c r="F10" s="26">
        <f t="shared" si="1"/>
        <v>777.92528980000009</v>
      </c>
      <c r="G10" s="26"/>
      <c r="H10" s="26">
        <f t="shared" si="1"/>
        <v>0</v>
      </c>
      <c r="I10" s="26"/>
      <c r="J10" s="26">
        <f t="shared" si="1"/>
        <v>0</v>
      </c>
      <c r="K10" s="26">
        <f t="shared" si="2"/>
        <v>314.87599999999867</v>
      </c>
      <c r="L10" s="26">
        <f t="shared" si="3"/>
        <v>314.87599999999867</v>
      </c>
    </row>
    <row r="11" spans="1:12" x14ac:dyDescent="0.25">
      <c r="A11" s="21">
        <f t="shared" si="0"/>
        <v>45237</v>
      </c>
      <c r="B11" s="26">
        <v>904.36500000000001</v>
      </c>
      <c r="C11" s="26">
        <v>138.4582815</v>
      </c>
      <c r="D11" s="26">
        <f t="shared" si="1"/>
        <v>916.38357130000009</v>
      </c>
      <c r="E11" s="26">
        <v>138.4582815</v>
      </c>
      <c r="F11" s="26">
        <f t="shared" si="1"/>
        <v>916.38357130000009</v>
      </c>
      <c r="G11" s="26"/>
      <c r="H11" s="26">
        <f t="shared" si="1"/>
        <v>0</v>
      </c>
      <c r="I11" s="26"/>
      <c r="J11" s="26">
        <f t="shared" si="1"/>
        <v>0</v>
      </c>
      <c r="K11" s="26">
        <f t="shared" si="2"/>
        <v>314.87599999999867</v>
      </c>
      <c r="L11" s="26">
        <f t="shared" si="3"/>
        <v>314.87599999999867</v>
      </c>
    </row>
    <row r="12" spans="1:12" x14ac:dyDescent="0.25">
      <c r="A12" s="21">
        <f t="shared" si="0"/>
        <v>45238</v>
      </c>
      <c r="B12" s="26">
        <v>903.60900000000004</v>
      </c>
      <c r="C12" s="26">
        <v>138.34253790000002</v>
      </c>
      <c r="D12" s="26">
        <f t="shared" si="1"/>
        <v>1054.7261092000001</v>
      </c>
      <c r="E12" s="26">
        <v>138.34253790000002</v>
      </c>
      <c r="F12" s="26">
        <f t="shared" si="1"/>
        <v>1054.7261092000001</v>
      </c>
      <c r="G12" s="26"/>
      <c r="H12" s="26">
        <f t="shared" si="1"/>
        <v>0</v>
      </c>
      <c r="I12" s="26"/>
      <c r="J12" s="26">
        <f t="shared" si="1"/>
        <v>0</v>
      </c>
      <c r="K12" s="26">
        <f t="shared" si="2"/>
        <v>314.87599999999867</v>
      </c>
      <c r="L12" s="26">
        <f t="shared" si="3"/>
        <v>314.87599999999867</v>
      </c>
    </row>
    <row r="13" spans="1:12" x14ac:dyDescent="0.25">
      <c r="A13" s="21">
        <f t="shared" si="0"/>
        <v>45239</v>
      </c>
      <c r="B13" s="26">
        <v>887.43200000000002</v>
      </c>
      <c r="C13" s="26">
        <v>135.86583920000001</v>
      </c>
      <c r="D13" s="26">
        <f t="shared" si="1"/>
        <v>1190.5919484000001</v>
      </c>
      <c r="E13" s="26">
        <v>135.86583920000001</v>
      </c>
      <c r="F13" s="26">
        <f t="shared" si="1"/>
        <v>1190.5919484000001</v>
      </c>
      <c r="G13" s="26"/>
      <c r="H13" s="26">
        <f t="shared" si="1"/>
        <v>0</v>
      </c>
      <c r="I13" s="26"/>
      <c r="J13" s="26">
        <f t="shared" si="1"/>
        <v>0</v>
      </c>
      <c r="K13" s="26">
        <f t="shared" si="2"/>
        <v>314.87599999999867</v>
      </c>
      <c r="L13" s="26">
        <f t="shared" si="3"/>
        <v>314.87599999999867</v>
      </c>
    </row>
    <row r="14" spans="1:12" x14ac:dyDescent="0.25">
      <c r="A14" s="21">
        <f t="shared" si="0"/>
        <v>45240</v>
      </c>
      <c r="B14" s="26">
        <v>1080.3520000000001</v>
      </c>
      <c r="C14" s="26">
        <v>165.40189120000002</v>
      </c>
      <c r="D14" s="26">
        <f t="shared" si="1"/>
        <v>1355.9938396000002</v>
      </c>
      <c r="E14" s="26">
        <v>165.40189120000002</v>
      </c>
      <c r="F14" s="26">
        <f t="shared" si="1"/>
        <v>1355.9938396000002</v>
      </c>
      <c r="G14" s="26"/>
      <c r="H14" s="26">
        <f t="shared" si="1"/>
        <v>0</v>
      </c>
      <c r="I14" s="26"/>
      <c r="J14" s="26">
        <f t="shared" si="1"/>
        <v>0</v>
      </c>
      <c r="K14" s="26">
        <f t="shared" si="2"/>
        <v>314.87599999999867</v>
      </c>
      <c r="L14" s="26">
        <f t="shared" si="3"/>
        <v>314.87599999999867</v>
      </c>
    </row>
    <row r="15" spans="1:12" x14ac:dyDescent="0.25">
      <c r="A15" s="21">
        <f t="shared" si="0"/>
        <v>45241</v>
      </c>
      <c r="B15" s="26">
        <v>717.50699999999995</v>
      </c>
      <c r="C15" s="26">
        <v>109.85032170000001</v>
      </c>
      <c r="D15" s="26">
        <f t="shared" si="1"/>
        <v>1465.8441613000002</v>
      </c>
      <c r="E15" s="26">
        <v>109.85032170000001</v>
      </c>
      <c r="F15" s="26">
        <f t="shared" si="1"/>
        <v>1465.8441613000002</v>
      </c>
      <c r="G15" s="26"/>
      <c r="H15" s="26">
        <f t="shared" si="1"/>
        <v>0</v>
      </c>
      <c r="I15" s="26"/>
      <c r="J15" s="26">
        <f t="shared" si="1"/>
        <v>0</v>
      </c>
      <c r="K15" s="26">
        <f t="shared" si="2"/>
        <v>314.87599999999867</v>
      </c>
      <c r="L15" s="26">
        <f t="shared" si="3"/>
        <v>314.87599999999867</v>
      </c>
    </row>
    <row r="16" spans="1:12" x14ac:dyDescent="0.25">
      <c r="A16" s="21">
        <f t="shared" si="0"/>
        <v>45242</v>
      </c>
      <c r="B16" s="26">
        <v>483.315</v>
      </c>
      <c r="C16" s="26">
        <v>73.995526500000011</v>
      </c>
      <c r="D16" s="26">
        <f t="shared" si="1"/>
        <v>1539.8396878000003</v>
      </c>
      <c r="E16" s="26">
        <v>73.995526500000011</v>
      </c>
      <c r="F16" s="26">
        <f t="shared" si="1"/>
        <v>1539.8396878000003</v>
      </c>
      <c r="G16" s="26"/>
      <c r="H16" s="26">
        <f t="shared" si="1"/>
        <v>0</v>
      </c>
      <c r="I16" s="26"/>
      <c r="J16" s="26">
        <f t="shared" si="1"/>
        <v>0</v>
      </c>
      <c r="K16" s="26">
        <f t="shared" si="2"/>
        <v>314.87599999999867</v>
      </c>
      <c r="L16" s="26">
        <f t="shared" si="3"/>
        <v>314.87599999999867</v>
      </c>
    </row>
    <row r="17" spans="1:12" x14ac:dyDescent="0.25">
      <c r="A17" s="21">
        <f t="shared" si="0"/>
        <v>45243</v>
      </c>
      <c r="B17" s="26">
        <v>1011.99</v>
      </c>
      <c r="C17" s="26">
        <v>154.93566900000002</v>
      </c>
      <c r="D17" s="26">
        <f t="shared" si="1"/>
        <v>1694.7753568000003</v>
      </c>
      <c r="E17" s="26">
        <v>154.93566900000002</v>
      </c>
      <c r="F17" s="26">
        <f t="shared" si="1"/>
        <v>1694.7753568000003</v>
      </c>
      <c r="G17" s="26"/>
      <c r="H17" s="26">
        <f t="shared" si="1"/>
        <v>0</v>
      </c>
      <c r="I17" s="26"/>
      <c r="J17" s="26">
        <f t="shared" si="1"/>
        <v>0</v>
      </c>
      <c r="K17" s="26">
        <f t="shared" si="2"/>
        <v>314.87599999999867</v>
      </c>
      <c r="L17" s="26">
        <f t="shared" si="3"/>
        <v>314.87599999999867</v>
      </c>
    </row>
    <row r="18" spans="1:12" x14ac:dyDescent="0.25">
      <c r="A18" s="21">
        <f t="shared" si="0"/>
        <v>45244</v>
      </c>
      <c r="B18" s="26">
        <v>855.62</v>
      </c>
      <c r="C18" s="26">
        <v>130.99542200000002</v>
      </c>
      <c r="D18" s="26">
        <f t="shared" si="1"/>
        <v>1825.7707788000002</v>
      </c>
      <c r="E18" s="26">
        <v>130.99542200000002</v>
      </c>
      <c r="F18" s="26">
        <f t="shared" si="1"/>
        <v>1825.7707788000002</v>
      </c>
      <c r="G18" s="26"/>
      <c r="H18" s="26">
        <f t="shared" si="1"/>
        <v>0</v>
      </c>
      <c r="I18" s="26"/>
      <c r="J18" s="26">
        <f t="shared" si="1"/>
        <v>0</v>
      </c>
      <c r="K18" s="26">
        <f t="shared" si="2"/>
        <v>314.87599999999867</v>
      </c>
      <c r="L18" s="26">
        <f t="shared" si="3"/>
        <v>314.87599999999867</v>
      </c>
    </row>
    <row r="19" spans="1:12" x14ac:dyDescent="0.25">
      <c r="A19" s="21">
        <f t="shared" si="0"/>
        <v>45245</v>
      </c>
      <c r="B19" s="26">
        <v>958.15099999999995</v>
      </c>
      <c r="C19" s="26">
        <v>146.69291810000001</v>
      </c>
      <c r="D19" s="26">
        <f t="shared" si="1"/>
        <v>1972.4636969000003</v>
      </c>
      <c r="E19" s="26">
        <v>146.69291810000001</v>
      </c>
      <c r="F19" s="26">
        <f t="shared" si="1"/>
        <v>1972.4636969000003</v>
      </c>
      <c r="G19" s="26"/>
      <c r="H19" s="26">
        <f t="shared" si="1"/>
        <v>0</v>
      </c>
      <c r="I19" s="26"/>
      <c r="J19" s="26">
        <f t="shared" si="1"/>
        <v>0</v>
      </c>
      <c r="K19" s="26">
        <f t="shared" si="2"/>
        <v>314.87599999999867</v>
      </c>
      <c r="L19" s="26">
        <f t="shared" si="3"/>
        <v>314.87599999999867</v>
      </c>
    </row>
    <row r="20" spans="1:12" x14ac:dyDescent="0.25">
      <c r="A20" s="21">
        <f t="shared" si="0"/>
        <v>45246</v>
      </c>
      <c r="B20" s="26">
        <v>1006.259</v>
      </c>
      <c r="C20" s="26">
        <v>154.31700000000001</v>
      </c>
      <c r="D20" s="26">
        <f t="shared" si="1"/>
        <v>2126.7806969000003</v>
      </c>
      <c r="E20" s="26">
        <v>154.31700000000001</v>
      </c>
      <c r="F20" s="26">
        <f t="shared" si="1"/>
        <v>2126.7806969000003</v>
      </c>
      <c r="G20" s="26"/>
      <c r="H20" s="26">
        <f t="shared" si="1"/>
        <v>0</v>
      </c>
      <c r="I20" s="26"/>
      <c r="J20" s="26">
        <f t="shared" si="1"/>
        <v>0</v>
      </c>
      <c r="K20" s="26">
        <f t="shared" si="2"/>
        <v>314.87599999999867</v>
      </c>
      <c r="L20" s="26">
        <f t="shared" si="3"/>
        <v>314.87599999999867</v>
      </c>
    </row>
    <row r="21" spans="1:12" x14ac:dyDescent="0.25">
      <c r="A21" s="21">
        <f t="shared" si="0"/>
        <v>45247</v>
      </c>
      <c r="B21" s="26">
        <v>1107.0350000000001</v>
      </c>
      <c r="C21" s="26">
        <v>169.48705850000002</v>
      </c>
      <c r="D21" s="26">
        <f t="shared" si="1"/>
        <v>2296.2677554000002</v>
      </c>
      <c r="E21" s="26">
        <v>169.48705850000002</v>
      </c>
      <c r="F21" s="26">
        <f t="shared" si="1"/>
        <v>2296.2677554000002</v>
      </c>
      <c r="G21" s="26"/>
      <c r="H21" s="26">
        <f t="shared" si="1"/>
        <v>0</v>
      </c>
      <c r="I21" s="26"/>
      <c r="J21" s="26">
        <f t="shared" si="1"/>
        <v>0</v>
      </c>
      <c r="K21" s="26">
        <f t="shared" si="2"/>
        <v>314.87599999999867</v>
      </c>
      <c r="L21" s="26">
        <f t="shared" si="3"/>
        <v>314.87599999999867</v>
      </c>
    </row>
    <row r="22" spans="1:12" x14ac:dyDescent="0.25">
      <c r="A22" s="21">
        <f t="shared" si="0"/>
        <v>45248</v>
      </c>
      <c r="B22" s="26">
        <v>1071.546</v>
      </c>
      <c r="C22" s="26">
        <v>164.05369260000001</v>
      </c>
      <c r="D22" s="26">
        <f t="shared" si="1"/>
        <v>2460.3214480000001</v>
      </c>
      <c r="E22" s="26">
        <v>164.05369260000001</v>
      </c>
      <c r="F22" s="26">
        <f t="shared" si="1"/>
        <v>2460.3214480000001</v>
      </c>
      <c r="G22" s="26"/>
      <c r="H22" s="26">
        <f t="shared" si="1"/>
        <v>0</v>
      </c>
      <c r="I22" s="26"/>
      <c r="J22" s="26">
        <f t="shared" si="1"/>
        <v>0</v>
      </c>
      <c r="K22" s="26">
        <f t="shared" si="2"/>
        <v>314.87599999999867</v>
      </c>
      <c r="L22" s="26">
        <f t="shared" si="3"/>
        <v>314.87599999999867</v>
      </c>
    </row>
    <row r="23" spans="1:12" x14ac:dyDescent="0.25">
      <c r="A23" s="21">
        <f t="shared" si="0"/>
        <v>45249</v>
      </c>
      <c r="B23" s="26">
        <v>657.72</v>
      </c>
      <c r="C23" s="26">
        <v>100.69693200000002</v>
      </c>
      <c r="D23" s="26">
        <f t="shared" ref="D23:J35" si="4">C23+D22</f>
        <v>2561.01838</v>
      </c>
      <c r="E23" s="26">
        <v>100.69693200000002</v>
      </c>
      <c r="F23" s="26">
        <f t="shared" si="4"/>
        <v>2561.01838</v>
      </c>
      <c r="G23" s="26"/>
      <c r="H23" s="26">
        <f t="shared" si="4"/>
        <v>0</v>
      </c>
      <c r="I23" s="26"/>
      <c r="J23" s="26">
        <f t="shared" si="4"/>
        <v>0</v>
      </c>
      <c r="K23" s="26">
        <f t="shared" si="2"/>
        <v>314.87599999999867</v>
      </c>
      <c r="L23" s="26">
        <f t="shared" si="3"/>
        <v>314.87599999999867</v>
      </c>
    </row>
    <row r="24" spans="1:12" x14ac:dyDescent="0.25">
      <c r="A24" s="21">
        <f t="shared" si="0"/>
        <v>45250</v>
      </c>
      <c r="B24" s="26">
        <v>985.096</v>
      </c>
      <c r="C24" s="26">
        <v>150.81819760000002</v>
      </c>
      <c r="D24" s="26">
        <f t="shared" si="4"/>
        <v>2711.8365776000001</v>
      </c>
      <c r="E24" s="26">
        <v>150.81819760000002</v>
      </c>
      <c r="F24" s="26">
        <f t="shared" si="4"/>
        <v>2711.8365776000001</v>
      </c>
      <c r="G24" s="26"/>
      <c r="H24" s="26">
        <f t="shared" si="4"/>
        <v>0</v>
      </c>
      <c r="I24" s="26"/>
      <c r="J24" s="26">
        <f t="shared" si="4"/>
        <v>0</v>
      </c>
      <c r="K24" s="26">
        <f t="shared" si="2"/>
        <v>314.87599999999867</v>
      </c>
      <c r="L24" s="26">
        <f t="shared" si="3"/>
        <v>314.87599999999867</v>
      </c>
    </row>
    <row r="25" spans="1:12" x14ac:dyDescent="0.25">
      <c r="A25" s="21">
        <f t="shared" si="0"/>
        <v>45251</v>
      </c>
      <c r="B25" s="26">
        <v>860.13900000000001</v>
      </c>
      <c r="C25" s="26">
        <v>131.68728090000002</v>
      </c>
      <c r="D25" s="26">
        <f t="shared" si="4"/>
        <v>2843.5238585000002</v>
      </c>
      <c r="E25" s="26">
        <v>131.68728090000002</v>
      </c>
      <c r="F25" s="26">
        <f t="shared" si="4"/>
        <v>2843.5238585000002</v>
      </c>
      <c r="G25" s="26"/>
      <c r="H25" s="26">
        <f t="shared" si="4"/>
        <v>0</v>
      </c>
      <c r="I25" s="26"/>
      <c r="J25" s="26">
        <f t="shared" si="4"/>
        <v>0</v>
      </c>
      <c r="K25" s="26">
        <f t="shared" si="2"/>
        <v>314.87599999999867</v>
      </c>
      <c r="L25" s="26">
        <f t="shared" si="3"/>
        <v>314.87599999999867</v>
      </c>
    </row>
    <row r="26" spans="1:12" x14ac:dyDescent="0.25">
      <c r="A26" s="21">
        <f t="shared" si="0"/>
        <v>45252</v>
      </c>
      <c r="B26" s="26">
        <v>880.88</v>
      </c>
      <c r="C26" s="26">
        <v>134.862728</v>
      </c>
      <c r="D26" s="26">
        <f t="shared" si="4"/>
        <v>2978.3865865000002</v>
      </c>
      <c r="E26" s="26">
        <v>134.862728</v>
      </c>
      <c r="F26" s="26">
        <f t="shared" si="4"/>
        <v>2978.3865865000002</v>
      </c>
      <c r="G26" s="26"/>
      <c r="H26" s="26">
        <f t="shared" si="4"/>
        <v>0</v>
      </c>
      <c r="I26" s="26"/>
      <c r="J26" s="26">
        <f t="shared" si="4"/>
        <v>0</v>
      </c>
      <c r="K26" s="26">
        <f t="shared" si="2"/>
        <v>314.87599999999867</v>
      </c>
      <c r="L26" s="26">
        <f t="shared" si="3"/>
        <v>314.87599999999867</v>
      </c>
    </row>
    <row r="27" spans="1:12" x14ac:dyDescent="0.25">
      <c r="A27" s="21">
        <f t="shared" si="0"/>
        <v>45253</v>
      </c>
      <c r="B27" s="26">
        <v>910.60199999999998</v>
      </c>
      <c r="C27" s="26">
        <v>139.41316620000001</v>
      </c>
      <c r="D27" s="26">
        <f t="shared" si="4"/>
        <v>3117.7997527000002</v>
      </c>
      <c r="E27" s="26">
        <v>139.41316620000001</v>
      </c>
      <c r="F27" s="26">
        <f t="shared" si="4"/>
        <v>3117.7997527000002</v>
      </c>
      <c r="G27" s="26"/>
      <c r="H27" s="26">
        <f t="shared" si="4"/>
        <v>0</v>
      </c>
      <c r="I27" s="26"/>
      <c r="J27" s="26">
        <f t="shared" si="4"/>
        <v>0</v>
      </c>
      <c r="K27" s="26">
        <f t="shared" si="2"/>
        <v>314.87599999999867</v>
      </c>
      <c r="L27" s="26">
        <f t="shared" si="3"/>
        <v>314.87599999999867</v>
      </c>
    </row>
    <row r="28" spans="1:12" x14ac:dyDescent="0.25">
      <c r="A28" s="21">
        <f t="shared" si="0"/>
        <v>45254</v>
      </c>
      <c r="B28" s="26">
        <v>901.95</v>
      </c>
      <c r="C28" s="26">
        <v>138.08854500000001</v>
      </c>
      <c r="D28" s="26">
        <f t="shared" si="4"/>
        <v>3255.8882977000003</v>
      </c>
      <c r="E28" s="26">
        <v>138.08854500000001</v>
      </c>
      <c r="F28" s="26">
        <f t="shared" si="4"/>
        <v>3255.8882977000003</v>
      </c>
      <c r="G28" s="26"/>
      <c r="H28" s="26">
        <f t="shared" si="4"/>
        <v>0</v>
      </c>
      <c r="I28" s="26"/>
      <c r="J28" s="26">
        <f t="shared" si="4"/>
        <v>0</v>
      </c>
      <c r="K28" s="26">
        <f t="shared" si="2"/>
        <v>314.87599999999867</v>
      </c>
      <c r="L28" s="26">
        <f t="shared" si="3"/>
        <v>314.87599999999867</v>
      </c>
    </row>
    <row r="29" spans="1:12" x14ac:dyDescent="0.25">
      <c r="A29" s="21">
        <f t="shared" si="0"/>
        <v>45255</v>
      </c>
      <c r="B29" s="26">
        <v>859.76800000000003</v>
      </c>
      <c r="C29" s="26">
        <v>131.658345</v>
      </c>
      <c r="D29" s="26">
        <f t="shared" si="4"/>
        <v>3387.5466427000001</v>
      </c>
      <c r="E29" s="26">
        <v>131.658345</v>
      </c>
      <c r="F29" s="26">
        <f t="shared" si="4"/>
        <v>3387.5466427000001</v>
      </c>
      <c r="G29" s="26"/>
      <c r="H29" s="26">
        <f t="shared" si="4"/>
        <v>0</v>
      </c>
      <c r="I29" s="26"/>
      <c r="J29" s="26">
        <f t="shared" si="4"/>
        <v>0</v>
      </c>
      <c r="K29" s="26">
        <f t="shared" si="2"/>
        <v>314.87599999999867</v>
      </c>
      <c r="L29" s="26">
        <f t="shared" si="3"/>
        <v>314.87599999999867</v>
      </c>
    </row>
    <row r="30" spans="1:12" x14ac:dyDescent="0.25">
      <c r="A30" s="21">
        <f t="shared" si="0"/>
        <v>45256</v>
      </c>
      <c r="B30" s="26">
        <v>0</v>
      </c>
      <c r="C30" s="26">
        <v>0</v>
      </c>
      <c r="D30" s="26">
        <f t="shared" si="4"/>
        <v>3387.5466427000001</v>
      </c>
      <c r="E30" s="26">
        <v>0</v>
      </c>
      <c r="F30" s="26">
        <f t="shared" si="4"/>
        <v>3387.5466427000001</v>
      </c>
      <c r="G30" s="26"/>
      <c r="H30" s="26">
        <f t="shared" si="4"/>
        <v>0</v>
      </c>
      <c r="I30" s="26"/>
      <c r="J30" s="26">
        <f t="shared" si="4"/>
        <v>0</v>
      </c>
      <c r="K30" s="26">
        <f t="shared" si="2"/>
        <v>314.87599999999867</v>
      </c>
      <c r="L30" s="26">
        <f t="shared" si="3"/>
        <v>314.87599999999867</v>
      </c>
    </row>
    <row r="31" spans="1:12" x14ac:dyDescent="0.25">
      <c r="A31" s="21">
        <f t="shared" si="0"/>
        <v>45257</v>
      </c>
      <c r="B31" s="26">
        <v>1048.0619999999999</v>
      </c>
      <c r="C31" s="26">
        <v>160.45829220000002</v>
      </c>
      <c r="D31" s="26">
        <f t="shared" si="4"/>
        <v>3548.0049349000001</v>
      </c>
      <c r="E31" s="26">
        <v>160.45829220000002</v>
      </c>
      <c r="F31" s="26">
        <f t="shared" si="4"/>
        <v>3548.0049349000001</v>
      </c>
      <c r="G31" s="26"/>
      <c r="H31" s="26">
        <f t="shared" si="4"/>
        <v>0</v>
      </c>
      <c r="I31" s="26"/>
      <c r="J31" s="26">
        <f t="shared" si="4"/>
        <v>0</v>
      </c>
      <c r="K31" s="26">
        <f t="shared" si="2"/>
        <v>314.87599999999867</v>
      </c>
      <c r="L31" s="26">
        <f t="shared" si="3"/>
        <v>314.87599999999867</v>
      </c>
    </row>
    <row r="32" spans="1:12" x14ac:dyDescent="0.25">
      <c r="A32" s="21">
        <f t="shared" si="0"/>
        <v>45258</v>
      </c>
      <c r="B32" s="26">
        <v>969.73099999999999</v>
      </c>
      <c r="C32" s="26">
        <v>148.46581610000001</v>
      </c>
      <c r="D32" s="26">
        <f t="shared" si="4"/>
        <v>3696.4707510000003</v>
      </c>
      <c r="E32" s="26">
        <v>148.46581610000001</v>
      </c>
      <c r="F32" s="26">
        <f t="shared" si="4"/>
        <v>3696.4707510000003</v>
      </c>
      <c r="G32" s="26"/>
      <c r="H32" s="26">
        <f t="shared" si="4"/>
        <v>0</v>
      </c>
      <c r="I32" s="26"/>
      <c r="J32" s="26">
        <f t="shared" si="4"/>
        <v>0</v>
      </c>
      <c r="K32" s="26">
        <f t="shared" si="2"/>
        <v>314.87599999999867</v>
      </c>
      <c r="L32" s="26">
        <f t="shared" si="3"/>
        <v>314.87599999999867</v>
      </c>
    </row>
    <row r="33" spans="1:12" x14ac:dyDescent="0.25">
      <c r="A33" s="21">
        <f t="shared" si="0"/>
        <v>45259</v>
      </c>
      <c r="B33" s="26">
        <v>968.6</v>
      </c>
      <c r="C33" s="26">
        <v>148.29266000000001</v>
      </c>
      <c r="D33" s="26">
        <f t="shared" si="4"/>
        <v>3844.7634110000004</v>
      </c>
      <c r="E33" s="26">
        <v>148.29266000000001</v>
      </c>
      <c r="F33" s="26">
        <f t="shared" si="4"/>
        <v>3844.7634110000004</v>
      </c>
      <c r="G33" s="26"/>
      <c r="H33" s="26">
        <f t="shared" si="4"/>
        <v>0</v>
      </c>
      <c r="I33" s="26"/>
      <c r="J33" s="26">
        <f t="shared" si="4"/>
        <v>0</v>
      </c>
      <c r="K33" s="26">
        <f t="shared" si="2"/>
        <v>314.87599999999867</v>
      </c>
      <c r="L33" s="26">
        <f t="shared" si="3"/>
        <v>314.87599999999867</v>
      </c>
    </row>
    <row r="34" spans="1:12" x14ac:dyDescent="0.25">
      <c r="A34" s="21">
        <f t="shared" si="0"/>
        <v>45260</v>
      </c>
      <c r="B34" s="26">
        <v>1010.4</v>
      </c>
      <c r="C34" s="26">
        <v>154.69224000000003</v>
      </c>
      <c r="D34" s="26">
        <f t="shared" si="4"/>
        <v>3999.4556510000002</v>
      </c>
      <c r="E34" s="26">
        <v>154.69224000000003</v>
      </c>
      <c r="F34" s="26">
        <f t="shared" si="4"/>
        <v>3999.4556510000002</v>
      </c>
      <c r="G34" s="26"/>
      <c r="H34" s="26">
        <f t="shared" si="4"/>
        <v>0</v>
      </c>
      <c r="I34" s="26"/>
      <c r="J34" s="26">
        <f t="shared" si="4"/>
        <v>0</v>
      </c>
      <c r="K34" s="26">
        <f t="shared" si="2"/>
        <v>314.87599999999867</v>
      </c>
      <c r="L34" s="26">
        <f t="shared" si="3"/>
        <v>314.87599999999867</v>
      </c>
    </row>
    <row r="35" spans="1:12" x14ac:dyDescent="0.25">
      <c r="A35" s="21">
        <f t="shared" si="0"/>
        <v>45261</v>
      </c>
      <c r="B35" s="12"/>
      <c r="C35" s="26"/>
      <c r="D35" s="26">
        <f t="shared" si="4"/>
        <v>3999.4556510000002</v>
      </c>
      <c r="E35" s="12"/>
      <c r="F35" s="26">
        <f t="shared" si="4"/>
        <v>3999.4556510000002</v>
      </c>
      <c r="G35" s="26"/>
      <c r="H35" s="26">
        <f t="shared" si="4"/>
        <v>0</v>
      </c>
      <c r="I35" s="26"/>
      <c r="J35" s="26">
        <f t="shared" si="4"/>
        <v>0</v>
      </c>
      <c r="K35" s="26">
        <f t="shared" si="2"/>
        <v>314.87599999999867</v>
      </c>
      <c r="L35" s="26">
        <f t="shared" si="3"/>
        <v>314.87599999999867</v>
      </c>
    </row>
    <row r="36" spans="1:12" x14ac:dyDescent="0.25">
      <c r="A36" s="23" t="s">
        <v>7</v>
      </c>
      <c r="B36" s="24"/>
      <c r="C36" s="25">
        <f>SUM(C5:C35)</f>
        <v>3999.4556510000002</v>
      </c>
      <c r="D36" s="24"/>
      <c r="E36" s="25">
        <f>SUM(E5:E35)</f>
        <v>3999.4556510000002</v>
      </c>
      <c r="F36" s="24"/>
      <c r="G36" s="27">
        <f>SUM(G5:G35)</f>
        <v>0</v>
      </c>
      <c r="H36" s="24"/>
      <c r="I36" s="27">
        <f>SUM(I5:I35)</f>
        <v>0</v>
      </c>
      <c r="J36" s="24"/>
      <c r="K36" s="25"/>
      <c r="L36" s="25"/>
    </row>
  </sheetData>
  <mergeCells count="8">
    <mergeCell ref="A1:L1"/>
    <mergeCell ref="A3:A4"/>
    <mergeCell ref="B3:B4"/>
    <mergeCell ref="C3:D3"/>
    <mergeCell ref="E3:F3"/>
    <mergeCell ref="G3:H3"/>
    <mergeCell ref="I3:J3"/>
    <mergeCell ref="K3:L3"/>
  </mergeCells>
  <printOptions horizontalCentered="1"/>
  <pageMargins left="0" right="0" top="0.75" bottom="0.75" header="0.3" footer="0.3"/>
  <pageSetup paperSize="9" scale="8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MEI</vt:lpstr>
      <vt:lpstr>OKT</vt:lpstr>
      <vt:lpstr>NOV1</vt:lpstr>
      <vt:lpstr>MEI!Print_Area</vt:lpstr>
      <vt:lpstr>'NOV1'!Print_Area</vt:lpstr>
      <vt:lpstr>OKT!Print_Area</vt:lpstr>
      <vt:lpstr>MEI!Print_Titles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KRANI-DC</dc:creator>
  <cp:lastModifiedBy>Kerani Datalaporan</cp:lastModifiedBy>
  <cp:lastPrinted>2024-05-10T11:30:32Z</cp:lastPrinted>
  <dcterms:created xsi:type="dcterms:W3CDTF">2023-03-17T01:07:16Z</dcterms:created>
  <dcterms:modified xsi:type="dcterms:W3CDTF">2024-06-04T23:44:52Z</dcterms:modified>
</cp:coreProperties>
</file>