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yan\Desktop\JCDS\Modul_3\Day_4\"/>
    </mc:Choice>
  </mc:AlternateContent>
  <xr:revisionPtr revIDLastSave="0" documentId="13_ncr:1_{74B6E0A8-8295-45D3-B7FF-77987F0CBE91}" xr6:coauthVersionLast="45" xr6:coauthVersionMax="45" xr10:uidLastSave="{00000000-0000-0000-0000-000000000000}"/>
  <bookViews>
    <workbookView xWindow="-120" yWindow="-120" windowWidth="20730" windowHeight="11160" xr2:uid="{9F770D9A-B5C3-45E1-96D1-AFCCD7C8FE57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7" i="1" l="1"/>
  <c r="J8" i="1"/>
  <c r="J9" i="1"/>
  <c r="J10" i="1"/>
  <c r="J11" i="1"/>
  <c r="J12" i="1"/>
  <c r="J13" i="1"/>
  <c r="J14" i="1"/>
  <c r="J15" i="1"/>
  <c r="J6" i="1"/>
  <c r="I6" i="1"/>
  <c r="G13" i="1"/>
  <c r="F13" i="1"/>
  <c r="G4" i="2"/>
  <c r="G5" i="2"/>
  <c r="G6" i="2"/>
  <c r="G7" i="2"/>
  <c r="G3" i="2"/>
  <c r="F10" i="2" s="1"/>
  <c r="F3" i="2"/>
  <c r="F4" i="2"/>
  <c r="F5" i="2"/>
  <c r="F6" i="2"/>
  <c r="F7" i="2"/>
  <c r="B10" i="2"/>
  <c r="B9" i="2"/>
  <c r="C4" i="2" s="1"/>
  <c r="P7" i="1"/>
  <c r="P8" i="1"/>
  <c r="P9" i="1"/>
  <c r="P10" i="1"/>
  <c r="P11" i="1"/>
  <c r="P12" i="1"/>
  <c r="P13" i="1"/>
  <c r="P14" i="1"/>
  <c r="P15" i="1"/>
  <c r="P6" i="1"/>
  <c r="O7" i="1"/>
  <c r="O8" i="1"/>
  <c r="O9" i="1"/>
  <c r="O10" i="1"/>
  <c r="O11" i="1"/>
  <c r="O12" i="1"/>
  <c r="O13" i="1"/>
  <c r="O14" i="1"/>
  <c r="O15" i="1"/>
  <c r="O6" i="1"/>
  <c r="G8" i="1"/>
  <c r="F8" i="1"/>
  <c r="D7" i="1"/>
  <c r="D8" i="1"/>
  <c r="D9" i="1"/>
  <c r="D10" i="1"/>
  <c r="D11" i="1"/>
  <c r="D12" i="1"/>
  <c r="D13" i="1"/>
  <c r="D14" i="1"/>
  <c r="D15" i="1"/>
  <c r="D6" i="1"/>
  <c r="C7" i="1"/>
  <c r="C8" i="1"/>
  <c r="C9" i="1"/>
  <c r="C10" i="1"/>
  <c r="C11" i="1"/>
  <c r="C12" i="1"/>
  <c r="C13" i="1"/>
  <c r="C14" i="1"/>
  <c r="C15" i="1"/>
  <c r="C6" i="1"/>
  <c r="C16" i="1" l="1"/>
  <c r="D16" i="1"/>
  <c r="C7" i="2"/>
  <c r="C5" i="2"/>
  <c r="F9" i="2"/>
  <c r="C3" i="2"/>
  <c r="C6" i="2"/>
  <c r="G6" i="1" l="1"/>
  <c r="G11" i="1"/>
  <c r="F6" i="1"/>
  <c r="F11" i="1"/>
  <c r="H5" i="2"/>
  <c r="I5" i="2" s="1"/>
  <c r="H7" i="2"/>
  <c r="I7" i="2" s="1"/>
  <c r="H4" i="2"/>
  <c r="I4" i="2" s="1"/>
  <c r="H6" i="2"/>
  <c r="I6" i="2" s="1"/>
  <c r="H3" i="2"/>
  <c r="I3" i="2" s="1"/>
  <c r="I7" i="1" l="1"/>
  <c r="I9" i="1"/>
  <c r="I11" i="1"/>
  <c r="I13" i="1"/>
  <c r="I15" i="1"/>
  <c r="I8" i="1"/>
  <c r="I10" i="1"/>
  <c r="I12" i="1"/>
  <c r="I14" i="1"/>
  <c r="L8" i="1"/>
  <c r="R8" i="1" s="1"/>
  <c r="L12" i="1"/>
  <c r="R12" i="1" s="1"/>
  <c r="L7" i="1"/>
  <c r="R7" i="1" s="1"/>
  <c r="L11" i="1"/>
  <c r="R11" i="1" s="1"/>
  <c r="L15" i="1"/>
  <c r="R15" i="1" s="1"/>
  <c r="L6" i="1"/>
  <c r="R6" i="1" s="1"/>
  <c r="L10" i="1"/>
  <c r="R10" i="1" s="1"/>
  <c r="L14" i="1"/>
  <c r="R14" i="1" s="1"/>
  <c r="L9" i="1"/>
  <c r="R9" i="1" s="1"/>
  <c r="L13" i="1"/>
  <c r="R13" i="1" s="1"/>
  <c r="M9" i="1"/>
  <c r="S9" i="1" s="1"/>
  <c r="M13" i="1"/>
  <c r="S13" i="1" s="1"/>
  <c r="M8" i="1"/>
  <c r="S8" i="1" s="1"/>
  <c r="M12" i="1"/>
  <c r="S12" i="1" s="1"/>
  <c r="M7" i="1"/>
  <c r="S7" i="1" s="1"/>
  <c r="M11" i="1"/>
  <c r="S11" i="1" s="1"/>
  <c r="M15" i="1"/>
  <c r="S15" i="1" s="1"/>
  <c r="M10" i="1"/>
  <c r="S10" i="1" s="1"/>
  <c r="M14" i="1"/>
  <c r="S14" i="1" s="1"/>
  <c r="M6" i="1"/>
  <c r="S6" i="1" s="1"/>
</calcChain>
</file>

<file path=xl/sharedStrings.xml><?xml version="1.0" encoding="utf-8"?>
<sst xmlns="http://schemas.openxmlformats.org/spreadsheetml/2006/main" count="37" uniqueCount="31">
  <si>
    <t>Standardisasi / Feature Scaling</t>
  </si>
  <si>
    <t>scaling, membandingkan feature apple to apple, minimalisir gap</t>
  </si>
  <si>
    <t>menentukan outlier</t>
  </si>
  <si>
    <t>TB (m)</t>
  </si>
  <si>
    <t>BB (kg)</t>
  </si>
  <si>
    <t>(TB - avgTB)^2</t>
  </si>
  <si>
    <t>(BB - avgBB)^2</t>
  </si>
  <si>
    <t>STD TB</t>
  </si>
  <si>
    <t>STD BB</t>
  </si>
  <si>
    <t>atau</t>
  </si>
  <si>
    <t>Z TB</t>
  </si>
  <si>
    <t>Z BB</t>
  </si>
  <si>
    <t>if z &gt; 2.5 = high outlier</t>
  </si>
  <si>
    <t>if z &lt; -2.5 = low outlier</t>
  </si>
  <si>
    <t>Atau</t>
  </si>
  <si>
    <t>TB</t>
  </si>
  <si>
    <t>BB</t>
  </si>
  <si>
    <t>x = z * s + avgX</t>
  </si>
  <si>
    <t>Inverse transform</t>
  </si>
  <si>
    <t>mesinMobil x</t>
  </si>
  <si>
    <t>hargaMobil y</t>
  </si>
  <si>
    <t>Slope</t>
  </si>
  <si>
    <t>Intercept</t>
  </si>
  <si>
    <t>y" = mx + c</t>
  </si>
  <si>
    <t>Z mesin x</t>
  </si>
  <si>
    <t>Z harga y</t>
  </si>
  <si>
    <t>z y" = mx + c</t>
  </si>
  <si>
    <t>Inverse</t>
  </si>
  <si>
    <t>y" = z * s + avgY</t>
  </si>
  <si>
    <t>ddof = 0</t>
  </si>
  <si>
    <t>Atau ddof =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</si>
</sst>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0" xfId="0" applyFill="1"/>
    <xf numFmtId="0" fontId="0" fillId="3" borderId="0" xfId="0" applyFill="1"/>
    <xf numFmtId="0" fontId="1" fillId="4" borderId="0" xfId="0" applyFont="1" applyFill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5" borderId="0" xfId="0" applyFill="1"/>
    <xf numFmtId="0" fontId="0" fillId="6" borderId="0" xfId="0" applyFill="1"/>
    <xf numFmtId="0" fontId="0" fillId="0" borderId="0" xfId="0" applyAlignment="1">
      <alignment horizontal="center" vertical="center" textRotation="90"/>
    </xf>
    <xf numFmtId="0" fontId="0" fillId="0" borderId="0" xfId="0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6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0" fillId="0" borderId="0" xfId="0" applyFill="1"/>
    <xf numFmtId="0" fontId="2" fillId="0" borderId="0" xfId="0" applyFont="1" applyAlignment="1">
      <alignment horizontal="center"/>
    </xf>
    <xf numFmtId="0" fontId="0" fillId="0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47625</xdr:colOff>
      <xdr:row>0</xdr:row>
      <xdr:rowOff>142875</xdr:rowOff>
    </xdr:from>
    <xdr:to>
      <xdr:col>7</xdr:col>
      <xdr:colOff>581025</xdr:colOff>
      <xdr:row>4</xdr:row>
      <xdr:rowOff>10990</xdr:rowOff>
    </xdr:to>
    <xdr:pic>
      <xdr:nvPicPr>
        <xdr:cNvPr id="2" name="Picture 1" descr="C:\Users\Adyan\AppData\Local\Microsoft\Windows\INetCache\Content.MSO\E1D57FAA.tmp">
          <a:extLst>
            <a:ext uri="{FF2B5EF4-FFF2-40B4-BE49-F238E27FC236}">
              <a16:creationId xmlns:a16="http://schemas.microsoft.com/office/drawing/2014/main" id="{387F118F-2851-4687-BA89-770FFD3BDA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76675" y="142875"/>
          <a:ext cx="1143000" cy="6301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28574</xdr:colOff>
      <xdr:row>0</xdr:row>
      <xdr:rowOff>0</xdr:rowOff>
    </xdr:from>
    <xdr:to>
      <xdr:col>12</xdr:col>
      <xdr:colOff>256569</xdr:colOff>
      <xdr:row>4</xdr:row>
      <xdr:rowOff>0</xdr:rowOff>
    </xdr:to>
    <xdr:pic>
      <xdr:nvPicPr>
        <xdr:cNvPr id="3" name="Picture 2" descr="Hasil gambar untuk rumus z score">
          <a:extLst>
            <a:ext uri="{FF2B5EF4-FFF2-40B4-BE49-F238E27FC236}">
              <a16:creationId xmlns:a16="http://schemas.microsoft.com/office/drawing/2014/main" id="{0AD16649-9F72-4A55-92CB-32A3891D5B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76824" y="0"/>
          <a:ext cx="837595" cy="76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128D4-D94D-4F6F-A0F9-B2A8AFE363C0}">
  <dimension ref="A1:S18"/>
  <sheetViews>
    <sheetView tabSelected="1" workbookViewId="0">
      <selection activeCell="K16" sqref="K16"/>
    </sheetView>
  </sheetViews>
  <sheetFormatPr defaultRowHeight="15" x14ac:dyDescent="0.25"/>
  <cols>
    <col min="3" max="3" width="13.42578125" bestFit="1" customWidth="1"/>
    <col min="4" max="4" width="13.7109375" bestFit="1" customWidth="1"/>
    <col min="5" max="5" width="2.85546875" customWidth="1"/>
    <col min="11" max="11" width="5" customWidth="1"/>
    <col min="14" max="14" width="4.28515625" customWidth="1"/>
    <col min="17" max="17" width="3.5703125" customWidth="1"/>
  </cols>
  <sheetData>
    <row r="1" spans="1:19" x14ac:dyDescent="0.25">
      <c r="A1" t="s">
        <v>0</v>
      </c>
    </row>
    <row r="2" spans="1:19" x14ac:dyDescent="0.25">
      <c r="A2" t="s">
        <v>1</v>
      </c>
    </row>
    <row r="3" spans="1:19" x14ac:dyDescent="0.25">
      <c r="A3" t="s">
        <v>2</v>
      </c>
      <c r="R3" s="5" t="s">
        <v>18</v>
      </c>
      <c r="S3" s="5"/>
    </row>
    <row r="4" spans="1:19" x14ac:dyDescent="0.25">
      <c r="I4" s="5" t="s">
        <v>29</v>
      </c>
      <c r="J4" s="5"/>
      <c r="R4" s="5" t="s">
        <v>17</v>
      </c>
      <c r="S4" s="5"/>
    </row>
    <row r="5" spans="1:19" x14ac:dyDescent="0.25">
      <c r="A5" s="10" t="s">
        <v>3</v>
      </c>
      <c r="B5" s="10" t="s">
        <v>4</v>
      </c>
      <c r="C5" s="11" t="s">
        <v>5</v>
      </c>
      <c r="D5" s="11" t="s">
        <v>6</v>
      </c>
      <c r="E5" s="12"/>
      <c r="F5" s="14" t="s">
        <v>7</v>
      </c>
      <c r="G5" s="14" t="s">
        <v>8</v>
      </c>
      <c r="H5" s="15"/>
      <c r="I5" s="13" t="s">
        <v>10</v>
      </c>
      <c r="J5" s="13" t="s">
        <v>11</v>
      </c>
      <c r="K5" s="8" t="s">
        <v>30</v>
      </c>
      <c r="L5" s="13" t="s">
        <v>10</v>
      </c>
      <c r="M5" s="13" t="s">
        <v>11</v>
      </c>
      <c r="N5" s="8" t="s">
        <v>14</v>
      </c>
      <c r="O5" s="13" t="s">
        <v>10</v>
      </c>
      <c r="P5" s="13" t="s">
        <v>11</v>
      </c>
      <c r="Q5" s="4"/>
      <c r="R5" s="10" t="s">
        <v>15</v>
      </c>
      <c r="S5" s="10" t="s">
        <v>16</v>
      </c>
    </row>
    <row r="6" spans="1:19" x14ac:dyDescent="0.25">
      <c r="A6" s="2">
        <v>0.8</v>
      </c>
      <c r="B6" s="2">
        <v>20</v>
      </c>
      <c r="C6" s="1">
        <f>(A6 - AVERAGE($A$6:$A$15)) ^ 2</f>
        <v>5.475999999999993E-3</v>
      </c>
      <c r="D6" s="1">
        <f>(B6 - AVERAGE($B$6:$B$15))^2</f>
        <v>36</v>
      </c>
      <c r="F6" s="6">
        <f>SQRT(C16/(COUNT(A6:A15)-1))</f>
        <v>6.1860057118197573E-2</v>
      </c>
      <c r="G6" s="6">
        <f>SQRT(D16/(COUNT(B6:B15)-1))</f>
        <v>3.9721250959376619</v>
      </c>
      <c r="H6" s="16"/>
      <c r="I6" s="7">
        <f>STANDARDIZE(A6,AVERAGE($A$6:$A$15),$F$11)</f>
        <v>-1.2609566266933436</v>
      </c>
      <c r="J6" s="7">
        <f>STANDARDIZE(B6,AVERAGE($B$6:$B$15),$G$11)</f>
        <v>-1.5922346773028258</v>
      </c>
      <c r="K6" s="8"/>
      <c r="L6" s="7">
        <f>(A6 - AVERAGE($A$6:$A$15))/$F$6</f>
        <v>-1.1962484913100919</v>
      </c>
      <c r="M6" s="7">
        <f>(B6 - AVERAGE($B$6:$B$15))/$G$6</f>
        <v>-1.5105264449340403</v>
      </c>
      <c r="N6" s="8"/>
      <c r="O6" s="7">
        <f>STANDARDIZE(A6,AVERAGE($A$6:$A$15),STDEV($A$6:$A$15))</f>
        <v>-1.1962484913100919</v>
      </c>
      <c r="P6" s="7">
        <f>STANDARDIZE(B6,AVERAGE($B$6:$B$15),STDEV($B$6:$B$15))</f>
        <v>-1.5105264449340403</v>
      </c>
      <c r="R6" s="2">
        <f>L6 * $F$6 + AVERAGE($A$6:$A$15)</f>
        <v>0.8</v>
      </c>
      <c r="S6" s="2">
        <f>M6 * $G$6 + AVERAGE($B$6:$B$15)</f>
        <v>20</v>
      </c>
    </row>
    <row r="7" spans="1:19" x14ac:dyDescent="0.25">
      <c r="A7" s="2">
        <v>0.85</v>
      </c>
      <c r="B7" s="2">
        <v>25</v>
      </c>
      <c r="C7" s="1">
        <f t="shared" ref="C7:C15" si="0">(A7 - AVERAGE($A$6:$A$15)) ^ 2</f>
        <v>5.7600000000000099E-4</v>
      </c>
      <c r="D7" s="1">
        <f t="shared" ref="D7:D15" si="1">(B7 - AVERAGE($B$6:$B$15))^2</f>
        <v>1</v>
      </c>
      <c r="F7" s="9" t="s">
        <v>9</v>
      </c>
      <c r="G7" s="9"/>
      <c r="H7" s="18"/>
      <c r="I7" s="7">
        <f>STANDARDIZE(A7,AVERAGE($A$6:$A$15),$F$11)</f>
        <v>-0.40895890595459855</v>
      </c>
      <c r="J7" s="7">
        <f t="shared" ref="J7:J15" si="2">STANDARDIZE(B7,AVERAGE($B$6:$B$15),$G$11)</f>
        <v>-0.26537244621713763</v>
      </c>
      <c r="K7" s="8"/>
      <c r="L7" s="7">
        <f t="shared" ref="L7:L15" si="3">(A7 - AVERAGE($A$6:$A$15))/$F$6</f>
        <v>-0.38797248366813847</v>
      </c>
      <c r="M7" s="7">
        <f t="shared" ref="M7:M15" si="4">(B7 - AVERAGE($B$6:$B$15))/$G$6</f>
        <v>-0.25175440748900668</v>
      </c>
      <c r="N7" s="8"/>
      <c r="O7" s="7">
        <f t="shared" ref="O7:O15" si="5">STANDARDIZE(A7,AVERAGE($A$6:$A$15),STDEV($A$6:$A$15))</f>
        <v>-0.38797248366813847</v>
      </c>
      <c r="P7" s="7">
        <f t="shared" ref="P7:P15" si="6">STANDARDIZE(B7,AVERAGE($B$6:$B$15),STDEV($B$6:$B$15))</f>
        <v>-0.25175440748900668</v>
      </c>
      <c r="R7" s="2">
        <f t="shared" ref="R7:R15" si="7">L7 * $F$6 + AVERAGE($A$6:$A$15)</f>
        <v>0.85</v>
      </c>
      <c r="S7" s="2">
        <f t="shared" ref="S7:S15" si="8">M7 * $G$6 + AVERAGE($B$6:$B$15)</f>
        <v>25</v>
      </c>
    </row>
    <row r="8" spans="1:19" x14ac:dyDescent="0.25">
      <c r="A8" s="2">
        <v>0.92</v>
      </c>
      <c r="B8" s="2">
        <v>21</v>
      </c>
      <c r="C8" s="1">
        <f t="shared" si="0"/>
        <v>2.1160000000000037E-3</v>
      </c>
      <c r="D8" s="1">
        <f t="shared" si="1"/>
        <v>25</v>
      </c>
      <c r="F8" s="6">
        <f>STDEV(A6:A15)</f>
        <v>6.1860057118197573E-2</v>
      </c>
      <c r="G8" s="6">
        <f>STDEV(B6:B15)</f>
        <v>3.9721250959376619</v>
      </c>
      <c r="H8" s="16"/>
      <c r="I8" s="7">
        <f>STANDARDIZE(A8,AVERAGE($A$6:$A$15),$F$11)</f>
        <v>0.78383790307964718</v>
      </c>
      <c r="J8" s="7">
        <f t="shared" si="2"/>
        <v>-1.3268622310856881</v>
      </c>
      <c r="K8" s="8"/>
      <c r="L8" s="7">
        <f t="shared" si="3"/>
        <v>0.7436139270305987</v>
      </c>
      <c r="M8" s="7">
        <f t="shared" si="4"/>
        <v>-1.2587720374450335</v>
      </c>
      <c r="N8" s="8"/>
      <c r="O8" s="7">
        <f t="shared" si="5"/>
        <v>0.7436139270305987</v>
      </c>
      <c r="P8" s="7">
        <f t="shared" si="6"/>
        <v>-1.2587720374450335</v>
      </c>
      <c r="R8" s="2">
        <f t="shared" si="7"/>
        <v>0.92</v>
      </c>
      <c r="S8" s="2">
        <f t="shared" si="8"/>
        <v>21</v>
      </c>
    </row>
    <row r="9" spans="1:19" x14ac:dyDescent="0.25">
      <c r="A9" s="2">
        <v>0.88</v>
      </c>
      <c r="B9" s="2">
        <v>29</v>
      </c>
      <c r="C9" s="1">
        <f t="shared" si="0"/>
        <v>3.6000000000000062E-5</v>
      </c>
      <c r="D9" s="1">
        <f t="shared" si="1"/>
        <v>9</v>
      </c>
      <c r="H9" s="16"/>
      <c r="I9" s="7">
        <f>STANDARDIZE(A9,AVERAGE($A$6:$A$15),$F$11)</f>
        <v>0.10223972648864964</v>
      </c>
      <c r="J9" s="7">
        <f t="shared" si="2"/>
        <v>0.79611733865141288</v>
      </c>
      <c r="K9" s="8"/>
      <c r="L9" s="7">
        <f t="shared" si="3"/>
        <v>9.6993120917034617E-2</v>
      </c>
      <c r="M9" s="7">
        <f t="shared" si="4"/>
        <v>0.75526322246702016</v>
      </c>
      <c r="N9" s="8"/>
      <c r="O9" s="7">
        <f t="shared" si="5"/>
        <v>9.6993120917034617E-2</v>
      </c>
      <c r="P9" s="7">
        <f t="shared" si="6"/>
        <v>0.75526322246702016</v>
      </c>
      <c r="R9" s="2">
        <f t="shared" si="7"/>
        <v>0.88</v>
      </c>
      <c r="S9" s="2">
        <f t="shared" si="8"/>
        <v>29</v>
      </c>
    </row>
    <row r="10" spans="1:19" x14ac:dyDescent="0.25">
      <c r="A10" s="2">
        <v>0.82</v>
      </c>
      <c r="B10" s="2">
        <v>30</v>
      </c>
      <c r="C10" s="1">
        <f t="shared" si="0"/>
        <v>2.9160000000000054E-3</v>
      </c>
      <c r="D10" s="1">
        <f t="shared" si="1"/>
        <v>16</v>
      </c>
      <c r="F10" s="17" t="s">
        <v>29</v>
      </c>
      <c r="G10" s="17"/>
      <c r="H10" s="15"/>
      <c r="I10" s="7">
        <f>STANDARDIZE(A10,AVERAGE($A$6:$A$15),$F$11)</f>
        <v>-0.92015753839784675</v>
      </c>
      <c r="J10" s="7">
        <f t="shared" si="2"/>
        <v>1.0614897848685505</v>
      </c>
      <c r="K10" s="8"/>
      <c r="L10" s="7">
        <f t="shared" si="3"/>
        <v>-0.87293808825331154</v>
      </c>
      <c r="M10" s="7">
        <f t="shared" si="4"/>
        <v>1.0070176299560267</v>
      </c>
      <c r="N10" s="8"/>
      <c r="O10" s="7">
        <f t="shared" si="5"/>
        <v>-0.87293808825331154</v>
      </c>
      <c r="P10" s="7">
        <f t="shared" si="6"/>
        <v>1.0070176299560267</v>
      </c>
      <c r="R10" s="2">
        <f t="shared" si="7"/>
        <v>0.82</v>
      </c>
      <c r="S10" s="2">
        <f t="shared" si="8"/>
        <v>30</v>
      </c>
    </row>
    <row r="11" spans="1:19" x14ac:dyDescent="0.25">
      <c r="A11" s="2">
        <v>0.86</v>
      </c>
      <c r="B11" s="2">
        <v>21</v>
      </c>
      <c r="C11" s="1">
        <f t="shared" si="0"/>
        <v>1.9600000000000035E-4</v>
      </c>
      <c r="D11" s="1">
        <f t="shared" si="1"/>
        <v>25</v>
      </c>
      <c r="F11" s="6">
        <f>SQRT(C16/(COUNT(A6:A15)))</f>
        <v>5.8685603004484839E-2</v>
      </c>
      <c r="G11" s="6">
        <f>SQRT(D16/(COUNT(B6:B15)))</f>
        <v>3.7682887362833544</v>
      </c>
      <c r="H11" s="16"/>
      <c r="I11" s="7">
        <f>STANDARDIZE(A11,AVERAGE($A$6:$A$15),$F$11)</f>
        <v>-0.23855936180684914</v>
      </c>
      <c r="J11" s="7">
        <f t="shared" si="2"/>
        <v>-1.3268622310856881</v>
      </c>
      <c r="K11" s="8"/>
      <c r="L11" s="7">
        <f t="shared" si="3"/>
        <v>-0.22631728213974744</v>
      </c>
      <c r="M11" s="7">
        <f t="shared" si="4"/>
        <v>-1.2587720374450335</v>
      </c>
      <c r="N11" s="8"/>
      <c r="O11" s="7">
        <f t="shared" si="5"/>
        <v>-0.22631728213974744</v>
      </c>
      <c r="P11" s="7">
        <f t="shared" si="6"/>
        <v>-1.2587720374450335</v>
      </c>
      <c r="R11" s="2">
        <f t="shared" si="7"/>
        <v>0.86</v>
      </c>
      <c r="S11" s="2">
        <f t="shared" si="8"/>
        <v>21</v>
      </c>
    </row>
    <row r="12" spans="1:19" x14ac:dyDescent="0.25">
      <c r="A12" s="2">
        <v>0.87</v>
      </c>
      <c r="B12" s="2">
        <v>28</v>
      </c>
      <c r="C12" s="1">
        <f t="shared" si="0"/>
        <v>1.600000000000003E-5</v>
      </c>
      <c r="D12" s="1">
        <f t="shared" si="1"/>
        <v>4</v>
      </c>
      <c r="F12" s="9" t="s">
        <v>9</v>
      </c>
      <c r="G12" s="9"/>
      <c r="H12" s="18"/>
      <c r="I12" s="7">
        <f>STANDARDIZE(A12,AVERAGE($A$6:$A$15),$F$11)</f>
        <v>-6.8159817659099758E-2</v>
      </c>
      <c r="J12" s="7">
        <f t="shared" si="2"/>
        <v>0.53074489243427525</v>
      </c>
      <c r="K12" s="8"/>
      <c r="L12" s="7">
        <f t="shared" si="3"/>
        <v>-6.4662080611356407E-2</v>
      </c>
      <c r="M12" s="7">
        <f t="shared" si="4"/>
        <v>0.50350881497801336</v>
      </c>
      <c r="N12" s="8"/>
      <c r="O12" s="7">
        <f t="shared" si="5"/>
        <v>-6.4662080611356407E-2</v>
      </c>
      <c r="P12" s="7">
        <f t="shared" si="6"/>
        <v>0.50350881497801336</v>
      </c>
      <c r="R12" s="2">
        <f t="shared" si="7"/>
        <v>0.87</v>
      </c>
      <c r="S12" s="2">
        <f t="shared" si="8"/>
        <v>28</v>
      </c>
    </row>
    <row r="13" spans="1:19" x14ac:dyDescent="0.25">
      <c r="A13" s="2">
        <v>0.93</v>
      </c>
      <c r="B13" s="2">
        <v>27</v>
      </c>
      <c r="C13" s="1">
        <f t="shared" si="0"/>
        <v>3.1360000000000055E-3</v>
      </c>
      <c r="D13" s="1">
        <f t="shared" si="1"/>
        <v>1</v>
      </c>
      <c r="F13" s="6">
        <f>_xlfn.STDEV.P(A6:A15)</f>
        <v>5.8685603004484839E-2</v>
      </c>
      <c r="G13" s="6">
        <f>_xlfn.STDEV.P(B6:B15)</f>
        <v>3.7682887362833544</v>
      </c>
      <c r="H13" s="16"/>
      <c r="I13" s="7">
        <f>STANDARDIZE(A13,AVERAGE($A$6:$A$15),$F$11)</f>
        <v>0.95423744722739656</v>
      </c>
      <c r="J13" s="7">
        <f t="shared" si="2"/>
        <v>0.26537244621713763</v>
      </c>
      <c r="K13" s="8"/>
      <c r="L13" s="7">
        <f t="shared" si="3"/>
        <v>0.90526912855898978</v>
      </c>
      <c r="M13" s="7">
        <f t="shared" si="4"/>
        <v>0.25175440748900668</v>
      </c>
      <c r="N13" s="8"/>
      <c r="O13" s="7">
        <f t="shared" si="5"/>
        <v>0.90526912855898978</v>
      </c>
      <c r="P13" s="7">
        <f t="shared" si="6"/>
        <v>0.25175440748900668</v>
      </c>
      <c r="R13" s="2">
        <f t="shared" si="7"/>
        <v>0.93</v>
      </c>
      <c r="S13" s="2">
        <f t="shared" si="8"/>
        <v>27</v>
      </c>
    </row>
    <row r="14" spans="1:19" x14ac:dyDescent="0.25">
      <c r="A14" s="2">
        <v>0.81</v>
      </c>
      <c r="B14" s="2">
        <v>29</v>
      </c>
      <c r="C14" s="1">
        <f t="shared" si="0"/>
        <v>4.0959999999999929E-3</v>
      </c>
      <c r="D14" s="1">
        <f t="shared" si="1"/>
        <v>9</v>
      </c>
      <c r="I14" s="7">
        <f>STANDARDIZE(A14,AVERAGE($A$6:$A$15),$F$11)</f>
        <v>-1.0905570825455941</v>
      </c>
      <c r="J14" s="7">
        <f t="shared" si="2"/>
        <v>0.79611733865141288</v>
      </c>
      <c r="K14" s="8"/>
      <c r="L14" s="7">
        <f t="shared" si="3"/>
        <v>-1.0345932897817007</v>
      </c>
      <c r="M14" s="7">
        <f t="shared" si="4"/>
        <v>0.75526322246702016</v>
      </c>
      <c r="N14" s="8"/>
      <c r="O14" s="7">
        <f t="shared" si="5"/>
        <v>-1.0345932897817007</v>
      </c>
      <c r="P14" s="7">
        <f t="shared" si="6"/>
        <v>0.75526322246702016</v>
      </c>
      <c r="R14" s="2">
        <f t="shared" si="7"/>
        <v>0.81</v>
      </c>
      <c r="S14" s="2">
        <f t="shared" si="8"/>
        <v>29</v>
      </c>
    </row>
    <row r="15" spans="1:19" x14ac:dyDescent="0.25">
      <c r="A15" s="2">
        <v>1</v>
      </c>
      <c r="B15" s="2">
        <v>30</v>
      </c>
      <c r="C15" s="1">
        <f t="shared" si="0"/>
        <v>1.5876000000000001E-2</v>
      </c>
      <c r="D15" s="1">
        <f t="shared" si="1"/>
        <v>16</v>
      </c>
      <c r="I15" s="7">
        <f>STANDARDIZE(A15,AVERAGE($A$6:$A$15),$F$11)</f>
        <v>2.1470342562616405</v>
      </c>
      <c r="J15" s="7">
        <f t="shared" si="2"/>
        <v>1.0614897848685505</v>
      </c>
      <c r="K15" s="8"/>
      <c r="L15" s="7">
        <f t="shared" si="3"/>
        <v>2.0368555392577252</v>
      </c>
      <c r="M15" s="7">
        <f t="shared" si="4"/>
        <v>1.0070176299560267</v>
      </c>
      <c r="N15" s="8"/>
      <c r="O15" s="7">
        <f t="shared" si="5"/>
        <v>2.0368555392577252</v>
      </c>
      <c r="P15" s="7">
        <f t="shared" si="6"/>
        <v>1.0070176299560267</v>
      </c>
      <c r="R15" s="2">
        <f t="shared" si="7"/>
        <v>1</v>
      </c>
      <c r="S15" s="2">
        <f t="shared" si="8"/>
        <v>30</v>
      </c>
    </row>
    <row r="16" spans="1:19" x14ac:dyDescent="0.25">
      <c r="C16" s="3">
        <f>SUM(C6:C15)</f>
        <v>3.4439999999999998E-2</v>
      </c>
      <c r="D16" s="3">
        <f>SUM(D6:D15)</f>
        <v>142</v>
      </c>
    </row>
    <row r="17" spans="12:12" x14ac:dyDescent="0.25">
      <c r="L17" t="s">
        <v>12</v>
      </c>
    </row>
    <row r="18" spans="12:12" x14ac:dyDescent="0.25">
      <c r="L18" t="s">
        <v>13</v>
      </c>
    </row>
  </sheetData>
  <mergeCells count="8">
    <mergeCell ref="F7:G7"/>
    <mergeCell ref="N5:N15"/>
    <mergeCell ref="R3:S3"/>
    <mergeCell ref="R4:S4"/>
    <mergeCell ref="F12:G12"/>
    <mergeCell ref="F10:G10"/>
    <mergeCell ref="I4:J4"/>
    <mergeCell ref="K5:K1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D32D1-5461-4E29-BA52-E24A474ACB07}">
  <dimension ref="A1:I10"/>
  <sheetViews>
    <sheetView workbookViewId="0">
      <selection activeCell="I3" sqref="I3"/>
    </sheetView>
  </sheetViews>
  <sheetFormatPr defaultRowHeight="15" x14ac:dyDescent="0.25"/>
  <cols>
    <col min="1" max="1" width="13.140625" bestFit="1" customWidth="1"/>
    <col min="2" max="2" width="12.42578125" bestFit="1" customWidth="1"/>
    <col min="3" max="3" width="10.140625" bestFit="1" customWidth="1"/>
    <col min="4" max="5" width="3.7109375" customWidth="1"/>
    <col min="6" max="8" width="12.7109375" bestFit="1" customWidth="1"/>
    <col min="9" max="9" width="14.5703125" bestFit="1" customWidth="1"/>
  </cols>
  <sheetData>
    <row r="1" spans="1:9" x14ac:dyDescent="0.25">
      <c r="I1" s="12" t="s">
        <v>27</v>
      </c>
    </row>
    <row r="2" spans="1:9" x14ac:dyDescent="0.25">
      <c r="A2" s="10" t="s">
        <v>19</v>
      </c>
      <c r="B2" s="10" t="s">
        <v>20</v>
      </c>
      <c r="C2" s="11" t="s">
        <v>23</v>
      </c>
      <c r="D2" s="15"/>
      <c r="E2" s="12"/>
      <c r="F2" s="13" t="s">
        <v>24</v>
      </c>
      <c r="G2" s="13" t="s">
        <v>25</v>
      </c>
      <c r="H2" s="11" t="s">
        <v>26</v>
      </c>
      <c r="I2" s="11" t="s">
        <v>28</v>
      </c>
    </row>
    <row r="3" spans="1:9" x14ac:dyDescent="0.25">
      <c r="A3" s="2">
        <v>1000</v>
      </c>
      <c r="B3" s="2">
        <v>10</v>
      </c>
      <c r="C3" s="1">
        <f>$B$9*A3+$B$10</f>
        <v>6.9999999999999929</v>
      </c>
      <c r="D3" s="16"/>
      <c r="F3" s="7">
        <f>STANDARDIZE(A3,AVERAGE($A$3:$A$7),STDEV($A$3:$A$7))</f>
        <v>-1.2649110640673518</v>
      </c>
      <c r="G3" s="7">
        <f>STANDARDIZE(B3,AVERAGE($B$3:$B$7),STDEV($B$3:$B$7))</f>
        <v>-1.1376625572972392</v>
      </c>
      <c r="H3" s="1">
        <f>$F$9*F3+$F$10</f>
        <v>-1.2477589338098753</v>
      </c>
      <c r="I3" s="1">
        <f>H3*STDEV($B$3:$B$7)+AVERAGE($B$3:$B$7)</f>
        <v>7</v>
      </c>
    </row>
    <row r="4" spans="1:9" x14ac:dyDescent="0.25">
      <c r="A4" s="2">
        <v>2000</v>
      </c>
      <c r="B4" s="2">
        <v>25</v>
      </c>
      <c r="C4" s="1">
        <f t="shared" ref="C4:C7" si="0">$B$9*A4+$B$10</f>
        <v>23.999999999999993</v>
      </c>
      <c r="D4" s="16"/>
      <c r="F4" s="7">
        <f t="shared" ref="F4:F7" si="1">STANDARDIZE(A4,AVERAGE($A$3:$A$7),STDEV($A$3:$A$7))</f>
        <v>-0.63245553203367588</v>
      </c>
      <c r="G4" s="7">
        <f t="shared" ref="G4:G7" si="2">STANDARDIZE(B4,AVERAGE($B$3:$B$7),STDEV($B$3:$B$7))</f>
        <v>-0.58718067473405899</v>
      </c>
      <c r="H4" s="1">
        <f t="shared" ref="H4:H7" si="3">$F$9*F4+$F$10</f>
        <v>-0.62387946690493767</v>
      </c>
      <c r="I4" s="1">
        <f t="shared" ref="I4:I7" si="4">H4*STDEV($B$3:$B$7)+AVERAGE($B$3:$B$7)</f>
        <v>24</v>
      </c>
    </row>
    <row r="5" spans="1:9" x14ac:dyDescent="0.25">
      <c r="A5" s="2">
        <v>3000</v>
      </c>
      <c r="B5" s="2">
        <v>35</v>
      </c>
      <c r="C5" s="1">
        <f t="shared" si="0"/>
        <v>41</v>
      </c>
      <c r="D5" s="16"/>
      <c r="F5" s="7">
        <f t="shared" si="1"/>
        <v>0</v>
      </c>
      <c r="G5" s="7">
        <f t="shared" si="2"/>
        <v>-0.22019275302527211</v>
      </c>
      <c r="H5" s="1">
        <f t="shared" si="3"/>
        <v>-4.380673825535291E-17</v>
      </c>
      <c r="I5" s="1">
        <f t="shared" si="4"/>
        <v>41</v>
      </c>
    </row>
    <row r="6" spans="1:9" x14ac:dyDescent="0.25">
      <c r="A6" s="2">
        <v>4000</v>
      </c>
      <c r="B6" s="2">
        <v>55</v>
      </c>
      <c r="C6" s="1">
        <f t="shared" si="0"/>
        <v>57.999999999999993</v>
      </c>
      <c r="D6" s="16"/>
      <c r="F6" s="7">
        <f t="shared" si="1"/>
        <v>0.63245553203367588</v>
      </c>
      <c r="G6" s="7">
        <f t="shared" si="2"/>
        <v>0.51378309039230163</v>
      </c>
      <c r="H6" s="1">
        <f t="shared" si="3"/>
        <v>0.62387946690493767</v>
      </c>
      <c r="I6" s="1">
        <f t="shared" si="4"/>
        <v>58</v>
      </c>
    </row>
    <row r="7" spans="1:9" x14ac:dyDescent="0.25">
      <c r="A7" s="2">
        <v>5000</v>
      </c>
      <c r="B7" s="2">
        <v>80</v>
      </c>
      <c r="C7" s="1">
        <f t="shared" si="0"/>
        <v>75</v>
      </c>
      <c r="D7" s="16"/>
      <c r="F7" s="7">
        <f t="shared" si="1"/>
        <v>1.2649110640673518</v>
      </c>
      <c r="G7" s="7">
        <f t="shared" si="2"/>
        <v>1.4312528946642686</v>
      </c>
      <c r="H7" s="1">
        <f t="shared" si="3"/>
        <v>1.2477589338098753</v>
      </c>
      <c r="I7" s="1">
        <f t="shared" si="4"/>
        <v>75</v>
      </c>
    </row>
    <row r="9" spans="1:9" x14ac:dyDescent="0.25">
      <c r="A9" t="s">
        <v>21</v>
      </c>
      <c r="B9">
        <f>SLOPE(B3:B7, A3:A7)</f>
        <v>1.7000000000000001E-2</v>
      </c>
      <c r="F9" s="16">
        <f>SLOPE(G3:G7,F3:F7)</f>
        <v>0.98644005041562099</v>
      </c>
    </row>
    <row r="10" spans="1:9" x14ac:dyDescent="0.25">
      <c r="A10" t="s">
        <v>22</v>
      </c>
      <c r="B10">
        <f>INTERCEPT(B3:B7,A3:A7)</f>
        <v>-10.000000000000007</v>
      </c>
      <c r="F10" s="16">
        <f>INTERCEPT(G3:G7,F3:F7)</f>
        <v>-4.380673825535291E-17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Adyan</dc:creator>
  <cp:lastModifiedBy>Adyan</cp:lastModifiedBy>
  <dcterms:created xsi:type="dcterms:W3CDTF">2020-01-13T02:33:01Z</dcterms:created>
  <dcterms:modified xsi:type="dcterms:W3CDTF">2020-01-13T04:20:05Z</dcterms:modified>
</cp:coreProperties>
</file>